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en" sheetId="1" r:id="rId5"/>
    <sheet state="visible" name="Bacteria" sheetId="2" r:id="rId6"/>
    <sheet state="visible" name="I told u so" sheetId="3" r:id="rId7"/>
    <sheet state="visible" name="Notes" sheetId="4" r:id="rId8"/>
    <sheet state="visible" name="Animated" sheetId="5" r:id="rId9"/>
    <sheet state="visible" name="VOYAGER" sheetId="6" r:id="rId10"/>
    <sheet state="visible" name="Boat" sheetId="7" r:id="rId11"/>
    <sheet state="visible" name="REBELL!" sheetId="8" r:id="rId12"/>
    <sheet state="visible" name="🐈🐈‍⬛" sheetId="9" r:id="rId13"/>
    <sheet state="visible" name="Trumans Syndrome" sheetId="10" r:id="rId14"/>
    <sheet state="visible" name="Rice Night" sheetId="11" r:id="rId15"/>
    <sheet state="visible" name="Orphan" sheetId="12" r:id="rId16"/>
    <sheet state="visible" name="Closeted Classics" sheetId="13" r:id="rId17"/>
    <sheet state="visible" name="Duo Night" sheetId="14" r:id="rId18"/>
    <sheet state="visible" name="MLK" sheetId="15" r:id="rId19"/>
    <sheet state="visible" name="Cold" sheetId="16" r:id="rId20"/>
    <sheet state="visible" name="Christmukwanzaa" sheetId="17" r:id="rId21"/>
    <sheet state="visible" name="Real World Horror" sheetId="18" r:id="rId22"/>
    <sheet state="visible" name="Colonization" sheetId="19" r:id="rId23"/>
    <sheet state="visible" name="Themes" sheetId="20" r:id="rId24"/>
    <sheet state="visible" name="Most Likely to Give S-Tier Vibe" sheetId="21" r:id="rId25"/>
    <sheet state="visible" name="ArchiveRatings" sheetId="22" r:id="rId26"/>
    <sheet state="visible" name="Calculated" sheetId="23" r:id="rId27"/>
    <sheet state="visible" name="Kaiju" sheetId="24" r:id="rId28"/>
    <sheet state="visible" name="Vehicle" sheetId="25" r:id="rId29"/>
    <sheet state="visible" name="Bollywood" sheetId="26" r:id="rId30"/>
    <sheet state="visible" name="Schools Out" sheetId="27" r:id="rId31"/>
    <sheet state="visible" name="Ghibli" sheetId="28" r:id="rId32"/>
    <sheet state="visible" name="Labor" sheetId="29" r:id="rId33"/>
    <sheet state="visible" name="Back To School" sheetId="30" r:id="rId34"/>
    <sheet state="visible" name="Adaptation Night" sheetId="31" r:id="rId35"/>
    <sheet state="visible" name="Heist" sheetId="32" r:id="rId36"/>
    <sheet state="visible" name="IndiaPakIndependence" sheetId="33" r:id="rId37"/>
    <sheet state="visible" name="April Fools" sheetId="34" r:id="rId38"/>
    <sheet state="visible" name="Silk Road" sheetId="35" r:id="rId39"/>
    <sheet state="visible" name="Black History Month" sheetId="36" r:id="rId40"/>
    <sheet state="visible" name="Black and White Night" sheetId="37" r:id="rId41"/>
    <sheet state="visible" name="Combat Movies" sheetId="38" r:id="rId42"/>
    <sheet state="visible" name="Documentary" sheetId="39" r:id="rId43"/>
    <sheet state="visible" name="Futurama" sheetId="40" r:id="rId44"/>
    <sheet state="visible" name="Halloween Special" sheetId="41" r:id="rId45"/>
    <sheet state="visible" name="pre💡" sheetId="42" r:id="rId46"/>
    <sheet state="visible" name="Mothers Day" sheetId="43" r:id="rId47"/>
    <sheet state="visible" name="Fathers Day" sheetId="44" r:id="rId48"/>
    <sheet state="visible" name="Food Night" sheetId="45" r:id="rId49"/>
    <sheet state="visible" name="Musicals" sheetId="46" r:id="rId50"/>
    <sheet state="visible" name="Propaganda" sheetId="47" r:id="rId51"/>
    <sheet state="visible" name="Live Action" sheetId="48" r:id="rId52"/>
    <sheet state="visible" name="Weed Earth Day" sheetId="49" r:id="rId53"/>
    <sheet state="visible" name="Winter Special" sheetId="50" r:id="rId54"/>
    <sheet state="visible" name="Women" sheetId="51" r:id="rId55"/>
    <sheet state="visible" name="pride" sheetId="52" r:id="rId56"/>
  </sheets>
  <definedNames>
    <definedName name="GRADE_LETTERS">Seen!$B$142:$B$155</definedName>
    <definedName name="GRADE_PCT">Seen!$I$142:$I$155</definedName>
    <definedName hidden="1" localSheetId="0" name="_xlnm._FilterDatabase">Seen!$A$1:$BG$134</definedName>
    <definedName hidden="1" localSheetId="13" name="_xlnm._FilterDatabase">'Duo Night'!$A$1:$B$1000</definedName>
    <definedName hidden="1" localSheetId="22" name="_xlnm._FilterDatabase">Calculated!$A$1:$AP$1001</definedName>
    <definedName hidden="1" localSheetId="33" name="_xlnm._FilterDatabase">'April Fools'!$A$1:$D$986</definedName>
    <definedName name="AVG_ROW_GRADES">LAMBDA(row, IFERROR(
  AVERAGE(
    FILTER(
      MAP_GRADE_RANGE(
        OFFSET(
          INDEX(row,1,COLUMN()+5),
          0,0,
          1,
          MATCH(2,1/(INDEX(row,1,COLUMN()+5):INDEX(row,1,COLUMNS(row))&lt;&gt;""),1)
        )
      ),
      MAP_GRADE_RANGE(
        OFFSET(
          INDEX(row,1,COLUMN()+5),
          0,0,
          1,
          MATCH(2,1/(INDEX(row,1,COLUMN()+5):INDEX(row,1,COLUMNS(row))&lt;&gt;""),1)
        )
      )&lt;&gt;0
    )
  ),
""))</definedName>
    <definedName name="STD_ABOVE_GRADES">LAMBDA(col, IFERROR(STDEV.S(FILTER(MAP_GRADE_RANGE(INDEX(col,2):INDEX(col,ROW()-2)),MAP_GRADE_RANGE(INDEX(col,2):INDEX(col,ROW()-2))&lt;&gt;0)),""))</definedName>
    <definedName name="AVG_ABOVE_GRADES">LAMBDA(col, IFERROR(AVERAGE(FILTER(MAP_GRADE_RANGE(INDEX(col,2):INDEX(col,ROW()-1)),MAP_GRADE_RANGE(INDEX(col,2):INDEX(col,ROW()-1))&lt;&gt;0)),""))</definedName>
    <definedName name="MAP_GRADE_RANGE">LAMBDA(rng, IFERROR(IF(ISNUMBER(rng),N(rng),IF(LEN(rng),XLOOKUP(CLEAN_GRADE(rng),ARRAYFORMULA(CLEAN_GRADE(GRADE_LETTERS)),GRADE_PCT,0),0)),0))</definedName>
    <definedName name="CLEAN_GRADE">LAMBDA(t, REGEXREPLACE(REGEXREPLACE(UPPER(SUBSTITUTE(TRIM(CLEAN(t)),CHAR(160),"")),"[–—−]","-"),"[^A-Z+\-]",""))</definedName>
    <definedName name="STD_ROW_GRADES">LAMBDA(row, IFERROR(
  STDEV.S(
    FILTER(
      MAP_GRADE_RANGE(
        OFFSET(
          INDEX(row,1,COLUMN()+4),
          0,0,
          1,
          MATCH(2,1/(INDEX(row,1,COLUMN()+4):INDEX(row,1,COLUMNS(row))&lt;&gt;""),1)
        )
      ),
      MAP_GRADE_RANGE(
        OFFSET(
          INDEX(row,1,COLUMN()+4),
          0,0,
          1,
          MATCH(2,1/(INDEX(row,1,COLUMN()+4):INDEX(row,1,COLUMNS(row))&lt;&gt;""),1)
        )
      )&lt;&gt;0
    )
  ),
""))</definedName>
    <definedName name="IS_GRADE">LAMBDA(t, COUNTIF(ARRAYFORMULA(REGEXREPLACE(REGEXREPLACE(UPPER(SUBSTITUTE(TRIM(CLEAN(GRADE_LETTERS)),CHAR(160),"")),"[–—−]","-"),"[^A-Z+\-]","")), CLEAN_GRADE(t))&gt;0)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tc={0e104342-925f-497d-a294-9cdfe3818371}</author>
    <author>tc={0f4ebe45-aeb9-4971-9d7e-47e766af5d93}</author>
    <author>tc={1ccce6e0-2ff9-4acd-907d-db5badeab97b}</author>
    <author>tc={2150a095-ca80-457f-9743-1c07092b0193}</author>
    <author>tc={2f0547ec-39a3-41e2-82fe-efe3e5b4f352}</author>
    <author>tc={3a9412f7-ad4f-4d88-b5ff-4267a5780717}</author>
    <author>tc={4b84acc3-840d-4416-8d74-882d5cb40ac4}</author>
    <author>tc={5419e30b-b34c-4a32-91d9-78fb4c99dfcc}</author>
    <author>tc={72e42444-0592-4269-8f3d-cf17e7feb58f}</author>
    <author>tc={758598b8-7601-42de-9123-300358298abe}</author>
    <author>tc={771f36a9-f00a-46df-8d16-b05cc401c894}</author>
    <author>tc={a9f20877-26d7-47f9-97e4-4c4d66c30968}</author>
    <author>tc={cfd01e55-e78d-4b7d-ae83-170501a7ad2f}</author>
    <author>tc={d06799f3-1d3c-460d-8e23-d5687d317813}</author>
    <author>tc={d9db2a92-5ddf-4108-a57a-3f43f5999b1d}</author>
    <author>tc={dfeb309a-b1e8-4a1b-ba12-5485ffed63ee}</author>
    <author>tc={ebf16a56-4917-4ab0-b781-74c50542a7b3}</author>
  </authors>
  <commentList>
    <comment authorId="0" ref="I138">
      <text>
        <t xml:space="preserve">Or else:
https://www.youtube.com/watch?v=dQw4w9WgXcQ</t>
      </text>
    </comment>
    <comment authorId="1" xr:uid="{0e104342-925f-497d-a294-9cdfe3818371}" ref="T68">
      <text>
        <t xml:space="preserve">[Threaded comment]
 Your version of Excel allows you to read this threaded comment; however, any edits to it will get removed if the file is opened in a newer version of Excel. Learn more: https://go.microsoft.com/fwlink/?linkid=870924
Comment:
	B-
</t>
      </text>
    </comment>
    <comment authorId="2" xr:uid="{0f4ebe45-aeb9-4971-9d7e-47e766af5d93}" ref="T75">
      <text>
        <t xml:space="preserve">[Threaded comment]
 Your version of Excel allows you to read this threaded comment; however, any edits to it will get removed if the file is opened in a newer version of Excel. Learn more: https://go.microsoft.com/fwlink/?linkid=870924
Comment:
	B+
</t>
      </text>
    </comment>
    <comment authorId="3" xr:uid="{1ccce6e0-2ff9-4acd-907d-db5badeab97b}" ref="T7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4" xr:uid="{2150a095-ca80-457f-9743-1c07092b0193}" ref="T125">
      <text>
        <t xml:space="preserve">[Threaded comment]
 Your version of Excel allows you to read this threaded comment; however, any edits to it will get removed if the file is opened in a newer version of Excel. Learn more: https://go.microsoft.com/fwlink/?linkid=870924
Comment:
	A-
</t>
      </text>
    </comment>
    <comment authorId="5" xr:uid="{2f0547ec-39a3-41e2-82fe-efe3e5b4f352}" ref="T27">
      <text>
        <t xml:space="preserve">[Threaded comment]
 Your version of Excel allows you to read this threaded comment; however, any edits to it will get removed if the file is opened in a newer version of Excel. Learn more: https://go.microsoft.com/fwlink/?linkid=870924
Comment:
	B
</t>
      </text>
    </comment>
    <comment authorId="6" xr:uid="{3a9412f7-ad4f-4d88-b5ff-4267a5780717}" ref="T12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7" xr:uid="{4b84acc3-840d-4416-8d74-882d5cb40ac4}" ref="T117">
      <text>
        <t xml:space="preserve">[Threaded comment]
 Your version of Excel allows you to read this threaded comment; however, any edits to it will get removed if the file is opened in a newer version of Excel. Learn more: https://go.microsoft.com/fwlink/?linkid=870924
Comment:
	B+
</t>
      </text>
    </comment>
    <comment authorId="8" xr:uid="{5419e30b-b34c-4a32-91d9-78fb4c99dfcc}" ref="T63">
      <text>
        <t xml:space="preserve">[Threaded comment]
 Your version of Excel allows you to read this threaded comment; however, any edits to it will get removed if the file is opened in a newer version of Excel. Learn more: https://go.microsoft.com/fwlink/?linkid=870924
Comment:
	A
</t>
      </text>
    </comment>
    <comment authorId="9" xr:uid="{72e42444-0592-4269-8f3d-cf17e7feb58f}" ref="B139">
      <text>
        <t xml:space="preserve">[Threaded comment]
 Your version of Excel allows you to read this threaded comment; however, any edits to it will get removed if the file is opened in a newer version of Excel. Learn more: https://go.microsoft.com/fwlink/?linkid=870924
Comment:
	New rows for computing total scores &amp; ranking by highest critique volume -Dan
Reply:
	We need rows for # of ratings the last 10 movie nights and a ranking based on that. Since really our ranking is heavily recency biased
</t>
      </text>
    </comment>
    <comment authorId="10" xr:uid="{758598b8-7601-42de-9123-300358298abe}" ref="R28">
      <text>
        <t xml:space="preserve">[Threaded comment]
 Your version of Excel allows you to read this threaded comment; however, any edits to it will get removed if the file is opened in a newer version of Excel. Learn more: https://go.microsoft.com/fwlink/?linkid=870924
Comment:
	A+ for me
</t>
      </text>
    </comment>
    <comment authorId="11" xr:uid="{771f36a9-f00a-46df-8d16-b05cc401c894}" ref="T25">
      <text>
        <t xml:space="preserve">[Threaded comment]
 Your version of Excel allows you to read this threaded comment; however, any edits to it will get removed if the file is opened in a newer version of Excel. Learn more: https://go.microsoft.com/fwlink/?linkid=870924
Comment:
	S-
</t>
      </text>
    </comment>
    <comment authorId="12" xr:uid="{a9f20877-26d7-47f9-97e4-4c4d66c30968}" ref="T29">
      <text>
        <t xml:space="preserve">[Threaded comment]
 Your version of Excel allows you to read this threaded comment; however, any edits to it will get removed if the file is opened in a newer version of Excel. Learn more: https://go.microsoft.com/fwlink/?linkid=870924
Comment:
	A-
</t>
      </text>
    </comment>
    <comment authorId="13" xr:uid="{cfd01e55-e78d-4b7d-ae83-170501a7ad2f}" ref="T28">
      <text>
        <t xml:space="preserve">[Threaded comment]
 Your version of Excel allows you to read this threaded comment; however, any edits to it will get removed if the file is opened in a newer version of Excel. Learn more: https://go.microsoft.com/fwlink/?linkid=870924
Comment:
	B
</t>
      </text>
    </comment>
    <comment authorId="14" xr:uid="{d06799f3-1d3c-460d-8e23-d5687d317813}" ref="T105">
      <text>
        <t xml:space="preserve">[Threaded comment]
 Your version of Excel allows you to read this threaded comment; however, any edits to it will get removed if the file is opened in a newer version of Excel. Learn more: https://go.microsoft.com/fwlink/?linkid=870924
Comment:
	B+
</t>
      </text>
    </comment>
    <comment authorId="15" xr:uid="{d9db2a92-5ddf-4108-a57a-3f43f5999b1d}" ref="T127">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16" xr:uid="{dfeb309a-b1e8-4a1b-ba12-5485ffed63ee}" ref="R21">
      <text>
        <t xml:space="preserve">[Threaded comment]
 Your version of Excel allows you to read this threaded comment; however, any edits to it will get removed if the file is opened in a newer version of Excel. Learn more: https://go.microsoft.com/fwlink/?linkid=870924
Comment:
	A for me (saw it at home with family)
</t>
      </text>
    </comment>
    <comment authorId="17" xr:uid="{ebf16a56-4917-4ab0-b781-74c50542a7b3}" ref="T71">
      <text>
        <t xml:space="preserve">[Threaded comment]
 Your version of Excel allows you to read this threaded comment; however, any edits to it will get removed if the file is opened in a newer version of Excel. Learn more: https://go.microsoft.com/fwlink/?linkid=870924
Comment:
	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tc={0e6d63fb-1150-4183-8678-460c2455a469}</author>
  </authors>
  <commentList>
    <comment authorId="0" ref="A1">
      <text>
        <t xml:space="preserve">I might have deleted this accidentally but don't know how to use history in google docs oops</t>
      </text>
    </comment>
    <comment authorId="1" xr:uid="{0e6d63fb-1150-4183-8678-460c2455a469}" ref="D38">
      <text>
        <t xml:space="preserve">[Threaded comment]
 Your version of Excel allows you to read this threaded comment; however, any edits to it will get removed if the file is opened in a newer version of Excel. Learn more: https://go.microsoft.com/fwlink/?linkid=870924
Comment:
	Vampire
</t>
      </text>
    </comment>
  </commentList>
</comments>
</file>

<file path=xl/sharedStrings.xml><?xml version="1.0" encoding="utf-8"?>
<sst xmlns="http://schemas.openxmlformats.org/spreadsheetml/2006/main" count="7555" uniqueCount="2340">
  <si>
    <t>Antman</t>
  </si>
  <si>
    <t>np.sort(np.random.permutation(np.arange(2,62))[:3])</t>
  </si>
  <si>
    <t>Rules:</t>
  </si>
  <si>
    <t>Major plot driver involves interacting with something of the size of bacteria or smaller.</t>
  </si>
  <si>
    <t>Inside Out</t>
  </si>
  <si>
    <t>Venon</t>
  </si>
  <si>
    <t>Movie</t>
  </si>
  <si>
    <t>Dallas Buyers Club</t>
  </si>
  <si>
    <t>x</t>
  </si>
  <si>
    <t>Prediction</t>
  </si>
  <si>
    <t>Diary of a Wimpy Kid</t>
  </si>
  <si>
    <t>Proposed rules:</t>
  </si>
  <si>
    <t>The Thing</t>
  </si>
  <si>
    <t>The China Syndrome</t>
  </si>
  <si>
    <t>Three Miles Island</t>
  </si>
  <si>
    <t>Annihilation</t>
  </si>
  <si>
    <t>1) Predicts a specific future that manifests later</t>
  </si>
  <si>
    <t>Contagion</t>
  </si>
  <si>
    <t>Covid</t>
  </si>
  <si>
    <t>Week #</t>
  </si>
  <si>
    <t>Osmosis Jones</t>
  </si>
  <si>
    <t>2) Does create the circumstance by which the event/technology happens.</t>
  </si>
  <si>
    <t>The Girl with all the Gifts</t>
  </si>
  <si>
    <t>WarGames</t>
  </si>
  <si>
    <t>Title</t>
  </si>
  <si>
    <t>Dawn of the Dead</t>
  </si>
  <si>
    <t>Soviet nuclear false alarm</t>
  </si>
  <si>
    <t>Chinese Title</t>
  </si>
  <si>
    <t>The Happening</t>
  </si>
  <si>
    <t>Gattaca</t>
  </si>
  <si>
    <t>Embryo genetui screening/selection</t>
  </si>
  <si>
    <t>Her</t>
  </si>
  <si>
    <t>Planet of the Apes</t>
  </si>
  <si>
    <t>AI girlfriends</t>
  </si>
  <si>
    <t>Lower Bound</t>
  </si>
  <si>
    <t>2001: A Space Odyssey</t>
  </si>
  <si>
    <t>28 Days</t>
  </si>
  <si>
    <t>Tablets, video calling, AI agents</t>
  </si>
  <si>
    <t>Super Mario Bros (1993)</t>
  </si>
  <si>
    <t>Project Hail Mary</t>
  </si>
  <si>
    <t>Twin Towers Destruction and reconstruction</t>
  </si>
  <si>
    <t>Oppenheimer</t>
  </si>
  <si>
    <t>Hackers</t>
  </si>
  <si>
    <t>Computer Virus Hacking Oil Tanker</t>
  </si>
  <si>
    <t>No Time to Die</t>
  </si>
  <si>
    <t>Average</t>
  </si>
  <si>
    <t>Videodrome</t>
  </si>
  <si>
    <t>Flu (2013)</t>
  </si>
  <si>
    <t>STD</t>
  </si>
  <si>
    <t>Parasyte: Part 1</t>
  </si>
  <si>
    <t>Profitization of exterme media</t>
  </si>
  <si>
    <t>SE</t>
  </si>
  <si>
    <t>Deranged (2012)</t>
  </si>
  <si>
    <t>Toys</t>
  </si>
  <si>
    <t>Honey I Shrunk the Kids</t>
  </si>
  <si>
    <t>Recruiting Games to Pilot Drones</t>
  </si>
  <si>
    <t>People</t>
  </si>
  <si>
    <t>Vibe Rank</t>
  </si>
  <si>
    <t>Infection / Kansen (2004)</t>
  </si>
  <si>
    <t>Amad</t>
  </si>
  <si>
    <t>Spiderman 2</t>
  </si>
  <si>
    <t>Neurolink</t>
  </si>
  <si>
    <t>The Messenger: A Story of mRNA</t>
  </si>
  <si>
    <t>Erika</t>
  </si>
  <si>
    <t>Inspector Gadget</t>
  </si>
  <si>
    <t>Autonomous Cars</t>
  </si>
  <si>
    <t>Shin Godzilla (2016)</t>
  </si>
  <si>
    <t>Jaylen</t>
  </si>
  <si>
    <t>The Running Man</t>
  </si>
  <si>
    <t>Deepfakes</t>
  </si>
  <si>
    <t>Annihilation (2018)</t>
  </si>
  <si>
    <t>Bladerunner 2049</t>
  </si>
  <si>
    <t>Fin</t>
  </si>
  <si>
    <t>Jurassic Park</t>
  </si>
  <si>
    <t>Hansol</t>
  </si>
  <si>
    <t>Spy Kids 2</t>
  </si>
  <si>
    <t>smart glasses</t>
  </si>
  <si>
    <t>Spiderman Multiverse</t>
  </si>
  <si>
    <t>Audrey</t>
  </si>
  <si>
    <t>Escape from New York</t>
  </si>
  <si>
    <t>fitbit</t>
  </si>
  <si>
    <t>Joe</t>
  </si>
  <si>
    <t>[REC] (2007)</t>
  </si>
  <si>
    <t>Brandon</t>
  </si>
  <si>
    <t>EDtv</t>
  </si>
  <si>
    <t>Influencer /streamer culture</t>
  </si>
  <si>
    <t>The Day the Earth Stood Still</t>
  </si>
  <si>
    <t>Ben</t>
  </si>
  <si>
    <t>Stranger Days</t>
  </si>
  <si>
    <t>POV Exoerience sold as entertainment</t>
  </si>
  <si>
    <t>The Girl with All the Gifts (2016)</t>
  </si>
  <si>
    <t>Zhan</t>
  </si>
  <si>
    <t>The Minority Report</t>
  </si>
  <si>
    <t>Big Hero 6</t>
  </si>
  <si>
    <t>Survalliance State/Targetted Advertising</t>
  </si>
  <si>
    <t>Daniel</t>
  </si>
  <si>
    <t>GI Joe Rise of Cobra</t>
  </si>
  <si>
    <t>Asw(athnarayan)</t>
  </si>
  <si>
    <t>Dylan</t>
  </si>
  <si>
    <t>Crystal</t>
  </si>
  <si>
    <t>Transcendence</t>
  </si>
  <si>
    <t>A Face in the Crowd</t>
  </si>
  <si>
    <t>Yue</t>
  </si>
  <si>
    <t>Star Trek First Contact</t>
  </si>
  <si>
    <t>Media entertainer becomes presidental candidate</t>
  </si>
  <si>
    <t>Shannon</t>
  </si>
  <si>
    <t>Splice (2009)</t>
  </si>
  <si>
    <t>Network (1976)</t>
  </si>
  <si>
    <t>Tucker Carlson, Bill O'Rielly populist news as entertainment</t>
  </si>
  <si>
    <t>Zach</t>
  </si>
  <si>
    <t>12 Monkeys</t>
  </si>
  <si>
    <t>Wag the Dog</t>
  </si>
  <si>
    <t>Braeden</t>
  </si>
  <si>
    <t>Pontypool (2008)</t>
  </si>
  <si>
    <t>Foreign conflict used to distract from presidential sexual scandal (prior to Bill Clinton)</t>
  </si>
  <si>
    <t>Lauren</t>
  </si>
  <si>
    <t xml:space="preserve">The Truman Show </t>
  </si>
  <si>
    <t>Reality television</t>
  </si>
  <si>
    <t>Invisible Worlds</t>
  </si>
  <si>
    <t>Molly</t>
  </si>
  <si>
    <t>Andromeda Strain</t>
  </si>
  <si>
    <t>Atticus</t>
  </si>
  <si>
    <t>Terminator 2</t>
  </si>
  <si>
    <t>Rogue AI network / AI use in military</t>
  </si>
  <si>
    <t>Dr. Strangelove</t>
  </si>
  <si>
    <t>Riya</t>
  </si>
  <si>
    <t>Enemy of the State</t>
  </si>
  <si>
    <t>PRISM-style surveillance state</t>
  </si>
  <si>
    <t>Mimic (1997)</t>
  </si>
  <si>
    <t>Grant</t>
  </si>
  <si>
    <t>Dick Tracy</t>
  </si>
  <si>
    <t>smart watch</t>
  </si>
  <si>
    <t>Black Widow (2021)</t>
  </si>
  <si>
    <t>Ideocracy</t>
  </si>
  <si>
    <t>Cam</t>
  </si>
  <si>
    <t>attention economy, anti-itellectualism, etc</t>
  </si>
  <si>
    <t>Contact</t>
  </si>
  <si>
    <t>AB</t>
  </si>
  <si>
    <t>Ex Machina</t>
  </si>
  <si>
    <t>Watchmen Movie</t>
  </si>
  <si>
    <t>Bernal</t>
  </si>
  <si>
    <t>Tron Legacy</t>
  </si>
  <si>
    <t>character.ai</t>
  </si>
  <si>
    <t>Tony SD</t>
  </si>
  <si>
    <t>Sampat</t>
  </si>
  <si>
    <t>Jumanji</t>
  </si>
  <si>
    <t>Bokyeong</t>
  </si>
  <si>
    <t>Prometheus</t>
  </si>
  <si>
    <t>Hannah</t>
  </si>
  <si>
    <t>War of the Worlds</t>
  </si>
  <si>
    <t>Sri</t>
  </si>
  <si>
    <t>Limitless</t>
  </si>
  <si>
    <t>Penelope</t>
  </si>
  <si>
    <t>Steven</t>
  </si>
  <si>
    <t>Wreck it Ralph</t>
  </si>
  <si>
    <t>Jiwoo</t>
  </si>
  <si>
    <t>VJ</t>
  </si>
  <si>
    <t>Perfect Blue</t>
  </si>
  <si>
    <t>Antitrust</t>
  </si>
  <si>
    <t>stealing open-source</t>
  </si>
  <si>
    <t>Sneakers</t>
  </si>
  <si>
    <t>A Doctor's Sword</t>
  </si>
  <si>
    <t>Government enforcing backdoors on consumer products</t>
  </si>
  <si>
    <t>Logan's Run</t>
  </si>
  <si>
    <t>Predicted the specific mechanics Tinder/hookup apps would work by</t>
  </si>
  <si>
    <t>A Silent Voice</t>
  </si>
  <si>
    <t>Allahyar and the Legend of Markhor</t>
  </si>
  <si>
    <t>An Extreme Goofy Movie</t>
  </si>
  <si>
    <t>Bombay Rose</t>
  </si>
  <si>
    <t>Building 173</t>
  </si>
  <si>
    <t>Castle in the Sky</t>
  </si>
  <si>
    <t>Chicken Run</t>
  </si>
  <si>
    <t>Chris the Swiss</t>
  </si>
  <si>
    <t>Colorful</t>
  </si>
  <si>
    <t>Coraline</t>
  </si>
  <si>
    <t>Deep Sea</t>
  </si>
  <si>
    <t>Digimon The Movie</t>
  </si>
  <si>
    <t>Dino King</t>
  </si>
  <si>
    <t>Dragonball Z Broly: The Legendary Super Saiyan</t>
  </si>
  <si>
    <t>Encanto</t>
  </si>
  <si>
    <t>Entergalactic</t>
  </si>
  <si>
    <t>Fantastic Mr Fox</t>
  </si>
  <si>
    <t>Fantastic Planet</t>
  </si>
  <si>
    <t>Flatland</t>
  </si>
  <si>
    <t>Flow</t>
  </si>
  <si>
    <t>From Up On Poppy Hill</t>
  </si>
  <si>
    <t>Goodbye, Don Gleese!</t>
  </si>
  <si>
    <t>Grave of Fireflies</t>
  </si>
  <si>
    <t>Guillermo del Toro's Pinnochio</t>
  </si>
  <si>
    <t>I'm Chut Wutty</t>
  </si>
  <si>
    <t xml:space="preserve">In This Corner of the World </t>
  </si>
  <si>
    <t>Inside Out 2</t>
  </si>
  <si>
    <t>Inu-Oh</t>
  </si>
  <si>
    <t>Jimmy Neutron Movie</t>
  </si>
  <si>
    <t>Josee, the Tiger, and the Fish</t>
  </si>
  <si>
    <t>Kirikou and the Sorceress</t>
  </si>
  <si>
    <t>Kubo and the Two Strings</t>
  </si>
  <si>
    <t>Kung Fu Panda 3</t>
  </si>
  <si>
    <t>Liyana</t>
  </si>
  <si>
    <t>Long Way North</t>
  </si>
  <si>
    <t>Look Back</t>
  </si>
  <si>
    <t>Love Death + Robots Season 1 Ep 1-9</t>
  </si>
  <si>
    <t>Loving Vincent</t>
  </si>
  <si>
    <t>Lupin III The Castle of Cagliostro</t>
  </si>
  <si>
    <t>Mary and Max</t>
  </si>
  <si>
    <t>Mirai</t>
  </si>
  <si>
    <t>Moleman 4: Longplay</t>
  </si>
  <si>
    <t>Moug (Waves)</t>
  </si>
  <si>
    <t>Nasseredin Shah and His 84 Wives</t>
  </si>
  <si>
    <t>North Wind Broken Time</t>
  </si>
  <si>
    <t>One Big Hapa Family</t>
  </si>
  <si>
    <t>Only Yesterday</t>
  </si>
  <si>
    <t>Patlabor</t>
  </si>
  <si>
    <t>Pelikan Blue</t>
  </si>
  <si>
    <t>Persepolis</t>
  </si>
  <si>
    <t>Ramayana The Legend of Prince Rama</t>
  </si>
  <si>
    <t>Rango</t>
  </si>
  <si>
    <t>Ruben Brandt, Collector</t>
  </si>
  <si>
    <t>The Beast is Still Alive</t>
  </si>
  <si>
    <t>The Book of Life</t>
  </si>
  <si>
    <t>The Boy and the Beast</t>
  </si>
  <si>
    <t>The Boy and The World</t>
  </si>
  <si>
    <t>The Cat Returns</t>
  </si>
  <si>
    <t>The Garden of Words</t>
  </si>
  <si>
    <t>The Girl Who Leapt Through Time</t>
  </si>
  <si>
    <t>The Iron Giant</t>
  </si>
  <si>
    <t>The Last Unicorn</t>
  </si>
  <si>
    <t>The Lego Movie</t>
  </si>
  <si>
    <t>The Peasants</t>
  </si>
  <si>
    <t>The Secret of Nimh</t>
  </si>
  <si>
    <t>The Secret World of Arriety</t>
  </si>
  <si>
    <t>The Summit of the Gods</t>
  </si>
  <si>
    <t>The Tale of Princess Kaguya</t>
  </si>
  <si>
    <t>S</t>
  </si>
  <si>
    <t>The Triplets of Belleville</t>
  </si>
  <si>
    <t>A+</t>
  </si>
  <si>
    <t>The Wild Robot</t>
  </si>
  <si>
    <t>Time of Eve</t>
  </si>
  <si>
    <t>Toldi</t>
  </si>
  <si>
    <t>Tower (2016)</t>
  </si>
  <si>
    <t>Transformers One</t>
  </si>
  <si>
    <t>Treasure Planet</t>
  </si>
  <si>
    <t>N/A</t>
  </si>
  <si>
    <t>Tripura</t>
  </si>
  <si>
    <t>True North</t>
  </si>
  <si>
    <t>Ultraman Rising</t>
  </si>
  <si>
    <t>Waking Life</t>
  </si>
  <si>
    <t>Waltz with Bashir</t>
  </si>
  <si>
    <t>Weathering With You</t>
  </si>
  <si>
    <t>When Marnie Was There</t>
  </si>
  <si>
    <t>Wolf Children</t>
  </si>
  <si>
    <t>Wreck-it Ralph</t>
  </si>
  <si>
    <t>The Bad Guys</t>
  </si>
  <si>
    <t>Wall-E</t>
  </si>
  <si>
    <t>Over the Garden Wall</t>
  </si>
  <si>
    <t>Nobody (Langlang Shan Xiao Yao Guai)</t>
  </si>
  <si>
    <t>Predator: Killer of Killers</t>
  </si>
  <si>
    <t>Three Kingdoms: Starlit Heroes</t>
  </si>
  <si>
    <t>The Legend of Hei 2</t>
  </si>
  <si>
    <t>Ne Zha 2</t>
  </si>
  <si>
    <t>Avatar Aang: The Last Airbender</t>
  </si>
  <si>
    <t>Angel's Egg</t>
  </si>
  <si>
    <t>Toy Story 5</t>
  </si>
  <si>
    <t>Goat</t>
  </si>
  <si>
    <t>Niu Lai</t>
  </si>
  <si>
    <t>Angry Birds 3</t>
  </si>
  <si>
    <t>Incredibles 2</t>
  </si>
  <si>
    <t>Super Mario Galaxy Movie</t>
  </si>
  <si>
    <t>The Illusionist</t>
  </si>
  <si>
    <t>Cars 3</t>
  </si>
  <si>
    <t>A-</t>
  </si>
  <si>
    <t>Wallace &amp; Gromit: Vengeance Most Fowl</t>
  </si>
  <si>
    <t>A</t>
  </si>
  <si>
    <t>Chainsaw Man - The Movie: Reze Arc</t>
  </si>
  <si>
    <t>Mobile Suit Gundam F91</t>
  </si>
  <si>
    <t>5 Centimeters per Second</t>
  </si>
  <si>
    <t>Watership Down</t>
  </si>
  <si>
    <t>Ghost in the Shell 2: Innocence</t>
  </si>
  <si>
    <t>Macross: Do You Remember Love?</t>
  </si>
  <si>
    <t>Wicked City</t>
  </si>
  <si>
    <t>The Red Turtle</t>
  </si>
  <si>
    <t>Memories</t>
  </si>
  <si>
    <t>127 hours</t>
  </si>
  <si>
    <t>Across the Spider-verse</t>
  </si>
  <si>
    <t>Main character spends most of the movie going to places with limited human infrastructure</t>
  </si>
  <si>
    <t>Pirates of the Caribbean</t>
  </si>
  <si>
    <t>Moana</t>
  </si>
  <si>
    <t>X</t>
  </si>
  <si>
    <t>Apocalypse now</t>
  </si>
  <si>
    <t>Apollo 13</t>
  </si>
  <si>
    <t>Cast Away</t>
  </si>
  <si>
    <t>Life of Pi</t>
  </si>
  <si>
    <t>Das boot</t>
  </si>
  <si>
    <t>Gravity (2013)</t>
  </si>
  <si>
    <t>1) At least 2 scenes where the main characters ride a boat</t>
  </si>
  <si>
    <t>Interstellar</t>
  </si>
  <si>
    <t>A boat is defined as:</t>
  </si>
  <si>
    <t>Titanic</t>
  </si>
  <si>
    <t>1) Bouyant object in water with a deck out of water</t>
  </si>
  <si>
    <t>Sully</t>
  </si>
  <si>
    <t>Logan’s Run</t>
  </si>
  <si>
    <t>OR</t>
  </si>
  <si>
    <t>Greyhound</t>
  </si>
  <si>
    <t>2) Anything with a sail</t>
  </si>
  <si>
    <t>Mad max 2</t>
  </si>
  <si>
    <t>5 Episodes of One Piece probably</t>
  </si>
  <si>
    <t>Cast away</t>
  </si>
  <si>
    <t>Captain Phillips</t>
  </si>
  <si>
    <t>Moon (2009)</t>
  </si>
  <si>
    <t>Muppets' Treasure Island</t>
  </si>
  <si>
    <t xml:space="preserve">Niu Lai </t>
  </si>
  <si>
    <t>How to Train A Dragon</t>
  </si>
  <si>
    <t>The Admiral: Roaring Currents</t>
  </si>
  <si>
    <t>Promethius</t>
  </si>
  <si>
    <t>Flushed Away</t>
  </si>
  <si>
    <t>Rubber</t>
  </si>
  <si>
    <t>Lego movie</t>
  </si>
  <si>
    <t xml:space="preserve">Speckles: The Tarbosaurus
</t>
  </si>
  <si>
    <t>Spirits of the Air, Gremlins of the Clouds</t>
  </si>
  <si>
    <t>5 episodes of spongebob with the Flying Dutchman and his ship</t>
  </si>
  <si>
    <t>Star Trek: The Motion Picture</t>
  </si>
  <si>
    <t>The Truman Show</t>
  </si>
  <si>
    <t>The Dark Crystal</t>
  </si>
  <si>
    <t>Get Out</t>
  </si>
  <si>
    <t>Poor Things</t>
  </si>
  <si>
    <t>The green knight</t>
  </si>
  <si>
    <t>Peanutbutter Falcon</t>
  </si>
  <si>
    <t>The land before time?</t>
  </si>
  <si>
    <t>Jason and the Argonauts</t>
  </si>
  <si>
    <t>The Martian</t>
  </si>
  <si>
    <t>Jaws</t>
  </si>
  <si>
    <t>Baywatch</t>
  </si>
  <si>
    <t>The searchers</t>
  </si>
  <si>
    <t>Glass Bottom Boat</t>
  </si>
  <si>
    <t>THE TREASURE OF THE SIERRA MADRE</t>
  </si>
  <si>
    <t>Jurassic World: Rebirth</t>
  </si>
  <si>
    <t>True Grit</t>
  </si>
  <si>
    <t>Vanishing Point</t>
  </si>
  <si>
    <t>Tarzan</t>
  </si>
  <si>
    <t>WALL-E</t>
  </si>
  <si>
    <t>water world</t>
  </si>
  <si>
    <t>Lilo and Stitch</t>
  </si>
  <si>
    <t>Zathura</t>
  </si>
  <si>
    <t>The Wolf of Wall Street</t>
  </si>
  <si>
    <t>Up</t>
  </si>
  <si>
    <t>The Menu</t>
  </si>
  <si>
    <t>Tenet</t>
  </si>
  <si>
    <t>Forrest Gump</t>
  </si>
  <si>
    <t>Wild with Reese Witherspoon</t>
  </si>
  <si>
    <t>The Little Mermaid</t>
  </si>
  <si>
    <t>Angel Egg</t>
  </si>
  <si>
    <t>Fitzcarraldo</t>
  </si>
  <si>
    <t>No Mad Land</t>
  </si>
  <si>
    <t>Finding Nemo</t>
  </si>
  <si>
    <t>The Usual Suspects</t>
  </si>
  <si>
    <t>Shrek</t>
  </si>
  <si>
    <t>Zero Kelvin (1995)</t>
  </si>
  <si>
    <t>Battleship (2012),</t>
  </si>
  <si>
    <t>Surf's up</t>
  </si>
  <si>
    <t>Stardust</t>
  </si>
  <si>
    <t>The Lord of the Rings: The Fellowship of the Ring</t>
  </si>
  <si>
    <t>Good Will Hunting</t>
  </si>
  <si>
    <t>Alien: Covenant</t>
  </si>
  <si>
    <t>Troy</t>
  </si>
  <si>
    <t>B</t>
  </si>
  <si>
    <t>B+</t>
  </si>
  <si>
    <t>They Cloned Tyrone</t>
  </si>
  <si>
    <t>Who Framed Roger Rabbit?</t>
  </si>
  <si>
    <t>Princess Mononoke</t>
  </si>
  <si>
    <t>Tokyo Godfathers</t>
  </si>
  <si>
    <t>V for Vebdetta</t>
  </si>
  <si>
    <t xml:space="preserve">1) Plot revolves around the primarily characters rejecting authority. </t>
  </si>
  <si>
    <t>Flee</t>
  </si>
  <si>
    <t>This can include: Civil War Revolution Rejecting Parents / School / Culture Being the first to do something against adversity (like ACLU cases or first in sports) etc...</t>
  </si>
  <si>
    <t>Brazil (1985)</t>
  </si>
  <si>
    <t>Hunger Games</t>
  </si>
  <si>
    <t xml:space="preserve">Children of Men (2006) </t>
  </si>
  <si>
    <t xml:space="preserve">Snowpiercer (2013) </t>
  </si>
  <si>
    <t xml:space="preserve">Civil War (2024) </t>
  </si>
  <si>
    <t xml:space="preserve">Land and Freedom (1995) </t>
  </si>
  <si>
    <t>Star Wars: Episode IV - A New Hope</t>
  </si>
  <si>
    <t>The Battle of Algiers (1966)</t>
  </si>
  <si>
    <t>NWA &amp; Eazy-E: Kings of Compton</t>
  </si>
  <si>
    <t>Hoop Dreams</t>
  </si>
  <si>
    <t>Pan's Labyrinth</t>
  </si>
  <si>
    <t xml:space="preserve">The Breakfast Club (1985) </t>
  </si>
  <si>
    <t>Dead Poets' Society</t>
  </si>
  <si>
    <t>The Wolf House</t>
  </si>
  <si>
    <t>One Flew Over the Cuckoo's Nest (1975)</t>
  </si>
  <si>
    <t>Les Mis</t>
  </si>
  <si>
    <t>Alien</t>
  </si>
  <si>
    <t>Fight Club</t>
  </si>
  <si>
    <t>Erin Brockovich (2000)</t>
  </si>
  <si>
    <t>Norma Rae (1979)</t>
  </si>
  <si>
    <t>Spotlight (2015)</t>
  </si>
  <si>
    <t>Captain America: Civil War</t>
  </si>
  <si>
    <t>Dark Waters</t>
  </si>
  <si>
    <t>A Few Good Men</t>
  </si>
  <si>
    <t>Border (2018)</t>
  </si>
  <si>
    <t>12 Angry Men</t>
  </si>
  <si>
    <t>Gladiator</t>
  </si>
  <si>
    <t>Coco</t>
  </si>
  <si>
    <t>November (2017</t>
  </si>
  <si>
    <t>The Report</t>
  </si>
  <si>
    <t>The Bourne Identity</t>
  </si>
  <si>
    <t>The Piper</t>
  </si>
  <si>
    <t>The Witch: Part 1 - The Subversion</t>
  </si>
  <si>
    <t>Apocalypse Now</t>
  </si>
  <si>
    <t>F</t>
  </si>
  <si>
    <t>Judas and the Black Messiah</t>
  </si>
  <si>
    <t>I Saw the TV Glow</t>
  </si>
  <si>
    <t>The Raid Redemption</t>
  </si>
  <si>
    <t>The Spongebob Movie</t>
  </si>
  <si>
    <t>D</t>
  </si>
  <si>
    <t>Sinners</t>
  </si>
  <si>
    <t>Puss In Boots: The Last Wish</t>
  </si>
  <si>
    <t>B-</t>
  </si>
  <si>
    <t>A Nice Indian Boy</t>
  </si>
  <si>
    <t>Pride (2014)</t>
  </si>
  <si>
    <t>Millennium Actress</t>
  </si>
  <si>
    <t>Howls Moving Castle</t>
  </si>
  <si>
    <t>Wicked Little Letters</t>
  </si>
  <si>
    <t>Kiki's Delivery Service</t>
  </si>
  <si>
    <t>Spirited Away</t>
  </si>
  <si>
    <t>Nausicaa of the Valley of the Wind</t>
  </si>
  <si>
    <t>Dhoom 2</t>
  </si>
  <si>
    <t>No Other Choice</t>
  </si>
  <si>
    <t>Fargo</t>
  </si>
  <si>
    <t>Train to Busan</t>
  </si>
  <si>
    <t>C</t>
  </si>
  <si>
    <t>Soul</t>
  </si>
  <si>
    <t>The Breadwinner</t>
  </si>
  <si>
    <t>Wolfwalkers</t>
  </si>
  <si>
    <t>Kedi (2016)</t>
  </si>
  <si>
    <t>Kiss Kiss Bang Bang</t>
  </si>
  <si>
    <t xml:space="preserve">1) Any movie with a talking cat </t>
  </si>
  <si>
    <t>Harry and Tonto</t>
  </si>
  <si>
    <t>2) Any movie with a named cat appearing in at least 2 scenes</t>
  </si>
  <si>
    <t>A Cat in Paris</t>
  </si>
  <si>
    <t>3) Any movie where a cat directly effects the plot / scene at least 2 times</t>
  </si>
  <si>
    <t>Whisper of the Heart</t>
  </si>
  <si>
    <t>The Boy and the Heron</t>
  </si>
  <si>
    <t>The Three Lives of Thomasina</t>
  </si>
  <si>
    <t>Legend of the Demon Cat</t>
  </si>
  <si>
    <t>Lo Mau (1991)</t>
  </si>
  <si>
    <t>The Rabbi's Cat</t>
  </si>
  <si>
    <t>25 Cats from Qatar</t>
  </si>
  <si>
    <t>Inside Llewyn Davis</t>
  </si>
  <si>
    <t>Keanu</t>
  </si>
  <si>
    <t>Master i Margarita (2005)</t>
  </si>
  <si>
    <t>The Night is Short, Walk on Girl</t>
  </si>
  <si>
    <t>The Lion King 1/2</t>
  </si>
  <si>
    <t>Luck</t>
  </si>
  <si>
    <t>Cats (but the OG)</t>
  </si>
  <si>
    <t>Flow(2024)</t>
  </si>
  <si>
    <t>Sorry to Bother You</t>
  </si>
  <si>
    <t>Zootopeia 2</t>
  </si>
  <si>
    <t>Cats Don't Dance</t>
  </si>
  <si>
    <t>A Street Cat Named Bob</t>
  </si>
  <si>
    <t>Movies where someone (or a group) are the last to find out something. e.g. the truman show</t>
  </si>
  <si>
    <t>Six Sense</t>
  </si>
  <si>
    <t>Hello Ghost (2010)</t>
  </si>
  <si>
    <t>Parasite</t>
  </si>
  <si>
    <t>Shrek 2</t>
  </si>
  <si>
    <t>Good Bye Lenin!</t>
  </si>
  <si>
    <t>Moon</t>
  </si>
  <si>
    <t>Space Jam</t>
  </si>
  <si>
    <t>Blast from the Past</t>
  </si>
  <si>
    <t>A Whisker Away</t>
  </si>
  <si>
    <t>The prestige</t>
  </si>
  <si>
    <t>Romeo + Juliet</t>
  </si>
  <si>
    <t>Shutter Island</t>
  </si>
  <si>
    <t>Murder on the Orient Express</t>
  </si>
  <si>
    <t>10(?) Episodes of Nichijuo</t>
  </si>
  <si>
    <t>Fight clurb</t>
  </si>
  <si>
    <t>Source Code</t>
  </si>
  <si>
    <t>The Travelling Cat Chronicles</t>
  </si>
  <si>
    <t xml:space="preserve">The Village (2004) </t>
  </si>
  <si>
    <t>The Game</t>
  </si>
  <si>
    <t>Cabin in the Woods</t>
  </si>
  <si>
    <t>Old Boy</t>
  </si>
  <si>
    <t>Suzume</t>
  </si>
  <si>
    <t>Don't Worry Darling</t>
  </si>
  <si>
    <t>Dark City</t>
  </si>
  <si>
    <t>The Aristocats</t>
  </si>
  <si>
    <t>The Sting</t>
  </si>
  <si>
    <t>This Tempting Maddness</t>
  </si>
  <si>
    <t>The Thirteenth Floor</t>
  </si>
  <si>
    <t>Vertigo</t>
  </si>
  <si>
    <t>Cat People (1942)</t>
  </si>
  <si>
    <t>The Island</t>
  </si>
  <si>
    <t>I am Mother</t>
  </si>
  <si>
    <t xml:space="preserve">Alice in Wonderland </t>
  </si>
  <si>
    <t>5 Episodes Boondocks (IMDB Top Rated)</t>
  </si>
  <si>
    <t>Heavenly Ever After</t>
  </si>
  <si>
    <t>Episodes of Tom and Jerry</t>
  </si>
  <si>
    <t>Cat in the Hat</t>
  </si>
  <si>
    <t>The Farewell</t>
  </si>
  <si>
    <t>Akira</t>
  </si>
  <si>
    <t>C+</t>
  </si>
  <si>
    <t>Allegro non Troppo</t>
  </si>
  <si>
    <t>April and the Extraordinary World</t>
  </si>
  <si>
    <t>Vampire Hunter D: Bloodlust</t>
  </si>
  <si>
    <t>Robot Dreams</t>
  </si>
  <si>
    <t>Tae Guk Gi: The Brotherhood</t>
  </si>
  <si>
    <t>Cowboy Bebop</t>
  </si>
  <si>
    <t>Come Back Anytime</t>
  </si>
  <si>
    <t>Main Rule:</t>
  </si>
  <si>
    <t>Jiro Dreams of Sushi</t>
  </si>
  <si>
    <t>There is one or more scenes where the primary character interacts with Rice</t>
  </si>
  <si>
    <t>The Great Indian Kitchen</t>
  </si>
  <si>
    <t>Minary</t>
  </si>
  <si>
    <t>Pather Panchali</t>
  </si>
  <si>
    <t>The Lunchbox</t>
  </si>
  <si>
    <t>Monkey Man</t>
  </si>
  <si>
    <t>Tulpan</t>
  </si>
  <si>
    <t>Turning Red</t>
  </si>
  <si>
    <t>In Tthis corner of the world</t>
  </si>
  <si>
    <t>Seven Samurai</t>
  </si>
  <si>
    <t>The King of Ofu</t>
  </si>
  <si>
    <t>Rice Rhapsody</t>
  </si>
  <si>
    <t>Little Forest</t>
  </si>
  <si>
    <t>The Rice People</t>
  </si>
  <si>
    <t>Eat Drink man Woman</t>
  </si>
  <si>
    <t>Cook Up A Storm</t>
  </si>
  <si>
    <t>Flavors of Youth</t>
  </si>
  <si>
    <t>The Wailing</t>
  </si>
  <si>
    <t xml:space="preserve">Mother </t>
  </si>
  <si>
    <t>First They Killed My Father</t>
  </si>
  <si>
    <t>Memoirs of a Geisha</t>
  </si>
  <si>
    <t>Extreme Job</t>
  </si>
  <si>
    <t>A City of Sadness</t>
  </si>
  <si>
    <t>Harakiri</t>
  </si>
  <si>
    <t>Yi Yi</t>
  </si>
  <si>
    <t>Tampopo</t>
  </si>
  <si>
    <t>The Scent of Green Papaya</t>
  </si>
  <si>
    <t>Tokyo Story</t>
  </si>
  <si>
    <t>Farewell my Concubine</t>
  </si>
  <si>
    <t>Welcome to Dongmakgol</t>
  </si>
  <si>
    <t>The Zen Diary</t>
  </si>
  <si>
    <t>Little Forest: Summer/Autumn &amp; Winter/Spring</t>
  </si>
  <si>
    <t>Balzac and the Little Chinese Seamstress</t>
  </si>
  <si>
    <t>Red Sorghum</t>
  </si>
  <si>
    <t>Still Walking</t>
  </si>
  <si>
    <t>The Last Samurai</t>
  </si>
  <si>
    <t>RRR</t>
  </si>
  <si>
    <t>The Nice Guys</t>
  </si>
  <si>
    <t>Old Partner</t>
  </si>
  <si>
    <t>Joyland</t>
  </si>
  <si>
    <t>The Way Home</t>
  </si>
  <si>
    <t>In the mood for love</t>
  </si>
  <si>
    <t>The Flavor of Green Tea Over Rice</t>
  </si>
  <si>
    <t>Caramel</t>
  </si>
  <si>
    <t>The Salesman</t>
  </si>
  <si>
    <t>No Country for Old Men</t>
  </si>
  <si>
    <t>Cake (2018)</t>
  </si>
  <si>
    <t>The Prestige</t>
  </si>
  <si>
    <t xml:space="preserve">Four Brothers </t>
  </si>
  <si>
    <t>Kpop Demon Hunter</t>
  </si>
  <si>
    <t>Meet the Robinsons</t>
  </si>
  <si>
    <t>The Batman</t>
  </si>
  <si>
    <t>Kung Fu Panda</t>
  </si>
  <si>
    <t>The Joy Luck Club</t>
  </si>
  <si>
    <t>SpiderMan</t>
  </si>
  <si>
    <t>Rio</t>
  </si>
  <si>
    <t>Jungle Book</t>
  </si>
  <si>
    <t>The Lion king</t>
  </si>
  <si>
    <t>Fantastic Beasts</t>
  </si>
  <si>
    <t>Slumdog Millionaire</t>
  </si>
  <si>
    <t>Hugo</t>
  </si>
  <si>
    <t>Annie</t>
  </si>
  <si>
    <t>Star Wars: A New Hope</t>
  </si>
  <si>
    <t>Heat</t>
  </si>
  <si>
    <t>The Professional</t>
  </si>
  <si>
    <t>Cannot be explicitly gay</t>
  </si>
  <si>
    <t>Weathering with You</t>
  </si>
  <si>
    <t>Point Break</t>
  </si>
  <si>
    <t>Farwell My Concubine</t>
  </si>
  <si>
    <t>SpiderMan: Doc Oc</t>
  </si>
  <si>
    <t>Must have underlying context/scenes/etc that have no heterosexual explanation OR which makes way more sense with a gay subtext.</t>
  </si>
  <si>
    <t>Harry Potter</t>
  </si>
  <si>
    <t xml:space="preserve">Dragon Ball Z: Broly – The Legendary Super Saiyan
</t>
  </si>
  <si>
    <t>The Outsiders</t>
  </si>
  <si>
    <t>Despicable Me</t>
  </si>
  <si>
    <t>Bert and Ernie's Great Adventures</t>
  </si>
  <si>
    <t>August Rush</t>
  </si>
  <si>
    <t>Ben-Hur</t>
  </si>
  <si>
    <t>The Last: Naruto the Movie</t>
  </si>
  <si>
    <t>A Goofy Movie</t>
  </si>
  <si>
    <t>Logan</t>
  </si>
  <si>
    <t>Rope (1948)</t>
  </si>
  <si>
    <t>Creed</t>
  </si>
  <si>
    <t>Fried Green Tomatoes (1991)</t>
  </si>
  <si>
    <t>Demon Slayer: Kimetsu no Yaiba - The Movie: Mugen Train</t>
  </si>
  <si>
    <t>Top Gun</t>
  </si>
  <si>
    <t>Superman</t>
  </si>
  <si>
    <t>Predator</t>
  </si>
  <si>
    <t>The blue hour (2015)</t>
  </si>
  <si>
    <t>High school musical 2</t>
  </si>
  <si>
    <t>Hunter x hunter</t>
  </si>
  <si>
    <t>Thelma &amp; Louise (1991)</t>
  </si>
  <si>
    <t>Closet Monster (2015)</t>
  </si>
  <si>
    <t>The Wind Rises</t>
  </si>
  <si>
    <t>HamiltonRevolutionary Girl Utena: The Movie (1999)</t>
  </si>
  <si>
    <t>A Dog Barking at the Moon (2019)</t>
  </si>
  <si>
    <t>Mulan</t>
  </si>
  <si>
    <t>Let the Right One In (2008)</t>
  </si>
  <si>
    <t>Summer Vacation 1999 (1988, Japan)</t>
  </si>
  <si>
    <t>Friendship</t>
  </si>
  <si>
    <t xml:space="preserve">Planes, Trains and Automobiles (1987) </t>
  </si>
  <si>
    <t xml:space="preserve">A Nightmare on Elm Street 2 </t>
  </si>
  <si>
    <t>Harry Potter and the half blood prince</t>
  </si>
  <si>
    <t>Winter soldier</t>
  </si>
  <si>
    <t>Song of the Sea</t>
  </si>
  <si>
    <t xml:space="preserve">Dead Poets Society </t>
  </si>
  <si>
    <t>The Moth Diaries(2011)</t>
  </si>
  <si>
    <t>Stand By Me (1986)</t>
  </si>
  <si>
    <t>Cosmic Princess Kaguya!</t>
  </si>
  <si>
    <t>Madoka Magica (2011/2012) first movie</t>
  </si>
  <si>
    <t>Thelma &amp; Louise</t>
  </si>
  <si>
    <t>The Road to El Dorado</t>
  </si>
  <si>
    <t>They Live</t>
  </si>
  <si>
    <t xml:space="preserve">Bend it like Beckham </t>
  </si>
  <si>
    <t>Interview with the VTropical Malady (2004)</t>
  </si>
  <si>
    <t>Challengers</t>
  </si>
  <si>
    <t>The Talented Mr. Ripley (1999)</t>
  </si>
  <si>
    <t>Wicked</t>
  </si>
  <si>
    <t>The Remains of the Day (1993)</t>
  </si>
  <si>
    <t>Little Women (2019)</t>
  </si>
  <si>
    <t>The Handmaiden (2016)</t>
  </si>
  <si>
    <t>The Favourite (2018)</t>
  </si>
  <si>
    <t>Tom at the Farm (2013)</t>
  </si>
  <si>
    <t>Céline Sciamma</t>
  </si>
  <si>
    <t>Water Lilies (2007)</t>
  </si>
  <si>
    <t>Booksmart</t>
  </si>
  <si>
    <t>Summer Wars</t>
  </si>
  <si>
    <t>Isle of Dogs</t>
  </si>
  <si>
    <t>Four Souls of Coyote (Kojot négy lelke)</t>
  </si>
  <si>
    <t>My Life as a Zuchinni</t>
  </si>
  <si>
    <t>Atlantis</t>
  </si>
  <si>
    <t>Nimona</t>
  </si>
  <si>
    <t>Mars Express</t>
  </si>
  <si>
    <t>Picture a Scientist</t>
  </si>
  <si>
    <t>Rush Hour 1</t>
  </si>
  <si>
    <t>Rules</t>
  </si>
  <si>
    <t>1) Must have exacty 2 primary characters that work together for the majority of the movie</t>
  </si>
  <si>
    <t>Threk</t>
  </si>
  <si>
    <t>2) Has a primary character named Duo</t>
  </si>
  <si>
    <t>Monsters Inc.</t>
  </si>
  <si>
    <t>Porco Rosso</t>
  </si>
  <si>
    <t>Bad Boys</t>
  </si>
  <si>
    <t>Lethal Weapon</t>
  </si>
  <si>
    <t>Harold &amp; Kumar Go to White Castle</t>
  </si>
  <si>
    <t>Deadpool &amp; Wolverine</t>
  </si>
  <si>
    <t>Queen &amp; Slim</t>
  </si>
  <si>
    <t>Lilo &amp; Stitch</t>
  </si>
  <si>
    <t>White Chicks</t>
  </si>
  <si>
    <t>21 Jump Street</t>
  </si>
  <si>
    <t>Zootopia</t>
  </si>
  <si>
    <t>Step Brothers</t>
  </si>
  <si>
    <t>Dumb &amp; Dumber</t>
  </si>
  <si>
    <t>Men in Black</t>
  </si>
  <si>
    <t>Empire of Corpses</t>
  </si>
  <si>
    <t>Deadpool and Wolverine</t>
  </si>
  <si>
    <t>Castle in the SKy</t>
  </si>
  <si>
    <t>The Other Guys</t>
  </si>
  <si>
    <t>Sherlock Holmes</t>
  </si>
  <si>
    <t>Butch Cassify and the Sundance Kid</t>
  </si>
  <si>
    <t>Grave of the Fireflies</t>
  </si>
  <si>
    <t>Get Smart</t>
  </si>
  <si>
    <t>Traunung Day</t>
  </si>
  <si>
    <t>Gundam Wing: Endless Waltz</t>
  </si>
  <si>
    <t>Hot Fuzz</t>
  </si>
  <si>
    <t>Rosencrantz and Gildenstern are Dead</t>
  </si>
  <si>
    <t>Blues Brothers</t>
  </si>
  <si>
    <t>Anbe Sivam</t>
  </si>
  <si>
    <t>Sholay</t>
  </si>
  <si>
    <t>Sonic 2</t>
  </si>
  <si>
    <t>White Men Can't Jump</t>
  </si>
  <si>
    <t>Batman Return of the Caped Crusaders</t>
  </si>
  <si>
    <t>Midnight Run</t>
  </si>
  <si>
    <t>Edge of Tomorrow</t>
  </si>
  <si>
    <t>Your Name</t>
  </si>
  <si>
    <t>Seven</t>
  </si>
  <si>
    <t>The Illusionists</t>
  </si>
  <si>
    <t>Errementari</t>
  </si>
  <si>
    <t>The Handmaiden</t>
  </si>
  <si>
    <t>Teenage Mutant Ninja Turtles: Mutant Mayhem</t>
  </si>
  <si>
    <t>Speed</t>
  </si>
  <si>
    <t>Mother India (India, 1957)</t>
  </si>
  <si>
    <t xml:space="preserve">Rules: </t>
  </si>
  <si>
    <t>Must have been released during MLK's lifetime (1929–1968)</t>
  </si>
  <si>
    <t>Pather Panchali (India, 1955)</t>
  </si>
  <si>
    <t>Must have been released in a country that he lived in or had correspondence with such that he could have seen the movie</t>
  </si>
  <si>
    <t>Dr. No (Britain, 1962)</t>
  </si>
  <si>
    <t>The Secret World of Arrietty</t>
  </si>
  <si>
    <t>Ni Liv (Norway, 1957)</t>
  </si>
  <si>
    <t>Cry, the Beloved Country (South Africa, 1951)</t>
  </si>
  <si>
    <t>Awaara (India, 1951)</t>
  </si>
  <si>
    <t>Pyaasa (India, 1957)</t>
  </si>
  <si>
    <t>Singing in the rain</t>
  </si>
  <si>
    <t>Nosferatu</t>
  </si>
  <si>
    <t>Metropolis</t>
  </si>
  <si>
    <t>Dracula (1931)</t>
  </si>
  <si>
    <t>Duck soup</t>
  </si>
  <si>
    <t>Pygmalion</t>
  </si>
  <si>
    <t>Casablanca</t>
  </si>
  <si>
    <t>Cat people</t>
  </si>
  <si>
    <t>Double indemnity</t>
  </si>
  <si>
    <t>The big sleep</t>
  </si>
  <si>
    <t>Sunset boulevard</t>
  </si>
  <si>
    <t>Penguin Highway</t>
  </si>
  <si>
    <t>An American in Paris</t>
  </si>
  <si>
    <t>High noon</t>
  </si>
  <si>
    <t>Ikiru (Japan, 1952)</t>
  </si>
  <si>
    <t>Gentlemen prefer blondes</t>
  </si>
  <si>
    <t>Tokyo story</t>
  </si>
  <si>
    <t>On the waterfront</t>
  </si>
  <si>
    <t>west side story (1961)</t>
  </si>
  <si>
    <t>The king and I</t>
  </si>
  <si>
    <t>12 angry men</t>
  </si>
  <si>
    <t>to kill a mockingbird</t>
  </si>
  <si>
    <t>Bonnie &amp; Clyde (1967)</t>
  </si>
  <si>
    <t>The Graduate</t>
  </si>
  <si>
    <t>2001 Space Odyssey</t>
  </si>
  <si>
    <t>Psycho</t>
  </si>
  <si>
    <t>Guess whos coming to dinner</t>
  </si>
  <si>
    <t>Dr Strangelove</t>
  </si>
  <si>
    <t>Logan Lucky</t>
  </si>
  <si>
    <t>My fair lady</t>
  </si>
  <si>
    <t>the great escape</t>
  </si>
  <si>
    <t>Gypsy</t>
  </si>
  <si>
    <t>Mary Poppins</t>
  </si>
  <si>
    <t>A star is Born (original)</t>
  </si>
  <si>
    <t>Goldfinger</t>
  </si>
  <si>
    <t>A Raisin in the Sun</t>
  </si>
  <si>
    <t>In the Heat of the Night</t>
  </si>
  <si>
    <t>C-</t>
  </si>
  <si>
    <t>Carmen Jones</t>
  </si>
  <si>
    <t>Nothing but a Man</t>
  </si>
  <si>
    <t>Odds Against Tomorrow</t>
  </si>
  <si>
    <t>Lilies of the Field</t>
  </si>
  <si>
    <t>The Wizard of Oz</t>
  </si>
  <si>
    <t>Citizen Kane</t>
  </si>
  <si>
    <t>Harikiri</t>
  </si>
  <si>
    <t>Cloverfield</t>
  </si>
  <si>
    <t>The Jungle Book</t>
  </si>
  <si>
    <t>Lawrence of Arabia</t>
  </si>
  <si>
    <t>Heer Ranjha (India (Lahore) 1932)</t>
  </si>
  <si>
    <t>Bicycle Thieves (Italy, 1948)</t>
  </si>
  <si>
    <t>Rashomon (Japan, 1950)</t>
  </si>
  <si>
    <t>The 400 Blows</t>
  </si>
  <si>
    <t>Embrace of the Serpent</t>
  </si>
  <si>
    <t>The Cabinet of Dr. Caligari</t>
  </si>
  <si>
    <t>The General (1926)</t>
  </si>
  <si>
    <t>The Passion of Joan of Arc (1928)</t>
  </si>
  <si>
    <t>Intolerance (1916)</t>
  </si>
  <si>
    <t>Gone with the Wind</t>
  </si>
  <si>
    <t>D+</t>
  </si>
  <si>
    <t>The Night of the Hunter</t>
  </si>
  <si>
    <t>The Good, the Bad, and the Ugly</t>
  </si>
  <si>
    <t>The Seventh Seal (Sweden, 1957)</t>
  </si>
  <si>
    <t>Bad Trip</t>
  </si>
  <si>
    <t>The Apartment (1960)</t>
  </si>
  <si>
    <t>Wild Strawberries (Sweden, 1957)</t>
  </si>
  <si>
    <t>Salt of the Earth (1954)</t>
  </si>
  <si>
    <t>The Defiant Ones (1958)</t>
  </si>
  <si>
    <t>All the King's Men (1949)</t>
  </si>
  <si>
    <t>A Face in the Crowd (1957)</t>
  </si>
  <si>
    <t>Ace in the Hole (1951)</t>
  </si>
  <si>
    <t>Fail-Safe (1964)</t>
  </si>
  <si>
    <t>Judgement at Nuremberg (1961)</t>
  </si>
  <si>
    <t>The Ox-Bow Incident (1943)</t>
  </si>
  <si>
    <t>Another Day of Life</t>
  </si>
  <si>
    <t>Ponyo</t>
  </si>
  <si>
    <t>FernGully</t>
  </si>
  <si>
    <t>Frozen</t>
  </si>
  <si>
    <t>The Spy Who Came from the Cold</t>
  </si>
  <si>
    <t>1) Majority of the scenes must show an indication of it being below freezing (snow, ice, frostbite, visible breath)</t>
  </si>
  <si>
    <t>2) The plot is driven by the cold (staying in a warm cabin to avoid the cold)</t>
  </si>
  <si>
    <t>The Day After Tomorrow</t>
  </si>
  <si>
    <t>AND</t>
  </si>
  <si>
    <t>Ice Age 1</t>
  </si>
  <si>
    <t>3) Cannot be a Christmas or Hanukkah movie</t>
  </si>
  <si>
    <t>The Little Shop of Horrors</t>
  </si>
  <si>
    <t>The Revenant</t>
  </si>
  <si>
    <t>The Huntsman: Winter's War</t>
  </si>
  <si>
    <t>Happy Feet</t>
  </si>
  <si>
    <t>Coming to America</t>
  </si>
  <si>
    <t>Ikiru</t>
  </si>
  <si>
    <t>The shining</t>
  </si>
  <si>
    <t>The Chronicles of Narnia: The Lion, The Witch, and The Wardrobe</t>
  </si>
  <si>
    <t>Dr. Zhivago</t>
  </si>
  <si>
    <t>Groundhog Day</t>
  </si>
  <si>
    <t>The hateful eight</t>
  </si>
  <si>
    <t>March of the Penguins</t>
  </si>
  <si>
    <t>Hanna</t>
  </si>
  <si>
    <t>Anatomy of a Fall</t>
  </si>
  <si>
    <t>Cool Runnings</t>
  </si>
  <si>
    <t>Atanarjuat: The Fast Runner</t>
  </si>
  <si>
    <t>Abominable</t>
  </si>
  <si>
    <t>The Ascent</t>
  </si>
  <si>
    <t>2 episodes of heated rivalry</t>
  </si>
  <si>
    <t>Snowpiecer</t>
  </si>
  <si>
    <t>Stalker</t>
  </si>
  <si>
    <t>Leviathan</t>
  </si>
  <si>
    <t>The Eel</t>
  </si>
  <si>
    <t>Mountain Patrol: Kekexili</t>
  </si>
  <si>
    <t>Paths of the Soul</t>
  </si>
  <si>
    <t>Zabardast</t>
  </si>
  <si>
    <t>Big Ass Spider!</t>
  </si>
  <si>
    <t>The Long Kiss Goodnight</t>
  </si>
  <si>
    <t>Ninja Scroll</t>
  </si>
  <si>
    <t>The Fifth Element</t>
  </si>
  <si>
    <t>Adam Sandler's Eight Crazy Nights</t>
  </si>
  <si>
    <t>Polar Express</t>
  </si>
  <si>
    <t>Merry Christmas, Mr. Lawrence (1983)</t>
  </si>
  <si>
    <t>The Tower (2012)</t>
  </si>
  <si>
    <t>Love &amp; Basketball</t>
  </si>
  <si>
    <t>Christmas in August (1998)</t>
  </si>
  <si>
    <t>Happy new year (2021)</t>
  </si>
  <si>
    <t>Comrades: Almost a Love a story (1998)</t>
  </si>
  <si>
    <t>The longest Summer (1998)</t>
  </si>
  <si>
    <t>Die Hard</t>
  </si>
  <si>
    <t>Elf</t>
  </si>
  <si>
    <t>A Christmas Story</t>
  </si>
  <si>
    <t>A Charlie Brown Christmas</t>
  </si>
  <si>
    <t>It Happened on Fifth Avenue</t>
  </si>
  <si>
    <t xml:space="preserve">Hitched For The Holidays </t>
  </si>
  <si>
    <t>A Year without Santa Clause</t>
  </si>
  <si>
    <t>Gremlins</t>
  </si>
  <si>
    <t>Rise of the Guardians</t>
  </si>
  <si>
    <t>Red One</t>
  </si>
  <si>
    <t>Round and Round</t>
  </si>
  <si>
    <t>Double Holiday</t>
  </si>
  <si>
    <t>A Miracle on 34th Street</t>
  </si>
  <si>
    <t>Muppets Christmas Carol</t>
  </si>
  <si>
    <t>Holiday Date</t>
  </si>
  <si>
    <t>jim Carrey's how the grinch stole christmas</t>
  </si>
  <si>
    <t>Home Alone</t>
  </si>
  <si>
    <t>menorah in the middle</t>
  </si>
  <si>
    <t>The day of the beast (1995)</t>
  </si>
  <si>
    <t>The Rare Exports (2010)</t>
  </si>
  <si>
    <t>The Grinch</t>
  </si>
  <si>
    <t xml:space="preserve">nightmare before Christmas </t>
  </si>
  <si>
    <t>Hanukkah on Rye</t>
  </si>
  <si>
    <t>Lamb Chop's Special Chanukah</t>
  </si>
  <si>
    <t>Hanukkah on the Rocks</t>
  </si>
  <si>
    <t>Carol  (2015)</t>
  </si>
  <si>
    <t>Then Long Kiss Goodnight (1996)</t>
  </si>
  <si>
    <t>Lights</t>
  </si>
  <si>
    <t xml:space="preserve">Rudolph the Red Nosed Reindeer </t>
  </si>
  <si>
    <t>Better Watch Out (2016)</t>
  </si>
  <si>
    <t>Santa Claus Conquers The Martians (1964)</t>
  </si>
  <si>
    <t>Klaus</t>
  </si>
  <si>
    <t>Fatman (2020)</t>
  </si>
  <si>
    <t>The Children (2008)</t>
  </si>
  <si>
    <t>Krampus (2015)</t>
  </si>
  <si>
    <t xml:space="preserve">This Christmas </t>
  </si>
  <si>
    <t>The Holdovers</t>
  </si>
  <si>
    <t>The Lodge (2019)</t>
  </si>
  <si>
    <t>Le Pere Noel est une ordure</t>
  </si>
  <si>
    <t>The Night Before</t>
  </si>
  <si>
    <t>The Celebration (Denmark)</t>
  </si>
  <si>
    <t xml:space="preserve">Batman Returns </t>
  </si>
  <si>
    <t>A sunburst  Christmas (Australia)</t>
  </si>
  <si>
    <t xml:space="preserve">Scrooge </t>
  </si>
  <si>
    <t>Sanda</t>
  </si>
  <si>
    <t xml:space="preserve">Christmas specials from various cartoons </t>
  </si>
  <si>
    <t>Black Mirror (White Christmas)</t>
  </si>
  <si>
    <t>Hocus Pocus</t>
  </si>
  <si>
    <t>Silence of the Lambs</t>
  </si>
  <si>
    <t>1) No paranomal, magical, or metaphysical component</t>
  </si>
  <si>
    <t>Examples</t>
  </si>
  <si>
    <t>Climate Change</t>
  </si>
  <si>
    <t>2) The primary plot or setting is something that is considered horrific irl</t>
  </si>
  <si>
    <t>Genocide</t>
  </si>
  <si>
    <t>Schindler's List</t>
  </si>
  <si>
    <t>3) AND The primary horror must be systemic in nature</t>
  </si>
  <si>
    <t>War</t>
  </si>
  <si>
    <t>5) AND Should at least scare most 2nd graders</t>
  </si>
  <si>
    <t>Paprika</t>
  </si>
  <si>
    <t>Aging and Disease</t>
  </si>
  <si>
    <t>Armageddon</t>
  </si>
  <si>
    <t>Government Collapse</t>
  </si>
  <si>
    <t>Deap Impact</t>
  </si>
  <si>
    <t>Slavery</t>
  </si>
  <si>
    <t>The Bay</t>
  </si>
  <si>
    <t>6) AND Must have plausible technology</t>
  </si>
  <si>
    <t>Poverty</t>
  </si>
  <si>
    <t>The Purge</t>
  </si>
  <si>
    <t>2) Horror due to human behavior</t>
  </si>
  <si>
    <t>Dystopia</t>
  </si>
  <si>
    <t>3) Horror due to systemic failure</t>
  </si>
  <si>
    <t>Misery</t>
  </si>
  <si>
    <t>4) Horror due to terrestrial nature</t>
  </si>
  <si>
    <t>Green Room</t>
  </si>
  <si>
    <t>Blade Runner</t>
  </si>
  <si>
    <t>120 Days of Sodom</t>
  </si>
  <si>
    <t>Monster House</t>
  </si>
  <si>
    <t>ROMA</t>
  </si>
  <si>
    <r>
      <rPr>
        <rFont val="Arial"/>
        <color rgb="FF181A1B"/>
      </rPr>
      <t xml:space="preserve">Invisible </t>
    </r>
    <r>
      <rPr>
        <rFont val="Arial"/>
        <color rgb="FF181A1B"/>
      </rPr>
      <t>Man</t>
    </r>
  </si>
  <si>
    <t>Warfare (2025)</t>
  </si>
  <si>
    <t>Road to El Dorado</t>
  </si>
  <si>
    <t>1) Any movie with a primary theme of colonialization (settling down in a location with existing residents or taking resources from a location with existing residents)</t>
  </si>
  <si>
    <t>The Act of Killing</t>
  </si>
  <si>
    <t>Wind River</t>
  </si>
  <si>
    <t>Generation Kill</t>
  </si>
  <si>
    <t>The Hunt for Red October</t>
  </si>
  <si>
    <t>Pochahontas</t>
  </si>
  <si>
    <t>Split</t>
  </si>
  <si>
    <t>2) Any movie with primary characters that are part of a indigenous community but are now a minority in their own home.</t>
  </si>
  <si>
    <t>Avatar (James Cameron)</t>
  </si>
  <si>
    <t>American Psycho</t>
  </si>
  <si>
    <t>Dawn of the Planet of the Apes</t>
  </si>
  <si>
    <t>Black Panther</t>
  </si>
  <si>
    <t>Independence Day</t>
  </si>
  <si>
    <t>The Dead Lands (2014)</t>
  </si>
  <si>
    <t>Zodiac</t>
  </si>
  <si>
    <t>The Nightingale (2018)</t>
  </si>
  <si>
    <t>Apocalypto (2006)</t>
  </si>
  <si>
    <t>Splice</t>
  </si>
  <si>
    <t>Dances with Wolves (1990)</t>
  </si>
  <si>
    <t>Texas Chainsaw Massacre</t>
  </si>
  <si>
    <t>The Burrowers (2008)</t>
  </si>
  <si>
    <t>Blood Quantum (2019)</t>
  </si>
  <si>
    <t>Don't Look Up</t>
  </si>
  <si>
    <t>Rhymes for Young Ghouls (2013)</t>
  </si>
  <si>
    <t>An Inconvenient Truth</t>
  </si>
  <si>
    <t>Killers of the Flower Moon (2023)</t>
  </si>
  <si>
    <t>Hotel Rwanda</t>
  </si>
  <si>
    <t>Shadow in the North</t>
  </si>
  <si>
    <t>Tales of an Ancient Empire</t>
  </si>
  <si>
    <t>The Killing Fields</t>
  </si>
  <si>
    <t>Rabbit-Proof Fence (2002)</t>
  </si>
  <si>
    <t>Prey</t>
  </si>
  <si>
    <t>Inglorious Basterds</t>
  </si>
  <si>
    <t>The Settlers</t>
  </si>
  <si>
    <t>The Last of the Mohicans</t>
  </si>
  <si>
    <t>Saving Private Ryan</t>
  </si>
  <si>
    <t>Cool Hand Luke</t>
  </si>
  <si>
    <t>Even the Rain (2010)</t>
  </si>
  <si>
    <t>Transformers one :P</t>
  </si>
  <si>
    <t>The Father (2020)</t>
  </si>
  <si>
    <t>Reservation dogs</t>
  </si>
  <si>
    <t>Before the Fire Came</t>
  </si>
  <si>
    <t>War of the Worlds (2005)</t>
  </si>
  <si>
    <t>Terrified (2017,</t>
  </si>
  <si>
    <t>Racing Extinction</t>
  </si>
  <si>
    <t>kusko's new groove</t>
  </si>
  <si>
    <t>Charlie's Country</t>
  </si>
  <si>
    <t>Children of Men</t>
  </si>
  <si>
    <t>Mabo</t>
  </si>
  <si>
    <t>In My Blood It Runs (2019)</t>
  </si>
  <si>
    <t>12 Years a Slave</t>
  </si>
  <si>
    <t>Glory</t>
  </si>
  <si>
    <t>Django Unchained</t>
  </si>
  <si>
    <t>Whatever Happened to Baby Jane</t>
  </si>
  <si>
    <t>The Zone of Interest</t>
  </si>
  <si>
    <t>Identity (2003)</t>
  </si>
  <si>
    <t>The Impossible (2012)</t>
  </si>
  <si>
    <t>D-</t>
  </si>
  <si>
    <t>Mad Max</t>
  </si>
  <si>
    <t>Soylent Green</t>
  </si>
  <si>
    <t>Snow Piercer</t>
  </si>
  <si>
    <t>Audition</t>
  </si>
  <si>
    <t>Banned From Broadcast: Saiko the Large Family</t>
  </si>
  <si>
    <t>San Andreas</t>
  </si>
  <si>
    <t>Gravity</t>
  </si>
  <si>
    <t>Relic</t>
  </si>
  <si>
    <t>Requiem for a Dream</t>
  </si>
  <si>
    <t>The Legend of Hei</t>
  </si>
  <si>
    <t>I Saw the Devil</t>
  </si>
  <si>
    <t>They Will Not Grow Old</t>
  </si>
  <si>
    <t>In this Corner of the World</t>
  </si>
  <si>
    <t>One Flew Over the Cuckoo Nest</t>
  </si>
  <si>
    <t>Come and See</t>
  </si>
  <si>
    <t>The Battle of Algiers</t>
  </si>
  <si>
    <t>The Hurt Locker</t>
  </si>
  <si>
    <t>No Man's Land</t>
  </si>
  <si>
    <t>City of God</t>
  </si>
  <si>
    <t>The White Ribbon</t>
  </si>
  <si>
    <t>La Haine</t>
  </si>
  <si>
    <t>A Clockwork Orange</t>
  </si>
  <si>
    <t>Shame (1968)</t>
  </si>
  <si>
    <t>Do the Right Thing</t>
  </si>
  <si>
    <t xml:space="preserve">Haqeeqat (1964)
</t>
  </si>
  <si>
    <t xml:space="preserve">Kartar Singh (1959)
</t>
  </si>
  <si>
    <t xml:space="preserve">Zinda Bhaag (2013)
</t>
  </si>
  <si>
    <t>Memories of Murder (2003)</t>
  </si>
  <si>
    <t>Confessions (2010)</t>
  </si>
  <si>
    <t>Buoyancy (2019)</t>
  </si>
  <si>
    <t>Mueda, Memória e Massacre (1979)</t>
  </si>
  <si>
    <t xml:space="preserve">Camp de Thiaroye (1988)
</t>
  </si>
  <si>
    <t>Carandiru (2003, Brazil)</t>
  </si>
  <si>
    <t>Embrace of the Serpent (2015, Colombia)</t>
  </si>
  <si>
    <t xml:space="preserve">Birds of Passage (2018, Colombia)
</t>
  </si>
  <si>
    <t>I’m Still Here (2024, Brazil)</t>
  </si>
  <si>
    <t>Hunger (2008)</t>
  </si>
  <si>
    <t>Papillon (USA/France, 1973)</t>
  </si>
  <si>
    <t>Midnight Express (USA/UK, 1978)</t>
  </si>
  <si>
    <t>The Stanford Prison Experiment (USA, 2015)</t>
  </si>
  <si>
    <t>Scum (UK, 1979)</t>
  </si>
  <si>
    <t>Dead Man Walking</t>
  </si>
  <si>
    <t>Just Mercy</t>
  </si>
  <si>
    <t>Red Rooms</t>
  </si>
  <si>
    <t>Unstoppable</t>
  </si>
  <si>
    <t>Tusk</t>
  </si>
  <si>
    <t>Leon: The Professional</t>
  </si>
  <si>
    <t>Random Pick</t>
  </si>
  <si>
    <t>Tekkonkinkreet</t>
  </si>
  <si>
    <t>Scheduled</t>
  </si>
  <si>
    <t>Sports Night</t>
  </si>
  <si>
    <t>Black History Month Night</t>
  </si>
  <si>
    <t>Combat Movie Night</t>
  </si>
  <si>
    <t>4/20 + Earth day Night</t>
  </si>
  <si>
    <t>Politics Night</t>
  </si>
  <si>
    <t>Halloween</t>
  </si>
  <si>
    <t>Documentary Night</t>
  </si>
  <si>
    <t>Womens History Month</t>
  </si>
  <si>
    <t xml:space="preserve">     </t>
  </si>
  <si>
    <t>Mothers Day / Caretaker Day</t>
  </si>
  <si>
    <t>Apocalypse Night</t>
  </si>
  <si>
    <t>Propoganda Night</t>
  </si>
  <si>
    <t>Black and White Night</t>
  </si>
  <si>
    <t>Matrix</t>
  </si>
  <si>
    <t>Childhood Movie Night</t>
  </si>
  <si>
    <t>Movie Adaptation Night</t>
  </si>
  <si>
    <t>Dune 2</t>
  </si>
  <si>
    <t>Musical Night</t>
  </si>
  <si>
    <t>Horror Movie Night</t>
  </si>
  <si>
    <t>Abraham Lincoln: Vampire Hunter</t>
  </si>
  <si>
    <t>Best Picture</t>
  </si>
  <si>
    <t>Comedy Night</t>
  </si>
  <si>
    <t>Bollywood Night</t>
  </si>
  <si>
    <t xml:space="preserve">dead Actor / director </t>
  </si>
  <si>
    <t xml:space="preserve">cancelled or problematic </t>
  </si>
  <si>
    <t>D tier</t>
  </si>
  <si>
    <t>super hero</t>
  </si>
  <si>
    <t xml:space="preserve">modes of transportation </t>
  </si>
  <si>
    <t>heist</t>
  </si>
  <si>
    <t>robot</t>
  </si>
  <si>
    <t>mythological creature</t>
  </si>
  <si>
    <t>Capitalism night</t>
  </si>
  <si>
    <t>April Fools</t>
  </si>
  <si>
    <t>Banned Movies</t>
  </si>
  <si>
    <t>Most Likely to Give S-Tier Vibes</t>
  </si>
  <si>
    <t xml:space="preserve">Don't Be a Menace to South Central While Drinking Your Juice in the Hood
</t>
  </si>
  <si>
    <t>Redline</t>
  </si>
  <si>
    <t>Crusher Joe</t>
  </si>
  <si>
    <t>Scooby Doo Live Action</t>
  </si>
  <si>
    <t>Chandni Chawk to China</t>
  </si>
  <si>
    <t>Funan</t>
  </si>
  <si>
    <t>Pokemon: The First Movie</t>
  </si>
  <si>
    <t>Ghost in the Shell</t>
  </si>
  <si>
    <t>I Lost My Body</t>
  </si>
  <si>
    <t>Spaceballs</t>
  </si>
  <si>
    <t>Lord of the Rings 1978</t>
  </si>
  <si>
    <t>The Interview</t>
  </si>
  <si>
    <t>Rio 2096: A Story of Love and Fury</t>
  </si>
  <si>
    <t>Metropolis (1927)</t>
  </si>
  <si>
    <t>Across the Spiderverse</t>
  </si>
  <si>
    <t>Almost Famous</t>
  </si>
  <si>
    <t>Arrival</t>
  </si>
  <si>
    <t>Baraka</t>
  </si>
  <si>
    <t>Big Short</t>
  </si>
  <si>
    <t xml:space="preserve">Blade Runner </t>
  </si>
  <si>
    <t>Crouching Tiger, Hidden Dragon</t>
  </si>
  <si>
    <t xml:space="preserve">Farewell my Concubine </t>
  </si>
  <si>
    <t>First 2 Episodes of Arcane</t>
  </si>
  <si>
    <t>2) Movie you think will be as close to S Vibe Rank as possible</t>
  </si>
  <si>
    <t>How to Train Your Dragon</t>
  </si>
  <si>
    <t>1, 2, or 3? -Ben</t>
  </si>
  <si>
    <t>Hunt for the Wilderpeople</t>
  </si>
  <si>
    <t>In this Corner of the world</t>
  </si>
  <si>
    <t xml:space="preserve">Incendies </t>
  </si>
  <si>
    <t>Inglourious Basterds</t>
  </si>
  <si>
    <t>Iron Giant</t>
  </si>
  <si>
    <t>The Secret of Kells</t>
  </si>
  <si>
    <t>Jojo Rabbit</t>
  </si>
  <si>
    <t>Kadaisi Vivasayi</t>
  </si>
  <si>
    <t>Kingdom of Heaven</t>
  </si>
  <si>
    <t>Last 4 Episodes of Avatar the Last Airbender</t>
  </si>
  <si>
    <t>Lion King</t>
  </si>
  <si>
    <t>Mad Max Fury Road</t>
  </si>
  <si>
    <t>Memories of Murder</t>
  </si>
  <si>
    <t>Monty Python and the Holy Grail</t>
  </si>
  <si>
    <t>Monty Python's Life of Brian</t>
  </si>
  <si>
    <t>Mr.Nobody</t>
  </si>
  <si>
    <t>One Flew over the Cuckoo's Nest</t>
  </si>
  <si>
    <t>1) If you saw it, it has to be S for you</t>
  </si>
  <si>
    <t>Prestige</t>
  </si>
  <si>
    <t>Promare</t>
  </si>
  <si>
    <t>Samsara</t>
  </si>
  <si>
    <t>Scarface</t>
  </si>
  <si>
    <t>School of Rock</t>
  </si>
  <si>
    <t>Shawshank Redemption</t>
  </si>
  <si>
    <t>Shogun</t>
  </si>
  <si>
    <t>Singing in the Rain</t>
  </si>
  <si>
    <t>Spotlight</t>
  </si>
  <si>
    <t>The Big Lebowski</t>
  </si>
  <si>
    <t>The Dark Knight</t>
  </si>
  <si>
    <t>The Godfather</t>
  </si>
  <si>
    <t>The Good the Bad and the Ugly</t>
  </si>
  <si>
    <t>The Incredibles</t>
  </si>
  <si>
    <t>The Life Aquatic With Steve Zissou</t>
  </si>
  <si>
    <t>Thelma</t>
  </si>
  <si>
    <t>Tinker Tailor Soldier Spy</t>
  </si>
  <si>
    <t>Queen and Slim</t>
  </si>
  <si>
    <t>Toy Story</t>
  </si>
  <si>
    <t>Wall E</t>
  </si>
  <si>
    <t>Who Framed Roger Rabbit</t>
  </si>
  <si>
    <t>The Dark Knight Returns 1 + 2</t>
  </si>
  <si>
    <t>Dune: Part Two</t>
  </si>
  <si>
    <t>Time Masters (Les Maîtres du temps)</t>
  </si>
  <si>
    <t>Idiocracy</t>
  </si>
  <si>
    <t>Average Rank</t>
  </si>
  <si>
    <t>Yanti</t>
  </si>
  <si>
    <t>Ryan</t>
  </si>
  <si>
    <t>Juan</t>
  </si>
  <si>
    <t>Beulah</t>
  </si>
  <si>
    <t>Son of the White Mare</t>
  </si>
  <si>
    <t>Tony</t>
  </si>
  <si>
    <t>Gabo</t>
  </si>
  <si>
    <t>Brendan</t>
  </si>
  <si>
    <t>Weijian</t>
  </si>
  <si>
    <t>Hanane</t>
  </si>
  <si>
    <t>Lisa</t>
  </si>
  <si>
    <t>Grade Letter</t>
  </si>
  <si>
    <t>Percentage</t>
  </si>
  <si>
    <t>Grading Rubric</t>
  </si>
  <si>
    <t>Ramayana: The Legend of Prince Rama</t>
  </si>
  <si>
    <t>The movie goes above and beyond the criteria</t>
  </si>
  <si>
    <t>The movie meets all criteria well.</t>
  </si>
  <si>
    <t>The movie meets almost all criteria well</t>
  </si>
  <si>
    <t>The movie meets most criteria, but there is a small amount of room for improvement.</t>
  </si>
  <si>
    <t>The movie meets most criteria, but there is some room for improvement.</t>
  </si>
  <si>
    <t>aggregate_score</t>
  </si>
  <si>
    <t>std</t>
  </si>
  <si>
    <t>Metropolis (Anime)</t>
  </si>
  <si>
    <t>aggregate_score_rating</t>
  </si>
  <si>
    <t>The movie is just satisfactory; it meets criteria but there is notable room for improvement.</t>
  </si>
  <si>
    <t>Vibe Rank_score</t>
  </si>
  <si>
    <t>Amad_score</t>
  </si>
  <si>
    <t>Erika_score</t>
  </si>
  <si>
    <t>Jaylen_score</t>
  </si>
  <si>
    <t>Ryan_score</t>
  </si>
  <si>
    <t>Brandon_score</t>
  </si>
  <si>
    <t>The movie is just satisfactory; it meets some criteria but there is significant room for improvement.</t>
  </si>
  <si>
    <t>Bernal_score</t>
  </si>
  <si>
    <t>Ben_score</t>
  </si>
  <si>
    <t>Zach_score</t>
  </si>
  <si>
    <t>Joe_score</t>
  </si>
  <si>
    <t>Daniel_score</t>
  </si>
  <si>
    <t>Gabo_score</t>
  </si>
  <si>
    <t>Audrey_score</t>
  </si>
  <si>
    <t>Dylan_score</t>
  </si>
  <si>
    <t>Sri_score</t>
  </si>
  <si>
    <t>Hanane_score</t>
  </si>
  <si>
    <t>Asw(athnarayan)_score</t>
  </si>
  <si>
    <t>Lisa_score</t>
  </si>
  <si>
    <t>AB_score</t>
  </si>
  <si>
    <t/>
  </si>
  <si>
    <t>The movie is just satisfactory; it meets some amount of criteria but there is a very significant amount of room for improvement.</t>
  </si>
  <si>
    <t>The movie is barely acceptable; there are real shortcomings in meeting most criteria; it needs a lot of improvement.</t>
  </si>
  <si>
    <t>The movie is barely acceptable; there are serious shortcomings in meeting most criteria; it needs a lot of improvement.</t>
  </si>
  <si>
    <t>The movie is barely acceptable; there are incredibily serious shortcomings in meeting most criteria; it needs a lot of improvement.</t>
  </si>
  <si>
    <t>The movie is not acceptable.</t>
  </si>
  <si>
    <t>Did not watch</t>
  </si>
  <si>
    <t>Attendance</t>
  </si>
  <si>
    <t>[keep empty]</t>
  </si>
  <si>
    <t>Ranking</t>
  </si>
  <si>
    <t>Perfect  Blue</t>
  </si>
  <si>
    <t>Abs</t>
  </si>
  <si>
    <t xml:space="preserve">
Percentage</t>
  </si>
  <si>
    <t>The movie goes above and beyond the criteria.</t>
  </si>
  <si>
    <t>They Lived</t>
  </si>
  <si>
    <t>The movie meets almost all criteria well.</t>
  </si>
  <si>
    <t>The movie is just satisfactory.</t>
  </si>
  <si>
    <r>
      <rPr>
        <rFont val="Arial"/>
        <color theme="1"/>
      </rPr>
      <t xml:space="preserve">What they said ^^^ + </t>
    </r>
    <r>
      <rPr>
        <rFont val="Arial"/>
        <i/>
        <color theme="1"/>
      </rPr>
      <t>more.</t>
    </r>
  </si>
  <si>
    <t>Average Ratings</t>
  </si>
  <si>
    <t>Std Ratings</t>
  </si>
  <si>
    <t>Pacific Rim</t>
  </si>
  <si>
    <t>Troll</t>
  </si>
  <si>
    <t>Fantastic Four: First Steps</t>
  </si>
  <si>
    <t>The Meg</t>
  </si>
  <si>
    <t>Jajantaram Mamantaram</t>
  </si>
  <si>
    <t>The Host</t>
  </si>
  <si>
    <t>Shin Godzilla</t>
  </si>
  <si>
    <t>Deep Rising (1998)</t>
  </si>
  <si>
    <t>Gamera 3: Revenge of Iris</t>
  </si>
  <si>
    <t>How to Train Your Dragon 3</t>
  </si>
  <si>
    <t>Godzilla Minus One</t>
  </si>
  <si>
    <t>Godzilla (1954)</t>
  </si>
  <si>
    <t>King Ghidorah: Giant Monsters All-Out Attack</t>
  </si>
  <si>
    <t>King Kong (1933)</t>
  </si>
  <si>
    <t>Daimajin</t>
  </si>
  <si>
    <t>The Avengers</t>
  </si>
  <si>
    <t>The Mist</t>
  </si>
  <si>
    <t>Ghidora</t>
  </si>
  <si>
    <t>Big Man Japan</t>
  </si>
  <si>
    <t>Shin Ultraman</t>
  </si>
  <si>
    <t>Ghostbusters</t>
  </si>
  <si>
    <t>The Sea Beast</t>
  </si>
  <si>
    <t>Them! (1954)</t>
  </si>
  <si>
    <t>Troll Hunter</t>
  </si>
  <si>
    <t>Evangelion: 2.22 You Can (Not) Advance</t>
  </si>
  <si>
    <t>Colossal (2016)</t>
  </si>
  <si>
    <t>Love and Monsters (2020)</t>
  </si>
  <si>
    <t>Attack the Block (2011)</t>
  </si>
  <si>
    <t>The Sea Beast (2022)</t>
  </si>
  <si>
    <t xml:space="preserve">Starship Troopers </t>
  </si>
  <si>
    <t>Big Ass Spider</t>
  </si>
  <si>
    <t>Attack on Titan (Live Action)</t>
  </si>
  <si>
    <t>Operation Petticoat</t>
  </si>
  <si>
    <t>1) 80+% of the movie takes place in a vehicle and the vehicle as a setting defines much of the plot</t>
  </si>
  <si>
    <t>2) The movie is about skillful operation of the vehicle as the primary plot point</t>
  </si>
  <si>
    <t>Airplane!</t>
  </si>
  <si>
    <t>3) The movie is primarily about the creation of vehicles</t>
  </si>
  <si>
    <t>Snowpiercer</t>
  </si>
  <si>
    <t>Bullet Train</t>
  </si>
  <si>
    <t>Ford v Ferrari</t>
  </si>
  <si>
    <t>Taxi Driver</t>
  </si>
  <si>
    <t>Baby Driver</t>
  </si>
  <si>
    <t>Talledega Nights</t>
  </si>
  <si>
    <t>Air Force One</t>
  </si>
  <si>
    <t>Tokyo Drift</t>
  </si>
  <si>
    <t>Mad Mad: Fury Road</t>
  </si>
  <si>
    <t>Cars</t>
  </si>
  <si>
    <t>Serenity</t>
  </si>
  <si>
    <t>Snakes on a Plane</t>
  </si>
  <si>
    <t>F1</t>
  </si>
  <si>
    <t>Star Trek</t>
  </si>
  <si>
    <t>Star Wars</t>
  </si>
  <si>
    <t>Gran Torino</t>
  </si>
  <si>
    <t>Green Book</t>
  </si>
  <si>
    <t>Chitty Chitty Bang Bang</t>
  </si>
  <si>
    <t>Solaris</t>
  </si>
  <si>
    <t>Strangers on a Train</t>
  </si>
  <si>
    <t>Demon Slayer Mugen Train</t>
  </si>
  <si>
    <t>5 Episodes of One Piece (Water 7)</t>
  </si>
  <si>
    <t>Senna</t>
  </si>
  <si>
    <t>Gundam War in the Pocket</t>
  </si>
  <si>
    <t>Rush (2013)</t>
  </si>
  <si>
    <t>Macross Plus</t>
  </si>
  <si>
    <t>Serenity (2005)</t>
  </si>
  <si>
    <t>Evangelion Movie</t>
  </si>
  <si>
    <t>Con Air</t>
  </si>
  <si>
    <t>Iron Man</t>
  </si>
  <si>
    <t>Speed Racer Live Action</t>
  </si>
  <si>
    <t>Back to the Future</t>
  </si>
  <si>
    <t>Locke</t>
  </si>
  <si>
    <t>The Taking of Pelham 123</t>
  </si>
  <si>
    <t>20,000 Leagues Under the Sea</t>
  </si>
  <si>
    <t>Around the World in 80 Days</t>
  </si>
  <si>
    <t>The Abyss (1989)</t>
  </si>
  <si>
    <t>Breaking Away</t>
  </si>
  <si>
    <t>Bicycle Thieves</t>
  </si>
  <si>
    <t>The Motorcycle Diaries</t>
  </si>
  <si>
    <t>Tuk Tuk</t>
  </si>
  <si>
    <t>Stalker (1979)</t>
  </si>
  <si>
    <t>Christine (1983)</t>
  </si>
  <si>
    <t>Herbie Goes to Monte Carlo</t>
  </si>
  <si>
    <t>The Poseidon Adventure</t>
  </si>
  <si>
    <t>Ghost Rider</t>
  </si>
  <si>
    <t>Maximum Overdrive</t>
  </si>
  <si>
    <t>Films must meet at least one of the follow criteria:</t>
  </si>
  <si>
    <t>Apanjan</t>
  </si>
  <si>
    <t>Must be filmed/animated predominantly in a South Asian country</t>
  </si>
  <si>
    <t>Aandhi</t>
  </si>
  <si>
    <t>Must feature Desi culture as a key identity, plot point, or challenge for the main character(s)</t>
  </si>
  <si>
    <t>Iruvar</t>
  </si>
  <si>
    <r>
      <rPr/>
      <t xml:space="preserve">Must have originally been produced in </t>
    </r>
    <r>
      <rPr>
        <color rgb="FF1155CC"/>
        <u/>
      </rPr>
      <t>a language from South Asia</t>
    </r>
  </si>
  <si>
    <t>Madras Cafe</t>
  </si>
  <si>
    <t>Khuda Kay Liye</t>
  </si>
  <si>
    <t>Bol</t>
  </si>
  <si>
    <t>Rekava</t>
  </si>
  <si>
    <t>Purahanda Kaluwara</t>
  </si>
  <si>
    <t>Muktir Kotha</t>
  </si>
  <si>
    <t>Charulata</t>
  </si>
  <si>
    <t>Do Bigha Zamin</t>
  </si>
  <si>
    <t>Nayakan</t>
  </si>
  <si>
    <t>Salaam Bombay!</t>
  </si>
  <si>
    <t>Lagaan</t>
  </si>
  <si>
    <t>Mahanagar</t>
  </si>
  <si>
    <t>Monsoon Wedding</t>
  </si>
  <si>
    <t>Gangs of Wasseypur</t>
  </si>
  <si>
    <t>Gunga Jumna</t>
  </si>
  <si>
    <t>Apur Sansar</t>
  </si>
  <si>
    <t>3 Idiots</t>
  </si>
  <si>
    <t>Dangal</t>
  </si>
  <si>
    <t>Drishyam</t>
  </si>
  <si>
    <t>Kumbalangi Nights</t>
  </si>
  <si>
    <t>Soorarai Pottru</t>
  </si>
  <si>
    <t>Sairat</t>
  </si>
  <si>
    <t>Bajrangi Bhaijaan</t>
  </si>
  <si>
    <t>The Legend of Maula Jatt</t>
  </si>
  <si>
    <t>Jibon Theke Neya</t>
  </si>
  <si>
    <t>Om Shanti Om</t>
  </si>
  <si>
    <t>Ponniyin Selvan: I</t>
  </si>
  <si>
    <t>Super Deluxe</t>
  </si>
  <si>
    <t>Kalki</t>
  </si>
  <si>
    <t>Kantara</t>
  </si>
  <si>
    <t>Rang De Basanti</t>
  </si>
  <si>
    <t xml:space="preserve">Zindagi Na Milegi Dobara </t>
  </si>
  <si>
    <t>Hey Ram</t>
  </si>
  <si>
    <t>Vikram</t>
  </si>
  <si>
    <t>Vishwaroopam</t>
  </si>
  <si>
    <t>Jailer</t>
  </si>
  <si>
    <t>Leo</t>
  </si>
  <si>
    <t>Bride and Prejudice</t>
  </si>
  <si>
    <t>Barfi</t>
  </si>
  <si>
    <t>Dil Chahta Hai</t>
  </si>
  <si>
    <t>Jab We Met</t>
  </si>
  <si>
    <t>Raees</t>
  </si>
  <si>
    <t>Queen</t>
  </si>
  <si>
    <t>Bhool Bhulaiya</t>
  </si>
  <si>
    <t>Rocky aur Rani ki prem kahani</t>
  </si>
  <si>
    <t>Risky buisness</t>
  </si>
  <si>
    <t>1) There are main characters that attend school AND there is a scene at school</t>
  </si>
  <si>
    <t>Ferris Bueller</t>
  </si>
  <si>
    <t>High School musical 2</t>
  </si>
  <si>
    <t>lizzie mcguire</t>
  </si>
  <si>
    <t>dazed and confused</t>
  </si>
  <si>
    <t>Eigth grade</t>
  </si>
  <si>
    <t>booksmart</t>
  </si>
  <si>
    <t>fast times at ridgemont high</t>
  </si>
  <si>
    <t>the to do list</t>
  </si>
  <si>
    <t>the outsiders</t>
  </si>
  <si>
    <t>cant hardly wait</t>
  </si>
  <si>
    <t>ladybird</t>
  </si>
  <si>
    <t>good boys</t>
  </si>
  <si>
    <t>High School musical 3</t>
  </si>
  <si>
    <t xml:space="preserve">american graffiti </t>
  </si>
  <si>
    <t xml:space="preserve">the sandlot </t>
  </si>
  <si>
    <t>spring breakers</t>
  </si>
  <si>
    <t>wet hot american summer</t>
  </si>
  <si>
    <t>superbad</t>
  </si>
  <si>
    <t>Recess: School's out</t>
  </si>
  <si>
    <t>Grease</t>
  </si>
  <si>
    <t>The Paper Chase</t>
  </si>
  <si>
    <t>The man who Knew Infinity</t>
  </si>
  <si>
    <t>Dead Poet's Society</t>
  </si>
  <si>
    <t>The theory of Everything</t>
  </si>
  <si>
    <t>Piled Higher and Deeper (PhD Movie)</t>
  </si>
  <si>
    <t>Pom Poko</t>
  </si>
  <si>
    <t>My Neighbors the Yamadas</t>
  </si>
  <si>
    <t>Tales from Earthsea</t>
  </si>
  <si>
    <t>From Up on Poppy Hill</t>
  </si>
  <si>
    <t>The Tale of the Princess Kaguya[1]</t>
  </si>
  <si>
    <t>When Marnie Was There[2]</t>
  </si>
  <si>
    <t>The Red Turtle[a]</t>
  </si>
  <si>
    <t>Nomadland (2020)</t>
  </si>
  <si>
    <t>Main character working/living a blue collar lifestyle.</t>
  </si>
  <si>
    <t>Sorry We Missed You</t>
  </si>
  <si>
    <t>Features union or union-like structures or other employee grassroots mobilization,</t>
  </si>
  <si>
    <t>On the Waterfront (1954)</t>
  </si>
  <si>
    <t>Discusses/critiques working conditions or quality of life conditions caused by salary (any sort of capitalist exploitation),</t>
  </si>
  <si>
    <t>Blue Collar</t>
  </si>
  <si>
    <t>Communism or socialist revolutions</t>
  </si>
  <si>
    <t>Salt of the Earth</t>
  </si>
  <si>
    <t>School of rock</t>
  </si>
  <si>
    <t>Akeelah and the Bee</t>
  </si>
  <si>
    <t>Remember the Titans</t>
  </si>
  <si>
    <t>Z</t>
  </si>
  <si>
    <t>8th Grade</t>
  </si>
  <si>
    <t>Mean Girls</t>
  </si>
  <si>
    <t>Blue Mountain State Movie</t>
  </si>
  <si>
    <t>Roma</t>
  </si>
  <si>
    <t>Monsters University</t>
  </si>
  <si>
    <t>The Florida Project</t>
  </si>
  <si>
    <t>Breakfast Club</t>
  </si>
  <si>
    <t>Norma Rae</t>
  </si>
  <si>
    <t>Ferris Buehler's Big Day Off</t>
  </si>
  <si>
    <t>Magic School Bus</t>
  </si>
  <si>
    <t>Matewan (1987)</t>
  </si>
  <si>
    <t>21 Jump St</t>
  </si>
  <si>
    <t>The Killing Floor (1984)</t>
  </si>
  <si>
    <t>Harry Potter (all of them)</t>
  </si>
  <si>
    <t>The Grapes of Wrath (1940)</t>
  </si>
  <si>
    <t>Dead Poets Society</t>
  </si>
  <si>
    <t>Modern Times (1936)</t>
  </si>
  <si>
    <t>I, Daniel Blake (2016)</t>
  </si>
  <si>
    <t>Legally Blonde</t>
  </si>
  <si>
    <t>The Molly Maguires (1970)</t>
  </si>
  <si>
    <t>Sky High</t>
  </si>
  <si>
    <t>The Organizer (1963)</t>
  </si>
  <si>
    <t>Highschool Musical (all of them)</t>
  </si>
  <si>
    <t>Bicycle Theives</t>
  </si>
  <si>
    <t>Police Academy</t>
  </si>
  <si>
    <t xml:space="preserve">5 episodes of Ned's Declassfied </t>
  </si>
  <si>
    <t>Freedom Writers</t>
  </si>
  <si>
    <t>Vera Drake (2004)</t>
  </si>
  <si>
    <t>Dope</t>
  </si>
  <si>
    <t>Il Posto (1961)</t>
  </si>
  <si>
    <t>Accepted</t>
  </si>
  <si>
    <t>Moonlighting (1982)</t>
  </si>
  <si>
    <t>Juno</t>
  </si>
  <si>
    <t>Napoleon Dynamite</t>
  </si>
  <si>
    <t>Summer with Monica (1953)</t>
  </si>
  <si>
    <t>Bottoms</t>
  </si>
  <si>
    <t>The Given Word</t>
  </si>
  <si>
    <t>Recess (Movie)</t>
  </si>
  <si>
    <t>The Great Debaters</t>
  </si>
  <si>
    <t>Superbad</t>
  </si>
  <si>
    <t>Spiderman: Homecoming</t>
  </si>
  <si>
    <t>Heathers</t>
  </si>
  <si>
    <t>Carrie</t>
  </si>
  <si>
    <t>Kes (1969)</t>
  </si>
  <si>
    <t>Battle Royale</t>
  </si>
  <si>
    <t>Monsters Inc</t>
  </si>
  <si>
    <t>Dazed and Confused</t>
  </si>
  <si>
    <t>Jennifer's Body</t>
  </si>
  <si>
    <t>Do Revenge</t>
  </si>
  <si>
    <t>Lady Bird</t>
  </si>
  <si>
    <t>Office Space</t>
  </si>
  <si>
    <t>Clueless</t>
  </si>
  <si>
    <t>Falling Down</t>
  </si>
  <si>
    <t>Cruel Intentions</t>
  </si>
  <si>
    <t>10 Things I Hate About You</t>
  </si>
  <si>
    <t>The lives of others 2006)</t>
  </si>
  <si>
    <t>Easy A</t>
  </si>
  <si>
    <t>Brassed Off</t>
  </si>
  <si>
    <t>Love. Simon</t>
  </si>
  <si>
    <t>Shoplifters</t>
  </si>
  <si>
    <t>Taare Zameen Par</t>
  </si>
  <si>
    <t>Zwigato</t>
  </si>
  <si>
    <t>Slotherhouse</t>
  </si>
  <si>
    <t>Joker</t>
  </si>
  <si>
    <t>Antz</t>
  </si>
  <si>
    <t>Blue Spring</t>
  </si>
  <si>
    <t>Horrible Bosses</t>
  </si>
  <si>
    <t>X Men</t>
  </si>
  <si>
    <t>9 to 5</t>
  </si>
  <si>
    <t>les mis</t>
  </si>
  <si>
    <t>Ginger Snaps</t>
  </si>
  <si>
    <t>Better Days</t>
  </si>
  <si>
    <t>I am Cuba</t>
  </si>
  <si>
    <t>West Side Story</t>
  </si>
  <si>
    <t>Chef</t>
  </si>
  <si>
    <t>Hindi Medium</t>
  </si>
  <si>
    <t>Super 30</t>
  </si>
  <si>
    <t>The Platform</t>
  </si>
  <si>
    <t>Triangle of Sadness</t>
  </si>
  <si>
    <t>Free Guy</t>
  </si>
  <si>
    <t>Clue</t>
  </si>
  <si>
    <t>Alice's Resturant?</t>
  </si>
  <si>
    <t>The Men Who Stare at Goats?</t>
  </si>
  <si>
    <t>Zola</t>
  </si>
  <si>
    <t>Barbie</t>
  </si>
  <si>
    <t>G.I. Joe</t>
  </si>
  <si>
    <t>Transformers</t>
  </si>
  <si>
    <t>Jack the Giant Slayer?</t>
  </si>
  <si>
    <t>The Afry Birds Movie?</t>
  </si>
  <si>
    <t>The Emoji Movie?</t>
  </si>
  <si>
    <t>Battleship</t>
  </si>
  <si>
    <t>Sonic 3</t>
  </si>
  <si>
    <t>Hobbit</t>
  </si>
  <si>
    <t>Tomb Raider</t>
  </si>
  <si>
    <t>Hitman</t>
  </si>
  <si>
    <t>Borderlands</t>
  </si>
  <si>
    <t>Dungeons &amp; Dragons: Honor Among Thieves</t>
  </si>
  <si>
    <t>Uncharted</t>
  </si>
  <si>
    <t>Five Nights at Freddy's</t>
  </si>
  <si>
    <t>Monster Hunter</t>
  </si>
  <si>
    <t>Assassin's Creed</t>
  </si>
  <si>
    <t>Warcraft: The Beginning</t>
  </si>
  <si>
    <t>Need for Speed</t>
  </si>
  <si>
    <t>Street Fighter</t>
  </si>
  <si>
    <t>TEKKEN</t>
  </si>
  <si>
    <t>The King of Fighters</t>
  </si>
  <si>
    <t>Prince of Persia: the Sands of Time</t>
  </si>
  <si>
    <t>Max Payne</t>
  </si>
  <si>
    <t>Silent Hill</t>
  </si>
  <si>
    <t>Resident Evil</t>
  </si>
  <si>
    <t>Gran Turismo</t>
  </si>
  <si>
    <t>The Maze Runner</t>
  </si>
  <si>
    <t>Narnia</t>
  </si>
  <si>
    <t>Little Women</t>
  </si>
  <si>
    <t>Pride N Prejudice</t>
  </si>
  <si>
    <t>A Most Wanted Man</t>
  </si>
  <si>
    <t>Shawshank</t>
  </si>
  <si>
    <t>it</t>
  </si>
  <si>
    <t>Shining</t>
  </si>
  <si>
    <t>50 Shades</t>
  </si>
  <si>
    <t>Maleficent</t>
  </si>
  <si>
    <t>The Da Vinci Code</t>
  </si>
  <si>
    <t>I Am Legend</t>
  </si>
  <si>
    <t>Power of dog</t>
  </si>
  <si>
    <t>Detective Pikachu</t>
  </si>
  <si>
    <t>Super Mario Bros</t>
  </si>
  <si>
    <t>Lord of the Rings 1</t>
  </si>
  <si>
    <t>The Help</t>
  </si>
  <si>
    <t>Girl with a Dragon Tattoo</t>
  </si>
  <si>
    <t>Wizard of Oz</t>
  </si>
  <si>
    <t>Unforgiven</t>
  </si>
  <si>
    <t>To Kill a Mockingbird</t>
  </si>
  <si>
    <t>Goodfellas</t>
  </si>
  <si>
    <t>Fences</t>
  </si>
  <si>
    <t>The Green Mile</t>
  </si>
  <si>
    <t>Mrs Doubtfire</t>
  </si>
  <si>
    <t>Blade Runner 1982</t>
  </si>
  <si>
    <t>Inception</t>
  </si>
  <si>
    <t>Cruella</t>
  </si>
  <si>
    <t>D&amp;D  Honor Among Thieves</t>
  </si>
  <si>
    <t>Cyrano Agency (2010)</t>
  </si>
  <si>
    <t>Bad Genius</t>
  </si>
  <si>
    <t>The Rehearsal S1 Ep1</t>
  </si>
  <si>
    <t>National Treasure</t>
  </si>
  <si>
    <t>Happy New Year</t>
  </si>
  <si>
    <t>The Heist (2001)</t>
  </si>
  <si>
    <t>Resevoir Dogs</t>
  </si>
  <si>
    <t>Rogue One</t>
  </si>
  <si>
    <t>Now You See Me</t>
  </si>
  <si>
    <t>Sting</t>
  </si>
  <si>
    <t>5 Episodes of the Persona 5 Anime</t>
  </si>
  <si>
    <t>Inside Man</t>
  </si>
  <si>
    <t>Hell or High Water</t>
  </si>
  <si>
    <t>A Fish Called Wanda</t>
  </si>
  <si>
    <t>Three Kings</t>
  </si>
  <si>
    <t>Mission Impossible Rogue Nation</t>
  </si>
  <si>
    <t>The Red Circle</t>
  </si>
  <si>
    <t>Thief (1981)</t>
  </si>
  <si>
    <t>Out of Sight</t>
  </si>
  <si>
    <t>Nine Queens</t>
  </si>
  <si>
    <t>Widows (2018)</t>
  </si>
  <si>
    <t>American Animals</t>
  </si>
  <si>
    <t>Sexy Beast</t>
  </si>
  <si>
    <t>Fast Five</t>
  </si>
  <si>
    <t>Heat (1995)</t>
  </si>
  <si>
    <t>Bottle Rocket</t>
  </si>
  <si>
    <t>Ant Man</t>
  </si>
  <si>
    <t>The Lookout</t>
  </si>
  <si>
    <t>Ocean's Eleven</t>
  </si>
  <si>
    <t>Ocean's Thirteen</t>
  </si>
  <si>
    <t>Ocean's Twelve</t>
  </si>
  <si>
    <t>Furious 7</t>
  </si>
  <si>
    <t>Nishkarsha</t>
  </si>
  <si>
    <t>The Taking of Pelham One Two Three</t>
  </si>
  <si>
    <t>Special 26</t>
  </si>
  <si>
    <t>Johnny Gaddaar</t>
  </si>
  <si>
    <t>Mankatha</t>
  </si>
  <si>
    <t>Don</t>
  </si>
  <si>
    <t>Last of the Mohicans</t>
  </si>
  <si>
    <t>Sibling Rivalry as a primary plot</t>
  </si>
  <si>
    <t>Dune (1984)</t>
  </si>
  <si>
    <t>OR (not AND)</t>
  </si>
  <si>
    <t>Colonization as a primary plot</t>
  </si>
  <si>
    <t>Set in India/Pak/Korea</t>
  </si>
  <si>
    <t>Ferris Beuller's Day Off</t>
  </si>
  <si>
    <t>Independence as primary plot</t>
  </si>
  <si>
    <t>A History of Violence</t>
  </si>
  <si>
    <t>Garm Hava (1973)</t>
  </si>
  <si>
    <t>Gemini Man</t>
  </si>
  <si>
    <t>Fast and Furious 9</t>
  </si>
  <si>
    <t>Mufasa: The Lion King</t>
  </si>
  <si>
    <t>Slum Dog Millionaire</t>
  </si>
  <si>
    <t>Pinjar (2003)</t>
  </si>
  <si>
    <t>Earth (1998)</t>
  </si>
  <si>
    <t>Taegukgi: The Brotherhood of War (2004)</t>
  </si>
  <si>
    <t>Ode to My Father (2014)</t>
  </si>
  <si>
    <t>Silmido (2003)</t>
  </si>
  <si>
    <t>Joint Security Area (2000)</t>
  </si>
  <si>
    <t>TaeGukGi: Brotherhood Of War</t>
  </si>
  <si>
    <t>Joint Security Area</t>
  </si>
  <si>
    <t>A Tale of Two Sisters</t>
  </si>
  <si>
    <t>Rise of the Planet of the Apes</t>
  </si>
  <si>
    <t>Mahabharat</t>
  </si>
  <si>
    <t>Bhag Milkah Bhag</t>
  </si>
  <si>
    <t>Hello Ghost</t>
  </si>
  <si>
    <t>Thor 2</t>
  </si>
  <si>
    <t xml:space="preserve">Brothers </t>
  </si>
  <si>
    <t>The Prince of Egypt</t>
  </si>
  <si>
    <t>Lion</t>
  </si>
  <si>
    <t>Shiri</t>
  </si>
  <si>
    <t>August: Osage County</t>
  </si>
  <si>
    <t>King And The Clown</t>
  </si>
  <si>
    <t>Trailer Movie</t>
  </si>
  <si>
    <t>Twist Movie</t>
  </si>
  <si>
    <t>Reason</t>
  </si>
  <si>
    <t>Canadian Bacon</t>
  </si>
  <si>
    <t>The Twentieth Century</t>
  </si>
  <si>
    <t>Canada?</t>
  </si>
  <si>
    <t xml:space="preserve">2) Pick a second movie that is somehow related to the first one </t>
  </si>
  <si>
    <t>Anora</t>
  </si>
  <si>
    <t>Tangerine</t>
  </si>
  <si>
    <t>Director</t>
  </si>
  <si>
    <t>3) Reason must be provided</t>
  </si>
  <si>
    <t>But I'm a Cheerleader</t>
  </si>
  <si>
    <t>Gay</t>
  </si>
  <si>
    <t>Pirates of the Carribean</t>
  </si>
  <si>
    <t>5 Episodes of One Piece</t>
  </si>
  <si>
    <t>Pirates</t>
  </si>
  <si>
    <t>Extremely loud and incredibly close</t>
  </si>
  <si>
    <t>Twilight</t>
  </si>
  <si>
    <t>Origin</t>
  </si>
  <si>
    <t>Inverse</t>
  </si>
  <si>
    <t>Better Fight Club</t>
  </si>
  <si>
    <t>In this corner of the world</t>
  </si>
  <si>
    <t>World War Japan</t>
  </si>
  <si>
    <t>Apocalypto</t>
  </si>
  <si>
    <t>War of the Arrows</t>
  </si>
  <si>
    <t>knock off</t>
  </si>
  <si>
    <t>The Lion King</t>
  </si>
  <si>
    <t>The Night Owl (2022 film)</t>
  </si>
  <si>
    <t>Animal? Family Trouble?</t>
  </si>
  <si>
    <t>Aliens imitating humans</t>
  </si>
  <si>
    <t>Puss in Boots: The Last Wish</t>
  </si>
  <si>
    <t>Spanish Representation</t>
  </si>
  <si>
    <t>Moonwalkers</t>
  </si>
  <si>
    <t>Fish</t>
  </si>
  <si>
    <t>black comedy</t>
  </si>
  <si>
    <t>I am Legend</t>
  </si>
  <si>
    <t>The Andromeda Strain</t>
  </si>
  <si>
    <t>Pandemic</t>
  </si>
  <si>
    <t>The Iron Giant (1999)</t>
  </si>
  <si>
    <t>Emotional Awakening</t>
  </si>
  <si>
    <t>Play ENA: Dream BBQ Chapter 1</t>
  </si>
  <si>
    <t>Surrealism</t>
  </si>
  <si>
    <t>The Game (1997)</t>
  </si>
  <si>
    <t>What is real?</t>
  </si>
  <si>
    <t>&gt;:)</t>
  </si>
  <si>
    <t>Rush Hour</t>
  </si>
  <si>
    <t>Stary Dog (1949)</t>
  </si>
  <si>
    <t>Buddy Cop</t>
  </si>
  <si>
    <t>Final Fantasy: The Spirits Within</t>
  </si>
  <si>
    <t>The Big Parade (1925)</t>
  </si>
  <si>
    <t>Cinematic Firsts</t>
  </si>
  <si>
    <t>Pleasantville</t>
  </si>
  <si>
    <t>Isekai</t>
  </si>
  <si>
    <t>Oz</t>
  </si>
  <si>
    <t>Ford Vs Ferrari</t>
  </si>
  <si>
    <t>Fast and Furious Tokyo Drift</t>
  </si>
  <si>
    <t>Race</t>
  </si>
  <si>
    <t>Coming of Age</t>
  </si>
  <si>
    <t>Twighlight</t>
  </si>
  <si>
    <t>Vampire</t>
  </si>
  <si>
    <t>Am Xtreme Goofy Movie</t>
  </si>
  <si>
    <t>Hyuck</t>
  </si>
  <si>
    <t>Ready or Not</t>
  </si>
  <si>
    <t>Fuck the 1%</t>
  </si>
  <si>
    <t>ChappiE</t>
  </si>
  <si>
    <t>Robot-E</t>
  </si>
  <si>
    <t>Big Robot</t>
  </si>
  <si>
    <t>A Wedding</t>
  </si>
  <si>
    <t>The Wedding Banquet (1993)</t>
  </si>
  <si>
    <t>Getting hitched</t>
  </si>
  <si>
    <t xml:space="preserve">Tampopo </t>
  </si>
  <si>
    <t>The platform</t>
  </si>
  <si>
    <t>food == life &lt;3&lt;3</t>
  </si>
  <si>
    <t>Leap Year</t>
  </si>
  <si>
    <t>Deliver Us from Eva</t>
  </si>
  <si>
    <t>strong woman rom com</t>
  </si>
  <si>
    <t>The Lobster</t>
  </si>
  <si>
    <t>fine dining</t>
  </si>
  <si>
    <t xml:space="preserve"> Glass Onion: A Knives Out Mystery</t>
  </si>
  <si>
    <t>Oldboy</t>
  </si>
  <si>
    <t>mystery &amp; suspense</t>
  </si>
  <si>
    <t>We cookin</t>
  </si>
  <si>
    <t>Queen of the Damned</t>
  </si>
  <si>
    <t>vampire</t>
  </si>
  <si>
    <t>The Secret Life of Walter Mitty</t>
  </si>
  <si>
    <t>The Audition</t>
  </si>
  <si>
    <t>picture perfect</t>
  </si>
  <si>
    <t>The Seventh Continent</t>
  </si>
  <si>
    <t>A Seperation</t>
  </si>
  <si>
    <t>Moral ambiguity</t>
  </si>
  <si>
    <t>Creation vs Evolution</t>
  </si>
  <si>
    <t>The Velocipastor</t>
  </si>
  <si>
    <t>Dinosaurs and Religion</t>
  </si>
  <si>
    <t>Tinker, Taylor, Solider, Spy</t>
  </si>
  <si>
    <t>Austin Powers</t>
  </si>
  <si>
    <t>British Espionage</t>
  </si>
  <si>
    <t>Amélie</t>
  </si>
  <si>
    <t>The Room</t>
  </si>
  <si>
    <t>Strange Person with French Name Struggles to Build a Life Full of Love</t>
  </si>
  <si>
    <t>Dragon Ball Z: Broly</t>
  </si>
  <si>
    <t>We will never watch it</t>
  </si>
  <si>
    <t>Alvin and the Chipmunks</t>
  </si>
  <si>
    <t>Alvin and the Chipmunks: The Squeakquel</t>
  </si>
  <si>
    <t>Rodents</t>
  </si>
  <si>
    <t>The Smurfs (2011)</t>
  </si>
  <si>
    <t>Ratatouille</t>
  </si>
  <si>
    <t>Blue main character</t>
  </si>
  <si>
    <t>Steel Ball Run</t>
  </si>
  <si>
    <t>Umamusume: Pretty Derby (5 episodes)</t>
  </si>
  <si>
    <t>Horse racing anime</t>
  </si>
  <si>
    <t>Cube (1997)</t>
  </si>
  <si>
    <t>Mazes</t>
  </si>
  <si>
    <t>Everything Everywhere All At Once</t>
  </si>
  <si>
    <t>Alternate Universes</t>
  </si>
  <si>
    <t>Whiplash</t>
  </si>
  <si>
    <t>Drumline</t>
  </si>
  <si>
    <t>Music/Drum things</t>
  </si>
  <si>
    <t>Indiana Jones and the Last Crusade</t>
  </si>
  <si>
    <t>A great search</t>
  </si>
  <si>
    <t>The big short</t>
  </si>
  <si>
    <t>Short dudes</t>
  </si>
  <si>
    <t xml:space="preserve">Masculinity </t>
  </si>
  <si>
    <t>Ththe big lebowski</t>
  </si>
  <si>
    <t>BIG</t>
  </si>
  <si>
    <t>The Secret of NIMH</t>
  </si>
  <si>
    <t>Titan AE</t>
  </si>
  <si>
    <t>Don Bluth movie</t>
  </si>
  <si>
    <t>Indiana Jones and the Temple of Doom</t>
  </si>
  <si>
    <t>Must have a scene in a place that is on the Silk Road or the Indian Ocean trade system</t>
  </si>
  <si>
    <t>In the Mood for Love</t>
  </si>
  <si>
    <t>From Russia with Love</t>
  </si>
  <si>
    <t>Mission: Impossible – Ghost Protocol</t>
  </si>
  <si>
    <t>The Good, The Bad, The Weird</t>
  </si>
  <si>
    <t>The Last Emperor</t>
  </si>
  <si>
    <t>The Silk Road (1988 film)</t>
  </si>
  <si>
    <t>The Mummy: Tomb of the Dragon Emperor</t>
  </si>
  <si>
    <t>Crouching Tiger, Hidden Dragon (200)</t>
  </si>
  <si>
    <t>Without Fear (1971)</t>
  </si>
  <si>
    <t>Zero Dark Thirty</t>
  </si>
  <si>
    <t>Whiskey Tango Foxtrot</t>
  </si>
  <si>
    <t>The Fall of Otrar</t>
  </si>
  <si>
    <t>Revenge (1989)</t>
  </si>
  <si>
    <t>Osama</t>
  </si>
  <si>
    <t>Assassination</t>
  </si>
  <si>
    <t>The Great Wall</t>
  </si>
  <si>
    <t>Urumi (2011)</t>
  </si>
  <si>
    <t>Ip Man 3</t>
  </si>
  <si>
    <t>The kite runner</t>
  </si>
  <si>
    <t>Countdown to Looking Glass (1984)</t>
  </si>
  <si>
    <t>Masaan (2015)</t>
  </si>
  <si>
    <t>Sonar Kella (1974)</t>
  </si>
  <si>
    <t>ustad hotel 2012</t>
  </si>
  <si>
    <t>White Savior Flag</t>
  </si>
  <si>
    <t>1) Major plot point about black oppression</t>
  </si>
  <si>
    <t>2) Major plot point about black empowerment</t>
  </si>
  <si>
    <t>Hidden Figures</t>
  </si>
  <si>
    <t>3) Major representation of black culture</t>
  </si>
  <si>
    <t>BlacKkKlansman</t>
  </si>
  <si>
    <t>Selma</t>
  </si>
  <si>
    <t>Blindspotting</t>
  </si>
  <si>
    <t>Sounder</t>
  </si>
  <si>
    <t>Moonlight</t>
  </si>
  <si>
    <t>When We Were Kings</t>
  </si>
  <si>
    <t>Loving (?)</t>
  </si>
  <si>
    <t>Daughters of the Dust</t>
  </si>
  <si>
    <t>Losing Ground</t>
  </si>
  <si>
    <t>The Watermelon Woman</t>
  </si>
  <si>
    <t>Malcolm X</t>
  </si>
  <si>
    <t>Friday</t>
  </si>
  <si>
    <t>Boyz in the Hood</t>
  </si>
  <si>
    <t>What's Love Got to do With It</t>
  </si>
  <si>
    <t>Menace II Society</t>
  </si>
  <si>
    <t>House Party</t>
  </si>
  <si>
    <t>Straight outta Compton</t>
  </si>
  <si>
    <t>Roots Episode 1-2</t>
  </si>
  <si>
    <t>Ray</t>
  </si>
  <si>
    <t>One of Them Days</t>
  </si>
  <si>
    <t>Juice</t>
  </si>
  <si>
    <t>Shaft (1971)</t>
  </si>
  <si>
    <t>Poetic Justice</t>
  </si>
  <si>
    <t>King Richard</t>
  </si>
  <si>
    <t>Summer of Soul</t>
  </si>
  <si>
    <t>Fruitvale Station</t>
  </si>
  <si>
    <t>Dolemite is My Name</t>
  </si>
  <si>
    <t>Marshall</t>
  </si>
  <si>
    <t>Piece by Piece</t>
  </si>
  <si>
    <t>Detroit</t>
  </si>
  <si>
    <t>5 Episodes of Atlanta (IMDB Top Rated)</t>
  </si>
  <si>
    <t>The Banker</t>
  </si>
  <si>
    <t>5 Episodes of Martin</t>
  </si>
  <si>
    <t>Love Jones</t>
  </si>
  <si>
    <t>Set it Off</t>
  </si>
  <si>
    <t xml:space="preserve">A Raisin in the Sun </t>
  </si>
  <si>
    <t>Cooley High</t>
  </si>
  <si>
    <t>If Beale Street Could Talk</t>
  </si>
  <si>
    <t>The Temptations</t>
  </si>
  <si>
    <t>Super Fly</t>
  </si>
  <si>
    <t>Waiting to Exhale</t>
  </si>
  <si>
    <t>Beauty Shop</t>
  </si>
  <si>
    <t>Are we there yet?</t>
  </si>
  <si>
    <t>Last holiday</t>
  </si>
  <si>
    <t>Just mercy</t>
  </si>
  <si>
    <t>The Blackening</t>
  </si>
  <si>
    <t>American Son</t>
  </si>
  <si>
    <t>HIM</t>
  </si>
  <si>
    <t>Crooklyn</t>
  </si>
  <si>
    <t>Some like it Hot</t>
  </si>
  <si>
    <t>Ace in the Hole</t>
  </si>
  <si>
    <t>John Wick</t>
  </si>
  <si>
    <t xml:space="preserve">Rush Hour </t>
  </si>
  <si>
    <t>Enter the Dragon</t>
  </si>
  <si>
    <t>The Matrix</t>
  </si>
  <si>
    <t>Karate Kid</t>
  </si>
  <si>
    <t>Crouching Tiger Hidden Dragon</t>
  </si>
  <si>
    <t xml:space="preserve">Rocky </t>
  </si>
  <si>
    <t>The Iron Claw</t>
  </si>
  <si>
    <t>Dragonball Z: Broly</t>
  </si>
  <si>
    <t>Kill Bill</t>
  </si>
  <si>
    <t>The Whole Bloody Affair</t>
  </si>
  <si>
    <t>Ip Man</t>
  </si>
  <si>
    <t>Mortal Kombat</t>
  </si>
  <si>
    <t>Shaolin Soccer</t>
  </si>
  <si>
    <t>Drunken Master</t>
  </si>
  <si>
    <t>The Transporter</t>
  </si>
  <si>
    <t>Bourne Ultimatum</t>
  </si>
  <si>
    <t>Skyfall</t>
  </si>
  <si>
    <t>The Equalizer</t>
  </si>
  <si>
    <t>Mad Max: Fury Road</t>
  </si>
  <si>
    <t>Hero</t>
  </si>
  <si>
    <t>7AM Arivu</t>
  </si>
  <si>
    <t>District B13</t>
  </si>
  <si>
    <t>Napoleon</t>
  </si>
  <si>
    <t>1) Based on a true story</t>
  </si>
  <si>
    <t>Before Dawn</t>
  </si>
  <si>
    <t>2) Includes an interview with a real person</t>
  </si>
  <si>
    <t>Donnie Brasco</t>
  </si>
  <si>
    <t>The Irishman</t>
  </si>
  <si>
    <t>OJ: Made in America</t>
  </si>
  <si>
    <t>13th</t>
  </si>
  <si>
    <t>Air</t>
  </si>
  <si>
    <t>Into the Wild</t>
  </si>
  <si>
    <t>LA 92</t>
  </si>
  <si>
    <t>The Big Short</t>
  </si>
  <si>
    <t>Kedi</t>
  </si>
  <si>
    <t>2 Hrs off Planet Earth</t>
  </si>
  <si>
    <t>There Will Be Blood</t>
  </si>
  <si>
    <t>The Imitation Game</t>
  </si>
  <si>
    <t>The Kings Speech</t>
  </si>
  <si>
    <t>The Pianist</t>
  </si>
  <si>
    <t>Futurama Ep 1-5</t>
  </si>
  <si>
    <t>Any movie that verfiably is set past Feb 2025. Meaning has to be our universe and literally have the date or be obviously future tech and have no date. Movies with time travel where an element from the future goes to the past count.</t>
  </si>
  <si>
    <t>Star Trek First One</t>
  </si>
  <si>
    <t>Blade Runner 2049</t>
  </si>
  <si>
    <t>Minority Report</t>
  </si>
  <si>
    <t>iRobot</t>
  </si>
  <si>
    <t>5th Element</t>
  </si>
  <si>
    <t>Total Recall</t>
  </si>
  <si>
    <t>Elysium</t>
  </si>
  <si>
    <t>Ender's Game</t>
  </si>
  <si>
    <t>Robocop</t>
  </si>
  <si>
    <t>Terminator (1, 2, 3, Genesys?)</t>
  </si>
  <si>
    <t>Cloud Atlas</t>
  </si>
  <si>
    <t>Alita: Battle Angel</t>
  </si>
  <si>
    <t>A.I.</t>
  </si>
  <si>
    <t>Logans Run</t>
  </si>
  <si>
    <t>moon</t>
  </si>
  <si>
    <t>waterworld</t>
  </si>
  <si>
    <t xml:space="preserve">The wandering Earth 1 </t>
  </si>
  <si>
    <t>The wandering earth 2</t>
  </si>
  <si>
    <t>Logan (X-men)</t>
  </si>
  <si>
    <t>Dredd</t>
  </si>
  <si>
    <t>Kingdom of the Planet of the Apes</t>
  </si>
  <si>
    <t>Looper</t>
  </si>
  <si>
    <t xml:space="preserve">Riddick </t>
  </si>
  <si>
    <t>Movie Name</t>
  </si>
  <si>
    <t>1) Has monsters, dark fantasy, supernatural, or spooky creatures</t>
  </si>
  <si>
    <t>The Nightmare Before Christmas</t>
  </si>
  <si>
    <t>2) Is explicitly on halloween</t>
  </si>
  <si>
    <t>GYO: Tokyo Fish Attack</t>
  </si>
  <si>
    <t>3) Is a horror movie (not thriller)</t>
  </si>
  <si>
    <t>4) The characters put on costumes (not jut disguises)</t>
  </si>
  <si>
    <t>5) AND Must take place in a universe with the Earth in it</t>
  </si>
  <si>
    <t xml:space="preserve">Scooby Doo on Zombie Island </t>
  </si>
  <si>
    <t>Tumbbad</t>
  </si>
  <si>
    <t>Trollhunter</t>
  </si>
  <si>
    <t>Edward Scissorhands</t>
  </si>
  <si>
    <t>Sweeny Todd</t>
  </si>
  <si>
    <t>Ice Age</t>
  </si>
  <si>
    <t>One Cut of the Dead</t>
  </si>
  <si>
    <t>Planet Terror</t>
  </si>
  <si>
    <t>Bodies Bodies Bodies</t>
  </si>
  <si>
    <t>The Blair Witch Project</t>
  </si>
  <si>
    <t xml:space="preserve">The prince of Egypt </t>
  </si>
  <si>
    <t>hero(2002)</t>
  </si>
  <si>
    <t>Us</t>
  </si>
  <si>
    <t xml:space="preserve">Clash of the Titans </t>
  </si>
  <si>
    <t>A Tale of Two Cities</t>
  </si>
  <si>
    <t>The Shining</t>
  </si>
  <si>
    <t>Gonjiam: Haunted Asylum</t>
  </si>
  <si>
    <t>Beettlejuice</t>
  </si>
  <si>
    <t>Corpse Bride</t>
  </si>
  <si>
    <t>Rocky Horror</t>
  </si>
  <si>
    <t>fearless (2006)</t>
  </si>
  <si>
    <t xml:space="preserve">Pirates of the Caribbean </t>
  </si>
  <si>
    <t>Sword in the Stone</t>
  </si>
  <si>
    <t>Batman the Long Halloween</t>
  </si>
  <si>
    <t>Shadow (2018)</t>
  </si>
  <si>
    <t xml:space="preserve">Hercules </t>
  </si>
  <si>
    <t>Brave</t>
  </si>
  <si>
    <t>Black Mirror (Playtest + White Bear)</t>
  </si>
  <si>
    <t>Red Cliff (2008)</t>
  </si>
  <si>
    <t xml:space="preserve">The Black Cauldron </t>
  </si>
  <si>
    <t>3 Episodes of Kingdom</t>
  </si>
  <si>
    <t>Ghost Stories The Dub</t>
  </si>
  <si>
    <t>4 episodes of The Addams Family</t>
  </si>
  <si>
    <t>House of Flying Daggers (2004)</t>
  </si>
  <si>
    <t>4 episodes of The Twilight Zone</t>
  </si>
  <si>
    <t>4 episodes of The X-Files</t>
  </si>
  <si>
    <t>Hamlet</t>
  </si>
  <si>
    <t>Creation of the Gods I: Kingdom Of Storms (2023)</t>
  </si>
  <si>
    <t>Summer Ghost</t>
  </si>
  <si>
    <t>Halloween Town</t>
  </si>
  <si>
    <t xml:space="preserve">2001 a Space Odyssey </t>
  </si>
  <si>
    <t>Edison, The man</t>
  </si>
  <si>
    <t>Ring (1998)</t>
  </si>
  <si>
    <t>xring</t>
  </si>
  <si>
    <t>3 Episodes of BAYM</t>
  </si>
  <si>
    <t>Under the Shadow</t>
  </si>
  <si>
    <t>The Mummy</t>
  </si>
  <si>
    <t>20k leagues Under the Sea</t>
  </si>
  <si>
    <t>H8ful Eight</t>
  </si>
  <si>
    <t>Tin tin</t>
  </si>
  <si>
    <t>Seven Samurai (1954)</t>
  </si>
  <si>
    <t>Andrei Rublev (1966)</t>
  </si>
  <si>
    <t>Ran (1985)</t>
  </si>
  <si>
    <t>The Seventh Seal (1957)</t>
  </si>
  <si>
    <t>Gladiator (2000)</t>
  </si>
  <si>
    <t>Kingdom of Heaven (2005)</t>
  </si>
  <si>
    <t>The Message (1976)</t>
  </si>
  <si>
    <t>Barry Lyndon (1975)</t>
  </si>
  <si>
    <t>Amadeus (1984)</t>
  </si>
  <si>
    <t>Dangerous Liaisons (1988)</t>
  </si>
  <si>
    <t>The Duellists (1977)</t>
  </si>
  <si>
    <t>The Mission (1986)</t>
  </si>
  <si>
    <t>Marie Antoinette (2006)</t>
  </si>
  <si>
    <t>Master and Commander: The Far Side of the World (2003)</t>
  </si>
  <si>
    <t>War and Peace (1967)</t>
  </si>
  <si>
    <t>Cyrano de Bergerac (1990)</t>
  </si>
  <si>
    <t>12 Years a Slave (2013)</t>
  </si>
  <si>
    <t>Lincoln (2012)</t>
  </si>
  <si>
    <t>Glory (1989)</t>
  </si>
  <si>
    <t>The Revenant (2015)</t>
  </si>
  <si>
    <t>Django Unchained (2012)</t>
  </si>
  <si>
    <t>Cold Mountain (2003)</t>
  </si>
  <si>
    <t>The Age of Innocence (1993)</t>
  </si>
  <si>
    <t>Amistad (1997)</t>
  </si>
  <si>
    <t>The Patriot (2000)</t>
  </si>
  <si>
    <t>Braveheart (1995)</t>
  </si>
  <si>
    <t>The Last of the Mohicans (1992)</t>
  </si>
  <si>
    <t>Pirates of the Caribbean: The Curse of the Black Pearl (2003)</t>
  </si>
  <si>
    <t>The Count of Monte Cristo (2002)</t>
  </si>
  <si>
    <t>The Three Musketeers (1993)</t>
  </si>
  <si>
    <t>Rule</t>
  </si>
  <si>
    <t>Person</t>
  </si>
  <si>
    <t>Bridget Jone's Diary</t>
  </si>
  <si>
    <t>Miss Congeniality</t>
  </si>
  <si>
    <t>Oklahoma</t>
  </si>
  <si>
    <t>An Affair To Remember</t>
  </si>
  <si>
    <t>The Philadelphia Story</t>
  </si>
  <si>
    <t>Mrs. Doubtfire</t>
  </si>
  <si>
    <t>A, B</t>
  </si>
  <si>
    <t>The Princess Bride</t>
  </si>
  <si>
    <t>Young Frankenstein</t>
  </si>
  <si>
    <t>Cheaper By the Dozen</t>
  </si>
  <si>
    <t>A, C?</t>
  </si>
  <si>
    <t>Fried Green Tomatoes</t>
  </si>
  <si>
    <t>His Girl Friday</t>
  </si>
  <si>
    <t>Serial Mom</t>
  </si>
  <si>
    <t>Les Choristes</t>
  </si>
  <si>
    <t>Crazy Rich Asians</t>
  </si>
  <si>
    <t>Primary plot point of motherhood</t>
  </si>
  <si>
    <t>Magnificent Seven</t>
  </si>
  <si>
    <t>The Quiet Man</t>
  </si>
  <si>
    <t>The Post</t>
  </si>
  <si>
    <t>Big Trouble in Little China</t>
  </si>
  <si>
    <t>Lord of the Rings (w/o the hobbit parts)</t>
  </si>
  <si>
    <t xml:space="preserve">Menace to Society </t>
  </si>
  <si>
    <t>Fresh (1994)</t>
  </si>
  <si>
    <t>The Way of the Gun</t>
  </si>
  <si>
    <t>OG Indiana Jones</t>
  </si>
  <si>
    <t xml:space="preserve">Star Wars: Empire Strikes Back </t>
  </si>
  <si>
    <t>Orient Express</t>
  </si>
  <si>
    <t>Rocky</t>
  </si>
  <si>
    <t>*</t>
  </si>
  <si>
    <t>Han Sol</t>
  </si>
  <si>
    <t>Scent of a Woman</t>
  </si>
  <si>
    <t>History of the World Part 1</t>
  </si>
  <si>
    <t>Leaving Las Vegas</t>
  </si>
  <si>
    <t>Harry Potter and the Socerer's Stone</t>
  </si>
  <si>
    <t>Poseidon Adventure (1972)</t>
  </si>
  <si>
    <t>A movie you enjoyed watching with your mom</t>
  </si>
  <si>
    <t>Towering Inferno (1974)</t>
  </si>
  <si>
    <t>Shark Boy and Lava Girl</t>
  </si>
  <si>
    <t>The Jimmy Neutron Movie</t>
  </si>
  <si>
    <t>A?, B</t>
  </si>
  <si>
    <t>Enter the dragon</t>
  </si>
  <si>
    <t>Magnificent 7</t>
  </si>
  <si>
    <t>The Parent Trap</t>
  </si>
  <si>
    <t>Freaky Friday</t>
  </si>
  <si>
    <t>Interview with a vampire</t>
  </si>
  <si>
    <t>Pulp Fiction</t>
  </si>
  <si>
    <t>Natural Born Killers</t>
  </si>
  <si>
    <t>4 Weddings and a Funeral</t>
  </si>
  <si>
    <t>The goonies</t>
  </si>
  <si>
    <t>Local Heros</t>
  </si>
  <si>
    <t>War dogs</t>
  </si>
  <si>
    <t>Monster's Ball</t>
  </si>
  <si>
    <t>The jerk</t>
  </si>
  <si>
    <t>Sling Blade</t>
  </si>
  <si>
    <t>Field of Dreams</t>
  </si>
  <si>
    <t>Mr. Bean</t>
  </si>
  <si>
    <t>Aristocats</t>
  </si>
  <si>
    <t>The menu</t>
  </si>
  <si>
    <t>The English Patient</t>
  </si>
  <si>
    <t>Chocolata</t>
  </si>
  <si>
    <t xml:space="preserve">King Richard </t>
  </si>
  <si>
    <t>Rocky Aur Rani Ki Prem Kahaani</t>
  </si>
  <si>
    <t xml:space="preserve">Pulp Fiction </t>
  </si>
  <si>
    <t>Yeh Jawani Hai Deewani</t>
  </si>
  <si>
    <t xml:space="preserve">Brandon </t>
  </si>
  <si>
    <t>Hum Aapke Hain Koun</t>
  </si>
  <si>
    <t>Diary of a Mad Black Woman</t>
  </si>
  <si>
    <t>2001 a space odyssey</t>
  </si>
  <si>
    <t>A league of their own</t>
  </si>
  <si>
    <t>Caddyshack</t>
  </si>
  <si>
    <t>Idiocarcy</t>
  </si>
  <si>
    <t>Enchanted</t>
  </si>
  <si>
    <t>27 Dresses</t>
  </si>
  <si>
    <t>Are we there yet</t>
  </si>
  <si>
    <t>One of your mom's favorite movies</t>
  </si>
  <si>
    <t>The Pursuit of Happyness</t>
  </si>
  <si>
    <t>3 Episodes of The Last of Us</t>
  </si>
  <si>
    <t xml:space="preserve">Kung Fu Panda 3 </t>
  </si>
  <si>
    <t>He Got Game</t>
  </si>
  <si>
    <t>Piku</t>
  </si>
  <si>
    <t>The newest bad boys movie</t>
  </si>
  <si>
    <t>Chhichhore</t>
  </si>
  <si>
    <t>Bleak Night</t>
  </si>
  <si>
    <t>My Son</t>
  </si>
  <si>
    <t>Monty Python</t>
  </si>
  <si>
    <t>Snatch</t>
  </si>
  <si>
    <t>1) Has to have a primary protagonist that is a chef / cook</t>
  </si>
  <si>
    <t>2) Is primarily about the pursuit of a(n) ingredient(s) or the creation of a meal</t>
  </si>
  <si>
    <t>3) Is about the exploration of culture through food</t>
  </si>
  <si>
    <t>PIG</t>
  </si>
  <si>
    <t>Burnt</t>
  </si>
  <si>
    <t>Willy Wonka</t>
  </si>
  <si>
    <t>Big Night (1996)</t>
  </si>
  <si>
    <t>Boiling Point (2021)</t>
  </si>
  <si>
    <t>The Taste of Things (2023)</t>
  </si>
  <si>
    <t>Like Water for Chocolate</t>
  </si>
  <si>
    <t>Soul Food</t>
  </si>
  <si>
    <r>
      <rPr>
        <rFont val="&quot;gg sans&quot;, &quot;Noto Sans&quot;, &quot;Helvetica Neue&quot;, Helvetica, Arial, sans-serif, &quot;Apple Symbols&quot;"/>
        <color theme="1"/>
        <sz val="10.0"/>
      </rPr>
      <t>Singing in the Rain</t>
    </r>
  </si>
  <si>
    <t>Pieces of April</t>
  </si>
  <si>
    <t>Babette's Feast</t>
  </si>
  <si>
    <t>What's Cooking</t>
  </si>
  <si>
    <t>El Camino</t>
  </si>
  <si>
    <t>SpongeBob Movie</t>
  </si>
  <si>
    <t>Hannibal</t>
  </si>
  <si>
    <t>5 episodes of Dungeon meshi</t>
  </si>
  <si>
    <r>
      <rPr>
        <rFont val="&quot;gg sans&quot;, &quot;Noto Sans&quot;, &quot;Helvetica Neue&quot;, Helvetica, Arial, sans-serif, &quot;Apple Symbols&quot;"/>
        <color theme="1"/>
        <sz val="10.0"/>
      </rPr>
      <t>Lion King</t>
    </r>
  </si>
  <si>
    <t>Sweeny todd</t>
  </si>
  <si>
    <t>Robin Hood: Men in Tights</t>
  </si>
  <si>
    <t xml:space="preserve">High School Musical </t>
  </si>
  <si>
    <t>Silent of the lambs</t>
  </si>
  <si>
    <t>The God of Cookery</t>
  </si>
  <si>
    <t>The Greatest Showman</t>
  </si>
  <si>
    <t>8 Mile</t>
  </si>
  <si>
    <t>Like water for chocolate</t>
  </si>
  <si>
    <t>Rocky Horror Picture Show</t>
  </si>
  <si>
    <t>Phantom of the Opera</t>
  </si>
  <si>
    <t>Minsara Kanavu</t>
  </si>
  <si>
    <t>Simply Irresistible (1999)</t>
  </si>
  <si>
    <t xml:space="preserve">The Producers </t>
  </si>
  <si>
    <t>Kakuriyo: Bed &amp; Breakfast for Spirits (2018)</t>
  </si>
  <si>
    <r>
      <rPr>
        <rFont val="Arial"/>
        <color rgb="FF000000"/>
        <sz val="10.0"/>
      </rPr>
      <t>The Jungle Book</t>
    </r>
  </si>
  <si>
    <t>Sleep (2023), google says the Korean film counts</t>
  </si>
  <si>
    <r>
      <rPr>
        <rFont val="Arial"/>
        <color rgb="FF000000"/>
        <sz val="10.0"/>
      </rPr>
      <t>Les Miserables</t>
    </r>
  </si>
  <si>
    <r>
      <rPr>
        <rFont val="Arial"/>
        <color rgb="FF000000"/>
        <sz val="10.0"/>
      </rPr>
      <t>Wonka</t>
    </r>
  </si>
  <si>
    <t>Eat Drink Man Woman (1994)</t>
  </si>
  <si>
    <t>Tampopo (1985)</t>
  </si>
  <si>
    <t>West Side Story (2021)</t>
  </si>
  <si>
    <t>Babette’s Feast (1987)</t>
  </si>
  <si>
    <t>Moulin Rouge</t>
  </si>
  <si>
    <t>The Lunchbox (2013)</t>
  </si>
  <si>
    <t>Dilwale Dulhania Le Jayenge</t>
  </si>
  <si>
    <t>Chocolat (1999)</t>
  </si>
  <si>
    <t>Little Forest (2018)</t>
  </si>
  <si>
    <t xml:space="preserve">Coco </t>
  </si>
  <si>
    <t>Cooked Up a Storm (2021)</t>
  </si>
  <si>
    <t>House of Spoils (2024)</t>
  </si>
  <si>
    <t xml:space="preserve">Little Shop of Horrors </t>
  </si>
  <si>
    <t>Häxan (1922)</t>
  </si>
  <si>
    <t>Hedwig and the Angry Inch</t>
  </si>
  <si>
    <t>Cloudy with a Chance of Meatballs...</t>
  </si>
  <si>
    <t>2 episodes of Parts Unknown (Anthony Bourdain)</t>
  </si>
  <si>
    <t>The Muppet Movie</t>
  </si>
  <si>
    <t>Kitchen Nightmare</t>
  </si>
  <si>
    <t>‘Once’ (John Carney, 2007)</t>
  </si>
  <si>
    <t>Jiro Dreams of Sushi (2011)</t>
  </si>
  <si>
    <t>A Star Is Born</t>
  </si>
  <si>
    <t>The Secret of Grain (2007)</t>
  </si>
  <si>
    <t>Salt N’ Pepper (Malayalam / Kerala)</t>
  </si>
  <si>
    <t>In the Heights</t>
  </si>
  <si>
    <t>Blinded by the Light</t>
  </si>
  <si>
    <t>Hairspray</t>
  </si>
  <si>
    <t>Hercules</t>
  </si>
  <si>
    <t>Cabaret</t>
  </si>
  <si>
    <t>La La Land</t>
  </si>
  <si>
    <t>Hamilton</t>
  </si>
  <si>
    <t>South Park: Bigger, Longer and Uncut</t>
  </si>
  <si>
    <t xml:space="preserve">Tick, Tick... Boom! </t>
  </si>
  <si>
    <t>Rocketman</t>
  </si>
  <si>
    <t>Chicago (2002)</t>
  </si>
  <si>
    <t>Sweeney Todd: The Demon Barber of Fleet Street</t>
  </si>
  <si>
    <t>The Color Purple</t>
  </si>
  <si>
    <t xml:space="preserve">Pitch Perfect </t>
  </si>
  <si>
    <t>Guillermo del Toro's Pinocchio</t>
  </si>
  <si>
    <t>Yellow Submarine</t>
  </si>
  <si>
    <t>The Wiz</t>
  </si>
  <si>
    <t>Bob's Burgers Movie</t>
  </si>
  <si>
    <t>The Founding of a Republic</t>
  </si>
  <si>
    <t>1) Movie that factors one nation/economic system/religion over others</t>
  </si>
  <si>
    <t>Wolf Warrior</t>
  </si>
  <si>
    <t>2) Multiple IMDB reviews say its propoganda</t>
  </si>
  <si>
    <t>Operation Red Sea</t>
  </si>
  <si>
    <t>3) A movie that attempts to sugar coat (e.g. White Savior)</t>
  </si>
  <si>
    <t>My People, My Country</t>
  </si>
  <si>
    <t>4) Censored Version or Banned</t>
  </si>
  <si>
    <t>The Red Detachment of Women</t>
  </si>
  <si>
    <t>5) A movie paid by a lobbying entity</t>
  </si>
  <si>
    <t>The Opium War</t>
  </si>
  <si>
    <t>6) Movies that are ads</t>
  </si>
  <si>
    <t>God's Not Dead</t>
  </si>
  <si>
    <t>Unplanned</t>
  </si>
  <si>
    <t>American Sniper</t>
  </si>
  <si>
    <t>Blindside</t>
  </si>
  <si>
    <t>Rocky IV</t>
  </si>
  <si>
    <t>Dangerous Minds</t>
  </si>
  <si>
    <t>Transformers: Age of Extinction</t>
  </si>
  <si>
    <t>Captain America</t>
  </si>
  <si>
    <t>Independence day</t>
  </si>
  <si>
    <t>Star Wars Episode 7</t>
  </si>
  <si>
    <t>Independence Day: Resurgance</t>
  </si>
  <si>
    <t>James Bond</t>
  </si>
  <si>
    <t>Kingsman</t>
  </si>
  <si>
    <t>Kashmiri Files</t>
  </si>
  <si>
    <t>Slumdog Millionare</t>
  </si>
  <si>
    <t>Gandhi</t>
  </si>
  <si>
    <t>Gone With The Wind</t>
  </si>
  <si>
    <t>Killers of the Flower Moon</t>
  </si>
  <si>
    <t>Godzilla</t>
  </si>
  <si>
    <t>Waar</t>
  </si>
  <si>
    <t>United Passions</t>
  </si>
  <si>
    <t>The Patriot</t>
  </si>
  <si>
    <t>Olympus Has Fallen</t>
  </si>
  <si>
    <t>Black Hawk Down</t>
  </si>
  <si>
    <t>The Dictator</t>
  </si>
  <si>
    <t>Borat</t>
  </si>
  <si>
    <t>Thackrey</t>
  </si>
  <si>
    <t>The Great Dictator (Chaplin)</t>
  </si>
  <si>
    <t>May 18 (2007)</t>
  </si>
  <si>
    <t>The Flower Girl</t>
  </si>
  <si>
    <t>A WWE Show in Saudi</t>
  </si>
  <si>
    <t>Mr. Smith Goes to Washington</t>
  </si>
  <si>
    <t>Requiem for the American Dream</t>
  </si>
  <si>
    <t>The Trail of the Chicago Seven</t>
  </si>
  <si>
    <t>Land and Freedom (1995)</t>
  </si>
  <si>
    <t>Bacurau (2019)</t>
  </si>
  <si>
    <t>Z (1969)</t>
  </si>
  <si>
    <t>V for Vendetta</t>
  </si>
  <si>
    <t>Red Devil</t>
  </si>
  <si>
    <t>Wild Tales</t>
  </si>
  <si>
    <t>1) Weed is smoked</t>
  </si>
  <si>
    <t>Planet Earth</t>
  </si>
  <si>
    <t>2) Weed is directly referenced</t>
  </si>
  <si>
    <t xml:space="preserve">FernGully: The Last Rainforest </t>
  </si>
  <si>
    <t>3) Snoop is there</t>
  </si>
  <si>
    <t>wall-e</t>
  </si>
  <si>
    <t>4) Terrestrial Ecosystems is a primary focus</t>
  </si>
  <si>
    <t>The Joy of Painting</t>
  </si>
  <si>
    <t xml:space="preserve">Delhi Belly </t>
  </si>
  <si>
    <t>Training Day</t>
  </si>
  <si>
    <t>The Lorax</t>
  </si>
  <si>
    <t>The Boy Who Harnessed the Wind</t>
  </si>
  <si>
    <t>Seaspiracy</t>
  </si>
  <si>
    <t>Okja</t>
  </si>
  <si>
    <t>Mac and Devon Go To High School</t>
  </si>
  <si>
    <t>Pineapple Express</t>
  </si>
  <si>
    <t>South Park S14.E3 + 4more weed or environment eps</t>
  </si>
  <si>
    <t>This is the End</t>
  </si>
  <si>
    <t>Easy Rider</t>
  </si>
  <si>
    <t>3 Episodes of Narcos Mexico</t>
  </si>
  <si>
    <t>Summer of Love</t>
  </si>
  <si>
    <t>Get Him to the Greek</t>
  </si>
  <si>
    <t>American Pie</t>
  </si>
  <si>
    <t>The Dinosaurs (2026)</t>
  </si>
  <si>
    <t>Turbo</t>
  </si>
  <si>
    <t>Hoppers</t>
  </si>
  <si>
    <t>Day Shift</t>
  </si>
  <si>
    <t>LOTR 1</t>
  </si>
  <si>
    <t xml:space="preserve">Trainspotting </t>
  </si>
  <si>
    <t>5 Episodes of That 70s Show</t>
  </si>
  <si>
    <t>Sharknado</t>
  </si>
  <si>
    <t>Our Planet</t>
  </si>
  <si>
    <t>My Octopus Teacher</t>
  </si>
  <si>
    <t>The Cove</t>
  </si>
  <si>
    <t>Violent Night</t>
  </si>
  <si>
    <t>Rare Exports: A Christmas Tale</t>
  </si>
  <si>
    <t>Eight Crazy Nights</t>
  </si>
  <si>
    <t>The Bells of St. Mary's</t>
  </si>
  <si>
    <t>Feast of the Seven Fishes</t>
  </si>
  <si>
    <t>Moonstruck</t>
  </si>
  <si>
    <t>The Best Man Holiday</t>
  </si>
  <si>
    <t>The Ref</t>
  </si>
  <si>
    <t>Trading Places</t>
  </si>
  <si>
    <t>Christmas with the Singhs</t>
  </si>
  <si>
    <t>Bada Din</t>
  </si>
  <si>
    <t>Just Another Christmas</t>
  </si>
  <si>
    <t>Christmas in August</t>
  </si>
  <si>
    <t>Merry Christmas</t>
  </si>
  <si>
    <t>A Madea Christmas</t>
  </si>
  <si>
    <t>The Dead (1987)</t>
  </si>
  <si>
    <t>Leap Year (2010)</t>
  </si>
  <si>
    <t>The New Year Parade</t>
  </si>
  <si>
    <t>Cool Runners</t>
  </si>
  <si>
    <t>Nightmare before Christmas</t>
  </si>
  <si>
    <t>Bad Santa</t>
  </si>
  <si>
    <t>I, Tonya</t>
  </si>
  <si>
    <t>The Hateful Eight</t>
  </si>
  <si>
    <t>History of the World</t>
  </si>
  <si>
    <t>Call Me By Your Name</t>
  </si>
  <si>
    <t>8 Crazy Nights</t>
  </si>
  <si>
    <t>Eternal Sunshine of the Spotless Mind</t>
  </si>
  <si>
    <t>An American Tail</t>
  </si>
  <si>
    <t>Hebrew Hammer</t>
  </si>
  <si>
    <t>A Very Harold and Kumar Christmas</t>
  </si>
  <si>
    <t>Batman Returns</t>
  </si>
  <si>
    <t>Catch Me If You Can</t>
  </si>
  <si>
    <t>Anastasia</t>
  </si>
  <si>
    <t>In Bruges</t>
  </si>
  <si>
    <t>Joyeux Noel</t>
  </si>
  <si>
    <t>Carol</t>
  </si>
  <si>
    <t>A Simple Plan</t>
  </si>
  <si>
    <t>Far From Heaven</t>
  </si>
  <si>
    <t>Let the Right One In</t>
  </si>
  <si>
    <t>Miracle (2004)</t>
  </si>
  <si>
    <t>Ice Age 2</t>
  </si>
  <si>
    <t>Love Actually</t>
  </si>
  <si>
    <t>d</t>
  </si>
  <si>
    <t>Criterion:</t>
  </si>
  <si>
    <t>1) Major plot point about the women experience</t>
  </si>
  <si>
    <t>2) Major plot point about women oppression</t>
  </si>
  <si>
    <t>Loving</t>
  </si>
  <si>
    <t>3) Major plot point about women empowerment</t>
  </si>
  <si>
    <t>Promising young woman</t>
  </si>
  <si>
    <t>4) Non-misogynistic chick flick</t>
  </si>
  <si>
    <t>Mamma mia?</t>
  </si>
  <si>
    <t>??</t>
  </si>
  <si>
    <t>Marriage Story</t>
  </si>
  <si>
    <t>Bandit Queen</t>
  </si>
  <si>
    <t>Matrubhoomi: A Nation Without Women</t>
  </si>
  <si>
    <t>Wadjda</t>
  </si>
  <si>
    <t xml:space="preserve">Mustang </t>
  </si>
  <si>
    <t>Whale Rider</t>
  </si>
  <si>
    <t>The Invisible Man</t>
  </si>
  <si>
    <t>Black Panther Wakanda Forever 2022</t>
  </si>
  <si>
    <t>9 to 5 (1980)</t>
  </si>
  <si>
    <t>Sthal</t>
  </si>
  <si>
    <t>Set it off</t>
  </si>
  <si>
    <t>Still Working 9 to 5</t>
  </si>
  <si>
    <t>Picturing a Scientist</t>
  </si>
  <si>
    <t xml:space="preserve">The Assistant </t>
  </si>
  <si>
    <t>The Handmaiden's Tale</t>
  </si>
  <si>
    <t>The Red Pill</t>
  </si>
  <si>
    <t>This changes everything (2018)</t>
  </si>
  <si>
    <t>The Divine Order</t>
  </si>
  <si>
    <t>Hellaro</t>
  </si>
  <si>
    <t>Tara vs Balal</t>
  </si>
  <si>
    <t xml:space="preserve"> (I will be so mad if Amad watches this wo me tho)</t>
  </si>
  <si>
    <t>Working Woman</t>
  </si>
  <si>
    <t>On The Basis of Sex</t>
  </si>
  <si>
    <t>Hive</t>
  </si>
  <si>
    <t>Birds of Prey</t>
  </si>
  <si>
    <t>HQ Movie?</t>
  </si>
  <si>
    <t>Can You Ever Forgive Me</t>
  </si>
  <si>
    <t>Blow The Man Down</t>
  </si>
  <si>
    <t>Portrait of a Lady on Fire</t>
  </si>
  <si>
    <t>Sebastiane (1976)</t>
  </si>
  <si>
    <t>Grey Gardens</t>
  </si>
  <si>
    <t>Song of Love (1950) &amp; What The Water Carries (2024)</t>
  </si>
  <si>
    <t>Sisters</t>
  </si>
  <si>
    <t>Totally Fucked Up (1993)</t>
  </si>
  <si>
    <t>Nowhere (1997)</t>
  </si>
  <si>
    <t>Rape</t>
  </si>
  <si>
    <t>Sleepless In Seattle</t>
  </si>
  <si>
    <t>The Doom Generation (1995)</t>
  </si>
  <si>
    <t>Midnight Cowboy</t>
  </si>
  <si>
    <t>Queer (2024)</t>
  </si>
  <si>
    <t>Misericordia (2024)</t>
  </si>
  <si>
    <t>Brokeback Mountain</t>
  </si>
  <si>
    <t>Cruising (1980)</t>
  </si>
  <si>
    <t>Funeral Parade of Roses</t>
  </si>
  <si>
    <t>Wittgenstein (1993)</t>
  </si>
  <si>
    <t>Female Trouble (1974)</t>
  </si>
  <si>
    <t>Paris is Burning</t>
  </si>
  <si>
    <t>Empire Records (1995)</t>
  </si>
  <si>
    <t>Mysterious Skin (2004)</t>
  </si>
  <si>
    <t>Child Sexual Abuse</t>
  </si>
  <si>
    <t>Kids (1995)</t>
  </si>
  <si>
    <t>Pedophile, Rape</t>
  </si>
  <si>
    <t>The Twentieth Century (2019)</t>
  </si>
  <si>
    <t>Mosquita y Mari (2012)</t>
  </si>
  <si>
    <t>Goodbye Gauley Mountain</t>
  </si>
  <si>
    <t>Nightbreed (1990)</t>
  </si>
  <si>
    <t>The Garden (1990)</t>
  </si>
  <si>
    <t>Bros (2022)</t>
  </si>
  <si>
    <t>The birdcage</t>
  </si>
  <si>
    <t>3 episodes of She-Ra</t>
  </si>
  <si>
    <t>Tara vs Bilal (not main characters but best portrayal of immigrant queer culture I have ever seen and I love it)</t>
  </si>
  <si>
    <t>Some like it hot</t>
  </si>
  <si>
    <t>Fire (1996)</t>
  </si>
  <si>
    <t>Evening Shadows (2018)</t>
  </si>
  <si>
    <t>Benedetta (2021, France)</t>
  </si>
  <si>
    <t xml:space="preserve">Dating Amber </t>
  </si>
  <si>
    <t>Priest (1994, UK)</t>
  </si>
  <si>
    <t>Outrage (2009)</t>
  </si>
  <si>
    <t>The Death and Life of Marsha P. Johnson (2017, Netflix)</t>
  </si>
  <si>
    <t>Common Gender (2012)</t>
  </si>
  <si>
    <t>Conversion Camp</t>
  </si>
  <si>
    <t>BPM (Beats Per Minute)</t>
  </si>
  <si>
    <t>God's Own Country</t>
  </si>
  <si>
    <t>All About My Mother (1999)</t>
  </si>
  <si>
    <t>The Half of It</t>
  </si>
  <si>
    <t>Pain and Glory</t>
  </si>
  <si>
    <t>All of Us Strangers</t>
  </si>
  <si>
    <t>Monster (2023)</t>
  </si>
  <si>
    <t>Dog Day Afternoon</t>
  </si>
  <si>
    <t>Blue Jean</t>
  </si>
  <si>
    <t>Tomboy (2011)</t>
  </si>
  <si>
    <t>Gods and Monsters</t>
  </si>
  <si>
    <t>Call Me by Your Name</t>
  </si>
  <si>
    <t>Pariah</t>
  </si>
  <si>
    <t>Heavenly Creatures</t>
  </si>
  <si>
    <t>Weekend (2011)</t>
  </si>
  <si>
    <t>Love Lies Bleeding</t>
  </si>
  <si>
    <t>The Adventures of Priscilla, Queen of the Desert</t>
  </si>
  <si>
    <t>5 episodes of Jojo</t>
  </si>
  <si>
    <t>The Kids are all right</t>
  </si>
  <si>
    <t>The way he looks (2014)</t>
  </si>
  <si>
    <t>Housekeeping for beginners</t>
  </si>
  <si>
    <t>Fire</t>
  </si>
  <si>
    <t>5 episodes of Hunter Hunter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</si>
</sst>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31">
    <font>
      <sz val="10.0"/>
      <color rgb="FF000000"/>
      <name val="Arial"/>
      <scheme val="minor"/>
    </font>
    <font>
      <color rgb="FF181A1B"/>
      <name val="Arial"/>
      <scheme val="minor"/>
    </font>
    <font>
      <sz val="9.0"/>
      <color rgb="FFFFFFFF"/>
      <name val="Consolas"/>
    </font>
    <font>
      <color theme="1"/>
      <name val="Arial"/>
      <scheme val="minor"/>
    </font>
    <font>
      <color rgb="FF000000"/>
      <name val="Arial"/>
      <scheme val="minor"/>
    </font>
    <font>
      <u/>
      <color rgb="FF56A3F1"/>
    </font>
    <font>
      <sz val="10.0"/>
      <color theme="1"/>
      <name val="Arial"/>
      <scheme val="minor"/>
    </font>
    <font>
      <sz val="10.0"/>
      <color rgb="FF181A1B"/>
      <name val="Arial"/>
      <scheme val="minor"/>
    </font>
    <font>
      <b/>
      <color theme="1"/>
      <name val="Arial"/>
      <scheme val="minor"/>
    </font>
    <font>
      <sz val="10.0"/>
      <color rgb="FF000000"/>
      <name val="Inherit"/>
    </font>
    <font>
      <sz val="10.0"/>
      <color rgb="FF000000"/>
      <name val="Arial"/>
    </font>
    <font>
      <sz val="12.0"/>
      <color rgb="FF000000"/>
      <name val="Arial"/>
    </font>
    <font>
      <sz val="10.0"/>
      <color theme="1"/>
      <name val="Arial"/>
    </font>
    <font>
      <sz val="10.0"/>
      <color rgb="FFE8E6E3"/>
      <name val="Arial"/>
      <scheme val="minor"/>
    </font>
    <font>
      <color rgb="FFE8E6E3"/>
      <name val="Arial"/>
      <scheme val="minor"/>
    </font>
    <font>
      <color rgb="FF000000"/>
      <name val="Arial"/>
    </font>
    <font>
      <sz val="9.0"/>
      <color rgb="FF000000"/>
      <name val="&quot;Google Sans Mono&quot;"/>
    </font>
    <font>
      <sz val="12.0"/>
      <color theme="1"/>
      <name val="Arial"/>
    </font>
    <font>
      <sz val="12.0"/>
      <color theme="1"/>
      <name val="Arial"/>
      <scheme val="minor"/>
    </font>
    <font>
      <sz val="10.0"/>
      <color rgb="FF1F1F1F"/>
      <name val="Arial"/>
      <scheme val="minor"/>
    </font>
    <font>
      <color rgb="FFBCB6AE"/>
      <name val="&quot;Google Sans Mono&quot;"/>
    </font>
    <font>
      <sz val="10.0"/>
      <color theme="1"/>
      <name val="&quot;gg sans&quot;"/>
    </font>
    <font>
      <b/>
      <i/>
      <sz val="9.0"/>
      <color rgb="FFD9D9D9"/>
      <name val="&quot;Google Sans Mono&quot;"/>
    </font>
    <font>
      <b/>
      <sz val="9.0"/>
      <color rgb="FF000000"/>
      <name val="&quot;Google Sans Mono&quot;"/>
    </font>
    <font>
      <u/>
      <color rgb="FF0000FF"/>
    </font>
    <font>
      <sz val="12.0"/>
      <color theme="1"/>
      <name val="Inherit"/>
    </font>
    <font>
      <color rgb="FFFFFFFF"/>
      <name val="Arial"/>
      <scheme val="minor"/>
    </font>
    <font>
      <color rgb="FF434343"/>
      <name val="Arial"/>
      <scheme val="minor"/>
    </font>
    <font>
      <color rgb="FFFF9900"/>
      <name val="Arial"/>
      <scheme val="minor"/>
    </font>
    <font>
      <color theme="1"/>
      <name val="Arial"/>
    </font>
    <font>
      <sz val="10.0"/>
      <color theme="1"/>
      <name val="Inherit"/>
    </font>
  </fonts>
  <fills count="10">
    <fill>
      <patternFill patternType="none"/>
    </fill>
    <fill>
      <patternFill patternType="lightGray"/>
    </fill>
    <fill>
      <patternFill patternType="solid">
        <fgColor rgb="FF2E3436"/>
        <bgColor rgb="FF2E3436"/>
      </patternFill>
    </fill>
    <fill>
      <patternFill patternType="solid">
        <fgColor rgb="FFFFFF00"/>
        <bgColor rgb="FFFFFF00"/>
      </patternFill>
    </fill>
    <fill>
      <patternFill patternType="solid">
        <fgColor rgb="FFFFFFFF"/>
        <bgColor rgb="FFFFFFFF"/>
      </patternFill>
    </fill>
    <fill>
      <patternFill patternType="solid">
        <fgColor rgb="FF434343"/>
        <bgColor rgb="FF434343"/>
      </patternFill>
    </fill>
    <fill>
      <patternFill patternType="solid">
        <fgColor rgb="FFBDBDBD"/>
        <bgColor rgb="FFBDBDBD"/>
      </patternFill>
    </fill>
    <fill>
      <patternFill patternType="solid">
        <fgColor rgb="FFF3F3F3"/>
        <bgColor rgb="FFF3F3F3"/>
      </patternFill>
    </fill>
    <fill>
      <patternFill patternType="solid">
        <fgColor rgb="FF000000"/>
        <bgColor rgb="FF000000"/>
      </patternFill>
    </fill>
    <fill>
      <patternFill patternType="solid">
        <fgColor rgb="FFFF9900"/>
        <bgColor rgb="FFFF9900"/>
      </patternFill>
    </fill>
  </fills>
  <borders count="16">
    <border/>
    <border>
      <top style="thin">
        <color rgb="FF000000"/>
      </top>
    </border>
    <border>
      <left style="double">
        <color rgb="FF000000"/>
      </left>
      <right style="thin">
        <color rgb="FF000000"/>
      </right>
      <top style="double">
        <color rgb="FF000000"/>
      </top>
      <bottom style="thin">
        <color rgb="FF000000"/>
      </bottom>
    </border>
    <border>
      <right style="thin">
        <color rgb="FF000000"/>
      </right>
      <top style="double">
        <color rgb="FF000000"/>
      </top>
      <bottom style="thin">
        <color rgb="FF000000"/>
      </bottom>
    </border>
    <border>
      <top style="double">
        <color rgb="FF000000"/>
      </top>
      <bottom style="thin">
        <color rgb="FF000000"/>
      </bottom>
    </border>
    <border>
      <right style="double">
        <color rgb="FF000000"/>
      </right>
      <top style="double">
        <color rgb="FF000000"/>
      </top>
      <bottom style="thin">
        <color rgb="FF000000"/>
      </bottom>
    </border>
    <border>
      <left style="thin">
        <color rgb="FF000000"/>
      </left>
      <bottom style="thin">
        <color rgb="FF000000"/>
      </bottom>
    </border>
    <border>
      <bottom style="thin">
        <color rgb="FF000000"/>
      </bottom>
    </border>
    <border>
      <left style="double">
        <color rgb="FF000000"/>
      </left>
      <top style="thin">
        <color rgb="FF000000"/>
      </top>
      <bottom style="thin">
        <color rgb="FF000000"/>
      </bottom>
    </border>
    <border>
      <top style="thin">
        <color rgb="FF000000"/>
      </top>
      <bottom style="thin">
        <color rgb="FF000000"/>
      </bottom>
    </border>
    <border>
      <right style="double">
        <color rgb="FF000000"/>
      </right>
      <top style="thin">
        <color rgb="FF000000"/>
      </top>
      <bottom style="thin">
        <color rgb="FF000000"/>
      </bottom>
    </border>
    <border>
      <left style="thin">
        <color rgb="FF000000"/>
      </left>
      <top style="thin">
        <color rgb="FF000000"/>
      </top>
      <bottom style="thin">
        <color rgb="FF000000"/>
      </bottom>
    </border>
    <border>
      <left style="double">
        <color rgb="FF000000"/>
      </left>
      <top style="thin">
        <color rgb="FF000000"/>
      </top>
      <bottom style="double">
        <color rgb="FF000000"/>
      </bottom>
    </border>
    <border>
      <top style="thin">
        <color rgb="FF000000"/>
      </top>
      <bottom style="double">
        <color rgb="FF000000"/>
      </bottom>
    </border>
    <border>
      <right style="double">
        <color rgb="FF000000"/>
      </right>
      <top style="thin">
        <color rgb="FF000000"/>
      </top>
      <bottom style="double">
        <color rgb="FF000000"/>
      </bottom>
    </border>
    <border>
      <right style="thin">
        <color rgb="FF000000"/>
      </right>
      <bottom style="thin">
        <color rgb="FF000000"/>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0" fontId="3" numFmtId="0" xfId="0" applyAlignment="1" applyFont="1">
      <alignment readingOrder="0"/>
    </xf>
    <xf borderId="0" fillId="0" fontId="3" numFmtId="2" xfId="0" applyAlignment="1" applyFont="1" applyNumberFormat="1">
      <alignment readingOrder="0"/>
    </xf>
    <xf borderId="0" fillId="0" fontId="3" numFmtId="164" xfId="0" applyAlignment="1" applyFont="1" applyNumberFormat="1">
      <alignment readingOrder="0"/>
    </xf>
    <xf borderId="0" fillId="0" fontId="4" numFmtId="0" xfId="0" applyAlignment="1" applyFont="1">
      <alignment readingOrder="0"/>
    </xf>
    <xf borderId="0" fillId="0" fontId="3" numFmtId="0" xfId="0" applyAlignment="1" applyFont="1">
      <alignment horizontal="right" readingOrder="0"/>
    </xf>
    <xf borderId="0" fillId="0" fontId="1" numFmtId="0" xfId="0" applyFont="1"/>
    <xf borderId="0" fillId="0" fontId="5" numFmtId="0" xfId="0" applyAlignment="1" applyFont="1">
      <alignment readingOrder="0"/>
    </xf>
    <xf borderId="0" fillId="0" fontId="3" numFmtId="2" xfId="0" applyFont="1" applyNumberFormat="1"/>
    <xf borderId="0" fillId="0" fontId="6" numFmtId="0" xfId="0" applyAlignment="1" applyFont="1">
      <alignment readingOrder="0"/>
    </xf>
    <xf borderId="0" fillId="0" fontId="0" numFmtId="0" xfId="0" applyAlignment="1" applyFont="1">
      <alignment readingOrder="0"/>
    </xf>
    <xf borderId="0" fillId="0" fontId="7" numFmtId="0" xfId="0" applyAlignment="1" applyFont="1">
      <alignment readingOrder="0" shrinkToFit="0" wrapText="1"/>
    </xf>
    <xf borderId="0" fillId="0" fontId="8" numFmtId="0" xfId="0" applyAlignment="1" applyFont="1">
      <alignment readingOrder="0"/>
    </xf>
    <xf borderId="0" fillId="0" fontId="3" numFmtId="0" xfId="0" applyFont="1"/>
    <xf borderId="0" fillId="0" fontId="6" numFmtId="0" xfId="0" applyAlignment="1" applyFont="1">
      <alignment readingOrder="0" shrinkToFit="0" wrapText="1"/>
    </xf>
    <xf borderId="0" fillId="0" fontId="9" numFmtId="0" xfId="0" applyAlignment="1" applyFont="1">
      <alignment readingOrder="0" shrinkToFit="0" wrapText="1"/>
    </xf>
    <xf borderId="0" fillId="0" fontId="10" numFmtId="0" xfId="0" applyAlignment="1" applyFont="1">
      <alignment horizontal="left" readingOrder="0"/>
    </xf>
    <xf borderId="0" fillId="0" fontId="7" numFmtId="0" xfId="0" applyAlignment="1" applyFont="1">
      <alignment readingOrder="0"/>
    </xf>
    <xf borderId="0" fillId="0" fontId="6" numFmtId="0" xfId="0" applyFont="1"/>
    <xf borderId="0" fillId="0" fontId="0" numFmtId="0" xfId="0" applyFont="1"/>
    <xf borderId="0" fillId="3" fontId="3" numFmtId="0" xfId="0" applyAlignment="1" applyFill="1" applyFont="1">
      <alignment readingOrder="0"/>
    </xf>
    <xf borderId="0" fillId="0" fontId="11" numFmtId="0" xfId="0" applyAlignment="1" applyFont="1">
      <alignment readingOrder="0"/>
    </xf>
    <xf borderId="0" fillId="0" fontId="4" numFmtId="0" xfId="0" applyFont="1"/>
    <xf borderId="0" fillId="0" fontId="3" numFmtId="0" xfId="0" applyAlignment="1" applyFont="1">
      <alignment horizontal="right"/>
    </xf>
    <xf borderId="0" fillId="0" fontId="12" numFmtId="0" xfId="0" applyAlignment="1" applyFont="1">
      <alignment horizontal="left" readingOrder="0"/>
    </xf>
    <xf borderId="0" fillId="0" fontId="13" numFmtId="0" xfId="0" applyAlignment="1" applyFont="1">
      <alignment readingOrder="0"/>
    </xf>
    <xf borderId="0" fillId="0" fontId="14" numFmtId="0" xfId="0" applyAlignment="1" applyFont="1">
      <alignment readingOrder="0"/>
    </xf>
    <xf borderId="0" fillId="4" fontId="15" numFmtId="0" xfId="0" applyAlignment="1" applyFill="1" applyFont="1">
      <alignment horizontal="left" readingOrder="0"/>
    </xf>
    <xf borderId="0" fillId="4" fontId="16" numFmtId="0" xfId="0" applyAlignment="1" applyFill="1" applyFont="1">
      <alignment readingOrder="0"/>
    </xf>
    <xf borderId="0" fillId="0" fontId="17" numFmtId="0" xfId="0" applyAlignment="1" applyFont="1">
      <alignment horizontal="left" readingOrder="0"/>
    </xf>
    <xf borderId="0" fillId="0" fontId="18" numFmtId="0" xfId="0" applyAlignment="1" applyFont="1">
      <alignment readingOrder="0"/>
    </xf>
    <xf borderId="0" fillId="0" fontId="1" numFmtId="0" xfId="0" applyAlignment="1" applyFont="1">
      <alignment horizontal="left" readingOrder="0"/>
    </xf>
    <xf borderId="0" fillId="5" fontId="1" numFmtId="0" xfId="0" applyAlignment="1" applyFill="1" applyFont="1">
      <alignment readingOrder="0"/>
    </xf>
    <xf borderId="0" fillId="0" fontId="3" numFmtId="0" xfId="0" applyAlignment="1" applyFont="1">
      <alignment horizontal="left" readingOrder="0"/>
    </xf>
    <xf borderId="0" fillId="4" fontId="19" numFmtId="0" xfId="0" applyAlignment="1" applyFill="1" applyFont="1">
      <alignment readingOrder="0"/>
    </xf>
    <xf borderId="0" fillId="0" fontId="3" numFmtId="0" xfId="0" applyAlignment="1" applyFont="1">
      <alignment horizontal="left"/>
    </xf>
    <xf borderId="0" fillId="0" fontId="8" numFmtId="0" xfId="0" applyFont="1"/>
    <xf borderId="0" fillId="0" fontId="20" numFmtId="0" xfId="0" applyAlignment="1" applyFont="1">
      <alignment horizontal="left"/>
    </xf>
    <xf borderId="0" fillId="0" fontId="21" numFmtId="0" xfId="0" applyAlignment="1" applyFont="1">
      <alignment horizontal="left" readingOrder="0"/>
    </xf>
    <xf borderId="0" fillId="0" fontId="10" numFmtId="0" xfId="0" applyAlignment="1" applyFont="1">
      <alignment readingOrder="0"/>
    </xf>
    <xf borderId="0" fillId="6" fontId="3" numFmtId="0" xfId="0" applyAlignment="1" applyFill="1" applyFont="1">
      <alignment readingOrder="0"/>
    </xf>
    <xf borderId="0" fillId="6" fontId="3" numFmtId="0" xfId="0" applyAlignment="1" applyFill="1" applyFont="1">
      <alignment readingOrder="0"/>
    </xf>
    <xf borderId="0" fillId="4" fontId="3" numFmtId="0" xfId="0" applyAlignment="1" applyFill="1" applyFont="1">
      <alignment readingOrder="0"/>
    </xf>
    <xf borderId="0" fillId="4" fontId="3" numFmtId="0" xfId="0" applyAlignment="1" applyFill="1" applyFont="1">
      <alignment readingOrder="0"/>
    </xf>
    <xf borderId="0" fillId="7" fontId="3" numFmtId="0" xfId="0" applyAlignment="1" applyFill="1" applyFont="1">
      <alignment readingOrder="0"/>
    </xf>
    <xf borderId="0" fillId="0" fontId="3" numFmtId="0" xfId="0" applyFont="1"/>
    <xf borderId="0" fillId="7" fontId="3" numFmtId="0" xfId="0" applyAlignment="1" applyFill="1" applyFont="1">
      <alignment readingOrder="0"/>
    </xf>
    <xf borderId="0" fillId="4" fontId="16" numFmtId="2" xfId="0" applyAlignment="1" applyFill="1" applyFont="1" applyNumberFormat="1">
      <alignment readingOrder="0"/>
    </xf>
    <xf borderId="0" fillId="4" fontId="16" numFmtId="164" xfId="0" applyAlignment="1" applyFill="1" applyFont="1" applyNumberFormat="1">
      <alignment readingOrder="0"/>
    </xf>
    <xf borderId="0" fillId="4" fontId="22" numFmtId="0" xfId="0" applyAlignment="1" applyFill="1" applyFont="1">
      <alignment readingOrder="0"/>
    </xf>
    <xf borderId="0" fillId="4" fontId="16" numFmtId="9" xfId="0" applyAlignment="1" applyFill="1" applyFont="1" applyNumberFormat="1">
      <alignment horizontal="center" readingOrder="0"/>
    </xf>
    <xf borderId="0" fillId="4" fontId="23" numFmtId="0" xfId="0" applyAlignment="1" applyFill="1" applyFont="1">
      <alignment readingOrder="0"/>
    </xf>
    <xf borderId="0" fillId="4" fontId="16" numFmtId="0" xfId="0" applyAlignment="1" applyFill="1" applyFont="1">
      <alignment horizontal="center" readingOrder="0"/>
    </xf>
    <xf borderId="1" fillId="0" fontId="3" numFmtId="0" xfId="0" applyAlignment="1" applyBorder="1" applyFont="1">
      <alignment readingOrder="0"/>
    </xf>
    <xf borderId="2" fillId="0" fontId="3" numFmtId="2" xfId="0" applyAlignment="1" applyBorder="1" applyFont="1" applyNumberFormat="1">
      <alignment horizontal="right" readingOrder="0"/>
    </xf>
    <xf borderId="3" fillId="0" fontId="3" numFmtId="0" xfId="0" applyAlignment="1" applyBorder="1" applyFont="1">
      <alignment horizontal="right" readingOrder="0"/>
    </xf>
    <xf borderId="3" fillId="0" fontId="3" numFmtId="164" xfId="0" applyAlignment="1" applyBorder="1" applyFont="1" applyNumberFormat="1">
      <alignment readingOrder="0"/>
    </xf>
    <xf borderId="4" fillId="0" fontId="3" numFmtId="0" xfId="0" applyAlignment="1" applyBorder="1" applyFont="1">
      <alignment readingOrder="0"/>
    </xf>
    <xf borderId="5" fillId="0" fontId="3" numFmtId="0" xfId="0" applyAlignment="1" applyBorder="1" applyFont="1">
      <alignment horizontal="center" readingOrder="0"/>
    </xf>
    <xf borderId="6" fillId="0" fontId="3" numFmtId="0" xfId="0" applyAlignment="1" applyBorder="1" applyFont="1">
      <alignment readingOrder="0"/>
    </xf>
    <xf borderId="7" fillId="0" fontId="3" numFmtId="0" xfId="0" applyAlignment="1" applyBorder="1" applyFont="1">
      <alignment readingOrder="0"/>
    </xf>
    <xf borderId="7" fillId="0" fontId="3" numFmtId="2" xfId="0" applyAlignment="1" applyBorder="1" applyFont="1" applyNumberFormat="1">
      <alignment readingOrder="0"/>
    </xf>
    <xf borderId="8" fillId="0" fontId="3" numFmtId="2" xfId="0" applyAlignment="1" applyBorder="1" applyFont="1" applyNumberFormat="1">
      <alignment readingOrder="0"/>
    </xf>
    <xf borderId="9" fillId="0" fontId="6" numFmtId="0" xfId="0" applyAlignment="1" applyBorder="1" applyFont="1">
      <alignment horizontal="right" readingOrder="0"/>
    </xf>
    <xf borderId="9" fillId="0" fontId="6" numFmtId="164" xfId="0" applyAlignment="1" applyBorder="1" applyFont="1" applyNumberFormat="1">
      <alignment horizontal="right" readingOrder="0"/>
    </xf>
    <xf borderId="10" fillId="0" fontId="6" numFmtId="0" xfId="0" applyAlignment="1" applyBorder="1" applyFont="1">
      <alignment horizontal="right" readingOrder="0"/>
    </xf>
    <xf borderId="11" fillId="0" fontId="3" numFmtId="0" xfId="0" applyAlignment="1" applyBorder="1" applyFont="1">
      <alignment readingOrder="0"/>
    </xf>
    <xf borderId="9" fillId="0" fontId="3" numFmtId="0" xfId="0" applyAlignment="1" applyBorder="1" applyFont="1">
      <alignment readingOrder="0"/>
    </xf>
    <xf borderId="9" fillId="0" fontId="3" numFmtId="2" xfId="0" applyAlignment="1" applyBorder="1" applyFont="1" applyNumberFormat="1">
      <alignment readingOrder="0"/>
    </xf>
    <xf borderId="9" fillId="0" fontId="10" numFmtId="0" xfId="0" applyAlignment="1" applyBorder="1" applyFont="1">
      <alignment horizontal="right" readingOrder="0"/>
    </xf>
    <xf borderId="10" fillId="0" fontId="10" numFmtId="0" xfId="0" applyAlignment="1" applyBorder="1" applyFont="1">
      <alignment horizontal="right" readingOrder="0"/>
    </xf>
    <xf borderId="1" fillId="0" fontId="3" numFmtId="2" xfId="0" applyAlignment="1" applyBorder="1" applyFont="1" applyNumberFormat="1">
      <alignment readingOrder="0"/>
    </xf>
    <xf borderId="12" fillId="0" fontId="3" numFmtId="2" xfId="0" applyAlignment="1" applyBorder="1" applyFont="1" applyNumberFormat="1">
      <alignment readingOrder="0"/>
    </xf>
    <xf borderId="13" fillId="0" fontId="6" numFmtId="0" xfId="0" applyAlignment="1" applyBorder="1" applyFont="1">
      <alignment horizontal="right" readingOrder="0"/>
    </xf>
    <xf borderId="13" fillId="0" fontId="6" numFmtId="164" xfId="0" applyAlignment="1" applyBorder="1" applyFont="1" applyNumberFormat="1">
      <alignment horizontal="right" readingOrder="0"/>
    </xf>
    <xf borderId="14" fillId="0" fontId="6" numFmtId="0" xfId="0" applyAlignment="1" applyBorder="1" applyFont="1">
      <alignment horizontal="right" readingOrder="0"/>
    </xf>
    <xf borderId="7" fillId="0" fontId="3" numFmtId="0" xfId="0" applyAlignment="1" applyBorder="1" applyFont="1">
      <alignment horizontal="right" readingOrder="0"/>
    </xf>
    <xf borderId="7" fillId="0" fontId="3" numFmtId="164" xfId="0" applyAlignment="1" applyBorder="1" applyFont="1" applyNumberFormat="1">
      <alignment horizontal="right" readingOrder="0"/>
    </xf>
    <xf borderId="15" fillId="0" fontId="3" numFmtId="0" xfId="0" applyAlignment="1" applyBorder="1" applyFont="1">
      <alignment horizontal="right" readingOrder="0"/>
    </xf>
    <xf borderId="0" fillId="0" fontId="3" numFmtId="164" xfId="0" applyFont="1" applyNumberFormat="1"/>
    <xf borderId="0" fillId="0" fontId="3" numFmtId="4" xfId="0" applyAlignment="1" applyFont="1" applyNumberFormat="1">
      <alignment readingOrder="0"/>
    </xf>
    <xf borderId="0" fillId="4" fontId="3" numFmtId="0" xfId="0" applyFill="1" applyFont="1"/>
    <xf borderId="0" fillId="4" fontId="3" numFmtId="2" xfId="0" applyFill="1" applyFont="1" applyNumberFormat="1"/>
    <xf borderId="0" fillId="7" fontId="3" numFmtId="0" xfId="0" applyFill="1" applyFont="1"/>
    <xf borderId="0" fillId="7" fontId="3" numFmtId="2" xfId="0" applyFill="1" applyFont="1" applyNumberFormat="1"/>
    <xf borderId="0" fillId="4" fontId="3" numFmtId="2" xfId="0" applyAlignment="1" applyFill="1" applyFont="1" applyNumberFormat="1">
      <alignment readingOrder="0"/>
    </xf>
    <xf borderId="0" fillId="0" fontId="24" numFmtId="0" xfId="0" applyAlignment="1" applyFont="1">
      <alignment readingOrder="0"/>
    </xf>
    <xf borderId="0" fillId="0" fontId="25" numFmtId="0" xfId="0" applyAlignment="1" applyFont="1">
      <alignment horizontal="left" readingOrder="0" shrinkToFit="0" wrapText="1"/>
    </xf>
    <xf borderId="0" fillId="0" fontId="3" numFmtId="0" xfId="0" applyAlignment="1" applyFont="1">
      <alignment shrinkToFit="0" wrapText="1"/>
    </xf>
    <xf quotePrefix="1" borderId="0" fillId="0" fontId="1" numFmtId="0" xfId="0" applyAlignment="1" applyFont="1">
      <alignment readingOrder="0"/>
    </xf>
    <xf borderId="0" fillId="8" fontId="26" numFmtId="0" xfId="0" applyAlignment="1" applyFill="1" applyFont="1">
      <alignment readingOrder="0"/>
    </xf>
    <xf borderId="0" fillId="4" fontId="4" numFmtId="0" xfId="0" applyAlignment="1" applyFill="1" applyFont="1">
      <alignment readingOrder="0"/>
    </xf>
    <xf borderId="0" fillId="8" fontId="3" numFmtId="0" xfId="0" applyAlignment="1" applyFill="1" applyFont="1">
      <alignment readingOrder="0"/>
    </xf>
    <xf borderId="0" fillId="9" fontId="3" numFmtId="0" xfId="0" applyAlignment="1" applyFill="1" applyFont="1">
      <alignment readingOrder="0"/>
    </xf>
    <xf borderId="0" fillId="8" fontId="3" numFmtId="0" xfId="0" applyFill="1" applyFont="1"/>
    <xf borderId="0" fillId="4" fontId="8" numFmtId="0" xfId="0" applyAlignment="1" applyFill="1" applyFont="1">
      <alignment readingOrder="0"/>
    </xf>
    <xf borderId="0" fillId="0" fontId="27" numFmtId="0" xfId="0" applyAlignment="1" applyFont="1">
      <alignment readingOrder="0"/>
    </xf>
    <xf borderId="0" fillId="0" fontId="28" numFmtId="0" xfId="0" applyAlignment="1" applyFont="1">
      <alignment readingOrder="0"/>
    </xf>
    <xf borderId="0" fillId="0" fontId="29" numFmtId="0" xfId="0" applyFont="1"/>
    <xf borderId="0" fillId="0" fontId="30" numFmtId="0" xfId="0" applyAlignment="1" applyFont="1">
      <alignment readingOrder="0" shrinkToFit="0" wrapText="1"/>
    </xf>
    <xf borderId="0" fillId="0" fontId="6" numFmtId="0" xfId="0" applyAlignment="1" applyFont="1">
      <alignment horizontal="left" readingOrder="0"/>
    </xf>
    <xf borderId="0" fillId="0" fontId="9" numFmtId="0" xfId="0" applyAlignment="1" applyFont="1">
      <alignment horizontal="left" readingOrder="0" shrinkToFit="0" wrapText="1"/>
    </xf>
  </cellXfs>
  <cellStyles count="1">
    <cellStyle xfId="0" name="Normal" builtinId="0"/>
  </cellStyles>
  <dxfs count="17">
    <dxf>
      <font/>
      <fill>
        <patternFill patternType="solid">
          <fgColor rgb="FFB7E1CD"/>
          <bgColor rgb="FFB7E1CD"/>
        </patternFill>
      </fill>
      <border/>
    </dxf>
    <dxf>
      <font/>
      <fill>
        <patternFill patternType="none"/>
      </fill>
      <border/>
    </dxf>
    <dxf>
      <font/>
      <fill>
        <patternFill patternType="solid">
          <fgColor rgb="FFFFFF00"/>
          <bgColor rgb="FFFFFF00"/>
        </patternFill>
      </fill>
      <border/>
    </dxf>
    <dxf>
      <font/>
      <fill>
        <patternFill patternType="solid">
          <fgColor rgb="FF7F6000"/>
          <bgColor rgb="FF7F6000"/>
        </patternFill>
      </fill>
      <border/>
    </dxf>
    <dxf>
      <font/>
      <fill>
        <patternFill patternType="solid">
          <fgColor rgb="FF8E7CC3"/>
          <bgColor rgb="FF8E7CC3"/>
        </patternFill>
      </fill>
      <border/>
    </dxf>
    <dxf>
      <font/>
      <fill>
        <patternFill patternType="solid">
          <fgColor rgb="FF9FC5E8"/>
          <bgColor rgb="FF9FC5E8"/>
        </patternFill>
      </fill>
      <border/>
    </dxf>
    <dxf>
      <font/>
      <fill>
        <patternFill patternType="solid">
          <fgColor rgb="FF6AA84F"/>
          <bgColor rgb="FF6AA84F"/>
        </patternFill>
      </fill>
      <border/>
    </dxf>
    <dxf>
      <font/>
      <fill>
        <patternFill patternType="solid">
          <fgColor rgb="FFFFFFFF"/>
          <bgColor rgb="FFFFFFFF"/>
        </patternFill>
      </fill>
      <border/>
    </dxf>
    <dxf>
      <font/>
      <fill>
        <patternFill patternType="solid">
          <fgColor rgb="FFF1C232"/>
          <bgColor rgb="FFF1C232"/>
        </patternFill>
      </fill>
      <border/>
    </dxf>
    <dxf>
      <font/>
      <fill>
        <patternFill patternType="solid">
          <fgColor rgb="FFE69138"/>
          <bgColor rgb="FFE69138"/>
        </patternFill>
      </fill>
      <border/>
    </dxf>
    <dxf>
      <font/>
      <fill>
        <patternFill patternType="solid">
          <fgColor rgb="FFCC0000"/>
          <bgColor rgb="FFCC0000"/>
        </patternFill>
      </fill>
      <border/>
    </dxf>
    <dxf>
      <font>
        <color rgb="FF000000"/>
      </font>
      <fill>
        <patternFill patternType="solid">
          <fgColor rgb="FF3D85C6"/>
          <bgColor rgb="FF3D85C6"/>
        </patternFill>
      </fill>
      <border/>
    </dxf>
    <dxf>
      <font>
        <b/>
      </font>
      <fill>
        <patternFill patternType="solid">
          <fgColor theme="6"/>
          <bgColor theme="6"/>
        </patternFill>
      </fill>
      <border/>
    </dxf>
    <dxf>
      <font>
        <b/>
      </font>
      <fill>
        <patternFill patternType="solid">
          <fgColor rgb="FFCCCCCC"/>
          <bgColor rgb="FFCCCCCC"/>
        </patternFill>
      </fill>
      <border/>
    </dxf>
    <dxf>
      <font>
        <b/>
      </font>
      <fill>
        <patternFill patternType="solid">
          <fgColor rgb="FFE69138"/>
          <bgColor rgb="FFE69138"/>
        </patternFill>
      </fill>
      <border/>
    </dxf>
    <dxf>
      <font>
        <b/>
      </font>
      <fill>
        <patternFill patternType="solid">
          <fgColor rgb="FFF3F3F3"/>
          <bgColor rgb="FFF3F3F3"/>
        </patternFill>
      </fill>
      <border/>
    </dxf>
    <dxf>
      <font>
        <b/>
        <color rgb="FFB7B7B7"/>
      </font>
      <fill>
        <patternFill patternType="none"/>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542925</xdr:colOff>
      <xdr:row>1</xdr:row>
      <xdr:rowOff>38100</xdr:rowOff>
    </xdr:from>
    <xdr:ext cx="2914650" cy="29146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904875</xdr:colOff>
      <xdr:row>6</xdr:row>
      <xdr:rowOff>66675</xdr:rowOff>
    </xdr:from>
    <xdr:ext cx="4067175" cy="2819400"/>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mad Hussain" id="{61002c15-e8cf-41de-b75a-1b460bd4ab14}" providerId="google-sheets"/>
  <x18tc:person displayName="Anonymous" id="{ff7a8cf2-f354-4a4d-a988-b3dc7975d1c0}" providerId="google-sheets"/>
  <x18tc:person displayName="Ben Michalowicz" id="{01f3b8f3-f99e-4a7b-9e96-75de5a287a81}" providerId="google-sheets"/>
  <x18tc:person displayName="Doctor Magolor" id="{9e8d2635-064b-4ac6-9de7-4c104cd4359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T127" dT="2024-09-13T04:22:15.00" personId="{9e8d2635-064b-4ac6-9de7-4c104cd43599}" id="{d9db2a92-5ddf-4108-a57a-3f43f5999b1d}" done="1">
    <x18tc:text xml:space="preserve">D</x18tc:text>
  </x18tc:threadedComment>
  <x18tc:threadedComment ref="T27" dT="2024-09-13T04:06:00.00" personId="{9e8d2635-064b-4ac6-9de7-4c104cd43599}" id="{2f0547ec-39a3-41e2-82fe-efe3e5b4f352}" done="1">
    <x18tc:text xml:space="preserve">B</x18tc:text>
  </x18tc:threadedComment>
  <x18tc:threadedComment ref="T120" dT="2024-09-13T04:22:22.00" personId="{9e8d2635-064b-4ac6-9de7-4c104cd43599}" id="{3a9412f7-ad4f-4d88-b5ff-4267a5780717}" done="1">
    <x18tc:text xml:space="preserve">C+</x18tc:text>
  </x18tc:threadedComment>
  <x18tc:threadedComment ref="T29" dT="2024-09-13T04:08:03.00" personId="{9e8d2635-064b-4ac6-9de7-4c104cd43599}" id="{a9f20877-26d7-47f9-97e4-4c4d66c30968}" done="1">
    <x18tc:text xml:space="preserve">A-</x18tc:text>
  </x18tc:threadedComment>
  <x18tc:threadedComment ref="T68" dT="2024-09-13T04:20:07.00" personId="{9e8d2635-064b-4ac6-9de7-4c104cd43599}" id="{0e104342-925f-497d-a294-9cdfe3818371}" done="1">
    <x18tc:text xml:space="preserve">B-</x18tc:text>
  </x18tc:threadedComment>
  <x18tc:threadedComment ref="T71" dT="2024-09-13T04:21:28.00" personId="{9e8d2635-064b-4ac6-9de7-4c104cd43599}" id="{ebf16a56-4917-4ab0-b781-74c50542a7b3}" done="1">
    <x18tc:text xml:space="preserve">A+</x18tc:text>
  </x18tc:threadedComment>
  <x18tc:threadedComment ref="R21" dT="2024-08-16T11:37:40.00" personId="{01f3b8f3-f99e-4a7b-9e96-75de5a287a81}" id="{dfeb309a-b1e8-4a1b-ba12-5485ffed63ee}" done="1">
    <x18tc:text xml:space="preserve">A for me (saw it at home with family)</x18tc:text>
  </x18tc:threadedComment>
  <x18tc:threadedComment ref="T25" dT="2024-09-13T04:05:21.00" personId="{9e8d2635-064b-4ac6-9de7-4c104cd43599}" id="{771f36a9-f00a-46df-8d16-b05cc401c894}" done="1">
    <x18tc:text xml:space="preserve">S-</x18tc:text>
  </x18tc:threadedComment>
  <x18tc:threadedComment ref="T125" dT="2024-09-13T04:01:41.00" personId="{9e8d2635-064b-4ac6-9de7-4c104cd43599}" id="{2150a095-ca80-457f-9743-1c07092b0193}" done="1">
    <x18tc:text xml:space="preserve">A-</x18tc:text>
  </x18tc:threadedComment>
  <x18tc:threadedComment ref="R28" dT="2024-08-16T11:36:41.00" personId="{01f3b8f3-f99e-4a7b-9e96-75de5a287a81}" id="{758598b8-7601-42de-9123-300358298abe}" done="1">
    <x18tc:text xml:space="preserve">A+ for me</x18tc:text>
  </x18tc:threadedComment>
  <x18tc:threadedComment ref="T28" dT="2024-09-13T03:59:56.00" personId="{9e8d2635-064b-4ac6-9de7-4c104cd43599}" id="{cfd01e55-e78d-4b7d-ae83-170501a7ad2f}" done="1">
    <x18tc:text xml:space="preserve">B</x18tc:text>
  </x18tc:threadedComment>
  <x18tc:threadedComment ref="T75" dT="2024-09-13T04:10:45.00" personId="{9e8d2635-064b-4ac6-9de7-4c104cd43599}" id="{0f4ebe45-aeb9-4971-9d7e-47e766af5d93}" done="1">
    <x18tc:text xml:space="preserve">B+</x18tc:text>
  </x18tc:threadedComment>
  <x18tc:threadedComment ref="T105" dT="2024-09-13T04:08:58.00" personId="{9e8d2635-064b-4ac6-9de7-4c104cd43599}" id="{d06799f3-1d3c-460d-8e23-d5687d317813}" done="1">
    <x18tc:text xml:space="preserve">B+</x18tc:text>
  </x18tc:threadedComment>
  <x18tc:threadedComment ref="T117" dT="2024-09-13T04:00:55.00" personId="{9e8d2635-064b-4ac6-9de7-4c104cd43599}" id="{4b84acc3-840d-4416-8d74-882d5cb40ac4}" done="1">
    <x18tc:text xml:space="preserve">B+</x18tc:text>
  </x18tc:threadedComment>
  <x18tc:threadedComment ref="T63" dT="2024-09-13T04:12:10.00" personId="{9e8d2635-064b-4ac6-9de7-4c104cd43599}" id="{5419e30b-b34c-4a32-91d9-78fb4c99dfcc}" done="1">
    <x18tc:text xml:space="preserve">A</x18tc:text>
  </x18tc:threadedComment>
  <x18tc:threadedComment ref="T70" dT="2024-09-13T04:09:33.00" personId="{9e8d2635-064b-4ac6-9de7-4c104cd43599}" id="{1ccce6e0-2ff9-4acd-907d-db5badeab97b}" done="1">
    <x18tc:text xml:space="preserve">C</x18tc:text>
  </x18tc:threadedComment>
  <x18tc:threadedComment ref="B139" dT="2026-01-30T04:01:04.00" personId="{9e8d2635-064b-4ac6-9de7-4c104cd43599}" id="{72e42444-0592-4269-8f3d-cf17e7feb58f}" done="1">
    <x18tc:text xml:space="preserve">New rows for computing total scores &amp; ranking by highest critique volume -Dan</x18tc:text>
  </x18tc:threadedComment>
  <x18tc:threadedComment ref="B139" dT="2026-01-30T04:59:19.00" personId="{61002c15-e8cf-41de-b75a-1b460bd4ab14}" id="{987cd0af-161d-404e-8d4e-8dd5bb606c19}" parentId="{72e42444-0592-4269-8f3d-cf17e7feb58f}">
    <x18tc:text xml:space="preserve">We need rows for # of ratings the last 10 movie nights and a ranking based on that. Since really our ranking is heavily recency biased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8" dT="2025-04-03T23:26:23.00" personId="{ff7a8cf2-f354-4a4d-a988-b3dc7975d1c0}" id="{0e6d63fb-1150-4183-8678-460c2455a469}" done="1">
    <x18tc:text xml:space="preserve">Vampire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character.ai/"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en.wikipedia.org/wiki/Languages_of_South_Asia"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4.xml"/><Relationship Id="rId5" Type="http://schemas.openxmlformats.org/officeDocument/2006/relationships/vmlDrawing" Target="../drawings/vmlDrawing2.v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9.25"/>
    <col customWidth="1" min="2" max="2" width="35.88"/>
    <col customWidth="1" min="3" max="3" width="22.25"/>
    <col customWidth="1" min="4" max="4" width="14.13"/>
    <col customWidth="1" min="5" max="5" width="10.0"/>
    <col customWidth="1" min="6" max="6" width="6.88"/>
    <col customWidth="1" min="7" max="7" width="9.5"/>
    <col customWidth="1" min="8" max="8" width="9.0"/>
    <col customWidth="1" min="9" max="9" width="11.88"/>
    <col customWidth="1" min="10" max="10" width="8.5"/>
    <col customWidth="1" min="11" max="11" width="7.63"/>
    <col customWidth="1" min="12" max="12" width="8.63"/>
    <col customWidth="1" min="13" max="13" width="6.0"/>
    <col customWidth="1" min="14" max="14" width="9.75"/>
    <col customWidth="1" min="15" max="15" width="9.25"/>
    <col customWidth="1" min="16" max="16" width="6.38"/>
    <col customWidth="1" min="17" max="17" width="10.38"/>
    <col customWidth="1" min="18" max="18" width="6.63"/>
    <col customWidth="1" min="19" max="19" width="7.38"/>
    <col customWidth="1" min="20" max="20" width="8.5"/>
    <col customWidth="1" min="21" max="21" width="16.88"/>
    <col customWidth="1" min="22" max="22" width="8.0"/>
    <col customWidth="1" min="23" max="23" width="9.13"/>
    <col customWidth="1" min="24" max="24" width="6.5"/>
    <col customWidth="1" min="25" max="25" width="10.63"/>
    <col customWidth="1" min="26" max="26" width="7.38"/>
    <col customWidth="1" min="27" max="27" width="9.63"/>
    <col customWidth="1" min="31" max="31" width="7.0"/>
    <col customWidth="1" min="32" max="32" width="8.0"/>
    <col customWidth="1" min="33" max="33" width="7.13"/>
    <col customWidth="1" min="34" max="34" width="5.88"/>
    <col customWidth="1" min="35" max="35" width="8.63"/>
    <col customWidth="1" min="36" max="36" width="10.13"/>
    <col customWidth="1" min="37" max="37" width="9.5"/>
    <col customWidth="1" min="38" max="39" width="9.63"/>
    <col customWidth="1" min="40" max="40" width="5.75"/>
    <col customWidth="1" min="41" max="41" width="10.88"/>
    <col customWidth="1" min="42" max="42" width="9.0"/>
    <col customWidth="1" min="43" max="43" width="8.25"/>
    <col customWidth="1" min="47" max="47" width="10.25"/>
    <col customWidth="1" min="48" max="48" width="26.0"/>
  </cols>
  <sheetData>
    <row r="1">
      <c r="A1" s="1" t="s">
        <v>19</v>
      </c>
      <c r="B1" s="1" t="s">
        <v>24</v>
      </c>
      <c r="C1" s="1" t="s">
        <v>27</v>
      </c>
      <c r="D1" s="4" t="s">
        <v>34</v>
      </c>
      <c r="E1" s="4" t="s">
        <v>45</v>
      </c>
      <c r="F1" s="3" t="s">
        <v>48</v>
      </c>
      <c r="G1" s="5" t="s">
        <v>51</v>
      </c>
      <c r="H1" s="3" t="s">
        <v>56</v>
      </c>
      <c r="I1" s="3" t="s">
        <v>57</v>
      </c>
      <c r="J1" s="3" t="s">
        <v>59</v>
      </c>
      <c r="K1" s="3" t="s">
        <v>63</v>
      </c>
      <c r="L1" s="3" t="s">
        <v>67</v>
      </c>
      <c r="M1" s="3" t="s">
        <v>72</v>
      </c>
      <c r="N1" s="1" t="s">
        <v>74</v>
      </c>
      <c r="O1" s="3" t="s">
        <v>78</v>
      </c>
      <c r="P1" s="3" t="s">
        <v>81</v>
      </c>
      <c r="Q1" s="3" t="s">
        <v>83</v>
      </c>
      <c r="R1" s="3" t="s">
        <v>87</v>
      </c>
      <c r="S1" s="6" t="s">
        <v>91</v>
      </c>
      <c r="T1" s="3" t="s">
        <v>95</v>
      </c>
      <c r="U1" s="1" t="s">
        <v>97</v>
      </c>
      <c r="V1" s="3" t="s">
        <v>98</v>
      </c>
      <c r="W1" s="3" t="s">
        <v>99</v>
      </c>
      <c r="X1" s="3" t="s">
        <v>102</v>
      </c>
      <c r="Y1" s="3" t="s">
        <v>105</v>
      </c>
      <c r="Z1" s="3" t="s">
        <v>109</v>
      </c>
      <c r="AA1" s="3" t="s">
        <v>112</v>
      </c>
      <c r="AB1" s="3" t="s">
        <v>115</v>
      </c>
      <c r="AC1" s="1" t="s">
        <v>119</v>
      </c>
      <c r="AD1" s="1" t="s">
        <v>121</v>
      </c>
      <c r="AE1" s="3" t="s">
        <v>125</v>
      </c>
      <c r="AF1" s="3" t="s">
        <v>129</v>
      </c>
      <c r="AG1" s="1" t="s">
        <v>134</v>
      </c>
      <c r="AH1" s="3" t="s">
        <v>137</v>
      </c>
      <c r="AI1" s="3" t="s">
        <v>140</v>
      </c>
      <c r="AJ1" s="3" t="s">
        <v>143</v>
      </c>
      <c r="AK1" s="3" t="s">
        <v>144</v>
      </c>
      <c r="AL1" s="1" t="s">
        <v>146</v>
      </c>
      <c r="AM1" s="1" t="s">
        <v>148</v>
      </c>
      <c r="AN1" s="1" t="s">
        <v>150</v>
      </c>
      <c r="AO1" s="3" t="s">
        <v>152</v>
      </c>
      <c r="AP1" s="1" t="s">
        <v>153</v>
      </c>
      <c r="AQ1" s="1" t="s">
        <v>155</v>
      </c>
      <c r="AR1" s="1" t="s">
        <v>156</v>
      </c>
      <c r="AS1" s="3"/>
      <c r="AT1" s="3"/>
      <c r="AU1" s="7"/>
      <c r="AV1" s="3"/>
    </row>
    <row r="2">
      <c r="A2" s="8">
        <v>30.0</v>
      </c>
      <c r="B2" s="3" t="s">
        <v>157</v>
      </c>
      <c r="C2" s="3" t="str">
        <f>IFERROR(__xludf.DUMMYFUNCTION("GOOGLETRANSLATE(B2, ""en"", ""zh-CN"")"),"完美蓝")</f>
        <v>完美蓝</v>
      </c>
      <c r="D2" s="10">
        <f t="shared" ref="D2:D134" si="1">E2-G2</f>
        <v>4.618</v>
      </c>
      <c r="E2" s="10">
        <f t="shared" ref="E2:E134" si="2">round(AVG_ROW_GRADES(2:2),3)</f>
        <v>4.738</v>
      </c>
      <c r="F2" s="3">
        <f t="shared" ref="F2:F134" si="3">round(STD_ROW_GRADES(2:2),2)</f>
        <v>0.36</v>
      </c>
      <c r="G2" s="5">
        <f t="shared" ref="G2:G134" si="4">F2/SQRT(H2)</f>
        <v>0.12</v>
      </c>
      <c r="H2" s="3">
        <f t="shared" ref="H2:H134" si="5">COUNTA(J2:AQ2)</f>
        <v>9</v>
      </c>
      <c r="I2" s="3" t="s">
        <v>233</v>
      </c>
      <c r="J2" s="3" t="s">
        <v>235</v>
      </c>
      <c r="K2" s="3" t="s">
        <v>233</v>
      </c>
      <c r="L2" s="3" t="s">
        <v>233</v>
      </c>
      <c r="N2" s="3"/>
      <c r="O2" s="3"/>
      <c r="P2" s="3" t="s">
        <v>233</v>
      </c>
      <c r="Q2" s="3" t="s">
        <v>235</v>
      </c>
      <c r="R2" s="3"/>
      <c r="S2" s="3"/>
      <c r="T2" s="3"/>
      <c r="U2" s="3"/>
      <c r="V2" s="3"/>
      <c r="W2" s="1" t="s">
        <v>235</v>
      </c>
      <c r="Z2" s="3" t="s">
        <v>233</v>
      </c>
      <c r="AA2" s="3" t="s">
        <v>242</v>
      </c>
      <c r="AH2" s="3"/>
      <c r="AI2" s="3"/>
      <c r="AJ2" s="3"/>
      <c r="AL2" s="3"/>
      <c r="AM2" s="3"/>
      <c r="AN2" s="3" t="s">
        <v>233</v>
      </c>
      <c r="AU2" s="7"/>
      <c r="AV2" s="3"/>
    </row>
    <row r="3">
      <c r="A3" s="8">
        <v>93.0</v>
      </c>
      <c r="B3" s="3" t="s">
        <v>254</v>
      </c>
      <c r="C3" s="3" t="str">
        <f>IFERROR(__xludf.DUMMYFUNCTION("GOOGLETRANSLATE(B3, ""en"", ""zh-CN"")"),"花园墙外")</f>
        <v>花园墙外</v>
      </c>
      <c r="D3" s="10">
        <f t="shared" si="1"/>
        <v>4.449098452</v>
      </c>
      <c r="E3" s="10">
        <f t="shared" si="2"/>
        <v>4.585</v>
      </c>
      <c r="F3" s="3">
        <f t="shared" si="3"/>
        <v>0.49</v>
      </c>
      <c r="G3" s="5">
        <f t="shared" si="4"/>
        <v>0.1359015481</v>
      </c>
      <c r="H3" s="3">
        <f t="shared" si="5"/>
        <v>13</v>
      </c>
      <c r="I3" s="3" t="s">
        <v>235</v>
      </c>
      <c r="J3" s="3" t="s">
        <v>235</v>
      </c>
      <c r="K3" s="3" t="s">
        <v>270</v>
      </c>
      <c r="M3" s="3" t="s">
        <v>272</v>
      </c>
      <c r="N3" s="3" t="s">
        <v>272</v>
      </c>
      <c r="P3" s="3" t="s">
        <v>235</v>
      </c>
      <c r="R3" s="3" t="s">
        <v>233</v>
      </c>
      <c r="S3" s="3"/>
      <c r="U3" s="1"/>
      <c r="V3" s="1" t="s">
        <v>233</v>
      </c>
      <c r="W3" s="3" t="s">
        <v>235</v>
      </c>
      <c r="Y3" s="3" t="s">
        <v>233</v>
      </c>
      <c r="Z3" s="3" t="s">
        <v>233</v>
      </c>
      <c r="AB3" s="1"/>
      <c r="AC3" s="1" t="s">
        <v>233</v>
      </c>
      <c r="AD3" s="1" t="s">
        <v>233</v>
      </c>
      <c r="AH3" s="1"/>
      <c r="AJ3" s="1" t="s">
        <v>233</v>
      </c>
      <c r="AO3" s="3"/>
      <c r="AU3" s="7"/>
    </row>
    <row r="4">
      <c r="A4" s="1">
        <v>107.0</v>
      </c>
      <c r="B4" s="1" t="s">
        <v>283</v>
      </c>
      <c r="C4" s="1" t="str">
        <f>IFERROR(__xludf.DUMMYFUNCTION("GOOGLETRANSLATE(B4, ""en"", ""zh-CN"")"),"纵观整个蜘蛛宇宙")</f>
        <v>纵观整个蜘蛛宇宙</v>
      </c>
      <c r="D4" s="10">
        <f t="shared" si="1"/>
        <v>4.364714604</v>
      </c>
      <c r="E4" s="10">
        <f t="shared" si="2"/>
        <v>4.493</v>
      </c>
      <c r="F4" s="3">
        <f t="shared" si="3"/>
        <v>0.48</v>
      </c>
      <c r="G4" s="5">
        <f t="shared" si="4"/>
        <v>0.1282853961</v>
      </c>
      <c r="H4" s="3">
        <f t="shared" si="5"/>
        <v>14</v>
      </c>
      <c r="I4" s="1" t="s">
        <v>235</v>
      </c>
      <c r="J4" s="1" t="s">
        <v>235</v>
      </c>
      <c r="K4" s="1" t="s">
        <v>272</v>
      </c>
      <c r="L4" s="1" t="s">
        <v>233</v>
      </c>
      <c r="M4" s="1" t="s">
        <v>272</v>
      </c>
      <c r="N4" s="1" t="s">
        <v>233</v>
      </c>
      <c r="O4" s="3" t="s">
        <v>233</v>
      </c>
      <c r="P4" s="1"/>
      <c r="Q4" s="1"/>
      <c r="R4" s="1" t="s">
        <v>233</v>
      </c>
      <c r="S4" s="1"/>
      <c r="T4" s="1" t="s">
        <v>233</v>
      </c>
      <c r="U4" s="15"/>
      <c r="V4" s="1" t="s">
        <v>233</v>
      </c>
      <c r="W4" s="1"/>
      <c r="X4" s="1"/>
      <c r="Y4" s="1"/>
      <c r="Z4" s="1" t="s">
        <v>235</v>
      </c>
      <c r="AB4" s="15"/>
      <c r="AC4" s="15"/>
      <c r="AD4" s="1" t="s">
        <v>270</v>
      </c>
      <c r="AE4" s="15"/>
      <c r="AF4" s="3" t="s">
        <v>235</v>
      </c>
      <c r="AG4" s="3" t="s">
        <v>272</v>
      </c>
      <c r="AH4" s="1"/>
      <c r="AI4" s="3" t="s">
        <v>235</v>
      </c>
      <c r="AJ4" s="1"/>
      <c r="AK4" s="15"/>
      <c r="AL4" s="15"/>
      <c r="AM4" s="15"/>
      <c r="AN4" s="15"/>
      <c r="AO4" s="15"/>
      <c r="AP4" s="15"/>
      <c r="AQ4" s="15"/>
      <c r="AU4" s="7"/>
    </row>
    <row r="5">
      <c r="A5" s="8">
        <v>53.0</v>
      </c>
      <c r="B5" s="1" t="s">
        <v>323</v>
      </c>
      <c r="C5" s="1" t="str">
        <f>IFERROR(__xludf.DUMMYFUNCTION("GOOGLETRANSLATE(B5, ""en"", ""zh-CN"")"),"出去")</f>
        <v>出去</v>
      </c>
      <c r="D5" s="10">
        <f t="shared" si="1"/>
        <v>4.232995727</v>
      </c>
      <c r="E5" s="10">
        <f t="shared" si="2"/>
        <v>4.35</v>
      </c>
      <c r="F5" s="3">
        <f t="shared" si="3"/>
        <v>0.37</v>
      </c>
      <c r="G5" s="5">
        <f t="shared" si="4"/>
        <v>0.1170042734</v>
      </c>
      <c r="H5" s="3">
        <f t="shared" si="5"/>
        <v>10</v>
      </c>
      <c r="I5" s="1" t="s">
        <v>235</v>
      </c>
      <c r="J5" s="1" t="s">
        <v>235</v>
      </c>
      <c r="K5" s="1"/>
      <c r="L5" s="1" t="s">
        <v>233</v>
      </c>
      <c r="N5" s="3" t="s">
        <v>235</v>
      </c>
      <c r="O5" s="1"/>
      <c r="P5" s="1" t="s">
        <v>272</v>
      </c>
      <c r="Q5" s="1" t="s">
        <v>233</v>
      </c>
      <c r="R5" s="1"/>
      <c r="S5" s="1"/>
      <c r="T5" s="1" t="s">
        <v>235</v>
      </c>
      <c r="U5" s="1"/>
      <c r="V5" s="1"/>
      <c r="W5" s="1" t="s">
        <v>235</v>
      </c>
      <c r="Z5" s="1" t="s">
        <v>272</v>
      </c>
      <c r="AD5" s="1" t="s">
        <v>272</v>
      </c>
      <c r="AH5" s="1"/>
      <c r="AI5" s="1"/>
      <c r="AJ5" s="1"/>
      <c r="AL5" s="3"/>
      <c r="AM5" s="3"/>
      <c r="AN5" s="3" t="s">
        <v>235</v>
      </c>
      <c r="AU5" s="7"/>
      <c r="AV5" s="3"/>
    </row>
    <row r="6">
      <c r="A6" s="8">
        <v>87.0</v>
      </c>
      <c r="B6" s="1" t="s">
        <v>361</v>
      </c>
      <c r="C6" s="1" t="str">
        <f>IFERROR(__xludf.DUMMYFUNCTION("GOOGLETRANSLATE(B6, ""en"", ""zh-CN"")"),"心灵捕手")</f>
        <v>心灵捕手</v>
      </c>
      <c r="D6" s="10">
        <f t="shared" si="1"/>
        <v>4.208</v>
      </c>
      <c r="E6" s="10">
        <f t="shared" si="2"/>
        <v>4.363</v>
      </c>
      <c r="F6" s="3">
        <f t="shared" si="3"/>
        <v>0.62</v>
      </c>
      <c r="G6" s="5">
        <f t="shared" si="4"/>
        <v>0.155</v>
      </c>
      <c r="H6" s="3">
        <f t="shared" si="5"/>
        <v>16</v>
      </c>
      <c r="I6" s="1" t="s">
        <v>235</v>
      </c>
      <c r="J6" s="1" t="s">
        <v>233</v>
      </c>
      <c r="K6" s="1" t="s">
        <v>272</v>
      </c>
      <c r="L6" s="1" t="s">
        <v>233</v>
      </c>
      <c r="M6" s="1" t="s">
        <v>364</v>
      </c>
      <c r="N6" s="1" t="s">
        <v>233</v>
      </c>
      <c r="O6" s="1"/>
      <c r="P6" s="1" t="s">
        <v>235</v>
      </c>
      <c r="Q6" s="1" t="s">
        <v>272</v>
      </c>
      <c r="R6" s="1" t="s">
        <v>233</v>
      </c>
      <c r="S6" s="1" t="s">
        <v>365</v>
      </c>
      <c r="T6" s="1" t="s">
        <v>235</v>
      </c>
      <c r="U6" s="1"/>
      <c r="V6" s="1"/>
      <c r="Z6" s="1" t="s">
        <v>233</v>
      </c>
      <c r="AD6" s="1" t="s">
        <v>233</v>
      </c>
      <c r="AE6" s="1" t="s">
        <v>235</v>
      </c>
      <c r="AH6" s="1"/>
      <c r="AI6" s="1" t="s">
        <v>235</v>
      </c>
      <c r="AJ6" s="1"/>
      <c r="AK6" s="1" t="s">
        <v>235</v>
      </c>
      <c r="AO6" s="3"/>
      <c r="AQ6" s="1" t="s">
        <v>272</v>
      </c>
      <c r="AU6" s="7"/>
    </row>
    <row r="7">
      <c r="A7" s="8">
        <v>5.0</v>
      </c>
      <c r="B7" s="3" t="s">
        <v>366</v>
      </c>
      <c r="C7" s="3" t="str">
        <f>IFERROR(__xludf.DUMMYFUNCTION("GOOGLETRANSLATE(B7, ""en"", ""zh-CN"")"),"他们克隆了泰隆")</f>
        <v>他们克隆了泰隆</v>
      </c>
      <c r="D7" s="10">
        <f t="shared" si="1"/>
        <v>4.087976794</v>
      </c>
      <c r="E7" s="10">
        <f t="shared" si="2"/>
        <v>4.325</v>
      </c>
      <c r="F7" s="3">
        <f t="shared" si="3"/>
        <v>0.53</v>
      </c>
      <c r="G7" s="5">
        <f t="shared" si="4"/>
        <v>0.2370232056</v>
      </c>
      <c r="H7" s="3">
        <f t="shared" si="5"/>
        <v>5</v>
      </c>
      <c r="I7" s="3" t="s">
        <v>235</v>
      </c>
      <c r="J7" s="3" t="s">
        <v>235</v>
      </c>
      <c r="K7" s="3" t="s">
        <v>235</v>
      </c>
      <c r="L7" s="3" t="s">
        <v>233</v>
      </c>
      <c r="M7" s="3"/>
      <c r="N7" s="3"/>
      <c r="O7" s="3"/>
      <c r="P7" s="3"/>
      <c r="Q7" s="3"/>
      <c r="R7" s="3"/>
      <c r="S7" s="3"/>
      <c r="T7" s="3"/>
      <c r="U7" s="3"/>
      <c r="V7" s="3"/>
      <c r="W7" s="3"/>
      <c r="X7" s="3"/>
      <c r="Y7" s="3"/>
      <c r="Z7" s="3"/>
      <c r="AA7" s="3" t="s">
        <v>242</v>
      </c>
      <c r="AB7" s="3"/>
      <c r="AC7" s="3"/>
      <c r="AD7" s="1" t="s">
        <v>270</v>
      </c>
      <c r="AE7" s="3"/>
      <c r="AF7" s="3"/>
      <c r="AG7" s="3"/>
      <c r="AH7" s="3"/>
      <c r="AI7" s="3"/>
      <c r="AJ7" s="3"/>
      <c r="AK7" s="3"/>
      <c r="AL7" s="3"/>
      <c r="AM7" s="3"/>
      <c r="AN7" s="3"/>
      <c r="AO7" s="3"/>
      <c r="AP7" s="3"/>
      <c r="AQ7" s="3"/>
    </row>
    <row r="8">
      <c r="A8" s="1">
        <v>113.0</v>
      </c>
      <c r="B8" s="1" t="s">
        <v>367</v>
      </c>
      <c r="C8" s="1" t="str">
        <f>IFERROR(__xludf.DUMMYFUNCTION("GOOGLETRANSLATE(B8, ""en"", ""zh-CN"")"),"谁陷害了兔子罗杰？")</f>
        <v>谁陷害了兔子罗杰？</v>
      </c>
      <c r="D8" s="10">
        <f t="shared" si="1"/>
        <v>4.076335008</v>
      </c>
      <c r="E8" s="10">
        <f t="shared" si="2"/>
        <v>4.209</v>
      </c>
      <c r="F8" s="3">
        <f t="shared" si="3"/>
        <v>0.44</v>
      </c>
      <c r="G8" s="5">
        <f t="shared" si="4"/>
        <v>0.1326649916</v>
      </c>
      <c r="H8" s="3">
        <f t="shared" si="5"/>
        <v>11</v>
      </c>
      <c r="I8" s="1" t="s">
        <v>235</v>
      </c>
      <c r="J8" s="1" t="s">
        <v>235</v>
      </c>
      <c r="K8" s="1" t="s">
        <v>272</v>
      </c>
      <c r="L8" s="1" t="s">
        <v>270</v>
      </c>
      <c r="M8" s="1" t="s">
        <v>272</v>
      </c>
      <c r="N8" s="1" t="s">
        <v>272</v>
      </c>
      <c r="O8" s="1"/>
      <c r="P8" s="1" t="s">
        <v>233</v>
      </c>
      <c r="Q8" s="15"/>
      <c r="R8" s="1" t="s">
        <v>233</v>
      </c>
      <c r="S8" s="1"/>
      <c r="T8" s="15"/>
      <c r="U8" s="1" t="s">
        <v>235</v>
      </c>
      <c r="V8" s="15"/>
      <c r="W8" s="1" t="s">
        <v>235</v>
      </c>
      <c r="X8" s="1"/>
      <c r="Y8" s="15"/>
      <c r="Z8" s="1" t="s">
        <v>272</v>
      </c>
      <c r="AB8" s="15"/>
      <c r="AC8" s="15"/>
      <c r="AD8" s="15"/>
      <c r="AE8" s="15"/>
      <c r="AF8" s="15"/>
      <c r="AG8" s="15"/>
      <c r="AH8" s="15"/>
      <c r="AI8" s="15"/>
      <c r="AJ8" s="15"/>
      <c r="AK8" s="1"/>
      <c r="AL8" s="1" t="s">
        <v>270</v>
      </c>
      <c r="AM8" s="15"/>
      <c r="AN8" s="15"/>
      <c r="AO8" s="15"/>
      <c r="AP8" s="15"/>
      <c r="AQ8" s="15"/>
      <c r="AU8" s="7"/>
    </row>
    <row r="9">
      <c r="A9" s="8">
        <v>6.0</v>
      </c>
      <c r="B9" s="3" t="s">
        <v>368</v>
      </c>
      <c r="C9" s="3" t="str">
        <f>IFERROR(__xludf.DUMMYFUNCTION("GOOGLETRANSLATE(B9, ""en"", ""zh-CN"")"),"幽灵公主")</f>
        <v>幽灵公主</v>
      </c>
      <c r="D9" s="10">
        <f t="shared" si="1"/>
        <v>4.064213925</v>
      </c>
      <c r="E9" s="10">
        <f t="shared" si="2"/>
        <v>4.275</v>
      </c>
      <c r="F9" s="3">
        <f t="shared" si="3"/>
        <v>0.76</v>
      </c>
      <c r="G9" s="5">
        <f t="shared" si="4"/>
        <v>0.2107860746</v>
      </c>
      <c r="H9" s="3">
        <f t="shared" si="5"/>
        <v>13</v>
      </c>
      <c r="I9" s="22" t="s">
        <v>233</v>
      </c>
      <c r="J9" s="3" t="s">
        <v>233</v>
      </c>
      <c r="K9" s="3" t="s">
        <v>364</v>
      </c>
      <c r="L9" s="3" t="s">
        <v>233</v>
      </c>
      <c r="M9" s="3"/>
      <c r="N9" s="3" t="s">
        <v>235</v>
      </c>
      <c r="O9" s="3"/>
      <c r="P9" s="3" t="s">
        <v>233</v>
      </c>
      <c r="Q9" s="3" t="s">
        <v>233</v>
      </c>
      <c r="R9" s="3"/>
      <c r="S9" s="3"/>
      <c r="T9" s="3"/>
      <c r="U9" s="3"/>
      <c r="V9" s="1" t="s">
        <v>364</v>
      </c>
      <c r="W9" s="1" t="s">
        <v>272</v>
      </c>
      <c r="X9" s="3"/>
      <c r="Y9" s="3" t="s">
        <v>270</v>
      </c>
      <c r="Z9" s="3" t="s">
        <v>272</v>
      </c>
      <c r="AA9" s="3" t="s">
        <v>242</v>
      </c>
      <c r="AB9" s="3"/>
      <c r="AC9" s="3"/>
      <c r="AD9" s="1" t="s">
        <v>233</v>
      </c>
      <c r="AE9" s="3"/>
      <c r="AF9" s="3"/>
      <c r="AG9" s="3"/>
      <c r="AH9" s="3"/>
      <c r="AI9" s="3"/>
      <c r="AJ9" s="3"/>
      <c r="AK9" s="3"/>
      <c r="AL9" s="3"/>
      <c r="AM9" s="3"/>
      <c r="AN9" s="3" t="s">
        <v>235</v>
      </c>
      <c r="AO9" s="3"/>
      <c r="AP9" s="3"/>
      <c r="AQ9" s="3"/>
    </row>
    <row r="10">
      <c r="A10" s="8">
        <v>44.0</v>
      </c>
      <c r="B10" s="3" t="s">
        <v>369</v>
      </c>
      <c r="C10" s="3" t="str">
        <f>IFERROR(__xludf.DUMMYFUNCTION("GOOGLETRANSLATE(B10, ""en"", ""zh-CN"")"),"东京教父")</f>
        <v>东京教父</v>
      </c>
      <c r="D10" s="10">
        <f t="shared" si="1"/>
        <v>4.014507576</v>
      </c>
      <c r="E10" s="10">
        <f t="shared" si="2"/>
        <v>4.163</v>
      </c>
      <c r="F10" s="3">
        <f t="shared" si="3"/>
        <v>0.42</v>
      </c>
      <c r="G10" s="5">
        <f t="shared" si="4"/>
        <v>0.148492424</v>
      </c>
      <c r="H10" s="3">
        <f t="shared" si="5"/>
        <v>8</v>
      </c>
      <c r="I10" s="3" t="s">
        <v>272</v>
      </c>
      <c r="J10" s="3" t="s">
        <v>270</v>
      </c>
      <c r="K10" s="3" t="s">
        <v>272</v>
      </c>
      <c r="L10" s="3" t="s">
        <v>270</v>
      </c>
      <c r="N10" s="3"/>
      <c r="O10" s="1" t="s">
        <v>235</v>
      </c>
      <c r="P10" s="3" t="s">
        <v>233</v>
      </c>
      <c r="Q10" s="3" t="s">
        <v>272</v>
      </c>
      <c r="R10" s="3" t="s">
        <v>235</v>
      </c>
      <c r="S10" s="3"/>
      <c r="T10" s="3"/>
      <c r="U10" s="3"/>
      <c r="V10" s="3"/>
      <c r="Z10" s="3"/>
      <c r="AH10" s="3"/>
      <c r="AI10" s="3" t="s">
        <v>235</v>
      </c>
      <c r="AJ10" s="3"/>
      <c r="AU10" s="7"/>
      <c r="AV10" s="3"/>
    </row>
    <row r="11">
      <c r="A11" s="8">
        <v>25.0</v>
      </c>
      <c r="B11" s="3" t="s">
        <v>372</v>
      </c>
      <c r="C11" s="3" t="str">
        <f>IFERROR(__xludf.DUMMYFUNCTION("GOOGLETRANSLATE(B11, ""en"", ""zh-CN"")"),"逃跑")</f>
        <v>逃跑</v>
      </c>
      <c r="D11" s="10">
        <f t="shared" si="1"/>
        <v>4.006927722</v>
      </c>
      <c r="E11" s="10">
        <f t="shared" si="2"/>
        <v>4.06</v>
      </c>
      <c r="F11" s="3">
        <f t="shared" si="3"/>
        <v>0.13</v>
      </c>
      <c r="G11" s="5">
        <f t="shared" si="4"/>
        <v>0.05307227776</v>
      </c>
      <c r="H11" s="3">
        <f t="shared" si="5"/>
        <v>6</v>
      </c>
      <c r="I11" s="3" t="s">
        <v>272</v>
      </c>
      <c r="J11" s="3" t="s">
        <v>235</v>
      </c>
      <c r="K11" s="3" t="s">
        <v>272</v>
      </c>
      <c r="L11" s="3" t="s">
        <v>272</v>
      </c>
      <c r="N11" s="3"/>
      <c r="O11" s="3"/>
      <c r="P11" s="3"/>
      <c r="Q11" s="3" t="s">
        <v>272</v>
      </c>
      <c r="R11" s="3"/>
      <c r="S11" s="3"/>
      <c r="T11" s="3"/>
      <c r="U11" s="3"/>
      <c r="V11" s="3"/>
      <c r="Z11" s="3"/>
      <c r="AA11" s="3" t="s">
        <v>242</v>
      </c>
      <c r="AH11" s="3"/>
      <c r="AI11" s="3" t="s">
        <v>272</v>
      </c>
      <c r="AJ11" s="3"/>
      <c r="AU11" s="7"/>
    </row>
    <row r="12">
      <c r="A12" s="8">
        <v>51.0</v>
      </c>
      <c r="B12" s="1" t="s">
        <v>383</v>
      </c>
      <c r="C12" s="1" t="str">
        <f>IFERROR(__xludf.DUMMYFUNCTION("GOOGLETRANSLATE(B12, ""en"", ""zh-CN"")"),"篮球梦")</f>
        <v>篮球梦</v>
      </c>
      <c r="D12" s="10">
        <f t="shared" si="1"/>
        <v>4.00202041</v>
      </c>
      <c r="E12" s="10">
        <f t="shared" si="2"/>
        <v>4.1</v>
      </c>
      <c r="F12" s="3">
        <f t="shared" si="3"/>
        <v>0.24</v>
      </c>
      <c r="G12" s="5">
        <f t="shared" si="4"/>
        <v>0.09797958971</v>
      </c>
      <c r="H12" s="3">
        <f t="shared" si="5"/>
        <v>6</v>
      </c>
      <c r="I12" s="1" t="s">
        <v>272</v>
      </c>
      <c r="J12" s="1" t="s">
        <v>272</v>
      </c>
      <c r="K12" s="1" t="s">
        <v>235</v>
      </c>
      <c r="L12" s="1" t="s">
        <v>270</v>
      </c>
      <c r="N12" s="1"/>
      <c r="O12" s="1"/>
      <c r="P12" s="1"/>
      <c r="Q12" s="1"/>
      <c r="R12" s="1"/>
      <c r="S12" s="1"/>
      <c r="T12" s="1" t="s">
        <v>272</v>
      </c>
      <c r="U12" s="1" t="s">
        <v>235</v>
      </c>
      <c r="V12" s="1"/>
      <c r="Z12" s="1" t="s">
        <v>235</v>
      </c>
      <c r="AH12" s="1"/>
      <c r="AI12" s="1"/>
      <c r="AJ12" s="1"/>
      <c r="AL12" s="1"/>
      <c r="AM12" s="1"/>
      <c r="AN12" s="1"/>
      <c r="AU12" s="7"/>
      <c r="AV12" s="3"/>
    </row>
    <row r="13">
      <c r="A13" s="8">
        <v>88.0</v>
      </c>
      <c r="B13" s="3" t="s">
        <v>390</v>
      </c>
      <c r="C13" s="3" t="str">
        <f>IFERROR(__xludf.DUMMYFUNCTION("GOOGLETRANSLATE(B13, ""en"", ""zh-CN"")"),"外星人")</f>
        <v>外星人</v>
      </c>
      <c r="D13" s="10">
        <f t="shared" si="1"/>
        <v>3.98958766</v>
      </c>
      <c r="E13" s="10">
        <f t="shared" si="2"/>
        <v>4.183</v>
      </c>
      <c r="F13" s="3">
        <f t="shared" si="3"/>
        <v>0.67</v>
      </c>
      <c r="G13" s="5">
        <f t="shared" si="4"/>
        <v>0.1934123402</v>
      </c>
      <c r="H13" s="3">
        <f t="shared" si="5"/>
        <v>12</v>
      </c>
      <c r="I13" s="1" t="s">
        <v>272</v>
      </c>
      <c r="J13" s="1" t="s">
        <v>235</v>
      </c>
      <c r="K13" s="1" t="s">
        <v>235</v>
      </c>
      <c r="L13" s="1"/>
      <c r="M13" s="1" t="s">
        <v>364</v>
      </c>
      <c r="N13" s="1" t="s">
        <v>235</v>
      </c>
      <c r="O13" s="1" t="s">
        <v>235</v>
      </c>
      <c r="P13" s="1" t="s">
        <v>233</v>
      </c>
      <c r="Q13" s="1" t="s">
        <v>272</v>
      </c>
      <c r="R13" s="1"/>
      <c r="S13" s="1"/>
      <c r="T13" s="1" t="s">
        <v>364</v>
      </c>
      <c r="U13" s="1"/>
      <c r="V13" s="1" t="s">
        <v>233</v>
      </c>
      <c r="W13" s="1" t="s">
        <v>272</v>
      </c>
      <c r="Z13" s="1" t="s">
        <v>272</v>
      </c>
      <c r="AD13" s="1" t="s">
        <v>233</v>
      </c>
      <c r="AH13" s="1"/>
      <c r="AI13" s="1"/>
      <c r="AJ13" s="1"/>
      <c r="AO13" s="3"/>
      <c r="AU13" s="7"/>
    </row>
    <row r="14">
      <c r="A14" s="8">
        <v>82.0</v>
      </c>
      <c r="B14" s="3" t="s">
        <v>401</v>
      </c>
      <c r="C14" s="3" t="str">
        <f>IFERROR(__xludf.DUMMYFUNCTION("GOOGLETRANSLATE(B14, ""en"", ""zh-CN"")"),"可可")</f>
        <v>可可</v>
      </c>
      <c r="D14" s="10">
        <f t="shared" si="1"/>
        <v>3.983</v>
      </c>
      <c r="E14" s="10">
        <f t="shared" si="2"/>
        <v>4.133</v>
      </c>
      <c r="F14" s="3">
        <f t="shared" si="3"/>
        <v>0.45</v>
      </c>
      <c r="G14" s="5">
        <f t="shared" si="4"/>
        <v>0.15</v>
      </c>
      <c r="H14" s="3">
        <f t="shared" si="5"/>
        <v>9</v>
      </c>
      <c r="I14" s="1" t="s">
        <v>272</v>
      </c>
      <c r="J14" s="1" t="s">
        <v>272</v>
      </c>
      <c r="K14" s="1" t="s">
        <v>235</v>
      </c>
      <c r="L14" s="1" t="s">
        <v>235</v>
      </c>
      <c r="N14" s="1"/>
      <c r="O14" s="1"/>
      <c r="P14" s="1"/>
      <c r="Q14" s="1" t="s">
        <v>272</v>
      </c>
      <c r="R14" s="1" t="s">
        <v>233</v>
      </c>
      <c r="S14" s="1"/>
      <c r="T14" s="1" t="s">
        <v>235</v>
      </c>
      <c r="U14" s="1"/>
      <c r="V14" s="1"/>
      <c r="W14" s="1" t="s">
        <v>272</v>
      </c>
      <c r="X14" s="1"/>
      <c r="Z14" s="1"/>
      <c r="AD14" s="1" t="s">
        <v>365</v>
      </c>
      <c r="AH14" s="1"/>
      <c r="AI14" s="1" t="s">
        <v>272</v>
      </c>
      <c r="AJ14" s="1"/>
      <c r="AL14" s="1"/>
      <c r="AM14" s="1"/>
      <c r="AN14" s="1"/>
      <c r="AO14" s="1"/>
      <c r="AU14" s="7"/>
      <c r="AV14" s="3"/>
    </row>
    <row r="15">
      <c r="A15" s="1">
        <v>129.0</v>
      </c>
      <c r="B15" s="1" t="s">
        <v>407</v>
      </c>
      <c r="C15" s="1" t="str">
        <f>IFERROR(__xludf.DUMMYFUNCTION("GOOGLETRANSLATE(B15, ""en"", ""zh-CN"")"),"《现代启示录》")</f>
        <v>《现代启示录》</v>
      </c>
      <c r="D15" s="10">
        <f t="shared" si="1"/>
        <v>3.971455173</v>
      </c>
      <c r="E15" s="10">
        <f t="shared" si="2"/>
        <v>4.136</v>
      </c>
      <c r="F15" s="3">
        <f t="shared" si="3"/>
        <v>0.57</v>
      </c>
      <c r="G15" s="5">
        <f t="shared" si="4"/>
        <v>0.1645448267</v>
      </c>
      <c r="H15" s="3">
        <f t="shared" si="5"/>
        <v>12</v>
      </c>
      <c r="I15" s="1" t="s">
        <v>270</v>
      </c>
      <c r="J15" s="1" t="s">
        <v>235</v>
      </c>
      <c r="K15" s="1" t="s">
        <v>235</v>
      </c>
      <c r="L15" s="1" t="s">
        <v>235</v>
      </c>
      <c r="M15" s="1" t="s">
        <v>272</v>
      </c>
      <c r="N15" s="1" t="s">
        <v>235</v>
      </c>
      <c r="O15" s="1"/>
      <c r="P15" s="1" t="s">
        <v>272</v>
      </c>
      <c r="Q15" s="15"/>
      <c r="R15" s="1" t="s">
        <v>365</v>
      </c>
      <c r="S15" s="15"/>
      <c r="T15" s="1" t="s">
        <v>408</v>
      </c>
      <c r="U15" s="15"/>
      <c r="V15" s="15"/>
      <c r="W15" s="15"/>
      <c r="X15" s="1"/>
      <c r="Y15" s="15"/>
      <c r="Z15" s="1" t="s">
        <v>270</v>
      </c>
      <c r="AA15" s="1" t="s">
        <v>233</v>
      </c>
      <c r="AB15" s="3" t="s">
        <v>365</v>
      </c>
      <c r="AC15" s="3"/>
      <c r="AD15" s="1" t="s">
        <v>233</v>
      </c>
      <c r="AE15" s="15"/>
      <c r="AF15" s="15"/>
      <c r="AG15" s="15"/>
      <c r="AH15" s="15"/>
      <c r="AI15" s="15"/>
      <c r="AJ15" s="15"/>
      <c r="AK15" s="1"/>
      <c r="AL15" s="15"/>
      <c r="AM15" s="15"/>
      <c r="AN15" s="15"/>
      <c r="AO15" s="15"/>
      <c r="AP15" s="15"/>
      <c r="AQ15" s="15"/>
      <c r="AU15" s="7"/>
    </row>
    <row r="16">
      <c r="A16" s="8">
        <v>66.0</v>
      </c>
      <c r="B16" s="1" t="s">
        <v>409</v>
      </c>
      <c r="C16" s="1" t="str">
        <f>IFERROR(__xludf.DUMMYFUNCTION("GOOGLETRANSLATE(B16, ""en"", ""zh-CN"")"),"犹大与黑弥赛亚")</f>
        <v>犹大与黑弥赛亚</v>
      </c>
      <c r="D16" s="10">
        <f t="shared" si="1"/>
        <v>3.9261902</v>
      </c>
      <c r="E16" s="10">
        <f t="shared" si="2"/>
        <v>4.033</v>
      </c>
      <c r="F16" s="3">
        <f t="shared" si="3"/>
        <v>0.37</v>
      </c>
      <c r="G16" s="5">
        <f t="shared" si="4"/>
        <v>0.1068097998</v>
      </c>
      <c r="H16" s="3">
        <f t="shared" si="5"/>
        <v>12</v>
      </c>
      <c r="I16" s="1" t="s">
        <v>235</v>
      </c>
      <c r="J16" s="1" t="s">
        <v>235</v>
      </c>
      <c r="K16" s="1" t="s">
        <v>272</v>
      </c>
      <c r="L16" s="1" t="s">
        <v>235</v>
      </c>
      <c r="N16" s="3" t="s">
        <v>272</v>
      </c>
      <c r="O16" s="1"/>
      <c r="P16" s="1" t="s">
        <v>235</v>
      </c>
      <c r="Q16" s="1" t="s">
        <v>272</v>
      </c>
      <c r="R16" s="1" t="s">
        <v>235</v>
      </c>
      <c r="S16" s="1"/>
      <c r="T16" s="1"/>
      <c r="U16" s="1"/>
      <c r="V16" s="1" t="s">
        <v>272</v>
      </c>
      <c r="Y16" s="3" t="s">
        <v>365</v>
      </c>
      <c r="Z16" s="1" t="s">
        <v>235</v>
      </c>
      <c r="AD16" s="1" t="s">
        <v>365</v>
      </c>
      <c r="AH16" s="1"/>
      <c r="AI16" s="1"/>
      <c r="AJ16" s="1"/>
      <c r="AO16" s="3" t="s">
        <v>235</v>
      </c>
      <c r="AU16" s="7"/>
      <c r="AV16" s="3"/>
    </row>
    <row r="17">
      <c r="A17" s="8">
        <v>80.0</v>
      </c>
      <c r="B17" s="3" t="s">
        <v>410</v>
      </c>
      <c r="C17" s="3" t="str">
        <f>IFERROR(__xludf.DUMMYFUNCTION("GOOGLETRANSLATE(B17, ""en"", ""zh-CN"")"),"我看到了电视屏幕的光晕")</f>
        <v>我看到了电视屏幕的光晕</v>
      </c>
      <c r="D17" s="10">
        <f t="shared" si="1"/>
        <v>3.901370491</v>
      </c>
      <c r="E17" s="10">
        <f t="shared" si="2"/>
        <v>4.163</v>
      </c>
      <c r="F17" s="3">
        <f t="shared" si="3"/>
        <v>0.74</v>
      </c>
      <c r="G17" s="5">
        <f t="shared" si="4"/>
        <v>0.261629509</v>
      </c>
      <c r="H17" s="3">
        <f t="shared" si="5"/>
        <v>8</v>
      </c>
      <c r="I17" s="3" t="s">
        <v>272</v>
      </c>
      <c r="J17" s="3"/>
      <c r="K17" s="3" t="s">
        <v>272</v>
      </c>
      <c r="L17" s="3"/>
      <c r="N17" s="3"/>
      <c r="O17" s="3"/>
      <c r="P17" s="3" t="s">
        <v>233</v>
      </c>
      <c r="Q17" s="3" t="s">
        <v>365</v>
      </c>
      <c r="R17" s="3"/>
      <c r="S17" s="3"/>
      <c r="T17" s="3"/>
      <c r="U17" s="1"/>
      <c r="V17" s="1"/>
      <c r="X17" s="3"/>
      <c r="Y17" s="3" t="s">
        <v>233</v>
      </c>
      <c r="Z17" s="3" t="s">
        <v>365</v>
      </c>
      <c r="AD17" s="1" t="s">
        <v>233</v>
      </c>
      <c r="AE17" s="3" t="s">
        <v>272</v>
      </c>
      <c r="AF17" s="3"/>
      <c r="AH17" s="1"/>
      <c r="AI17" s="3"/>
      <c r="AJ17" s="3"/>
      <c r="AK17" s="3" t="s">
        <v>270</v>
      </c>
      <c r="AL17" s="3"/>
      <c r="AM17" s="3"/>
      <c r="AN17" s="3"/>
      <c r="AO17" s="3"/>
      <c r="AP17" s="3"/>
      <c r="AU17" s="7"/>
      <c r="AV17" s="3"/>
    </row>
    <row r="18">
      <c r="A18" s="8">
        <v>57.0</v>
      </c>
      <c r="B18" s="3" t="s">
        <v>411</v>
      </c>
      <c r="C18" s="3" t="str">
        <f>IFERROR(__xludf.DUMMYFUNCTION("GOOGLETRANSLATE(B18, ""en"", ""zh-CN"")"),"突袭救赎")</f>
        <v>突袭救赎</v>
      </c>
      <c r="D18" s="10">
        <f t="shared" si="1"/>
        <v>3.838762756</v>
      </c>
      <c r="E18" s="10">
        <f t="shared" si="2"/>
        <v>3.9</v>
      </c>
      <c r="F18" s="3">
        <f t="shared" si="3"/>
        <v>0.15</v>
      </c>
      <c r="G18" s="5">
        <f t="shared" si="4"/>
        <v>0.06123724357</v>
      </c>
      <c r="H18" s="3">
        <f t="shared" si="5"/>
        <v>6</v>
      </c>
      <c r="I18" s="1" t="s">
        <v>270</v>
      </c>
      <c r="J18" s="1" t="s">
        <v>272</v>
      </c>
      <c r="K18" s="1" t="s">
        <v>270</v>
      </c>
      <c r="L18" s="1" t="s">
        <v>270</v>
      </c>
      <c r="N18" s="3"/>
      <c r="O18" s="1"/>
      <c r="P18" s="1"/>
      <c r="Q18" s="1"/>
      <c r="R18" s="1"/>
      <c r="S18" s="1"/>
      <c r="T18" s="1" t="s">
        <v>272</v>
      </c>
      <c r="U18" s="1" t="s">
        <v>272</v>
      </c>
      <c r="V18" s="1"/>
      <c r="Z18" s="1"/>
      <c r="AH18" s="1"/>
      <c r="AI18" s="1"/>
      <c r="AJ18" s="1"/>
      <c r="AL18" s="3"/>
      <c r="AM18" s="3"/>
      <c r="AN18" s="3" t="s">
        <v>272</v>
      </c>
      <c r="AU18" s="7"/>
      <c r="AV18" s="3"/>
    </row>
    <row r="19">
      <c r="A19" s="1">
        <v>112.0</v>
      </c>
      <c r="B19" s="1" t="s">
        <v>412</v>
      </c>
      <c r="C19" s="1" t="str">
        <f>IFERROR(__xludf.DUMMYFUNCTION("GOOGLETRANSLATE(B19, ""en"", ""zh-CN"")"),"海绵宝宝大电影")</f>
        <v>海绵宝宝大电影</v>
      </c>
      <c r="D19" s="10">
        <f t="shared" si="1"/>
        <v>3.796</v>
      </c>
      <c r="E19" s="10">
        <f t="shared" si="2"/>
        <v>4.056</v>
      </c>
      <c r="F19" s="3">
        <f t="shared" si="3"/>
        <v>1.04</v>
      </c>
      <c r="G19" s="5">
        <f t="shared" si="4"/>
        <v>0.26</v>
      </c>
      <c r="H19" s="3">
        <f t="shared" si="5"/>
        <v>16</v>
      </c>
      <c r="I19" s="1" t="s">
        <v>272</v>
      </c>
      <c r="J19" s="1" t="s">
        <v>272</v>
      </c>
      <c r="K19" s="1" t="s">
        <v>364</v>
      </c>
      <c r="L19" s="1" t="s">
        <v>235</v>
      </c>
      <c r="M19" s="1" t="s">
        <v>364</v>
      </c>
      <c r="N19" s="1" t="s">
        <v>235</v>
      </c>
      <c r="O19" s="1" t="s">
        <v>235</v>
      </c>
      <c r="P19" s="1" t="s">
        <v>272</v>
      </c>
      <c r="Q19" s="1" t="s">
        <v>413</v>
      </c>
      <c r="R19" s="1" t="s">
        <v>233</v>
      </c>
      <c r="S19" s="1"/>
      <c r="T19" s="1" t="s">
        <v>272</v>
      </c>
      <c r="U19" s="1"/>
      <c r="V19" s="1" t="s">
        <v>233</v>
      </c>
      <c r="W19" s="15"/>
      <c r="X19" s="1"/>
      <c r="Y19" s="15"/>
      <c r="Z19" s="1" t="s">
        <v>233</v>
      </c>
      <c r="AB19" s="15"/>
      <c r="AC19" s="15"/>
      <c r="AD19" s="1" t="s">
        <v>233</v>
      </c>
      <c r="AE19" s="15"/>
      <c r="AF19" s="1" t="s">
        <v>233</v>
      </c>
      <c r="AG19" s="1" t="s">
        <v>272</v>
      </c>
      <c r="AH19" s="15"/>
      <c r="AI19" s="15"/>
      <c r="AJ19" s="15"/>
      <c r="AK19" s="1"/>
      <c r="AL19" s="1" t="s">
        <v>272</v>
      </c>
      <c r="AM19" s="15"/>
      <c r="AN19" s="15"/>
      <c r="AO19" s="15"/>
      <c r="AP19" s="15"/>
      <c r="AQ19" s="15"/>
      <c r="AU19" s="7"/>
    </row>
    <row r="20">
      <c r="A20" s="8">
        <v>108.0</v>
      </c>
      <c r="B20" s="1" t="s">
        <v>414</v>
      </c>
      <c r="C20" s="1" t="str">
        <f>IFERROR(__xludf.DUMMYFUNCTION("GOOGLETRANSLATE(B20, ""en"", ""zh-CN"")"),"罪人")</f>
        <v>罪人</v>
      </c>
      <c r="D20" s="10">
        <f t="shared" si="1"/>
        <v>3.775666667</v>
      </c>
      <c r="E20" s="10">
        <f t="shared" si="2"/>
        <v>3.989</v>
      </c>
      <c r="F20" s="3">
        <f t="shared" si="3"/>
        <v>0.64</v>
      </c>
      <c r="G20" s="5">
        <f t="shared" si="4"/>
        <v>0.2133333333</v>
      </c>
      <c r="H20" s="3">
        <f t="shared" si="5"/>
        <v>9</v>
      </c>
      <c r="I20" s="1" t="s">
        <v>272</v>
      </c>
      <c r="J20" s="1" t="s">
        <v>235</v>
      </c>
      <c r="K20" s="1" t="s">
        <v>272</v>
      </c>
      <c r="L20" s="1" t="s">
        <v>235</v>
      </c>
      <c r="M20" s="1" t="s">
        <v>364</v>
      </c>
      <c r="N20" s="1" t="s">
        <v>235</v>
      </c>
      <c r="O20" s="1" t="s">
        <v>272</v>
      </c>
      <c r="P20" s="1"/>
      <c r="Q20" s="1" t="s">
        <v>364</v>
      </c>
      <c r="R20" s="1"/>
      <c r="S20" s="1"/>
      <c r="T20" s="1" t="s">
        <v>272</v>
      </c>
      <c r="U20" s="15"/>
      <c r="V20" s="1"/>
      <c r="W20" s="1"/>
      <c r="X20" s="1"/>
      <c r="Y20" s="1"/>
      <c r="Z20" s="1"/>
      <c r="AB20" s="15"/>
      <c r="AC20" s="15"/>
      <c r="AD20" s="1" t="s">
        <v>233</v>
      </c>
      <c r="AE20" s="15"/>
      <c r="AF20" s="3"/>
      <c r="AG20" s="3"/>
      <c r="AH20" s="1"/>
      <c r="AI20" s="3"/>
      <c r="AJ20" s="1"/>
      <c r="AK20" s="15"/>
      <c r="AL20" s="15"/>
      <c r="AM20" s="15"/>
      <c r="AN20" s="15"/>
      <c r="AO20" s="15"/>
      <c r="AP20" s="15"/>
      <c r="AQ20" s="15"/>
      <c r="AU20" s="7"/>
    </row>
    <row r="21">
      <c r="A21" s="8">
        <v>40.0</v>
      </c>
      <c r="B21" s="3" t="s">
        <v>415</v>
      </c>
      <c r="C21" s="3" t="str">
        <f>IFERROR(__xludf.DUMMYFUNCTION("GOOGLETRANSLATE(B21, ""en"", ""zh-CN"")"),"穿靴子的猫：最后的愿望")</f>
        <v>穿靴子的猫：最后的愿望</v>
      </c>
      <c r="D21" s="10">
        <f t="shared" si="1"/>
        <v>3.772495937</v>
      </c>
      <c r="E21" s="10">
        <f t="shared" si="2"/>
        <v>3.95</v>
      </c>
      <c r="F21" s="3">
        <f t="shared" si="3"/>
        <v>0.64</v>
      </c>
      <c r="G21" s="5">
        <f t="shared" si="4"/>
        <v>0.1775040628</v>
      </c>
      <c r="H21" s="3">
        <f t="shared" si="5"/>
        <v>13</v>
      </c>
      <c r="I21" s="3" t="s">
        <v>270</v>
      </c>
      <c r="J21" s="3" t="s">
        <v>270</v>
      </c>
      <c r="K21" s="3" t="s">
        <v>365</v>
      </c>
      <c r="L21" s="3" t="s">
        <v>272</v>
      </c>
      <c r="N21" s="3" t="s">
        <v>416</v>
      </c>
      <c r="O21" s="3"/>
      <c r="P21" s="3" t="s">
        <v>235</v>
      </c>
      <c r="Q21" s="3"/>
      <c r="R21" s="3" t="s">
        <v>272</v>
      </c>
      <c r="S21" s="3"/>
      <c r="T21" s="3" t="s">
        <v>233</v>
      </c>
      <c r="U21" s="3"/>
      <c r="V21" s="1" t="s">
        <v>233</v>
      </c>
      <c r="Y21" s="3" t="s">
        <v>272</v>
      </c>
      <c r="Z21" s="3" t="s">
        <v>272</v>
      </c>
      <c r="AA21" s="3" t="s">
        <v>242</v>
      </c>
      <c r="AD21" s="1" t="s">
        <v>270</v>
      </c>
      <c r="AH21" s="3"/>
      <c r="AI21" s="3" t="s">
        <v>270</v>
      </c>
      <c r="AJ21" s="3"/>
      <c r="AU21" s="7"/>
      <c r="AV21" s="3"/>
    </row>
    <row r="22">
      <c r="A22" s="8">
        <v>78.0</v>
      </c>
      <c r="B22" s="3" t="s">
        <v>417</v>
      </c>
      <c r="C22" s="3" t="str">
        <f>IFERROR(__xludf.DUMMYFUNCTION("GOOGLETRANSLATE(B22, ""en"", ""zh-CN"")"),"一个可爱的印度男孩")</f>
        <v>一个可爱的印度男孩</v>
      </c>
      <c r="D22" s="10">
        <f t="shared" si="1"/>
        <v>3.767184338</v>
      </c>
      <c r="E22" s="10">
        <f t="shared" si="2"/>
        <v>3.9</v>
      </c>
      <c r="F22" s="3">
        <f t="shared" si="3"/>
        <v>0.42</v>
      </c>
      <c r="G22" s="5">
        <f t="shared" si="4"/>
        <v>0.1328156617</v>
      </c>
      <c r="H22" s="3">
        <f t="shared" si="5"/>
        <v>10</v>
      </c>
      <c r="I22" s="1" t="s">
        <v>272</v>
      </c>
      <c r="J22" s="3" t="s">
        <v>235</v>
      </c>
      <c r="K22" s="3"/>
      <c r="L22" s="3" t="s">
        <v>270</v>
      </c>
      <c r="N22" s="3"/>
      <c r="O22" s="3"/>
      <c r="P22" s="3"/>
      <c r="Q22" s="3" t="s">
        <v>235</v>
      </c>
      <c r="R22" s="3" t="s">
        <v>235</v>
      </c>
      <c r="S22" s="3"/>
      <c r="T22" s="3"/>
      <c r="U22" s="1"/>
      <c r="V22" s="1" t="s">
        <v>270</v>
      </c>
      <c r="X22" s="3"/>
      <c r="Y22" s="3"/>
      <c r="Z22" s="3"/>
      <c r="AE22" s="3" t="s">
        <v>272</v>
      </c>
      <c r="AF22" s="3"/>
      <c r="AH22" s="1" t="s">
        <v>364</v>
      </c>
      <c r="AI22" s="3" t="s">
        <v>235</v>
      </c>
      <c r="AJ22" s="3"/>
      <c r="AK22" s="3" t="s">
        <v>270</v>
      </c>
      <c r="AL22" s="3"/>
      <c r="AM22" s="3"/>
      <c r="AN22" s="3"/>
      <c r="AO22" s="3"/>
      <c r="AP22" s="1" t="s">
        <v>270</v>
      </c>
      <c r="AU22" s="7"/>
      <c r="AV22" s="3"/>
    </row>
    <row r="23">
      <c r="A23" s="1">
        <v>120.0</v>
      </c>
      <c r="B23" s="1" t="s">
        <v>418</v>
      </c>
      <c r="C23" s="1" t="str">
        <f>IFERROR(__xludf.DUMMYFUNCTION("GOOGLETRANSLATE(B23, ""en"", ""zh-CN"")"),"骄傲 (2014)")</f>
        <v>骄傲 (2014)</v>
      </c>
      <c r="D23" s="10">
        <f t="shared" si="1"/>
        <v>3.765356698</v>
      </c>
      <c r="E23" s="10">
        <f t="shared" si="2"/>
        <v>3.943</v>
      </c>
      <c r="F23" s="3">
        <f t="shared" si="3"/>
        <v>0.47</v>
      </c>
      <c r="G23" s="5">
        <f t="shared" si="4"/>
        <v>0.1776433023</v>
      </c>
      <c r="H23" s="3">
        <f t="shared" si="5"/>
        <v>7</v>
      </c>
      <c r="I23" s="1" t="s">
        <v>270</v>
      </c>
      <c r="J23" s="1" t="s">
        <v>272</v>
      </c>
      <c r="K23" s="1" t="s">
        <v>235</v>
      </c>
      <c r="L23" s="15"/>
      <c r="M23" s="1" t="s">
        <v>364</v>
      </c>
      <c r="N23" s="1" t="s">
        <v>270</v>
      </c>
      <c r="O23" s="1" t="s">
        <v>235</v>
      </c>
      <c r="P23" s="1"/>
      <c r="Q23" s="15"/>
      <c r="R23" s="1" t="s">
        <v>272</v>
      </c>
      <c r="S23" s="15"/>
      <c r="T23" s="15"/>
      <c r="U23" s="15"/>
      <c r="V23" s="15"/>
      <c r="W23" s="15"/>
      <c r="X23" s="1" t="s">
        <v>235</v>
      </c>
      <c r="Y23" s="15"/>
      <c r="Z23" s="15"/>
      <c r="AB23" s="15"/>
      <c r="AC23" s="15"/>
      <c r="AD23" s="15"/>
      <c r="AE23" s="15"/>
      <c r="AF23" s="15"/>
      <c r="AG23" s="15"/>
      <c r="AH23" s="15"/>
      <c r="AI23" s="15"/>
      <c r="AJ23" s="15"/>
      <c r="AK23" s="1"/>
      <c r="AL23" s="15"/>
      <c r="AM23" s="15"/>
      <c r="AN23" s="15"/>
      <c r="AO23" s="15"/>
      <c r="AP23" s="15"/>
      <c r="AQ23" s="15"/>
      <c r="AU23" s="7"/>
    </row>
    <row r="24">
      <c r="A24" s="8">
        <v>34.0</v>
      </c>
      <c r="B24" s="3" t="s">
        <v>419</v>
      </c>
      <c r="C24" s="3" t="str">
        <f>IFERROR(__xludf.DUMMYFUNCTION("GOOGLETRANSLATE(B24, ""en"", ""zh-CN"")"),"千禧年女演员")</f>
        <v>千禧年女演员</v>
      </c>
      <c r="D24" s="10">
        <f t="shared" si="1"/>
        <v>3.708507576</v>
      </c>
      <c r="E24" s="10">
        <f t="shared" si="2"/>
        <v>3.857</v>
      </c>
      <c r="F24" s="3">
        <f t="shared" si="3"/>
        <v>0.42</v>
      </c>
      <c r="G24" s="5">
        <f t="shared" si="4"/>
        <v>0.148492424</v>
      </c>
      <c r="H24" s="3">
        <f t="shared" si="5"/>
        <v>8</v>
      </c>
      <c r="I24" s="3" t="s">
        <v>272</v>
      </c>
      <c r="J24" s="3" t="s">
        <v>272</v>
      </c>
      <c r="K24" s="3" t="s">
        <v>272</v>
      </c>
      <c r="L24" s="3" t="s">
        <v>272</v>
      </c>
      <c r="N24" s="3"/>
      <c r="O24" s="3"/>
      <c r="P24" s="3" t="s">
        <v>235</v>
      </c>
      <c r="Q24" s="3"/>
      <c r="R24" s="3" t="s">
        <v>270</v>
      </c>
      <c r="S24" s="3"/>
      <c r="T24" s="3"/>
      <c r="U24" s="3"/>
      <c r="V24" s="3"/>
      <c r="Z24" s="3" t="s">
        <v>364</v>
      </c>
      <c r="AA24" s="3" t="s">
        <v>242</v>
      </c>
      <c r="AH24" s="3"/>
      <c r="AI24" s="3" t="s">
        <v>272</v>
      </c>
      <c r="AJ24" s="3"/>
      <c r="AU24" s="7"/>
      <c r="AV24" s="3"/>
    </row>
    <row r="25">
      <c r="A25" s="8">
        <v>11.0</v>
      </c>
      <c r="B25" s="3" t="s">
        <v>420</v>
      </c>
      <c r="C25" s="3" t="str">
        <f>IFERROR(__xludf.DUMMYFUNCTION("GOOGLETRANSLATE(B25, ""en"", ""zh-CN"")"),"《哈尔的移动城堡》")</f>
        <v>《哈尔的移动城堡》</v>
      </c>
      <c r="D25" s="10">
        <f t="shared" si="1"/>
        <v>3.700588733</v>
      </c>
      <c r="E25" s="10">
        <f t="shared" si="2"/>
        <v>3.871</v>
      </c>
      <c r="F25" s="3">
        <f t="shared" si="3"/>
        <v>0.66</v>
      </c>
      <c r="G25" s="5">
        <f t="shared" si="4"/>
        <v>0.1704112672</v>
      </c>
      <c r="H25" s="3">
        <f t="shared" si="5"/>
        <v>15</v>
      </c>
      <c r="I25" s="3" t="s">
        <v>270</v>
      </c>
      <c r="J25" s="3" t="s">
        <v>365</v>
      </c>
      <c r="K25" s="3" t="s">
        <v>270</v>
      </c>
      <c r="L25" s="3" t="s">
        <v>270</v>
      </c>
      <c r="M25" s="3"/>
      <c r="N25" s="3" t="s">
        <v>272</v>
      </c>
      <c r="O25" s="3"/>
      <c r="P25" s="3" t="s">
        <v>235</v>
      </c>
      <c r="Q25" s="3" t="s">
        <v>364</v>
      </c>
      <c r="R25" s="3" t="s">
        <v>272</v>
      </c>
      <c r="S25" s="3"/>
      <c r="T25" s="3" t="s">
        <v>235</v>
      </c>
      <c r="U25" s="3"/>
      <c r="V25" s="1" t="s">
        <v>365</v>
      </c>
      <c r="W25" s="1" t="s">
        <v>233</v>
      </c>
      <c r="X25" s="3"/>
      <c r="Y25" s="3" t="s">
        <v>365</v>
      </c>
      <c r="Z25" s="3"/>
      <c r="AA25" s="3" t="s">
        <v>242</v>
      </c>
      <c r="AB25" s="3"/>
      <c r="AC25" s="3"/>
      <c r="AD25" s="1" t="s">
        <v>233</v>
      </c>
      <c r="AE25" s="3"/>
      <c r="AF25" s="3"/>
      <c r="AG25" s="3"/>
      <c r="AH25" s="3"/>
      <c r="AI25" s="3" t="s">
        <v>235</v>
      </c>
      <c r="AJ25" s="3"/>
      <c r="AK25" s="3"/>
      <c r="AL25" s="3"/>
      <c r="AM25" s="3"/>
      <c r="AN25" s="3" t="s">
        <v>364</v>
      </c>
      <c r="AO25" s="3"/>
      <c r="AP25" s="3"/>
      <c r="AQ25" s="3"/>
    </row>
    <row r="26">
      <c r="A26" s="8">
        <v>69.0</v>
      </c>
      <c r="B26" s="3" t="s">
        <v>421</v>
      </c>
      <c r="C26" s="3" t="str">
        <f>IFERROR(__xludf.DUMMYFUNCTION("GOOGLETRANSLATE(B26, ""en"", ""zh-CN"")"),"邪恶的小信")</f>
        <v>邪恶的小信</v>
      </c>
      <c r="D26" s="10">
        <f t="shared" si="1"/>
        <v>3.697531483</v>
      </c>
      <c r="E26" s="10">
        <f t="shared" si="2"/>
        <v>3.791</v>
      </c>
      <c r="F26" s="3">
        <f t="shared" si="3"/>
        <v>0.31</v>
      </c>
      <c r="G26" s="5">
        <f t="shared" si="4"/>
        <v>0.09346851682</v>
      </c>
      <c r="H26" s="3">
        <f t="shared" si="5"/>
        <v>11</v>
      </c>
      <c r="I26" s="3" t="s">
        <v>270</v>
      </c>
      <c r="J26" s="3" t="s">
        <v>365</v>
      </c>
      <c r="K26" s="3" t="s">
        <v>270</v>
      </c>
      <c r="L26" s="3" t="s">
        <v>270</v>
      </c>
      <c r="N26" s="3" t="s">
        <v>365</v>
      </c>
      <c r="O26" s="3" t="s">
        <v>270</v>
      </c>
      <c r="P26" s="3"/>
      <c r="Q26" s="3" t="s">
        <v>272</v>
      </c>
      <c r="R26" s="3" t="s">
        <v>272</v>
      </c>
      <c r="S26" s="3"/>
      <c r="T26" s="3" t="s">
        <v>270</v>
      </c>
      <c r="U26" s="1"/>
      <c r="V26" s="1" t="s">
        <v>235</v>
      </c>
      <c r="X26" s="3" t="s">
        <v>272</v>
      </c>
      <c r="Z26" s="3" t="s">
        <v>272</v>
      </c>
      <c r="AH26" s="1"/>
      <c r="AI26" s="3"/>
      <c r="AJ26" s="3"/>
      <c r="AL26" s="3"/>
      <c r="AM26" s="3"/>
      <c r="AN26" s="3"/>
      <c r="AO26" s="3"/>
      <c r="AU26" s="7"/>
      <c r="AV26" s="3"/>
    </row>
    <row r="27">
      <c r="A27" s="8">
        <v>12.0</v>
      </c>
      <c r="B27" s="3" t="s">
        <v>422</v>
      </c>
      <c r="C27" s="3" t="str">
        <f>IFERROR(__xludf.DUMMYFUNCTION("GOOGLETRANSLATE(B27, ""en"", ""zh-CN"")"),"魔女宅急便")</f>
        <v>魔女宅急便</v>
      </c>
      <c r="D27" s="10">
        <f t="shared" si="1"/>
        <v>3.686119922</v>
      </c>
      <c r="E27" s="10">
        <f t="shared" si="2"/>
        <v>3.908</v>
      </c>
      <c r="F27" s="3">
        <f t="shared" si="3"/>
        <v>0.8</v>
      </c>
      <c r="G27" s="5">
        <f t="shared" si="4"/>
        <v>0.2218800785</v>
      </c>
      <c r="H27" s="3">
        <f t="shared" si="5"/>
        <v>13</v>
      </c>
      <c r="I27" s="3" t="s">
        <v>235</v>
      </c>
      <c r="J27" s="3" t="s">
        <v>272</v>
      </c>
      <c r="K27" s="3" t="s">
        <v>364</v>
      </c>
      <c r="L27" s="3" t="s">
        <v>233</v>
      </c>
      <c r="M27" s="3"/>
      <c r="N27" s="3"/>
      <c r="O27" s="3" t="s">
        <v>272</v>
      </c>
      <c r="P27" s="3" t="s">
        <v>233</v>
      </c>
      <c r="Q27" s="3" t="s">
        <v>364</v>
      </c>
      <c r="R27" s="3"/>
      <c r="S27" s="3"/>
      <c r="T27" s="3" t="s">
        <v>364</v>
      </c>
      <c r="U27" s="3"/>
      <c r="V27" s="1" t="s">
        <v>272</v>
      </c>
      <c r="W27" s="1" t="s">
        <v>235</v>
      </c>
      <c r="X27" s="3"/>
      <c r="Y27" s="3"/>
      <c r="Z27" s="3"/>
      <c r="AA27" s="3" t="s">
        <v>242</v>
      </c>
      <c r="AB27" s="3"/>
      <c r="AC27" s="3"/>
      <c r="AD27" s="1" t="s">
        <v>233</v>
      </c>
      <c r="AE27" s="3"/>
      <c r="AF27" s="3"/>
      <c r="AG27" s="3"/>
      <c r="AH27" s="3"/>
      <c r="AI27" s="3" t="s">
        <v>365</v>
      </c>
      <c r="AJ27" s="3"/>
      <c r="AK27" s="3"/>
      <c r="AL27" s="3"/>
      <c r="AM27" s="3"/>
      <c r="AN27" s="3" t="s">
        <v>365</v>
      </c>
      <c r="AO27" s="3"/>
      <c r="AP27" s="3"/>
      <c r="AQ27" s="3"/>
    </row>
    <row r="28">
      <c r="A28" s="8">
        <v>1.0</v>
      </c>
      <c r="B28" s="3" t="s">
        <v>423</v>
      </c>
      <c r="C28" s="3" t="str">
        <f>IFERROR(__xludf.DUMMYFUNCTION("GOOGLETRANSLATE(B28, ""en"", ""zh-CN"")"),"千与千寻")</f>
        <v>千与千寻</v>
      </c>
      <c r="D28" s="10">
        <f t="shared" si="1"/>
        <v>3.678654762</v>
      </c>
      <c r="E28" s="10">
        <f t="shared" si="2"/>
        <v>3.912</v>
      </c>
      <c r="F28" s="3">
        <f t="shared" si="3"/>
        <v>0.99</v>
      </c>
      <c r="G28" s="5">
        <f t="shared" si="4"/>
        <v>0.2333452378</v>
      </c>
      <c r="H28" s="3">
        <f t="shared" si="5"/>
        <v>18</v>
      </c>
      <c r="I28" s="3" t="s">
        <v>270</v>
      </c>
      <c r="J28" s="3" t="s">
        <v>272</v>
      </c>
      <c r="K28" s="3" t="s">
        <v>413</v>
      </c>
      <c r="L28" s="3" t="s">
        <v>270</v>
      </c>
      <c r="M28" s="3"/>
      <c r="N28" s="3" t="s">
        <v>272</v>
      </c>
      <c r="O28" s="3" t="s">
        <v>235</v>
      </c>
      <c r="P28" s="3" t="s">
        <v>233</v>
      </c>
      <c r="Q28" s="3" t="s">
        <v>272</v>
      </c>
      <c r="R28" s="3" t="s">
        <v>235</v>
      </c>
      <c r="S28" s="1" t="s">
        <v>365</v>
      </c>
      <c r="T28" s="3" t="s">
        <v>364</v>
      </c>
      <c r="U28" s="3"/>
      <c r="V28" s="1" t="s">
        <v>235</v>
      </c>
      <c r="W28" s="1" t="s">
        <v>233</v>
      </c>
      <c r="X28" s="3"/>
      <c r="Y28" s="3" t="s">
        <v>272</v>
      </c>
      <c r="Z28" s="3" t="s">
        <v>365</v>
      </c>
      <c r="AA28" s="3" t="s">
        <v>242</v>
      </c>
      <c r="AB28" s="3"/>
      <c r="AC28" s="3"/>
      <c r="AD28" s="1" t="s">
        <v>233</v>
      </c>
      <c r="AE28" s="3"/>
      <c r="AF28" s="3"/>
      <c r="AG28" s="3"/>
      <c r="AH28" s="3"/>
      <c r="AI28" s="3" t="s">
        <v>365</v>
      </c>
      <c r="AJ28" s="3"/>
      <c r="AK28" s="3"/>
      <c r="AL28" s="3"/>
      <c r="AM28" s="3"/>
      <c r="AN28" s="3" t="s">
        <v>233</v>
      </c>
      <c r="AO28" s="3"/>
      <c r="AP28" s="3"/>
      <c r="AQ28" s="3"/>
    </row>
    <row r="29">
      <c r="A29" s="8">
        <v>16.0</v>
      </c>
      <c r="B29" s="3" t="s">
        <v>424</v>
      </c>
      <c r="C29" s="3" t="str">
        <f>IFERROR(__xludf.DUMMYFUNCTION("GOOGLETRANSLATE(B29, ""en"", ""zh-CN"")"),"风之谷的娜乌西卡")</f>
        <v>风之谷的娜乌西卡</v>
      </c>
      <c r="D29" s="10">
        <f t="shared" si="1"/>
        <v>3.67416876</v>
      </c>
      <c r="E29" s="10">
        <f t="shared" si="2"/>
        <v>3.84</v>
      </c>
      <c r="F29" s="3">
        <f t="shared" si="3"/>
        <v>0.55</v>
      </c>
      <c r="G29" s="5">
        <f t="shared" si="4"/>
        <v>0.1658312395</v>
      </c>
      <c r="H29" s="3">
        <f t="shared" si="5"/>
        <v>11</v>
      </c>
      <c r="I29" s="3" t="s">
        <v>270</v>
      </c>
      <c r="J29" s="3" t="s">
        <v>270</v>
      </c>
      <c r="K29" s="3" t="s">
        <v>270</v>
      </c>
      <c r="L29" s="3" t="s">
        <v>365</v>
      </c>
      <c r="M29" s="3"/>
      <c r="N29" s="3" t="s">
        <v>364</v>
      </c>
      <c r="O29" s="3" t="s">
        <v>272</v>
      </c>
      <c r="P29" s="3" t="s">
        <v>235</v>
      </c>
      <c r="Q29" s="3"/>
      <c r="R29" s="3"/>
      <c r="S29" s="3"/>
      <c r="T29" s="3" t="s">
        <v>270</v>
      </c>
      <c r="U29" s="3"/>
      <c r="V29" s="3"/>
      <c r="W29" s="3"/>
      <c r="X29" s="3"/>
      <c r="Y29" s="3"/>
      <c r="Z29" s="3"/>
      <c r="AA29" s="3" t="s">
        <v>242</v>
      </c>
      <c r="AB29" s="3"/>
      <c r="AC29" s="3"/>
      <c r="AD29" s="1" t="s">
        <v>233</v>
      </c>
      <c r="AE29" s="3"/>
      <c r="AF29" s="3"/>
      <c r="AG29" s="3"/>
      <c r="AH29" s="3"/>
      <c r="AI29" s="3" t="s">
        <v>272</v>
      </c>
      <c r="AJ29" s="3"/>
      <c r="AK29" s="3"/>
      <c r="AL29" s="3"/>
      <c r="AM29" s="3"/>
      <c r="AN29" s="3" t="s">
        <v>270</v>
      </c>
      <c r="AO29" s="3"/>
      <c r="AP29" s="3"/>
      <c r="AQ29" s="3"/>
      <c r="AR29" s="3"/>
      <c r="AS29" s="3"/>
      <c r="AU29" s="25"/>
    </row>
    <row r="30">
      <c r="A30" s="8">
        <v>90.0</v>
      </c>
      <c r="B30" s="1" t="s">
        <v>425</v>
      </c>
      <c r="C30" s="1" t="str">
        <f>IFERROR(__xludf.DUMMYFUNCTION("GOOGLETRANSLATE(B30, ""en"", ""zh-CN"")"),"《幻影车神2》")</f>
        <v>《幻影车神2》</v>
      </c>
      <c r="D30" s="10">
        <f t="shared" si="1"/>
        <v>3.668</v>
      </c>
      <c r="E30" s="10">
        <f t="shared" si="2"/>
        <v>3.778</v>
      </c>
      <c r="F30" s="3">
        <f t="shared" si="3"/>
        <v>0.33</v>
      </c>
      <c r="G30" s="5">
        <f t="shared" si="4"/>
        <v>0.11</v>
      </c>
      <c r="H30" s="3">
        <f t="shared" si="5"/>
        <v>9</v>
      </c>
      <c r="I30" s="1" t="s">
        <v>270</v>
      </c>
      <c r="J30" s="1" t="s">
        <v>365</v>
      </c>
      <c r="K30" s="1" t="s">
        <v>270</v>
      </c>
      <c r="L30" s="1"/>
      <c r="N30" s="1" t="s">
        <v>272</v>
      </c>
      <c r="P30" s="1" t="s">
        <v>272</v>
      </c>
      <c r="R30" s="1" t="s">
        <v>235</v>
      </c>
      <c r="S30" s="1"/>
      <c r="U30" s="1" t="s">
        <v>272</v>
      </c>
      <c r="V30" s="1"/>
      <c r="W30" s="1" t="s">
        <v>270</v>
      </c>
      <c r="Z30" s="1" t="s">
        <v>365</v>
      </c>
      <c r="AH30" s="1" t="s">
        <v>270</v>
      </c>
      <c r="AO30" s="3"/>
      <c r="AU30" s="7"/>
    </row>
    <row r="31">
      <c r="A31" s="1">
        <v>130.0</v>
      </c>
      <c r="B31" s="1" t="s">
        <v>426</v>
      </c>
      <c r="C31" s="1" t="str">
        <f>IFERROR(__xludf.DUMMYFUNCTION("GOOGLETRANSLATE(B31, ""en"", ""zh-CN"")"),"别无选择")</f>
        <v>别无选择</v>
      </c>
      <c r="D31" s="10">
        <f t="shared" si="1"/>
        <v>3.659034566</v>
      </c>
      <c r="E31" s="10">
        <f t="shared" si="2"/>
        <v>3.814</v>
      </c>
      <c r="F31" s="3">
        <f t="shared" si="3"/>
        <v>0.41</v>
      </c>
      <c r="G31" s="5">
        <f t="shared" si="4"/>
        <v>0.1549654339</v>
      </c>
      <c r="H31" s="3">
        <f t="shared" si="5"/>
        <v>7</v>
      </c>
      <c r="I31" s="1" t="s">
        <v>272</v>
      </c>
      <c r="J31" s="1" t="s">
        <v>272</v>
      </c>
      <c r="K31" s="1" t="s">
        <v>270</v>
      </c>
      <c r="L31" s="1" t="s">
        <v>270</v>
      </c>
      <c r="M31" s="1" t="s">
        <v>364</v>
      </c>
      <c r="N31" s="1" t="s">
        <v>272</v>
      </c>
      <c r="O31" s="1" t="s">
        <v>235</v>
      </c>
      <c r="P31" s="1" t="s">
        <v>272</v>
      </c>
      <c r="Q31" s="1"/>
      <c r="R31" s="1"/>
      <c r="S31" s="1"/>
      <c r="T31" s="1"/>
      <c r="U31" s="6"/>
      <c r="V31" s="1"/>
      <c r="W31" s="15"/>
      <c r="X31" s="1"/>
      <c r="Y31" s="15"/>
      <c r="Z31" s="15"/>
      <c r="AB31" s="15"/>
      <c r="AC31" s="15"/>
      <c r="AD31" s="15"/>
      <c r="AE31" s="15"/>
      <c r="AF31" s="15"/>
      <c r="AG31" s="15"/>
      <c r="AH31" s="15"/>
      <c r="AI31" s="15"/>
      <c r="AJ31" s="15"/>
      <c r="AK31" s="1"/>
      <c r="AL31" s="15"/>
      <c r="AM31" s="15"/>
      <c r="AN31" s="15"/>
      <c r="AO31" s="15"/>
      <c r="AP31" s="15"/>
      <c r="AQ31" s="15"/>
      <c r="AR31" s="1"/>
      <c r="AU31" s="7"/>
    </row>
    <row r="32">
      <c r="A32" s="8">
        <v>101.0</v>
      </c>
      <c r="B32" s="1" t="s">
        <v>427</v>
      </c>
      <c r="C32" s="1" t="str">
        <f>IFERROR(__xludf.DUMMYFUNCTION("GOOGLETRANSLATE(B32, ""en"", ""zh-CN"")"),"法戈")</f>
        <v>法戈</v>
      </c>
      <c r="D32" s="10">
        <f t="shared" si="1"/>
        <v>3.646274555</v>
      </c>
      <c r="E32" s="10">
        <f t="shared" si="2"/>
        <v>3.791</v>
      </c>
      <c r="F32" s="3">
        <f t="shared" si="3"/>
        <v>0.48</v>
      </c>
      <c r="G32" s="5">
        <f t="shared" si="4"/>
        <v>0.1447254454</v>
      </c>
      <c r="H32" s="3">
        <f t="shared" si="5"/>
        <v>11</v>
      </c>
      <c r="I32" s="1" t="s">
        <v>270</v>
      </c>
      <c r="J32" s="1" t="s">
        <v>365</v>
      </c>
      <c r="K32" s="1" t="s">
        <v>270</v>
      </c>
      <c r="L32" s="1" t="s">
        <v>270</v>
      </c>
      <c r="M32" s="1" t="s">
        <v>272</v>
      </c>
      <c r="N32" s="1"/>
      <c r="O32" s="15"/>
      <c r="P32" s="1" t="s">
        <v>272</v>
      </c>
      <c r="Q32" s="1"/>
      <c r="R32" s="1" t="s">
        <v>270</v>
      </c>
      <c r="S32" s="1"/>
      <c r="T32" s="15"/>
      <c r="U32" s="15"/>
      <c r="V32" s="15"/>
      <c r="W32" s="1" t="s">
        <v>272</v>
      </c>
      <c r="X32" s="1"/>
      <c r="Y32" s="1" t="s">
        <v>270</v>
      </c>
      <c r="Z32" s="1" t="s">
        <v>365</v>
      </c>
      <c r="AB32" s="15"/>
      <c r="AC32" s="15"/>
      <c r="AD32" s="1" t="s">
        <v>233</v>
      </c>
      <c r="AE32" s="15"/>
      <c r="AF32" s="15"/>
      <c r="AG32" s="15"/>
      <c r="AH32" s="1" t="s">
        <v>365</v>
      </c>
      <c r="AI32" s="15"/>
      <c r="AJ32" s="1"/>
      <c r="AK32" s="15"/>
      <c r="AL32" s="15"/>
      <c r="AM32" s="15"/>
      <c r="AN32" s="15"/>
      <c r="AO32" s="15"/>
      <c r="AP32" s="15"/>
      <c r="AQ32" s="15"/>
      <c r="AU32" s="7"/>
    </row>
    <row r="33">
      <c r="A33" s="8">
        <v>15.0</v>
      </c>
      <c r="B33" s="3" t="s">
        <v>428</v>
      </c>
      <c r="C33" s="3" t="str">
        <f>IFERROR(__xludf.DUMMYFUNCTION("GOOGLETRANSLATE(B33, ""en"", ""zh-CN"")"),"釜山行")</f>
        <v>釜山行</v>
      </c>
      <c r="D33" s="10">
        <f t="shared" si="1"/>
        <v>3.64108143</v>
      </c>
      <c r="E33" s="10">
        <f t="shared" si="2"/>
        <v>3.838</v>
      </c>
      <c r="F33" s="3">
        <f t="shared" si="3"/>
        <v>0.71</v>
      </c>
      <c r="G33" s="5">
        <f t="shared" si="4"/>
        <v>0.1969185697</v>
      </c>
      <c r="H33" s="3">
        <f t="shared" si="5"/>
        <v>13</v>
      </c>
      <c r="I33" s="3" t="s">
        <v>272</v>
      </c>
      <c r="J33" s="3" t="s">
        <v>233</v>
      </c>
      <c r="K33" s="3" t="s">
        <v>272</v>
      </c>
      <c r="L33" s="3" t="s">
        <v>235</v>
      </c>
      <c r="M33" s="3"/>
      <c r="N33" s="3" t="s">
        <v>429</v>
      </c>
      <c r="O33" s="3"/>
      <c r="P33" s="3" t="s">
        <v>365</v>
      </c>
      <c r="Q33" s="3"/>
      <c r="R33" s="3" t="s">
        <v>270</v>
      </c>
      <c r="S33" s="3"/>
      <c r="T33" s="3"/>
      <c r="U33" s="1" t="s">
        <v>235</v>
      </c>
      <c r="V33" s="3"/>
      <c r="W33" s="1" t="s">
        <v>235</v>
      </c>
      <c r="X33" s="3"/>
      <c r="Y33" s="3"/>
      <c r="Z33" s="3" t="s">
        <v>270</v>
      </c>
      <c r="AA33" s="3" t="s">
        <v>272</v>
      </c>
      <c r="AB33" s="3"/>
      <c r="AC33" s="3"/>
      <c r="AD33" s="1" t="s">
        <v>272</v>
      </c>
      <c r="AE33" s="3"/>
      <c r="AF33" s="3"/>
      <c r="AG33" s="3"/>
      <c r="AH33" s="3"/>
      <c r="AI33" s="3" t="s">
        <v>365</v>
      </c>
      <c r="AJ33" s="3"/>
      <c r="AK33" s="3"/>
      <c r="AL33" s="3"/>
      <c r="AM33" s="3"/>
      <c r="AN33" s="3" t="s">
        <v>272</v>
      </c>
      <c r="AO33" s="3"/>
      <c r="AP33" s="3"/>
      <c r="AQ33" s="3"/>
    </row>
    <row r="34">
      <c r="A34" s="1">
        <v>132.0</v>
      </c>
      <c r="B34" s="1" t="s">
        <v>29</v>
      </c>
      <c r="C34" s="1" t="str">
        <f>IFERROR(__xludf.DUMMYFUNCTION("GOOGLETRANSLATE(B34, ""en"", ""zh-CN"")"),"《千钧一发》")</f>
        <v>《千钧一发》</v>
      </c>
      <c r="D34" s="10">
        <f t="shared" si="1"/>
        <v>3.604681671</v>
      </c>
      <c r="E34" s="10">
        <f t="shared" si="2"/>
        <v>3.775</v>
      </c>
      <c r="F34" s="3">
        <f t="shared" si="3"/>
        <v>0.59</v>
      </c>
      <c r="G34" s="5">
        <f t="shared" si="4"/>
        <v>0.1703183294</v>
      </c>
      <c r="H34" s="3">
        <f t="shared" si="5"/>
        <v>12</v>
      </c>
      <c r="I34" s="1" t="s">
        <v>272</v>
      </c>
      <c r="J34" s="1" t="s">
        <v>270</v>
      </c>
      <c r="K34" s="1" t="s">
        <v>272</v>
      </c>
      <c r="L34" s="1" t="s">
        <v>272</v>
      </c>
      <c r="M34" s="1" t="s">
        <v>364</v>
      </c>
      <c r="N34" s="1" t="s">
        <v>365</v>
      </c>
      <c r="O34" s="1" t="s">
        <v>233</v>
      </c>
      <c r="P34" s="1"/>
      <c r="Q34" s="1" t="s">
        <v>364</v>
      </c>
      <c r="R34" s="1" t="s">
        <v>270</v>
      </c>
      <c r="S34" s="15"/>
      <c r="T34" s="15"/>
      <c r="U34" s="15"/>
      <c r="V34" s="15"/>
      <c r="W34" s="15"/>
      <c r="X34" s="1"/>
      <c r="Y34" s="15"/>
      <c r="Z34" s="1" t="s">
        <v>235</v>
      </c>
      <c r="AB34" s="1" t="s">
        <v>365</v>
      </c>
      <c r="AC34" s="1" t="s">
        <v>235</v>
      </c>
      <c r="AD34" s="1" t="s">
        <v>270</v>
      </c>
      <c r="AE34" s="15"/>
      <c r="AF34" s="15"/>
      <c r="AG34" s="15"/>
      <c r="AH34" s="15"/>
      <c r="AI34" s="15"/>
      <c r="AJ34" s="15"/>
      <c r="AK34" s="1"/>
      <c r="AL34" s="15"/>
      <c r="AM34" s="15"/>
      <c r="AN34" s="15"/>
      <c r="AO34" s="15"/>
      <c r="AP34" s="15"/>
      <c r="AQ34" s="15"/>
      <c r="AU34" s="7"/>
    </row>
    <row r="35">
      <c r="A35" s="8">
        <v>35.0</v>
      </c>
      <c r="B35" s="3" t="s">
        <v>430</v>
      </c>
      <c r="C35" s="3" t="str">
        <f>IFERROR(__xludf.DUMMYFUNCTION("GOOGLETRANSLATE(B35, ""en"", ""zh-CN"")"),"灵魂")</f>
        <v>灵魂</v>
      </c>
      <c r="D35" s="10">
        <f t="shared" si="1"/>
        <v>3.57281644</v>
      </c>
      <c r="E35" s="10">
        <f t="shared" si="2"/>
        <v>3.742</v>
      </c>
      <c r="F35" s="3">
        <f t="shared" si="3"/>
        <v>0.61</v>
      </c>
      <c r="G35" s="5">
        <f t="shared" si="4"/>
        <v>0.1691835598</v>
      </c>
      <c r="H35" s="3">
        <f t="shared" si="5"/>
        <v>13</v>
      </c>
      <c r="I35" s="3" t="s">
        <v>272</v>
      </c>
      <c r="J35" s="3" t="s">
        <v>270</v>
      </c>
      <c r="K35" s="3" t="s">
        <v>365</v>
      </c>
      <c r="L35" s="3" t="s">
        <v>235</v>
      </c>
      <c r="N35" s="3" t="s">
        <v>365</v>
      </c>
      <c r="O35" s="3" t="s">
        <v>272</v>
      </c>
      <c r="P35" s="3" t="s">
        <v>364</v>
      </c>
      <c r="Q35" s="3" t="s">
        <v>365</v>
      </c>
      <c r="R35" s="3" t="s">
        <v>235</v>
      </c>
      <c r="S35" s="3"/>
      <c r="T35" s="3" t="s">
        <v>233</v>
      </c>
      <c r="U35" s="1" t="s">
        <v>272</v>
      </c>
      <c r="V35" s="3"/>
      <c r="Z35" s="3" t="s">
        <v>270</v>
      </c>
      <c r="AA35" s="3" t="s">
        <v>242</v>
      </c>
      <c r="AH35" s="3"/>
      <c r="AI35" s="3"/>
      <c r="AJ35" s="3"/>
      <c r="AL35" s="3"/>
      <c r="AM35" s="3"/>
      <c r="AN35" s="3" t="s">
        <v>364</v>
      </c>
      <c r="AU35" s="7"/>
      <c r="AV35" s="3"/>
    </row>
    <row r="36">
      <c r="A36" s="8">
        <v>70.0</v>
      </c>
      <c r="B36" s="3" t="s">
        <v>431</v>
      </c>
      <c r="C36" s="3" t="str">
        <f>IFERROR(__xludf.DUMMYFUNCTION("GOOGLETRANSLATE(B36, ""en"", ""zh-CN"")"),"养家之人")</f>
        <v>养家之人</v>
      </c>
      <c r="D36" s="10">
        <f t="shared" si="1"/>
        <v>3.560776507</v>
      </c>
      <c r="E36" s="10">
        <f t="shared" si="2"/>
        <v>3.76</v>
      </c>
      <c r="F36" s="3">
        <f t="shared" si="3"/>
        <v>0.63</v>
      </c>
      <c r="G36" s="5">
        <f t="shared" si="4"/>
        <v>0.1992234926</v>
      </c>
      <c r="H36" s="3">
        <f t="shared" si="5"/>
        <v>10</v>
      </c>
      <c r="I36" s="3" t="s">
        <v>270</v>
      </c>
      <c r="J36" s="3" t="s">
        <v>272</v>
      </c>
      <c r="K36" s="3" t="s">
        <v>272</v>
      </c>
      <c r="L36" s="3" t="s">
        <v>272</v>
      </c>
      <c r="N36" s="3" t="s">
        <v>270</v>
      </c>
      <c r="O36" s="3"/>
      <c r="P36" s="3" t="s">
        <v>365</v>
      </c>
      <c r="Q36" s="3" t="s">
        <v>365</v>
      </c>
      <c r="R36" s="3" t="s">
        <v>235</v>
      </c>
      <c r="S36" s="3"/>
      <c r="T36" s="3" t="s">
        <v>364</v>
      </c>
      <c r="U36" s="1"/>
      <c r="V36" s="1"/>
      <c r="X36" s="3"/>
      <c r="Y36" s="3" t="s">
        <v>233</v>
      </c>
      <c r="Z36" s="3"/>
      <c r="AH36" s="1"/>
      <c r="AI36" s="3"/>
      <c r="AJ36" s="3"/>
      <c r="AL36" s="3"/>
      <c r="AM36" s="3"/>
      <c r="AN36" s="3"/>
      <c r="AO36" s="3" t="s">
        <v>364</v>
      </c>
      <c r="AU36" s="7"/>
      <c r="AV36" s="3"/>
    </row>
    <row r="37">
      <c r="A37" s="8">
        <v>37.0</v>
      </c>
      <c r="B37" s="3" t="s">
        <v>432</v>
      </c>
      <c r="C37" s="3" t="str">
        <f>IFERROR(__xludf.DUMMYFUNCTION("GOOGLETRANSLATE(B37, ""en"", ""zh-CN"")"),"狼行者")</f>
        <v>狼行者</v>
      </c>
      <c r="D37" s="10">
        <f t="shared" si="1"/>
        <v>3.548802841</v>
      </c>
      <c r="E37" s="10">
        <f t="shared" si="2"/>
        <v>3.767</v>
      </c>
      <c r="F37" s="3">
        <f t="shared" si="3"/>
        <v>0.69</v>
      </c>
      <c r="G37" s="5">
        <f t="shared" si="4"/>
        <v>0.2181971586</v>
      </c>
      <c r="H37" s="3">
        <f t="shared" si="5"/>
        <v>10</v>
      </c>
      <c r="I37" s="3" t="s">
        <v>365</v>
      </c>
      <c r="J37" s="3" t="s">
        <v>365</v>
      </c>
      <c r="K37" s="3" t="s">
        <v>272</v>
      </c>
      <c r="L37" s="3" t="s">
        <v>364</v>
      </c>
      <c r="N37" s="3"/>
      <c r="O37" s="3" t="s">
        <v>235</v>
      </c>
      <c r="P37" s="3" t="s">
        <v>270</v>
      </c>
      <c r="Q37" s="3" t="s">
        <v>364</v>
      </c>
      <c r="R37" s="3"/>
      <c r="S37" s="3"/>
      <c r="T37" s="3"/>
      <c r="U37" s="3"/>
      <c r="V37" s="3"/>
      <c r="Z37" s="3" t="s">
        <v>365</v>
      </c>
      <c r="AA37" s="3" t="s">
        <v>242</v>
      </c>
      <c r="AC37" s="1" t="s">
        <v>233</v>
      </c>
      <c r="AD37" s="1" t="s">
        <v>235</v>
      </c>
      <c r="AH37" s="3"/>
      <c r="AI37" s="3"/>
      <c r="AJ37" s="3"/>
      <c r="AU37" s="7"/>
      <c r="AV37" s="3"/>
    </row>
    <row r="38">
      <c r="A38" s="8">
        <v>104.0</v>
      </c>
      <c r="B38" s="1" t="s">
        <v>434</v>
      </c>
      <c r="C38" s="1" t="str">
        <f>IFERROR(__xludf.DUMMYFUNCTION("GOOGLETRANSLATE(B38, ""en"", ""zh-CN"")"),"亲亲砰砰")</f>
        <v>亲亲砰砰</v>
      </c>
      <c r="D38" s="10">
        <f t="shared" si="1"/>
        <v>3.548666667</v>
      </c>
      <c r="E38" s="10">
        <f t="shared" si="2"/>
        <v>3.722</v>
      </c>
      <c r="F38" s="3">
        <f t="shared" si="3"/>
        <v>0.52</v>
      </c>
      <c r="G38" s="5">
        <f t="shared" si="4"/>
        <v>0.1733333333</v>
      </c>
      <c r="H38" s="3">
        <f t="shared" si="5"/>
        <v>9</v>
      </c>
      <c r="I38" s="1" t="s">
        <v>270</v>
      </c>
      <c r="J38" s="1" t="s">
        <v>270</v>
      </c>
      <c r="K38" s="1" t="s">
        <v>365</v>
      </c>
      <c r="L38" s="1" t="s">
        <v>364</v>
      </c>
      <c r="M38" s="1" t="s">
        <v>272</v>
      </c>
      <c r="N38" s="1" t="s">
        <v>365</v>
      </c>
      <c r="O38" s="15"/>
      <c r="P38" s="1"/>
      <c r="Q38" s="1" t="s">
        <v>365</v>
      </c>
      <c r="R38" s="1" t="s">
        <v>235</v>
      </c>
      <c r="S38" s="1"/>
      <c r="T38" s="1" t="s">
        <v>235</v>
      </c>
      <c r="U38" s="15"/>
      <c r="V38" s="1"/>
      <c r="W38" s="1"/>
      <c r="X38" s="1"/>
      <c r="Y38" s="1"/>
      <c r="Z38" s="1" t="s">
        <v>235</v>
      </c>
      <c r="AB38" s="15"/>
      <c r="AC38" s="15"/>
      <c r="AD38" s="15"/>
      <c r="AE38" s="15"/>
      <c r="AF38" s="15"/>
      <c r="AG38" s="15"/>
      <c r="AH38" s="1"/>
      <c r="AI38" s="15"/>
      <c r="AJ38" s="1"/>
      <c r="AK38" s="15"/>
      <c r="AL38" s="15"/>
      <c r="AM38" s="15"/>
      <c r="AN38" s="15"/>
      <c r="AO38" s="15"/>
      <c r="AP38" s="15"/>
      <c r="AQ38" s="15"/>
      <c r="AU38" s="7"/>
    </row>
    <row r="39">
      <c r="A39" s="8">
        <v>20.0</v>
      </c>
      <c r="B39" s="3" t="s">
        <v>441</v>
      </c>
      <c r="C39" s="3" t="str">
        <f>IFERROR(__xludf.DUMMYFUNCTION("GOOGLETRANSLATE(B39, ""en"", ""zh-CN"")"),"男孩与苍鹭")</f>
        <v>男孩与苍鹭</v>
      </c>
      <c r="D39" s="10">
        <f t="shared" si="1"/>
        <v>3.540370752</v>
      </c>
      <c r="E39" s="10">
        <f t="shared" si="2"/>
        <v>3.72</v>
      </c>
      <c r="F39" s="3">
        <f t="shared" si="3"/>
        <v>0.44</v>
      </c>
      <c r="G39" s="5">
        <f t="shared" si="4"/>
        <v>0.1796292478</v>
      </c>
      <c r="H39" s="3">
        <f t="shared" si="5"/>
        <v>6</v>
      </c>
      <c r="I39" s="3" t="s">
        <v>272</v>
      </c>
      <c r="J39" s="3" t="s">
        <v>365</v>
      </c>
      <c r="K39" s="3" t="s">
        <v>272</v>
      </c>
      <c r="L39" s="3" t="s">
        <v>235</v>
      </c>
      <c r="N39" s="3"/>
      <c r="O39" s="3"/>
      <c r="P39" s="3"/>
      <c r="Q39" s="3"/>
      <c r="R39" s="3"/>
      <c r="S39" s="3"/>
      <c r="T39" s="3"/>
      <c r="U39" s="3"/>
      <c r="V39" s="3"/>
      <c r="Z39" s="3"/>
      <c r="AA39" s="3" t="s">
        <v>242</v>
      </c>
      <c r="AD39" s="1" t="s">
        <v>270</v>
      </c>
      <c r="AH39" s="3"/>
      <c r="AI39" s="3" t="s">
        <v>365</v>
      </c>
      <c r="AJ39" s="3"/>
      <c r="AU39" s="7"/>
    </row>
    <row r="40">
      <c r="A40" s="8">
        <v>21.0</v>
      </c>
      <c r="B40" s="3" t="s">
        <v>450</v>
      </c>
      <c r="C40" s="3" t="str">
        <f>IFERROR(__xludf.DUMMYFUNCTION("GOOGLETRANSLATE(B40, ""en"", ""zh-CN"")"),"夜短，前进吧，女孩")</f>
        <v>夜短，前进吧，女孩</v>
      </c>
      <c r="D40" s="10">
        <f t="shared" si="1"/>
        <v>3.540370752</v>
      </c>
      <c r="E40" s="10">
        <f t="shared" si="2"/>
        <v>3.72</v>
      </c>
      <c r="F40" s="3">
        <f t="shared" si="3"/>
        <v>0.44</v>
      </c>
      <c r="G40" s="5">
        <f t="shared" si="4"/>
        <v>0.1796292478</v>
      </c>
      <c r="H40" s="3">
        <f t="shared" si="5"/>
        <v>6</v>
      </c>
      <c r="I40" s="3" t="s">
        <v>272</v>
      </c>
      <c r="J40" s="3" t="s">
        <v>235</v>
      </c>
      <c r="K40" s="3" t="s">
        <v>270</v>
      </c>
      <c r="L40" s="3" t="s">
        <v>365</v>
      </c>
      <c r="N40" s="3"/>
      <c r="O40" s="3"/>
      <c r="P40" s="3" t="s">
        <v>365</v>
      </c>
      <c r="Q40" s="3"/>
      <c r="R40" s="3"/>
      <c r="S40" s="3"/>
      <c r="T40" s="3"/>
      <c r="U40" s="3"/>
      <c r="V40" s="3"/>
      <c r="Z40" s="3"/>
      <c r="AA40" s="3" t="s">
        <v>242</v>
      </c>
      <c r="AH40" s="3"/>
      <c r="AI40" s="3" t="s">
        <v>272</v>
      </c>
      <c r="AJ40" s="3"/>
      <c r="AU40" s="7"/>
    </row>
    <row r="41">
      <c r="A41" s="8">
        <v>64.0</v>
      </c>
      <c r="B41" s="1" t="s">
        <v>455</v>
      </c>
      <c r="C41" s="1" t="str">
        <f>IFERROR(__xludf.DUMMYFUNCTION("GOOGLETRANSLATE(B41, ""en"", ""zh-CN"")"),"很抱歉打扰你")</f>
        <v>很抱歉打扰你</v>
      </c>
      <c r="D41" s="10">
        <f t="shared" si="1"/>
        <v>3.528002513</v>
      </c>
      <c r="E41" s="10">
        <f t="shared" si="2"/>
        <v>3.727</v>
      </c>
      <c r="F41" s="3">
        <f t="shared" si="3"/>
        <v>0.66</v>
      </c>
      <c r="G41" s="5">
        <f t="shared" si="4"/>
        <v>0.1989974874</v>
      </c>
      <c r="H41" s="3">
        <f t="shared" si="5"/>
        <v>11</v>
      </c>
      <c r="I41" s="1" t="s">
        <v>270</v>
      </c>
      <c r="J41" s="1" t="s">
        <v>270</v>
      </c>
      <c r="K41" s="1" t="s">
        <v>235</v>
      </c>
      <c r="L41" s="1" t="s">
        <v>270</v>
      </c>
      <c r="N41" s="3" t="s">
        <v>272</v>
      </c>
      <c r="O41" s="1"/>
      <c r="P41" s="1" t="s">
        <v>235</v>
      </c>
      <c r="Q41" s="1" t="s">
        <v>365</v>
      </c>
      <c r="R41" s="1" t="s">
        <v>270</v>
      </c>
      <c r="S41" s="1"/>
      <c r="T41" s="1"/>
      <c r="U41" s="1"/>
      <c r="V41" s="1"/>
      <c r="Y41" s="3" t="s">
        <v>364</v>
      </c>
      <c r="Z41" s="1" t="s">
        <v>233</v>
      </c>
      <c r="AD41" s="1" t="s">
        <v>365</v>
      </c>
      <c r="AH41" s="1" t="s">
        <v>416</v>
      </c>
      <c r="AI41" s="1"/>
      <c r="AJ41" s="1"/>
      <c r="AL41" s="3"/>
      <c r="AM41" s="3"/>
      <c r="AN41" s="3"/>
      <c r="AU41" s="7"/>
      <c r="AV41" s="3"/>
    </row>
    <row r="42">
      <c r="A42" s="8">
        <v>85.0</v>
      </c>
      <c r="B42" s="3" t="s">
        <v>466</v>
      </c>
      <c r="C42" s="3" t="str">
        <f>IFERROR(__xludf.DUMMYFUNCTION("GOOGLETRANSLATE(B42, ""en"", ""zh-CN"")"),"空中大灌篮")</f>
        <v>空中大灌篮</v>
      </c>
      <c r="D42" s="10">
        <f t="shared" si="1"/>
        <v>3.521380349</v>
      </c>
      <c r="E42" s="10">
        <f t="shared" si="2"/>
        <v>3.645</v>
      </c>
      <c r="F42" s="3">
        <f t="shared" si="3"/>
        <v>0.41</v>
      </c>
      <c r="G42" s="5">
        <f t="shared" si="4"/>
        <v>0.1236196513</v>
      </c>
      <c r="H42" s="3">
        <f t="shared" si="5"/>
        <v>11</v>
      </c>
      <c r="I42" s="3" t="s">
        <v>270</v>
      </c>
      <c r="J42" s="1" t="s">
        <v>364</v>
      </c>
      <c r="K42" s="3" t="s">
        <v>270</v>
      </c>
      <c r="L42" s="3" t="s">
        <v>270</v>
      </c>
      <c r="M42" s="3" t="s">
        <v>272</v>
      </c>
      <c r="N42" s="3"/>
      <c r="P42" s="3" t="s">
        <v>365</v>
      </c>
      <c r="R42" s="3" t="s">
        <v>235</v>
      </c>
      <c r="T42" s="3" t="s">
        <v>272</v>
      </c>
      <c r="U42" s="1"/>
      <c r="V42" s="1" t="s">
        <v>270</v>
      </c>
      <c r="X42" s="3" t="s">
        <v>270</v>
      </c>
      <c r="AD42" s="1" t="s">
        <v>364</v>
      </c>
      <c r="AH42" s="1"/>
      <c r="AI42" s="3" t="s">
        <v>270</v>
      </c>
      <c r="AJ42" s="3"/>
      <c r="AO42" s="3"/>
      <c r="AU42" s="7"/>
    </row>
    <row r="43">
      <c r="A43" s="8">
        <v>7.0</v>
      </c>
      <c r="B43" s="3" t="s">
        <v>481</v>
      </c>
      <c r="C43" s="3" t="str">
        <f>IFERROR(__xludf.DUMMYFUNCTION("GOOGLETRANSLATE(B43, ""en"", ""zh-CN"")"),"铃目")</f>
        <v>铃目</v>
      </c>
      <c r="D43" s="10">
        <f t="shared" si="1"/>
        <v>3.519504261</v>
      </c>
      <c r="E43" s="10">
        <f t="shared" si="2"/>
        <v>3.94</v>
      </c>
      <c r="F43" s="3">
        <f t="shared" si="3"/>
        <v>1.03</v>
      </c>
      <c r="G43" s="5">
        <f t="shared" si="4"/>
        <v>0.4204957392</v>
      </c>
      <c r="H43" s="3">
        <f t="shared" si="5"/>
        <v>6</v>
      </c>
      <c r="I43" s="3" t="s">
        <v>272</v>
      </c>
      <c r="J43" s="1" t="s">
        <v>233</v>
      </c>
      <c r="K43" s="3" t="s">
        <v>270</v>
      </c>
      <c r="L43" s="3" t="s">
        <v>365</v>
      </c>
      <c r="M43" s="3"/>
      <c r="N43" s="3" t="s">
        <v>416</v>
      </c>
      <c r="O43" s="3"/>
      <c r="P43" s="3"/>
      <c r="Q43" s="3" t="s">
        <v>233</v>
      </c>
      <c r="R43" s="3"/>
      <c r="S43" s="3"/>
      <c r="T43" s="3"/>
      <c r="U43" s="3"/>
      <c r="V43" s="3"/>
      <c r="W43" s="3"/>
      <c r="X43" s="3"/>
      <c r="Y43" s="3"/>
      <c r="Z43" s="3"/>
      <c r="AA43" s="3" t="s">
        <v>242</v>
      </c>
      <c r="AB43" s="3"/>
      <c r="AC43" s="3"/>
      <c r="AD43" s="3"/>
      <c r="AE43" s="3"/>
      <c r="AF43" s="3"/>
      <c r="AG43" s="3"/>
      <c r="AH43" s="3"/>
      <c r="AI43" s="3"/>
      <c r="AJ43" s="3"/>
      <c r="AK43" s="3"/>
      <c r="AL43" s="3"/>
      <c r="AM43" s="3"/>
      <c r="AN43" s="3"/>
      <c r="AO43" s="3"/>
      <c r="AP43" s="3"/>
      <c r="AQ43" s="3"/>
    </row>
    <row r="44">
      <c r="A44" s="8">
        <v>65.0</v>
      </c>
      <c r="B44" s="1" t="s">
        <v>493</v>
      </c>
      <c r="C44" s="1" t="str">
        <f>IFERROR(__xludf.DUMMYFUNCTION("GOOGLETRANSLATE(B44, ""en"", ""zh-CN"")"),"5 集《布恩道克斯》（IMDB 评分最高）")</f>
        <v>5 集《布恩道克斯》（IMDB 评分最高）</v>
      </c>
      <c r="D44" s="10">
        <f t="shared" si="1"/>
        <v>3.502229124</v>
      </c>
      <c r="E44" s="10">
        <f t="shared" si="2"/>
        <v>3.86</v>
      </c>
      <c r="F44" s="3">
        <f t="shared" si="3"/>
        <v>0.8</v>
      </c>
      <c r="G44" s="5">
        <f t="shared" si="4"/>
        <v>0.3577708764</v>
      </c>
      <c r="H44" s="3">
        <f t="shared" si="5"/>
        <v>5</v>
      </c>
      <c r="I44" s="1" t="s">
        <v>270</v>
      </c>
      <c r="J44" s="1" t="s">
        <v>270</v>
      </c>
      <c r="K44" s="1" t="s">
        <v>364</v>
      </c>
      <c r="L44" s="1" t="s">
        <v>233</v>
      </c>
      <c r="N44" s="3" t="s">
        <v>365</v>
      </c>
      <c r="O44" s="1"/>
      <c r="P44" s="1" t="s">
        <v>235</v>
      </c>
      <c r="Q44" s="1"/>
      <c r="R44" s="1"/>
      <c r="S44" s="1"/>
      <c r="T44" s="1"/>
      <c r="U44" s="1"/>
      <c r="V44" s="1"/>
      <c r="Z44" s="1"/>
      <c r="AH44" s="1"/>
      <c r="AI44" s="1"/>
      <c r="AJ44" s="1"/>
      <c r="AU44" s="7"/>
      <c r="AV44" s="3"/>
    </row>
    <row r="45">
      <c r="A45" s="8">
        <v>68.0</v>
      </c>
      <c r="B45" s="3" t="s">
        <v>497</v>
      </c>
      <c r="C45" s="3" t="str">
        <f>IFERROR(__xludf.DUMMYFUNCTION("GOOGLETRANSLATE(B45, ""en"", ""zh-CN"")"),"告别")</f>
        <v>告别</v>
      </c>
      <c r="D45" s="10">
        <f t="shared" si="1"/>
        <v>3.501758839</v>
      </c>
      <c r="E45" s="10">
        <f t="shared" si="2"/>
        <v>3.675</v>
      </c>
      <c r="F45" s="3">
        <f t="shared" si="3"/>
        <v>0.49</v>
      </c>
      <c r="G45" s="5">
        <f t="shared" si="4"/>
        <v>0.1732411614</v>
      </c>
      <c r="H45" s="3">
        <f t="shared" si="5"/>
        <v>8</v>
      </c>
      <c r="I45" s="3" t="s">
        <v>270</v>
      </c>
      <c r="J45" s="3" t="s">
        <v>272</v>
      </c>
      <c r="K45" s="3"/>
      <c r="L45" s="3"/>
      <c r="N45" s="3"/>
      <c r="O45" s="3"/>
      <c r="P45" s="3" t="s">
        <v>270</v>
      </c>
      <c r="Q45" s="3"/>
      <c r="R45" s="3" t="s">
        <v>272</v>
      </c>
      <c r="S45" s="3"/>
      <c r="T45" s="3"/>
      <c r="U45" s="1"/>
      <c r="V45" s="1" t="s">
        <v>365</v>
      </c>
      <c r="X45" s="3"/>
      <c r="Z45" s="3" t="s">
        <v>416</v>
      </c>
      <c r="AD45" s="1" t="s">
        <v>235</v>
      </c>
      <c r="AH45" s="1"/>
      <c r="AI45" s="3" t="s">
        <v>270</v>
      </c>
      <c r="AJ45" s="3"/>
      <c r="AL45" s="3"/>
      <c r="AM45" s="3" t="s">
        <v>270</v>
      </c>
      <c r="AN45" s="3"/>
      <c r="AO45" s="3"/>
      <c r="AU45" s="7"/>
      <c r="AV45" s="3"/>
    </row>
    <row r="46">
      <c r="A46" s="8">
        <v>2.0</v>
      </c>
      <c r="B46" s="3" t="s">
        <v>498</v>
      </c>
      <c r="C46" s="3" t="str">
        <f>IFERROR(__xludf.DUMMYFUNCTION("GOOGLETRANSLATE(B46, ""en"", ""zh-CN"")"),"阿基拉")</f>
        <v>阿基拉</v>
      </c>
      <c r="D46" s="10">
        <f t="shared" si="1"/>
        <v>3.496666667</v>
      </c>
      <c r="E46" s="10">
        <f t="shared" si="2"/>
        <v>3.75</v>
      </c>
      <c r="F46" s="3">
        <f t="shared" si="3"/>
        <v>0.76</v>
      </c>
      <c r="G46" s="5">
        <f t="shared" si="4"/>
        <v>0.2533333333</v>
      </c>
      <c r="H46" s="3">
        <f t="shared" si="5"/>
        <v>9</v>
      </c>
      <c r="I46" s="3" t="s">
        <v>272</v>
      </c>
      <c r="J46" s="3" t="s">
        <v>365</v>
      </c>
      <c r="K46" s="3" t="s">
        <v>499</v>
      </c>
      <c r="L46" s="3" t="s">
        <v>270</v>
      </c>
      <c r="M46" s="3"/>
      <c r="N46" s="3" t="s">
        <v>272</v>
      </c>
      <c r="O46" s="3"/>
      <c r="P46" s="3" t="s">
        <v>270</v>
      </c>
      <c r="R46" s="3"/>
      <c r="S46" s="3"/>
      <c r="T46" s="3" t="s">
        <v>272</v>
      </c>
      <c r="U46" s="3"/>
      <c r="V46" s="3"/>
      <c r="X46" s="3"/>
      <c r="Y46" s="3"/>
      <c r="Z46" s="3"/>
      <c r="AA46" s="3" t="s">
        <v>242</v>
      </c>
      <c r="AB46" s="3"/>
      <c r="AC46" s="3"/>
      <c r="AD46" s="1" t="s">
        <v>233</v>
      </c>
      <c r="AE46" s="3"/>
      <c r="AF46" s="3"/>
      <c r="AG46" s="3"/>
      <c r="AH46" s="3"/>
      <c r="AI46" s="3"/>
      <c r="AJ46" s="3"/>
      <c r="AK46" s="3"/>
      <c r="AL46" s="3"/>
      <c r="AM46" s="3"/>
      <c r="AN46" s="3" t="s">
        <v>272</v>
      </c>
      <c r="AO46" s="3"/>
      <c r="AP46" s="3"/>
      <c r="AQ46" s="3"/>
    </row>
    <row r="47">
      <c r="A47" s="8">
        <v>102.0</v>
      </c>
      <c r="B47" s="3" t="s">
        <v>500</v>
      </c>
      <c r="C47" s="3" t="str">
        <f>IFERROR(__xludf.DUMMYFUNCTION("GOOGLETRANSLATE(B47, ""en"", ""zh-CN"")"),"不太快的快板")</f>
        <v>不太快的快板</v>
      </c>
      <c r="D47" s="10">
        <f t="shared" si="1"/>
        <v>3.487</v>
      </c>
      <c r="E47" s="10">
        <f t="shared" si="2"/>
        <v>3.667</v>
      </c>
      <c r="F47" s="3">
        <f t="shared" si="3"/>
        <v>0.54</v>
      </c>
      <c r="G47" s="5">
        <f t="shared" si="4"/>
        <v>0.18</v>
      </c>
      <c r="H47" s="3">
        <f t="shared" si="5"/>
        <v>9</v>
      </c>
      <c r="I47" s="1" t="s">
        <v>270</v>
      </c>
      <c r="J47" s="1" t="s">
        <v>272</v>
      </c>
      <c r="K47" s="1" t="s">
        <v>270</v>
      </c>
      <c r="L47" s="1" t="s">
        <v>364</v>
      </c>
      <c r="M47" s="1" t="s">
        <v>364</v>
      </c>
      <c r="N47" s="1" t="s">
        <v>270</v>
      </c>
      <c r="O47" s="15"/>
      <c r="P47" s="1" t="s">
        <v>272</v>
      </c>
      <c r="Q47" s="1"/>
      <c r="R47" s="1"/>
      <c r="S47" s="1"/>
      <c r="T47" s="15"/>
      <c r="U47" s="15"/>
      <c r="V47" s="1" t="s">
        <v>235</v>
      </c>
      <c r="W47" s="1" t="s">
        <v>235</v>
      </c>
      <c r="X47" s="1"/>
      <c r="Y47" s="1"/>
      <c r="Z47" s="1" t="s">
        <v>364</v>
      </c>
      <c r="AB47" s="15"/>
      <c r="AC47" s="15"/>
      <c r="AD47" s="15"/>
      <c r="AE47" s="15"/>
      <c r="AF47" s="15"/>
      <c r="AG47" s="15"/>
      <c r="AH47" s="1"/>
      <c r="AI47" s="15"/>
      <c r="AJ47" s="1"/>
      <c r="AK47" s="15"/>
      <c r="AL47" s="15"/>
      <c r="AM47" s="15"/>
      <c r="AN47" s="15"/>
      <c r="AO47" s="15"/>
      <c r="AP47" s="15"/>
      <c r="AQ47" s="15"/>
      <c r="AU47" s="7"/>
    </row>
    <row r="48">
      <c r="A48" s="8">
        <v>48.0</v>
      </c>
      <c r="B48" s="3" t="s">
        <v>501</v>
      </c>
      <c r="C48" s="3" t="str">
        <f>IFERROR(__xludf.DUMMYFUNCTION("GOOGLETRANSLATE(B48, ""en"", ""zh-CN"")"),"四月与非凡世界")</f>
        <v>四月与非凡世界</v>
      </c>
      <c r="D48" s="10">
        <f t="shared" si="1"/>
        <v>3.486158004</v>
      </c>
      <c r="E48" s="10">
        <f t="shared" si="2"/>
        <v>3.6</v>
      </c>
      <c r="F48" s="3">
        <f t="shared" si="3"/>
        <v>0.36</v>
      </c>
      <c r="G48" s="5">
        <f t="shared" si="4"/>
        <v>0.1138419958</v>
      </c>
      <c r="H48" s="3">
        <f t="shared" si="5"/>
        <v>10</v>
      </c>
      <c r="I48" s="3" t="s">
        <v>270</v>
      </c>
      <c r="J48" s="1" t="s">
        <v>270</v>
      </c>
      <c r="K48" s="1" t="s">
        <v>365</v>
      </c>
      <c r="L48" s="1" t="s">
        <v>365</v>
      </c>
      <c r="N48" s="1"/>
      <c r="O48" s="1"/>
      <c r="P48" s="1" t="s">
        <v>364</v>
      </c>
      <c r="Q48" s="1"/>
      <c r="R48" s="1" t="s">
        <v>272</v>
      </c>
      <c r="S48" s="1"/>
      <c r="T48" s="1"/>
      <c r="U48" s="1" t="s">
        <v>270</v>
      </c>
      <c r="V48" s="1" t="s">
        <v>272</v>
      </c>
      <c r="Z48" s="1" t="s">
        <v>270</v>
      </c>
      <c r="AH48" s="1" t="s">
        <v>272</v>
      </c>
      <c r="AI48" s="1" t="s">
        <v>365</v>
      </c>
      <c r="AJ48" s="1"/>
      <c r="AL48" s="1"/>
      <c r="AM48" s="1"/>
      <c r="AN48" s="1"/>
      <c r="AU48" s="7"/>
      <c r="AV48" s="3"/>
    </row>
    <row r="49">
      <c r="A49" s="8">
        <v>83.0</v>
      </c>
      <c r="B49" s="3" t="s">
        <v>502</v>
      </c>
      <c r="C49" s="3" t="str">
        <f>IFERROR(__xludf.DUMMYFUNCTION("GOOGLETRANSLATE(B49, ""en"", ""zh-CN"")"),"吸血鬼猎人D：嗜血")</f>
        <v>吸血鬼猎人D：嗜血</v>
      </c>
      <c r="D49" s="10">
        <f t="shared" si="1"/>
        <v>3.482912451</v>
      </c>
      <c r="E49" s="10">
        <f t="shared" si="2"/>
        <v>3.66</v>
      </c>
      <c r="F49" s="3">
        <f t="shared" si="3"/>
        <v>0.56</v>
      </c>
      <c r="G49" s="5">
        <f t="shared" si="4"/>
        <v>0.177087549</v>
      </c>
      <c r="H49" s="3">
        <f t="shared" si="5"/>
        <v>10</v>
      </c>
      <c r="I49" s="3" t="s">
        <v>270</v>
      </c>
      <c r="J49" s="1" t="s">
        <v>270</v>
      </c>
      <c r="K49" s="1" t="s">
        <v>365</v>
      </c>
      <c r="L49" s="1"/>
      <c r="N49" s="1"/>
      <c r="O49" s="1" t="s">
        <v>272</v>
      </c>
      <c r="P49" s="1" t="s">
        <v>272</v>
      </c>
      <c r="Q49" s="1" t="s">
        <v>499</v>
      </c>
      <c r="R49" s="1"/>
      <c r="S49" s="1"/>
      <c r="T49" s="1"/>
      <c r="U49" s="1"/>
      <c r="V49" s="1"/>
      <c r="X49" s="1"/>
      <c r="Y49" s="1"/>
      <c r="Z49" s="1"/>
      <c r="AD49" s="1" t="s">
        <v>272</v>
      </c>
      <c r="AE49" s="1" t="s">
        <v>272</v>
      </c>
      <c r="AF49" s="1" t="s">
        <v>272</v>
      </c>
      <c r="AG49" s="1" t="s">
        <v>365</v>
      </c>
      <c r="AH49" s="1"/>
      <c r="AI49" s="1"/>
      <c r="AJ49" s="1"/>
      <c r="AK49" s="1" t="s">
        <v>272</v>
      </c>
      <c r="AL49" s="1"/>
      <c r="AM49" s="1"/>
      <c r="AN49" s="1"/>
      <c r="AO49" s="1"/>
      <c r="AP49" s="1"/>
      <c r="AU49" s="7"/>
      <c r="AV49" s="3"/>
    </row>
    <row r="50">
      <c r="A50" s="8">
        <v>96.0</v>
      </c>
      <c r="B50" s="3" t="s">
        <v>503</v>
      </c>
      <c r="C50" s="3" t="str">
        <f>IFERROR(__xludf.DUMMYFUNCTION("GOOGLETRANSLATE(B50, ""en"", ""zh-CN"")"),"机器人之梦")</f>
        <v>机器人之梦</v>
      </c>
      <c r="D50" s="10">
        <f t="shared" si="1"/>
        <v>3.475683945</v>
      </c>
      <c r="E50" s="10">
        <f t="shared" si="2"/>
        <v>3.631</v>
      </c>
      <c r="F50" s="3">
        <f t="shared" si="3"/>
        <v>0.56</v>
      </c>
      <c r="G50" s="5">
        <f t="shared" si="4"/>
        <v>0.1553160549</v>
      </c>
      <c r="H50" s="3">
        <f t="shared" si="5"/>
        <v>13</v>
      </c>
      <c r="I50" s="3" t="s">
        <v>270</v>
      </c>
      <c r="J50" s="3" t="s">
        <v>272</v>
      </c>
      <c r="K50" s="3" t="s">
        <v>235</v>
      </c>
      <c r="L50" s="3" t="s">
        <v>364</v>
      </c>
      <c r="M50" s="3" t="s">
        <v>364</v>
      </c>
      <c r="N50" s="3" t="s">
        <v>272</v>
      </c>
      <c r="P50" s="3" t="s">
        <v>365</v>
      </c>
      <c r="Q50" s="3" t="s">
        <v>365</v>
      </c>
      <c r="R50" s="3" t="s">
        <v>272</v>
      </c>
      <c r="U50" s="1"/>
      <c r="V50" s="1"/>
      <c r="W50" s="3" t="s">
        <v>235</v>
      </c>
      <c r="Y50" s="3" t="s">
        <v>416</v>
      </c>
      <c r="AE50" s="3" t="s">
        <v>235</v>
      </c>
      <c r="AH50" s="1"/>
      <c r="AI50" s="3" t="s">
        <v>365</v>
      </c>
      <c r="AJ50" s="3"/>
      <c r="AK50" s="3" t="s">
        <v>270</v>
      </c>
      <c r="AO50" s="3"/>
      <c r="AU50" s="7"/>
    </row>
    <row r="51">
      <c r="A51" s="8">
        <v>86.0</v>
      </c>
      <c r="B51" s="3" t="s">
        <v>504</v>
      </c>
      <c r="C51" s="3" t="str">
        <f>IFERROR(__xludf.DUMMYFUNCTION("GOOGLETRANSLATE(B51, ""en"", ""zh-CN"")"),"太极旗飘扬：兄弟情")</f>
        <v>太极旗飘扬：兄弟情</v>
      </c>
      <c r="D51" s="10">
        <f t="shared" si="1"/>
        <v>3.464274555</v>
      </c>
      <c r="E51" s="10">
        <f t="shared" si="2"/>
        <v>3.609</v>
      </c>
      <c r="F51" s="3">
        <f t="shared" si="3"/>
        <v>0.48</v>
      </c>
      <c r="G51" s="5">
        <f t="shared" si="4"/>
        <v>0.1447254454</v>
      </c>
      <c r="H51" s="3">
        <f t="shared" si="5"/>
        <v>11</v>
      </c>
      <c r="I51" s="3" t="s">
        <v>270</v>
      </c>
      <c r="J51" s="3" t="s">
        <v>270</v>
      </c>
      <c r="K51" s="3" t="s">
        <v>270</v>
      </c>
      <c r="L51" s="3" t="s">
        <v>272</v>
      </c>
      <c r="M51" s="3" t="s">
        <v>364</v>
      </c>
      <c r="N51" s="3" t="s">
        <v>365</v>
      </c>
      <c r="O51" s="3"/>
      <c r="P51" s="3" t="s">
        <v>235</v>
      </c>
      <c r="Q51" s="3"/>
      <c r="R51" s="3"/>
      <c r="S51" s="3"/>
      <c r="T51" s="3" t="s">
        <v>416</v>
      </c>
      <c r="U51" s="1"/>
      <c r="V51" s="1"/>
      <c r="W51" s="3" t="s">
        <v>365</v>
      </c>
      <c r="X51" s="3"/>
      <c r="Y51" s="3" t="s">
        <v>272</v>
      </c>
      <c r="Z51" s="3"/>
      <c r="AH51" s="1"/>
      <c r="AI51" s="3" t="s">
        <v>272</v>
      </c>
      <c r="AJ51" s="3"/>
      <c r="AK51" s="3" t="s">
        <v>270</v>
      </c>
      <c r="AL51" s="3"/>
      <c r="AM51" s="3"/>
      <c r="AN51" s="3"/>
      <c r="AO51" s="3"/>
      <c r="AU51" s="7"/>
    </row>
    <row r="52">
      <c r="A52" s="8">
        <v>33.0</v>
      </c>
      <c r="B52" s="3" t="s">
        <v>505</v>
      </c>
      <c r="C52" s="3" t="str">
        <f>IFERROR(__xludf.DUMMYFUNCTION("GOOGLETRANSLATE(B52, ""en"", ""zh-CN"")"),"星际牛仔")</f>
        <v>星际牛仔</v>
      </c>
      <c r="D52" s="10">
        <f t="shared" si="1"/>
        <v>3.443399284</v>
      </c>
      <c r="E52" s="10">
        <f t="shared" si="2"/>
        <v>3.611</v>
      </c>
      <c r="F52" s="3">
        <f t="shared" si="3"/>
        <v>0.53</v>
      </c>
      <c r="G52" s="5">
        <f t="shared" si="4"/>
        <v>0.167600716</v>
      </c>
      <c r="H52" s="3">
        <f t="shared" si="5"/>
        <v>10</v>
      </c>
      <c r="I52" s="3" t="s">
        <v>365</v>
      </c>
      <c r="J52" s="3" t="s">
        <v>365</v>
      </c>
      <c r="K52" s="3" t="s">
        <v>364</v>
      </c>
      <c r="L52" s="3" t="s">
        <v>365</v>
      </c>
      <c r="N52" s="3" t="s">
        <v>272</v>
      </c>
      <c r="O52" s="3"/>
      <c r="P52" s="3" t="s">
        <v>272</v>
      </c>
      <c r="Q52" s="3"/>
      <c r="R52" s="3"/>
      <c r="S52" s="3"/>
      <c r="T52" s="3" t="s">
        <v>235</v>
      </c>
      <c r="U52" s="3"/>
      <c r="V52" s="3"/>
      <c r="Z52" s="3" t="s">
        <v>365</v>
      </c>
      <c r="AA52" s="3" t="s">
        <v>242</v>
      </c>
      <c r="AD52" s="1" t="s">
        <v>235</v>
      </c>
      <c r="AH52" s="3"/>
      <c r="AI52" s="3" t="s">
        <v>364</v>
      </c>
      <c r="AJ52" s="3"/>
      <c r="AU52" s="7"/>
      <c r="AV52" s="3"/>
    </row>
    <row r="53">
      <c r="A53" s="1">
        <v>127.0</v>
      </c>
      <c r="B53" s="1" t="s">
        <v>514</v>
      </c>
      <c r="C53" s="1" t="str">
        <f>IFERROR(__xludf.DUMMYFUNCTION("GOOGLETRANSLATE(B53, ""en"", ""zh-CN"")"),"猴人")</f>
        <v>猴人</v>
      </c>
      <c r="D53" s="10">
        <f t="shared" si="1"/>
        <v>3.42744893</v>
      </c>
      <c r="E53" s="10">
        <f t="shared" si="2"/>
        <v>3.66</v>
      </c>
      <c r="F53" s="3">
        <f t="shared" si="3"/>
        <v>0.52</v>
      </c>
      <c r="G53" s="5">
        <f t="shared" si="4"/>
        <v>0.2325510697</v>
      </c>
      <c r="H53" s="3">
        <f t="shared" si="5"/>
        <v>5</v>
      </c>
      <c r="I53" s="1" t="s">
        <v>270</v>
      </c>
      <c r="J53" s="1" t="s">
        <v>272</v>
      </c>
      <c r="K53" s="1" t="s">
        <v>270</v>
      </c>
      <c r="L53" s="1"/>
      <c r="M53" s="1" t="s">
        <v>364</v>
      </c>
      <c r="N53" s="1" t="s">
        <v>365</v>
      </c>
      <c r="O53" s="1"/>
      <c r="P53" s="1"/>
      <c r="Q53" s="1"/>
      <c r="R53" s="1"/>
      <c r="S53" s="1"/>
      <c r="T53" s="1"/>
      <c r="U53" s="1"/>
      <c r="V53" s="1"/>
      <c r="W53" s="1"/>
      <c r="X53" s="1"/>
      <c r="Y53" s="15"/>
      <c r="Z53" s="15"/>
      <c r="AB53" s="15"/>
      <c r="AC53" s="15"/>
      <c r="AD53" s="1" t="s">
        <v>235</v>
      </c>
      <c r="AE53" s="15"/>
      <c r="AF53" s="15"/>
      <c r="AG53" s="15"/>
      <c r="AH53" s="15"/>
      <c r="AI53" s="15"/>
      <c r="AJ53" s="15"/>
      <c r="AK53" s="1"/>
      <c r="AL53" s="15"/>
      <c r="AM53" s="15"/>
      <c r="AN53" s="15"/>
      <c r="AO53" s="15"/>
      <c r="AP53" s="15"/>
      <c r="AQ53" s="15"/>
      <c r="AU53" s="7"/>
    </row>
    <row r="54">
      <c r="A54" s="8">
        <v>98.0</v>
      </c>
      <c r="B54" s="1" t="s">
        <v>534</v>
      </c>
      <c r="C54" s="1" t="str">
        <f>IFERROR(__xludf.DUMMYFUNCTION("GOOGLETRANSLATE(B54, ""en"", ""zh-CN"")"),"蒲公英")</f>
        <v>蒲公英</v>
      </c>
      <c r="D54" s="10">
        <f t="shared" si="1"/>
        <v>3.4273735</v>
      </c>
      <c r="E54" s="10">
        <f t="shared" si="2"/>
        <v>3.571</v>
      </c>
      <c r="F54" s="3">
        <f t="shared" si="3"/>
        <v>0.38</v>
      </c>
      <c r="G54" s="5">
        <f t="shared" si="4"/>
        <v>0.1436264997</v>
      </c>
      <c r="H54" s="3">
        <f t="shared" si="5"/>
        <v>7</v>
      </c>
      <c r="I54" s="1" t="s">
        <v>270</v>
      </c>
      <c r="J54" s="1" t="s">
        <v>272</v>
      </c>
      <c r="K54" s="1" t="s">
        <v>270</v>
      </c>
      <c r="L54" s="15"/>
      <c r="M54" s="15"/>
      <c r="N54" s="1" t="s">
        <v>270</v>
      </c>
      <c r="O54" s="15"/>
      <c r="P54" s="15"/>
      <c r="Q54" s="1" t="s">
        <v>272</v>
      </c>
      <c r="R54" s="1" t="s">
        <v>364</v>
      </c>
      <c r="S54" s="1"/>
      <c r="T54" s="15"/>
      <c r="U54" s="15"/>
      <c r="V54" s="15"/>
      <c r="W54" s="15"/>
      <c r="X54" s="1" t="s">
        <v>365</v>
      </c>
      <c r="Y54" s="15"/>
      <c r="Z54" s="1" t="s">
        <v>365</v>
      </c>
      <c r="AB54" s="15"/>
      <c r="AC54" s="15"/>
      <c r="AD54" s="15"/>
      <c r="AE54" s="15"/>
      <c r="AF54" s="15"/>
      <c r="AG54" s="15"/>
      <c r="AH54" s="15"/>
      <c r="AI54" s="15"/>
      <c r="AJ54" s="15"/>
      <c r="AK54" s="15"/>
      <c r="AL54" s="15"/>
      <c r="AM54" s="15"/>
      <c r="AN54" s="15"/>
      <c r="AO54" s="15"/>
      <c r="AP54" s="15"/>
      <c r="AQ54" s="15"/>
      <c r="AU54" s="7"/>
    </row>
    <row r="55">
      <c r="A55" s="8">
        <v>89.0</v>
      </c>
      <c r="B55" s="3" t="s">
        <v>554</v>
      </c>
      <c r="C55" s="3" t="str">
        <f>IFERROR(__xludf.DUMMYFUNCTION("GOOGLETRANSLATE(B55, ""en"", ""zh-CN"")"),"老无所依")</f>
        <v>老无所依</v>
      </c>
      <c r="D55" s="10">
        <f t="shared" si="1"/>
        <v>3.420305628</v>
      </c>
      <c r="E55" s="10">
        <f t="shared" si="2"/>
        <v>3.683</v>
      </c>
      <c r="F55" s="3">
        <f t="shared" si="3"/>
        <v>0.91</v>
      </c>
      <c r="G55" s="5">
        <f t="shared" si="4"/>
        <v>0.2626943725</v>
      </c>
      <c r="H55" s="3">
        <f t="shared" si="5"/>
        <v>12</v>
      </c>
      <c r="I55" s="1" t="s">
        <v>365</v>
      </c>
      <c r="J55" s="1" t="s">
        <v>235</v>
      </c>
      <c r="K55" s="1" t="s">
        <v>364</v>
      </c>
      <c r="L55" s="1" t="s">
        <v>364</v>
      </c>
      <c r="M55" s="1" t="s">
        <v>364</v>
      </c>
      <c r="N55" s="1" t="s">
        <v>235</v>
      </c>
      <c r="O55" s="1"/>
      <c r="P55" s="1" t="s">
        <v>233</v>
      </c>
      <c r="Q55" s="1" t="s">
        <v>416</v>
      </c>
      <c r="R55" s="1" t="s">
        <v>365</v>
      </c>
      <c r="S55" s="1"/>
      <c r="T55" s="1" t="s">
        <v>272</v>
      </c>
      <c r="U55" s="1"/>
      <c r="V55" s="1" t="s">
        <v>499</v>
      </c>
      <c r="Z55" s="1" t="s">
        <v>235</v>
      </c>
      <c r="AD55" s="1" t="s">
        <v>233</v>
      </c>
      <c r="AH55" s="1"/>
      <c r="AO55" s="3"/>
      <c r="AU55" s="7"/>
    </row>
    <row r="56">
      <c r="A56" s="1">
        <v>125.0</v>
      </c>
      <c r="B56" s="1" t="s">
        <v>346</v>
      </c>
      <c r="C56" s="1" t="str">
        <f>IFERROR(__xludf.DUMMYFUNCTION("GOOGLETRANSLATE(B56, ""en"", ""zh-CN"")"),"信条")</f>
        <v>信条</v>
      </c>
      <c r="D56" s="10">
        <f t="shared" si="1"/>
        <v>3.400571906</v>
      </c>
      <c r="E56" s="10">
        <f t="shared" si="2"/>
        <v>3.593</v>
      </c>
      <c r="F56" s="3">
        <f t="shared" si="3"/>
        <v>0.72</v>
      </c>
      <c r="G56" s="5">
        <f t="shared" si="4"/>
        <v>0.1924280942</v>
      </c>
      <c r="H56" s="3">
        <f t="shared" si="5"/>
        <v>14</v>
      </c>
      <c r="I56" s="1" t="s">
        <v>270</v>
      </c>
      <c r="J56" s="1" t="s">
        <v>365</v>
      </c>
      <c r="K56" s="1" t="s">
        <v>272</v>
      </c>
      <c r="L56" s="1" t="s">
        <v>270</v>
      </c>
      <c r="M56" s="1" t="s">
        <v>364</v>
      </c>
      <c r="N56" s="1" t="s">
        <v>270</v>
      </c>
      <c r="O56" s="1" t="s">
        <v>499</v>
      </c>
      <c r="P56" s="1" t="s">
        <v>365</v>
      </c>
      <c r="Q56" s="1" t="s">
        <v>416</v>
      </c>
      <c r="R56" s="1" t="s">
        <v>233</v>
      </c>
      <c r="S56" s="1" t="s">
        <v>364</v>
      </c>
      <c r="T56" s="1" t="s">
        <v>270</v>
      </c>
      <c r="U56" s="1" t="s">
        <v>272</v>
      </c>
      <c r="V56" s="1"/>
      <c r="W56" s="1" t="s">
        <v>235</v>
      </c>
      <c r="X56" s="1"/>
      <c r="Y56" s="15"/>
      <c r="Z56" s="15"/>
      <c r="AB56" s="15"/>
      <c r="AC56" s="15"/>
      <c r="AD56" s="1" t="s">
        <v>235</v>
      </c>
      <c r="AE56" s="15"/>
      <c r="AF56" s="15"/>
      <c r="AG56" s="15"/>
      <c r="AH56" s="15"/>
      <c r="AI56" s="15"/>
      <c r="AJ56" s="15"/>
      <c r="AK56" s="1"/>
      <c r="AL56" s="15"/>
      <c r="AM56" s="15"/>
      <c r="AN56" s="15"/>
      <c r="AO56" s="15"/>
      <c r="AP56" s="15"/>
      <c r="AQ56" s="15"/>
      <c r="AU56" s="7"/>
    </row>
    <row r="57">
      <c r="A57" s="1">
        <v>122.0</v>
      </c>
      <c r="B57" s="1" t="s">
        <v>556</v>
      </c>
      <c r="C57" s="1" t="str">
        <f>IFERROR(__xludf.DUMMYFUNCTION("GOOGLETRANSLATE(B57, ""en"", ""zh-CN"")"),"《致命魔术》")</f>
        <v>《致命魔术》</v>
      </c>
      <c r="D57" s="10">
        <f t="shared" si="1"/>
        <v>3.379896718</v>
      </c>
      <c r="E57" s="10">
        <f t="shared" si="2"/>
        <v>3.6</v>
      </c>
      <c r="F57" s="3">
        <f t="shared" si="3"/>
        <v>0.73</v>
      </c>
      <c r="G57" s="5">
        <f t="shared" si="4"/>
        <v>0.2201032815</v>
      </c>
      <c r="H57" s="3">
        <f t="shared" si="5"/>
        <v>11</v>
      </c>
      <c r="I57" s="1" t="s">
        <v>365</v>
      </c>
      <c r="J57" s="1" t="s">
        <v>270</v>
      </c>
      <c r="K57" s="1" t="s">
        <v>365</v>
      </c>
      <c r="L57" s="1" t="s">
        <v>365</v>
      </c>
      <c r="M57" s="1" t="s">
        <v>364</v>
      </c>
      <c r="N57" s="1"/>
      <c r="O57" s="1" t="s">
        <v>499</v>
      </c>
      <c r="P57" s="1" t="s">
        <v>272</v>
      </c>
      <c r="Q57" s="1" t="s">
        <v>364</v>
      </c>
      <c r="R57" s="1" t="s">
        <v>270</v>
      </c>
      <c r="S57" s="3"/>
      <c r="T57" s="15"/>
      <c r="U57" s="1"/>
      <c r="V57" s="15"/>
      <c r="W57" s="15"/>
      <c r="X57" s="1"/>
      <c r="Y57" s="1" t="s">
        <v>272</v>
      </c>
      <c r="Z57" s="3" t="s">
        <v>233</v>
      </c>
      <c r="AB57" s="15"/>
      <c r="AC57" s="15"/>
      <c r="AD57" s="1" t="s">
        <v>235</v>
      </c>
      <c r="AE57" s="15"/>
      <c r="AF57" s="15"/>
      <c r="AG57" s="15"/>
      <c r="AH57" s="15"/>
      <c r="AI57" s="15"/>
      <c r="AJ57" s="15"/>
      <c r="AK57" s="1"/>
      <c r="AL57" s="15"/>
      <c r="AM57" s="15"/>
      <c r="AN57" s="15"/>
      <c r="AO57" s="15"/>
      <c r="AP57" s="15"/>
      <c r="AQ57" s="15"/>
      <c r="AU57" s="7"/>
    </row>
    <row r="58">
      <c r="A58" s="8">
        <v>59.0</v>
      </c>
      <c r="B58" s="1" t="s">
        <v>557</v>
      </c>
      <c r="C58" s="1" t="str">
        <f>IFERROR(__xludf.DUMMYFUNCTION("GOOGLETRANSLATE(B58, ""en"", ""zh-CN"")"),"四兄弟")</f>
        <v>四兄弟</v>
      </c>
      <c r="D58" s="10">
        <f t="shared" si="1"/>
        <v>3.344436508</v>
      </c>
      <c r="E58" s="10">
        <f t="shared" si="2"/>
        <v>3.5</v>
      </c>
      <c r="F58" s="3">
        <f t="shared" si="3"/>
        <v>0.44</v>
      </c>
      <c r="G58" s="5">
        <f t="shared" si="4"/>
        <v>0.1555634919</v>
      </c>
      <c r="H58" s="3">
        <f t="shared" si="5"/>
        <v>8</v>
      </c>
      <c r="I58" s="1" t="s">
        <v>270</v>
      </c>
      <c r="J58" s="1" t="s">
        <v>365</v>
      </c>
      <c r="K58" s="1" t="s">
        <v>272</v>
      </c>
      <c r="L58" s="1" t="s">
        <v>365</v>
      </c>
      <c r="N58" s="3"/>
      <c r="O58" s="1"/>
      <c r="P58" s="1"/>
      <c r="Q58" s="1" t="s">
        <v>272</v>
      </c>
      <c r="R58" s="1" t="s">
        <v>270</v>
      </c>
      <c r="S58" s="1"/>
      <c r="T58" s="1" t="s">
        <v>365</v>
      </c>
      <c r="U58" s="1"/>
      <c r="V58" s="1"/>
      <c r="Z58" s="1"/>
      <c r="AD58" s="1" t="s">
        <v>416</v>
      </c>
      <c r="AH58" s="1"/>
      <c r="AI58" s="1" t="s">
        <v>270</v>
      </c>
      <c r="AJ58" s="1"/>
      <c r="AU58" s="7"/>
      <c r="AV58" s="3"/>
    </row>
    <row r="59">
      <c r="A59" s="8">
        <v>81.0</v>
      </c>
      <c r="B59" s="3" t="s">
        <v>558</v>
      </c>
      <c r="C59" s="3" t="str">
        <f>IFERROR(__xludf.DUMMYFUNCTION("GOOGLETRANSLATE(B59, ""en"", ""zh-CN"")"),"Kpop恶魔猎人")</f>
        <v>Kpop恶魔猎人</v>
      </c>
      <c r="D59" s="10">
        <f t="shared" si="1"/>
        <v>3.334368677</v>
      </c>
      <c r="E59" s="10">
        <f t="shared" si="2"/>
        <v>3.6</v>
      </c>
      <c r="F59" s="3">
        <f t="shared" si="3"/>
        <v>0.84</v>
      </c>
      <c r="G59" s="5">
        <f t="shared" si="4"/>
        <v>0.2656313235</v>
      </c>
      <c r="H59" s="3">
        <f t="shared" si="5"/>
        <v>10</v>
      </c>
      <c r="I59" s="1" t="s">
        <v>270</v>
      </c>
      <c r="J59" s="1" t="s">
        <v>365</v>
      </c>
      <c r="K59" s="1" t="s">
        <v>270</v>
      </c>
      <c r="L59" s="1"/>
      <c r="N59" s="1" t="s">
        <v>270</v>
      </c>
      <c r="O59" s="1" t="s">
        <v>365</v>
      </c>
      <c r="P59" s="1" t="s">
        <v>416</v>
      </c>
      <c r="Q59" s="1" t="s">
        <v>429</v>
      </c>
      <c r="R59" s="1" t="s">
        <v>235</v>
      </c>
      <c r="S59" s="1"/>
      <c r="T59" s="1" t="s">
        <v>272</v>
      </c>
      <c r="U59" s="1"/>
      <c r="V59" s="1"/>
      <c r="X59" s="1"/>
      <c r="Y59" s="1" t="s">
        <v>233</v>
      </c>
      <c r="Z59" s="1"/>
      <c r="AE59" s="1"/>
      <c r="AF59" s="1"/>
      <c r="AH59" s="1"/>
      <c r="AI59" s="1" t="s">
        <v>272</v>
      </c>
      <c r="AJ59" s="1"/>
      <c r="AK59" s="1"/>
      <c r="AL59" s="1"/>
      <c r="AM59" s="1"/>
      <c r="AN59" s="1"/>
      <c r="AO59" s="1"/>
      <c r="AP59" s="1"/>
      <c r="AU59" s="7"/>
      <c r="AV59" s="3"/>
    </row>
    <row r="60">
      <c r="A60" s="1">
        <v>111.0</v>
      </c>
      <c r="B60" s="1" t="s">
        <v>562</v>
      </c>
      <c r="C60" s="1" t="str">
        <f>IFERROR(__xludf.DUMMYFUNCTION("GOOGLETRANSLATE(B60, ""en"", ""zh-CN"")"),"喜福会")</f>
        <v>喜福会</v>
      </c>
      <c r="D60" s="10">
        <f t="shared" si="1"/>
        <v>3.270053211</v>
      </c>
      <c r="E60" s="10">
        <f t="shared" si="2"/>
        <v>3.613</v>
      </c>
      <c r="F60" s="3">
        <f t="shared" si="3"/>
        <v>0.97</v>
      </c>
      <c r="G60" s="5">
        <f t="shared" si="4"/>
        <v>0.3429467889</v>
      </c>
      <c r="H60" s="3">
        <f t="shared" si="5"/>
        <v>8</v>
      </c>
      <c r="I60" s="1" t="s">
        <v>272</v>
      </c>
      <c r="J60" s="1" t="s">
        <v>235</v>
      </c>
      <c r="K60" s="1" t="s">
        <v>235</v>
      </c>
      <c r="L60" s="1" t="s">
        <v>416</v>
      </c>
      <c r="M60" s="1" t="s">
        <v>429</v>
      </c>
      <c r="N60" s="1" t="s">
        <v>235</v>
      </c>
      <c r="O60" s="1"/>
      <c r="P60" s="1"/>
      <c r="Q60" s="15"/>
      <c r="R60" s="1"/>
      <c r="S60" s="15"/>
      <c r="T60" s="1" t="s">
        <v>416</v>
      </c>
      <c r="U60" s="1" t="s">
        <v>235</v>
      </c>
      <c r="V60" s="1" t="s">
        <v>235</v>
      </c>
      <c r="W60" s="15"/>
      <c r="X60" s="1"/>
      <c r="Y60" s="15"/>
      <c r="Z60" s="15"/>
      <c r="AB60" s="15"/>
      <c r="AC60" s="15"/>
      <c r="AD60" s="15"/>
      <c r="AE60" s="15"/>
      <c r="AF60" s="15"/>
      <c r="AG60" s="15"/>
      <c r="AH60" s="15"/>
      <c r="AI60" s="15"/>
      <c r="AJ60" s="15"/>
      <c r="AK60" s="1"/>
      <c r="AL60" s="15"/>
      <c r="AM60" s="15"/>
      <c r="AN60" s="15"/>
      <c r="AO60" s="15"/>
      <c r="AP60" s="15"/>
      <c r="AQ60" s="15"/>
      <c r="AU60" s="7"/>
    </row>
    <row r="61">
      <c r="A61" s="1">
        <v>116.0</v>
      </c>
      <c r="B61" s="1" t="s">
        <v>232</v>
      </c>
      <c r="C61" s="1" t="str">
        <f>IFERROR(__xludf.DUMMYFUNCTION("GOOGLETRANSLATE(B61, ""en"", ""zh-CN"")"),"辉夜姬物语")</f>
        <v>辉夜姬物语</v>
      </c>
      <c r="D61" s="10">
        <f t="shared" si="1"/>
        <v>3.263333333</v>
      </c>
      <c r="E61" s="10">
        <f t="shared" si="2"/>
        <v>3.4</v>
      </c>
      <c r="F61" s="3">
        <f t="shared" si="3"/>
        <v>0.41</v>
      </c>
      <c r="G61" s="5">
        <f t="shared" si="4"/>
        <v>0.1366666667</v>
      </c>
      <c r="H61" s="3">
        <f t="shared" si="5"/>
        <v>9</v>
      </c>
      <c r="I61" s="1" t="s">
        <v>365</v>
      </c>
      <c r="J61" s="1" t="s">
        <v>365</v>
      </c>
      <c r="K61" s="1" t="s">
        <v>270</v>
      </c>
      <c r="L61" s="1" t="s">
        <v>364</v>
      </c>
      <c r="M61" s="1" t="s">
        <v>364</v>
      </c>
      <c r="N61" s="1" t="s">
        <v>364</v>
      </c>
      <c r="O61" s="1"/>
      <c r="P61" s="1"/>
      <c r="Q61" s="3" t="s">
        <v>272</v>
      </c>
      <c r="R61" s="1" t="s">
        <v>365</v>
      </c>
      <c r="S61" s="1"/>
      <c r="T61" s="1"/>
      <c r="U61" s="15"/>
      <c r="V61" s="1"/>
      <c r="W61" s="1"/>
      <c r="X61" s="1"/>
      <c r="Y61" s="1"/>
      <c r="Z61" s="1" t="s">
        <v>365</v>
      </c>
      <c r="AB61" s="15"/>
      <c r="AC61" s="15"/>
      <c r="AD61" s="1" t="s">
        <v>272</v>
      </c>
      <c r="AE61" s="15"/>
      <c r="AF61" s="15"/>
      <c r="AG61" s="15"/>
      <c r="AH61" s="15"/>
      <c r="AI61" s="15"/>
      <c r="AJ61" s="15"/>
      <c r="AK61" s="1"/>
      <c r="AL61" s="1"/>
      <c r="AM61" s="15"/>
      <c r="AN61" s="15"/>
      <c r="AO61" s="15"/>
      <c r="AP61" s="15"/>
      <c r="AQ61" s="15"/>
      <c r="AU61" s="7"/>
    </row>
    <row r="62">
      <c r="A62" s="8">
        <v>71.0</v>
      </c>
      <c r="B62" s="3" t="s">
        <v>588</v>
      </c>
      <c r="C62" s="3" t="str">
        <f>IFERROR(__xludf.DUMMYFUNCTION("GOOGLETRANSLATE(B62, ""en"", ""zh-CN"")"),"《高飞电影》")</f>
        <v>《高飞电影》</v>
      </c>
      <c r="D62" s="10">
        <f t="shared" si="1"/>
        <v>3.219375696</v>
      </c>
      <c r="E62" s="10">
        <f t="shared" si="2"/>
        <v>3.5</v>
      </c>
      <c r="F62" s="3">
        <f t="shared" si="3"/>
        <v>1.05</v>
      </c>
      <c r="G62" s="5">
        <f t="shared" si="4"/>
        <v>0.280624304</v>
      </c>
      <c r="H62" s="3">
        <f t="shared" si="5"/>
        <v>14</v>
      </c>
      <c r="I62" s="3" t="s">
        <v>365</v>
      </c>
      <c r="J62" s="3" t="s">
        <v>233</v>
      </c>
      <c r="K62" s="3" t="s">
        <v>364</v>
      </c>
      <c r="L62" s="3" t="s">
        <v>364</v>
      </c>
      <c r="N62" s="3" t="s">
        <v>416</v>
      </c>
      <c r="O62" s="3"/>
      <c r="P62" s="3" t="s">
        <v>499</v>
      </c>
      <c r="Q62" s="3" t="s">
        <v>499</v>
      </c>
      <c r="R62" s="3"/>
      <c r="S62" s="3"/>
      <c r="T62" s="3" t="s">
        <v>364</v>
      </c>
      <c r="U62" s="1" t="s">
        <v>270</v>
      </c>
      <c r="V62" s="1" t="s">
        <v>233</v>
      </c>
      <c r="X62" s="3"/>
      <c r="Y62" s="3" t="s">
        <v>365</v>
      </c>
      <c r="Z62" s="3" t="s">
        <v>364</v>
      </c>
      <c r="AB62" s="1" t="s">
        <v>233</v>
      </c>
      <c r="AC62" s="1" t="s">
        <v>233</v>
      </c>
      <c r="AH62" s="1"/>
      <c r="AI62" s="3" t="s">
        <v>416</v>
      </c>
      <c r="AJ62" s="3"/>
      <c r="AL62" s="3"/>
      <c r="AM62" s="3"/>
      <c r="AN62" s="3"/>
      <c r="AO62" s="3"/>
      <c r="AU62" s="7"/>
      <c r="AV62" s="3"/>
    </row>
    <row r="63">
      <c r="A63" s="8">
        <v>27.0</v>
      </c>
      <c r="B63" s="3" t="s">
        <v>602</v>
      </c>
      <c r="C63" s="3" t="str">
        <f>IFERROR(__xludf.DUMMYFUNCTION("GOOGLETRANSLATE(B63, ""en"", ""zh-CN"")"),"起风了")</f>
        <v>起风了</v>
      </c>
      <c r="D63" s="10">
        <f t="shared" si="1"/>
        <v>3.18950462</v>
      </c>
      <c r="E63" s="10">
        <f t="shared" si="2"/>
        <v>3.433</v>
      </c>
      <c r="F63" s="3">
        <f t="shared" si="3"/>
        <v>0.77</v>
      </c>
      <c r="G63" s="5">
        <f t="shared" si="4"/>
        <v>0.2434953798</v>
      </c>
      <c r="H63" s="3">
        <f t="shared" si="5"/>
        <v>10</v>
      </c>
      <c r="I63" s="3" t="s">
        <v>364</v>
      </c>
      <c r="J63" s="3" t="s">
        <v>365</v>
      </c>
      <c r="K63" s="3" t="s">
        <v>416</v>
      </c>
      <c r="L63" s="3"/>
      <c r="N63" s="3"/>
      <c r="O63" s="3"/>
      <c r="P63" s="3" t="s">
        <v>270</v>
      </c>
      <c r="Q63" s="3" t="s">
        <v>365</v>
      </c>
      <c r="R63" s="3"/>
      <c r="S63" s="3"/>
      <c r="T63" s="3" t="s">
        <v>272</v>
      </c>
      <c r="U63" s="3"/>
      <c r="V63" s="3"/>
      <c r="W63" s="1" t="s">
        <v>233</v>
      </c>
      <c r="Z63" s="3" t="s">
        <v>499</v>
      </c>
      <c r="AA63" s="3" t="s">
        <v>242</v>
      </c>
      <c r="AD63" s="1" t="s">
        <v>365</v>
      </c>
      <c r="AH63" s="3"/>
      <c r="AI63" s="3" t="s">
        <v>365</v>
      </c>
      <c r="AJ63" s="3"/>
      <c r="AU63" s="7"/>
    </row>
    <row r="64">
      <c r="A64" s="8">
        <v>26.0</v>
      </c>
      <c r="B64" s="3" t="s">
        <v>613</v>
      </c>
      <c r="C64" s="3" t="str">
        <f>IFERROR(__xludf.DUMMYFUNCTION("GOOGLETRANSLATE(B64, ""en"", ""zh-CN"")"),"海之歌")</f>
        <v>海之歌</v>
      </c>
      <c r="D64" s="10">
        <f t="shared" si="1"/>
        <v>3.186147186</v>
      </c>
      <c r="E64" s="10">
        <f t="shared" si="2"/>
        <v>3.271</v>
      </c>
      <c r="F64" s="3">
        <f t="shared" si="3"/>
        <v>0.24</v>
      </c>
      <c r="G64" s="5">
        <f t="shared" si="4"/>
        <v>0.08485281374</v>
      </c>
      <c r="H64" s="3">
        <f t="shared" si="5"/>
        <v>8</v>
      </c>
      <c r="I64" s="3" t="s">
        <v>365</v>
      </c>
      <c r="J64" s="3" t="s">
        <v>364</v>
      </c>
      <c r="K64" s="3" t="s">
        <v>270</v>
      </c>
      <c r="L64" s="3" t="s">
        <v>364</v>
      </c>
      <c r="N64" s="3"/>
      <c r="O64" s="3"/>
      <c r="P64" s="3"/>
      <c r="Q64" s="3"/>
      <c r="R64" s="3" t="s">
        <v>365</v>
      </c>
      <c r="S64" s="3"/>
      <c r="T64" s="3"/>
      <c r="U64" s="3"/>
      <c r="V64" s="3"/>
      <c r="Z64" s="3" t="s">
        <v>365</v>
      </c>
      <c r="AA64" s="3" t="s">
        <v>242</v>
      </c>
      <c r="AD64" s="1" t="s">
        <v>365</v>
      </c>
      <c r="AH64" s="3"/>
      <c r="AI64" s="3" t="s">
        <v>365</v>
      </c>
      <c r="AJ64" s="3"/>
      <c r="AU64" s="7"/>
    </row>
    <row r="65">
      <c r="A65" s="8">
        <v>52.0</v>
      </c>
      <c r="B65" s="1" t="s">
        <v>621</v>
      </c>
      <c r="C65" s="1" t="str">
        <f>IFERROR(__xludf.DUMMYFUNCTION("GOOGLETRANSLATE(B65, ""en"", ""zh-CN"")"),"他们生活")</f>
        <v>他们生活</v>
      </c>
      <c r="D65" s="10">
        <f t="shared" si="1"/>
        <v>3.185666667</v>
      </c>
      <c r="E65" s="10">
        <f t="shared" si="2"/>
        <v>3.289</v>
      </c>
      <c r="F65" s="3">
        <f t="shared" si="3"/>
        <v>0.31</v>
      </c>
      <c r="G65" s="5">
        <f t="shared" si="4"/>
        <v>0.1033333333</v>
      </c>
      <c r="H65" s="3">
        <f t="shared" si="5"/>
        <v>9</v>
      </c>
      <c r="I65" s="1" t="s">
        <v>365</v>
      </c>
      <c r="J65" s="1" t="s">
        <v>365</v>
      </c>
      <c r="K65" s="1" t="s">
        <v>365</v>
      </c>
      <c r="L65" s="1"/>
      <c r="N65" s="3"/>
      <c r="O65" s="1"/>
      <c r="P65" s="1" t="s">
        <v>270</v>
      </c>
      <c r="Q65" s="1"/>
      <c r="R65" s="1"/>
      <c r="S65" s="1"/>
      <c r="T65" s="1" t="s">
        <v>270</v>
      </c>
      <c r="U65" s="1" t="s">
        <v>365</v>
      </c>
      <c r="V65" s="1" t="s">
        <v>364</v>
      </c>
      <c r="Z65" s="1" t="s">
        <v>416</v>
      </c>
      <c r="AD65" s="1" t="s">
        <v>365</v>
      </c>
      <c r="AH65" s="1"/>
      <c r="AI65" s="1" t="s">
        <v>365</v>
      </c>
      <c r="AJ65" s="1"/>
      <c r="AU65" s="7"/>
      <c r="AV65" s="3"/>
    </row>
    <row r="66">
      <c r="A66" s="1">
        <v>117.0</v>
      </c>
      <c r="B66" s="1" t="s">
        <v>634</v>
      </c>
      <c r="C66" s="1" t="str">
        <f>IFERROR(__xludf.DUMMYFUNCTION("GOOGLETRANSLATE(B66, ""en"", ""zh-CN"")"),"《高材生》")</f>
        <v>《高材生》</v>
      </c>
      <c r="D66" s="10">
        <f t="shared" si="1"/>
        <v>3.164911832</v>
      </c>
      <c r="E66" s="10">
        <f t="shared" si="2"/>
        <v>3.382</v>
      </c>
      <c r="F66" s="3">
        <f t="shared" si="3"/>
        <v>0.72</v>
      </c>
      <c r="G66" s="5">
        <f t="shared" si="4"/>
        <v>0.2170881681</v>
      </c>
      <c r="H66" s="3">
        <f t="shared" si="5"/>
        <v>11</v>
      </c>
      <c r="I66" s="1" t="s">
        <v>365</v>
      </c>
      <c r="J66" s="1" t="s">
        <v>364</v>
      </c>
      <c r="K66" s="1" t="s">
        <v>270</v>
      </c>
      <c r="L66" s="1" t="s">
        <v>270</v>
      </c>
      <c r="M66" s="1" t="s">
        <v>364</v>
      </c>
      <c r="N66" s="1" t="s">
        <v>416</v>
      </c>
      <c r="O66" s="1" t="s">
        <v>272</v>
      </c>
      <c r="P66" s="1" t="s">
        <v>416</v>
      </c>
      <c r="Q66" s="15"/>
      <c r="R66" s="1"/>
      <c r="S66" s="1"/>
      <c r="T66" s="1"/>
      <c r="U66" s="15"/>
      <c r="V66" s="1"/>
      <c r="W66" s="1" t="s">
        <v>364</v>
      </c>
      <c r="X66" s="1"/>
      <c r="Y66" s="1"/>
      <c r="Z66" s="1"/>
      <c r="AB66" s="1" t="s">
        <v>233</v>
      </c>
      <c r="AC66" s="1"/>
      <c r="AD66" s="1" t="s">
        <v>416</v>
      </c>
      <c r="AE66" s="1" t="s">
        <v>270</v>
      </c>
      <c r="AF66" s="15"/>
      <c r="AG66" s="15"/>
      <c r="AH66" s="15"/>
      <c r="AI66" s="15"/>
      <c r="AJ66" s="15"/>
      <c r="AK66" s="1"/>
      <c r="AL66" s="1"/>
      <c r="AM66" s="15"/>
      <c r="AN66" s="15"/>
      <c r="AO66" s="15"/>
      <c r="AP66" s="15"/>
      <c r="AQ66" s="15"/>
      <c r="AU66" s="7"/>
    </row>
    <row r="67">
      <c r="A67" s="8">
        <v>28.0</v>
      </c>
      <c r="B67" s="3" t="s">
        <v>635</v>
      </c>
      <c r="C67" s="3" t="str">
        <f>IFERROR(__xludf.DUMMYFUNCTION("GOOGLETRANSLATE(B67, ""en"", ""zh-CN"")"),"夏日大作战")</f>
        <v>夏日大作战</v>
      </c>
      <c r="D67" s="10">
        <f t="shared" si="1"/>
        <v>3.158720779</v>
      </c>
      <c r="E67" s="10">
        <f t="shared" si="2"/>
        <v>3.286</v>
      </c>
      <c r="F67" s="3">
        <f t="shared" si="3"/>
        <v>0.36</v>
      </c>
      <c r="G67" s="5">
        <f t="shared" si="4"/>
        <v>0.1272792206</v>
      </c>
      <c r="H67" s="3">
        <f t="shared" si="5"/>
        <v>8</v>
      </c>
      <c r="I67" s="3" t="s">
        <v>365</v>
      </c>
      <c r="J67" s="3" t="s">
        <v>365</v>
      </c>
      <c r="K67" s="3" t="s">
        <v>416</v>
      </c>
      <c r="L67" s="3" t="s">
        <v>364</v>
      </c>
      <c r="N67" s="3"/>
      <c r="O67" s="3"/>
      <c r="P67" s="3" t="s">
        <v>365</v>
      </c>
      <c r="Q67" s="3"/>
      <c r="R67" s="3" t="s">
        <v>270</v>
      </c>
      <c r="S67" s="3"/>
      <c r="T67" s="3"/>
      <c r="U67" s="3"/>
      <c r="V67" s="3"/>
      <c r="Z67" s="3" t="s">
        <v>365</v>
      </c>
      <c r="AA67" s="3" t="s">
        <v>242</v>
      </c>
      <c r="AH67" s="3"/>
      <c r="AI67" s="3" t="s">
        <v>270</v>
      </c>
      <c r="AJ67" s="3"/>
      <c r="AU67" s="7"/>
    </row>
    <row r="68">
      <c r="A68" s="8">
        <v>38.0</v>
      </c>
      <c r="B68" s="3" t="s">
        <v>636</v>
      </c>
      <c r="C68" s="3" t="str">
        <f>IFERROR(__xludf.DUMMYFUNCTION("GOOGLETRANSLATE(B68, ""en"", ""zh-CN"")"),"狗岛")</f>
        <v>狗岛</v>
      </c>
      <c r="D68" s="10">
        <f t="shared" si="1"/>
        <v>3.153333333</v>
      </c>
      <c r="E68" s="10">
        <f t="shared" si="2"/>
        <v>3.4</v>
      </c>
      <c r="F68" s="3">
        <f t="shared" si="3"/>
        <v>0.74</v>
      </c>
      <c r="G68" s="5">
        <f t="shared" si="4"/>
        <v>0.2466666667</v>
      </c>
      <c r="H68" s="3">
        <f t="shared" si="5"/>
        <v>9</v>
      </c>
      <c r="I68" s="3" t="s">
        <v>365</v>
      </c>
      <c r="J68" s="3" t="s">
        <v>365</v>
      </c>
      <c r="K68" s="3" t="s">
        <v>272</v>
      </c>
      <c r="L68" s="3"/>
      <c r="N68" s="3"/>
      <c r="O68" s="3" t="s">
        <v>235</v>
      </c>
      <c r="P68" s="3" t="s">
        <v>499</v>
      </c>
      <c r="Q68" s="3"/>
      <c r="R68" s="3"/>
      <c r="S68" s="3"/>
      <c r="T68" s="3" t="s">
        <v>416</v>
      </c>
      <c r="U68" s="3"/>
      <c r="V68" s="3"/>
      <c r="Y68" s="3" t="s">
        <v>365</v>
      </c>
      <c r="Z68" s="3" t="s">
        <v>235</v>
      </c>
      <c r="AA68" s="3" t="s">
        <v>242</v>
      </c>
      <c r="AD68" s="1" t="s">
        <v>364</v>
      </c>
      <c r="AH68" s="3"/>
      <c r="AI68" s="3"/>
      <c r="AJ68" s="3"/>
      <c r="AU68" s="7"/>
      <c r="AV68" s="3"/>
    </row>
    <row r="69">
      <c r="A69" s="8">
        <v>72.0</v>
      </c>
      <c r="B69" s="3" t="s">
        <v>637</v>
      </c>
      <c r="C69" s="3" t="str">
        <f>IFERROR(__xludf.DUMMYFUNCTION("GOOGLETRANSLATE(B69, ""en"", ""zh-CN"")"),"土狼四魂 (Kojot négy lelke)")</f>
        <v>土狼四魂 (Kojot négy lelke)</v>
      </c>
      <c r="D69" s="10">
        <f t="shared" si="1"/>
        <v>3.15</v>
      </c>
      <c r="E69" s="10">
        <f t="shared" si="2"/>
        <v>3.3</v>
      </c>
      <c r="F69" s="3">
        <f t="shared" si="3"/>
        <v>0.45</v>
      </c>
      <c r="G69" s="5">
        <f t="shared" si="4"/>
        <v>0.15</v>
      </c>
      <c r="H69" s="3">
        <f t="shared" si="5"/>
        <v>9</v>
      </c>
      <c r="I69" s="3" t="s">
        <v>365</v>
      </c>
      <c r="J69" s="3" t="s">
        <v>270</v>
      </c>
      <c r="K69" s="3" t="s">
        <v>365</v>
      </c>
      <c r="L69" s="3" t="s">
        <v>416</v>
      </c>
      <c r="N69" s="3" t="s">
        <v>416</v>
      </c>
      <c r="O69" s="3" t="s">
        <v>272</v>
      </c>
      <c r="P69" s="3" t="s">
        <v>364</v>
      </c>
      <c r="Q69" s="3" t="s">
        <v>365</v>
      </c>
      <c r="R69" s="3"/>
      <c r="S69" s="3"/>
      <c r="T69" s="3"/>
      <c r="U69" s="1"/>
      <c r="V69" s="1"/>
      <c r="X69" s="3"/>
      <c r="Y69" s="3"/>
      <c r="Z69" s="3" t="s">
        <v>365</v>
      </c>
      <c r="AF69" s="3" t="s">
        <v>270</v>
      </c>
      <c r="AH69" s="1"/>
      <c r="AI69" s="3"/>
      <c r="AJ69" s="3"/>
      <c r="AL69" s="3"/>
      <c r="AM69" s="3"/>
      <c r="AN69" s="3"/>
      <c r="AO69" s="3"/>
      <c r="AU69" s="7"/>
      <c r="AV69" s="3"/>
    </row>
    <row r="70">
      <c r="A70" s="8">
        <v>19.0</v>
      </c>
      <c r="B70" s="29" t="s">
        <v>638</v>
      </c>
      <c r="C70" s="29" t="str">
        <f>IFERROR(__xludf.DUMMYFUNCTION("GOOGLETRANSLATE(B70, ""en"", ""zh-CN"")"),"我作为西葫芦的生活")</f>
        <v>我作为西葫芦的生活</v>
      </c>
      <c r="D70" s="10">
        <f t="shared" si="1"/>
        <v>3.145944084</v>
      </c>
      <c r="E70" s="10">
        <f t="shared" si="2"/>
        <v>3.45</v>
      </c>
      <c r="F70" s="3">
        <f t="shared" si="3"/>
        <v>0.86</v>
      </c>
      <c r="G70" s="5">
        <f t="shared" si="4"/>
        <v>0.3040559159</v>
      </c>
      <c r="H70" s="3">
        <f t="shared" si="5"/>
        <v>8</v>
      </c>
      <c r="I70" s="3" t="s">
        <v>365</v>
      </c>
      <c r="J70" s="3" t="s">
        <v>365</v>
      </c>
      <c r="K70" s="3" t="s">
        <v>365</v>
      </c>
      <c r="L70" s="3" t="s">
        <v>365</v>
      </c>
      <c r="N70" s="3"/>
      <c r="O70" s="3"/>
      <c r="P70" s="3"/>
      <c r="Q70" s="3" t="s">
        <v>364</v>
      </c>
      <c r="R70" s="3"/>
      <c r="S70" s="3"/>
      <c r="T70" s="3" t="s">
        <v>429</v>
      </c>
      <c r="U70" s="3"/>
      <c r="V70" s="3"/>
      <c r="Z70" s="3"/>
      <c r="AA70" s="3" t="s">
        <v>272</v>
      </c>
      <c r="AD70" s="1" t="s">
        <v>233</v>
      </c>
      <c r="AH70" s="3"/>
      <c r="AI70" s="3" t="s">
        <v>270</v>
      </c>
      <c r="AJ70" s="3"/>
      <c r="AU70" s="7"/>
    </row>
    <row r="71">
      <c r="A71" s="8">
        <v>41.0</v>
      </c>
      <c r="B71" s="3" t="s">
        <v>639</v>
      </c>
      <c r="C71" s="3" t="str">
        <f>IFERROR(__xludf.DUMMYFUNCTION("GOOGLETRANSLATE(B71, ""en"", ""zh-CN"")"),"亚特兰蒂斯")</f>
        <v>亚特兰蒂斯</v>
      </c>
      <c r="D71" s="10">
        <f t="shared" si="1"/>
        <v>3.136952805</v>
      </c>
      <c r="E71" s="10">
        <f t="shared" si="2"/>
        <v>3.308</v>
      </c>
      <c r="F71" s="3">
        <f t="shared" si="3"/>
        <v>0.64</v>
      </c>
      <c r="G71" s="5">
        <f t="shared" si="4"/>
        <v>0.1710471948</v>
      </c>
      <c r="H71" s="3">
        <f t="shared" si="5"/>
        <v>14</v>
      </c>
      <c r="I71" s="3" t="s">
        <v>416</v>
      </c>
      <c r="J71" s="3" t="s">
        <v>416</v>
      </c>
      <c r="K71" s="3" t="s">
        <v>364</v>
      </c>
      <c r="L71" s="3" t="s">
        <v>416</v>
      </c>
      <c r="N71" s="3" t="s">
        <v>272</v>
      </c>
      <c r="O71" s="3" t="s">
        <v>272</v>
      </c>
      <c r="P71" s="3" t="s">
        <v>364</v>
      </c>
      <c r="Q71" s="3" t="s">
        <v>499</v>
      </c>
      <c r="R71" s="3"/>
      <c r="S71" s="3"/>
      <c r="T71" s="3" t="s">
        <v>235</v>
      </c>
      <c r="U71" s="3"/>
      <c r="V71" s="3"/>
      <c r="W71" s="1" t="s">
        <v>272</v>
      </c>
      <c r="Y71" s="3" t="s">
        <v>365</v>
      </c>
      <c r="Z71" s="3" t="s">
        <v>416</v>
      </c>
      <c r="AA71" s="3" t="s">
        <v>242</v>
      </c>
      <c r="AD71" s="1" t="s">
        <v>270</v>
      </c>
      <c r="AH71" s="3"/>
      <c r="AI71" s="3" t="s">
        <v>365</v>
      </c>
      <c r="AJ71" s="3"/>
      <c r="AU71" s="7"/>
      <c r="AV71" s="3"/>
    </row>
    <row r="72">
      <c r="A72" s="8">
        <v>10.0</v>
      </c>
      <c r="B72" s="3" t="s">
        <v>640</v>
      </c>
      <c r="C72" s="3" t="str">
        <f>IFERROR(__xludf.DUMMYFUNCTION("GOOGLETRANSLATE(B72, ""en"", ""zh-CN"")"),"尼莫娜")</f>
        <v>尼莫娜</v>
      </c>
      <c r="D72" s="10">
        <f t="shared" si="1"/>
        <v>3.135</v>
      </c>
      <c r="E72" s="10">
        <f t="shared" si="2"/>
        <v>3.375</v>
      </c>
      <c r="F72" s="3">
        <f t="shared" si="3"/>
        <v>0.72</v>
      </c>
      <c r="G72" s="5">
        <f t="shared" si="4"/>
        <v>0.24</v>
      </c>
      <c r="H72" s="3">
        <f t="shared" si="5"/>
        <v>9</v>
      </c>
      <c r="I72" s="3" t="s">
        <v>364</v>
      </c>
      <c r="J72" s="3" t="s">
        <v>364</v>
      </c>
      <c r="K72" s="3" t="s">
        <v>365</v>
      </c>
      <c r="L72" s="3" t="s">
        <v>364</v>
      </c>
      <c r="M72" s="3"/>
      <c r="N72" s="3"/>
      <c r="O72" s="3" t="s">
        <v>364</v>
      </c>
      <c r="P72" s="3" t="s">
        <v>365</v>
      </c>
      <c r="Q72" s="3" t="s">
        <v>416</v>
      </c>
      <c r="R72" s="3"/>
      <c r="S72" s="3"/>
      <c r="T72" s="3" t="s">
        <v>233</v>
      </c>
      <c r="U72" s="3"/>
      <c r="V72" s="3"/>
      <c r="W72" s="3"/>
      <c r="X72" s="3"/>
      <c r="Y72" s="3"/>
      <c r="Z72" s="3"/>
      <c r="AA72" s="3" t="s">
        <v>242</v>
      </c>
      <c r="AB72" s="3"/>
      <c r="AC72" s="3"/>
      <c r="AD72" s="3"/>
      <c r="AE72" s="3"/>
      <c r="AF72" s="3"/>
      <c r="AG72" s="3"/>
      <c r="AH72" s="3"/>
      <c r="AI72" s="3" t="s">
        <v>270</v>
      </c>
      <c r="AJ72" s="3"/>
      <c r="AK72" s="3"/>
      <c r="AL72" s="3"/>
      <c r="AM72" s="3"/>
      <c r="AN72" s="3"/>
      <c r="AO72" s="3"/>
      <c r="AP72" s="3"/>
      <c r="AQ72" s="3"/>
    </row>
    <row r="73">
      <c r="A73" s="8">
        <v>45.0</v>
      </c>
      <c r="B73" s="3" t="s">
        <v>641</v>
      </c>
      <c r="C73" s="3" t="str">
        <f>IFERROR(__xludf.DUMMYFUNCTION("GOOGLETRANSLATE(B73, ""en"", ""zh-CN"")"),"火星快车")</f>
        <v>火星快车</v>
      </c>
      <c r="D73" s="10">
        <f t="shared" si="1"/>
        <v>3.103153145</v>
      </c>
      <c r="E73" s="10">
        <f t="shared" si="2"/>
        <v>3.243</v>
      </c>
      <c r="F73" s="3">
        <f t="shared" si="3"/>
        <v>0.37</v>
      </c>
      <c r="G73" s="5">
        <f t="shared" si="4"/>
        <v>0.139846855</v>
      </c>
      <c r="H73" s="3">
        <f t="shared" si="5"/>
        <v>7</v>
      </c>
      <c r="I73" s="3" t="s">
        <v>364</v>
      </c>
      <c r="J73" s="3" t="s">
        <v>270</v>
      </c>
      <c r="K73" s="3" t="s">
        <v>364</v>
      </c>
      <c r="L73" s="3"/>
      <c r="N73" s="3"/>
      <c r="O73" s="3"/>
      <c r="P73" s="3"/>
      <c r="Q73" s="3" t="s">
        <v>364</v>
      </c>
      <c r="R73" s="3" t="s">
        <v>365</v>
      </c>
      <c r="S73" s="3"/>
      <c r="T73" s="3" t="s">
        <v>270</v>
      </c>
      <c r="U73" s="3"/>
      <c r="V73" s="3"/>
      <c r="Z73" s="3"/>
      <c r="AH73" s="3" t="s">
        <v>416</v>
      </c>
      <c r="AI73" s="3" t="s">
        <v>365</v>
      </c>
      <c r="AJ73" s="3"/>
      <c r="AU73" s="7"/>
      <c r="AV73" s="3"/>
    </row>
    <row r="74">
      <c r="A74" s="1">
        <v>110.0</v>
      </c>
      <c r="B74" s="1" t="s">
        <v>642</v>
      </c>
      <c r="C74" s="1" t="str">
        <f>IFERROR(__xludf.DUMMYFUNCTION("GOOGLETRANSLATE(B74, ""en"", ""zh-CN"")"),"想象一下科学家")</f>
        <v>想象一下科学家</v>
      </c>
      <c r="D74" s="10">
        <f t="shared" si="1"/>
        <v>3.097333333</v>
      </c>
      <c r="E74" s="10">
        <f t="shared" si="2"/>
        <v>3.444</v>
      </c>
      <c r="F74" s="3">
        <f t="shared" si="3"/>
        <v>1.04</v>
      </c>
      <c r="G74" s="5">
        <f t="shared" si="4"/>
        <v>0.3466666667</v>
      </c>
      <c r="H74" s="3">
        <f t="shared" si="5"/>
        <v>9</v>
      </c>
      <c r="I74" s="1" t="s">
        <v>270</v>
      </c>
      <c r="J74" s="1" t="s">
        <v>364</v>
      </c>
      <c r="K74" s="1" t="s">
        <v>270</v>
      </c>
      <c r="L74" s="15"/>
      <c r="M74" s="1" t="s">
        <v>413</v>
      </c>
      <c r="N74" s="1" t="s">
        <v>270</v>
      </c>
      <c r="O74" s="1" t="s">
        <v>272</v>
      </c>
      <c r="P74" s="1" t="s">
        <v>364</v>
      </c>
      <c r="Q74" s="15"/>
      <c r="R74" s="1" t="s">
        <v>235</v>
      </c>
      <c r="S74" s="15"/>
      <c r="T74" s="15"/>
      <c r="U74" s="15"/>
      <c r="V74" s="15"/>
      <c r="W74" s="15"/>
      <c r="X74" s="1" t="s">
        <v>235</v>
      </c>
      <c r="Y74" s="15"/>
      <c r="Z74" s="15"/>
      <c r="AB74" s="15"/>
      <c r="AC74" s="15"/>
      <c r="AD74" s="15"/>
      <c r="AE74" s="15"/>
      <c r="AF74" s="15"/>
      <c r="AG74" s="15"/>
      <c r="AH74" s="15"/>
      <c r="AI74" s="15"/>
      <c r="AJ74" s="15"/>
      <c r="AK74" s="1" t="s">
        <v>272</v>
      </c>
      <c r="AL74" s="15"/>
      <c r="AM74" s="15"/>
      <c r="AN74" s="15"/>
      <c r="AO74" s="15"/>
      <c r="AP74" s="15"/>
      <c r="AQ74" s="15"/>
      <c r="AU74" s="7"/>
    </row>
    <row r="75">
      <c r="A75" s="8">
        <v>22.0</v>
      </c>
      <c r="B75" s="3" t="s">
        <v>649</v>
      </c>
      <c r="C75" s="3" t="str">
        <f>IFERROR(__xludf.DUMMYFUNCTION("GOOGLETRANSLATE(B75, ""en"", ""zh-CN"")"),"红猪")</f>
        <v>红猪</v>
      </c>
      <c r="D75" s="10">
        <f t="shared" si="1"/>
        <v>3.093</v>
      </c>
      <c r="E75" s="10">
        <f t="shared" si="2"/>
        <v>3.213</v>
      </c>
      <c r="F75" s="3">
        <f t="shared" si="3"/>
        <v>0.36</v>
      </c>
      <c r="G75" s="5">
        <f t="shared" si="4"/>
        <v>0.12</v>
      </c>
      <c r="H75" s="3">
        <f t="shared" si="5"/>
        <v>9</v>
      </c>
      <c r="I75" s="3" t="s">
        <v>364</v>
      </c>
      <c r="J75" s="3" t="s">
        <v>365</v>
      </c>
      <c r="K75" s="3" t="s">
        <v>364</v>
      </c>
      <c r="L75" s="3" t="s">
        <v>364</v>
      </c>
      <c r="N75" s="3"/>
      <c r="O75" s="3"/>
      <c r="P75" s="3" t="s">
        <v>270</v>
      </c>
      <c r="Q75" s="3"/>
      <c r="R75" s="3"/>
      <c r="S75" s="3"/>
      <c r="T75" s="3" t="s">
        <v>365</v>
      </c>
      <c r="U75" s="3"/>
      <c r="V75" s="3"/>
      <c r="Z75" s="3"/>
      <c r="AA75" s="3" t="s">
        <v>242</v>
      </c>
      <c r="AD75" s="1" t="s">
        <v>270</v>
      </c>
      <c r="AH75" s="3"/>
      <c r="AI75" s="3" t="s">
        <v>364</v>
      </c>
      <c r="AJ75" s="3"/>
      <c r="AL75" s="3"/>
      <c r="AM75" s="3"/>
      <c r="AN75" s="3" t="s">
        <v>416</v>
      </c>
      <c r="AU75" s="7"/>
    </row>
    <row r="76">
      <c r="A76" s="8">
        <v>29.0</v>
      </c>
      <c r="B76" s="3" t="s">
        <v>662</v>
      </c>
      <c r="C76" s="3" t="str">
        <f>IFERROR(__xludf.DUMMYFUNCTION("GOOGLETRANSLATE(B76, ""en"", ""zh-CN"")"),"尸体帝国")</f>
        <v>尸体帝国</v>
      </c>
      <c r="D76" s="10">
        <f t="shared" si="1"/>
        <v>3.078034566</v>
      </c>
      <c r="E76" s="10">
        <f t="shared" si="2"/>
        <v>3.233</v>
      </c>
      <c r="F76" s="3">
        <f t="shared" si="3"/>
        <v>0.41</v>
      </c>
      <c r="G76" s="5">
        <f t="shared" si="4"/>
        <v>0.1549654339</v>
      </c>
      <c r="H76" s="3">
        <f t="shared" si="5"/>
        <v>7</v>
      </c>
      <c r="I76" s="3" t="s">
        <v>364</v>
      </c>
      <c r="J76" s="3" t="s">
        <v>365</v>
      </c>
      <c r="K76" s="3" t="s">
        <v>270</v>
      </c>
      <c r="L76" s="3" t="s">
        <v>416</v>
      </c>
      <c r="N76" s="3"/>
      <c r="O76" s="3"/>
      <c r="P76" s="3" t="s">
        <v>364</v>
      </c>
      <c r="Q76" s="3" t="s">
        <v>364</v>
      </c>
      <c r="R76" s="3"/>
      <c r="S76" s="3"/>
      <c r="T76" s="3"/>
      <c r="U76" s="3"/>
      <c r="V76" s="3"/>
      <c r="Z76" s="3" t="s">
        <v>270</v>
      </c>
      <c r="AA76" s="3" t="s">
        <v>242</v>
      </c>
      <c r="AH76" s="3"/>
      <c r="AI76" s="3"/>
      <c r="AJ76" s="3"/>
      <c r="AU76" s="7"/>
    </row>
    <row r="77">
      <c r="A77" s="8">
        <v>50.0</v>
      </c>
      <c r="B77" s="3" t="s">
        <v>196</v>
      </c>
      <c r="C77" s="3" t="str">
        <f>IFERROR(__xludf.DUMMYFUNCTION("GOOGLETRANSLATE(B77, ""en"", ""zh-CN"")"),"久保与二弦琴")</f>
        <v>久保与二弦琴</v>
      </c>
      <c r="D77" s="10">
        <f t="shared" si="1"/>
        <v>3.077108307</v>
      </c>
      <c r="E77" s="10">
        <f t="shared" si="2"/>
        <v>3.255</v>
      </c>
      <c r="F77" s="3">
        <f t="shared" si="3"/>
        <v>0.59</v>
      </c>
      <c r="G77" s="5">
        <f t="shared" si="4"/>
        <v>0.1778916933</v>
      </c>
      <c r="H77" s="3">
        <f t="shared" si="5"/>
        <v>11</v>
      </c>
      <c r="I77" s="3" t="s">
        <v>364</v>
      </c>
      <c r="J77" s="3" t="s">
        <v>364</v>
      </c>
      <c r="K77" s="3" t="s">
        <v>416</v>
      </c>
      <c r="L77" s="3" t="s">
        <v>365</v>
      </c>
      <c r="N77" s="3"/>
      <c r="O77" s="3"/>
      <c r="P77" s="3" t="s">
        <v>272</v>
      </c>
      <c r="Q77" s="3" t="s">
        <v>429</v>
      </c>
      <c r="R77" s="3"/>
      <c r="S77" s="3"/>
      <c r="T77" s="3" t="s">
        <v>270</v>
      </c>
      <c r="U77" s="3" t="s">
        <v>364</v>
      </c>
      <c r="V77" s="3"/>
      <c r="Z77" s="3" t="s">
        <v>364</v>
      </c>
      <c r="AD77" s="1" t="s">
        <v>270</v>
      </c>
      <c r="AH77" s="3" t="s">
        <v>270</v>
      </c>
      <c r="AI77" s="3"/>
      <c r="AJ77" s="3"/>
      <c r="AL77" s="3"/>
      <c r="AM77" s="3"/>
      <c r="AN77" s="3" t="s">
        <v>270</v>
      </c>
      <c r="AU77" s="7"/>
      <c r="AV77" s="3"/>
    </row>
    <row r="78">
      <c r="A78" s="8">
        <v>24.0</v>
      </c>
      <c r="B78" s="3" t="s">
        <v>682</v>
      </c>
      <c r="C78" s="3" t="str">
        <f>IFERROR(__xludf.DUMMYFUNCTION("GOOGLETRANSLATE(B78, ""en"", ""zh-CN"")"),"你的名字")</f>
        <v>你的名字</v>
      </c>
      <c r="D78" s="10">
        <f t="shared" si="1"/>
        <v>3.076344103</v>
      </c>
      <c r="E78" s="10">
        <f t="shared" si="2"/>
        <v>3.391</v>
      </c>
      <c r="F78" s="3">
        <f t="shared" si="3"/>
        <v>1.09</v>
      </c>
      <c r="G78" s="5">
        <f t="shared" si="4"/>
        <v>0.3146558967</v>
      </c>
      <c r="H78" s="3">
        <f t="shared" si="5"/>
        <v>12</v>
      </c>
      <c r="I78" s="3" t="s">
        <v>270</v>
      </c>
      <c r="J78" s="3" t="s">
        <v>270</v>
      </c>
      <c r="K78" s="3" t="s">
        <v>365</v>
      </c>
      <c r="L78" s="3" t="s">
        <v>365</v>
      </c>
      <c r="N78" s="3" t="s">
        <v>416</v>
      </c>
      <c r="O78" s="3"/>
      <c r="P78" s="3" t="s">
        <v>499</v>
      </c>
      <c r="Q78" s="3" t="s">
        <v>235</v>
      </c>
      <c r="R78" s="3"/>
      <c r="S78" s="3"/>
      <c r="T78" s="3"/>
      <c r="U78" s="3"/>
      <c r="V78" s="3"/>
      <c r="W78" s="1" t="s">
        <v>233</v>
      </c>
      <c r="Z78" s="3" t="s">
        <v>270</v>
      </c>
      <c r="AA78" s="3" t="s">
        <v>242</v>
      </c>
      <c r="AD78" s="1" t="s">
        <v>270</v>
      </c>
      <c r="AH78" s="3"/>
      <c r="AI78" s="3" t="s">
        <v>235</v>
      </c>
      <c r="AJ78" s="3"/>
      <c r="AL78" s="3"/>
      <c r="AM78" s="3"/>
      <c r="AN78" s="3" t="s">
        <v>413</v>
      </c>
      <c r="AU78" s="7"/>
    </row>
    <row r="79">
      <c r="A79" s="1">
        <v>115.0</v>
      </c>
      <c r="B79" s="1" t="s">
        <v>213</v>
      </c>
      <c r="C79" s="1" t="str">
        <f>IFERROR(__xludf.DUMMYFUNCTION("GOOGLETRANSLATE(B79, ""en"", ""zh-CN"")"),"百利金蓝")</f>
        <v>百利金蓝</v>
      </c>
      <c r="D79" s="10">
        <f t="shared" si="1"/>
        <v>3.069550686</v>
      </c>
      <c r="E79" s="10">
        <f t="shared" si="2"/>
        <v>3.363</v>
      </c>
      <c r="F79" s="3">
        <f t="shared" si="3"/>
        <v>0.83</v>
      </c>
      <c r="G79" s="5">
        <f t="shared" si="4"/>
        <v>0.2934493142</v>
      </c>
      <c r="H79" s="3">
        <f t="shared" si="5"/>
        <v>8</v>
      </c>
      <c r="I79" s="1" t="s">
        <v>364</v>
      </c>
      <c r="J79" s="1" t="s">
        <v>272</v>
      </c>
      <c r="K79" s="1" t="s">
        <v>270</v>
      </c>
      <c r="L79" s="1"/>
      <c r="M79" s="1" t="s">
        <v>429</v>
      </c>
      <c r="N79" s="1" t="s">
        <v>272</v>
      </c>
      <c r="O79" s="1" t="s">
        <v>365</v>
      </c>
      <c r="P79" s="1"/>
      <c r="Q79" s="15"/>
      <c r="R79" s="1" t="s">
        <v>235</v>
      </c>
      <c r="S79" s="1"/>
      <c r="T79" s="1" t="s">
        <v>365</v>
      </c>
      <c r="U79" s="15"/>
      <c r="V79" s="1"/>
      <c r="W79" s="1"/>
      <c r="X79" s="1"/>
      <c r="Y79" s="1"/>
      <c r="Z79" s="1" t="s">
        <v>499</v>
      </c>
      <c r="AB79" s="15"/>
      <c r="AC79" s="15"/>
      <c r="AD79" s="15"/>
      <c r="AE79" s="15"/>
      <c r="AF79" s="15"/>
      <c r="AG79" s="15"/>
      <c r="AH79" s="15"/>
      <c r="AI79" s="15"/>
      <c r="AJ79" s="15"/>
      <c r="AK79" s="1"/>
      <c r="AL79" s="1"/>
      <c r="AM79" s="15"/>
      <c r="AN79" s="15"/>
      <c r="AO79" s="15"/>
      <c r="AP79" s="15"/>
      <c r="AQ79" s="15"/>
      <c r="AU79" s="7"/>
    </row>
    <row r="80">
      <c r="A80" s="8">
        <v>54.0</v>
      </c>
      <c r="B80" s="1" t="s">
        <v>686</v>
      </c>
      <c r="C80" s="1" t="str">
        <f>IFERROR(__xludf.DUMMYFUNCTION("GOOGLETRANSLATE(B80, ""en"", ""zh-CN"")"),"使女")</f>
        <v>使女</v>
      </c>
      <c r="D80" s="10">
        <f t="shared" si="1"/>
        <v>3.055775811</v>
      </c>
      <c r="E80" s="10">
        <f t="shared" si="2"/>
        <v>3.3</v>
      </c>
      <c r="F80" s="3">
        <f t="shared" si="3"/>
        <v>0.81</v>
      </c>
      <c r="G80" s="5">
        <f t="shared" si="4"/>
        <v>0.2442241891</v>
      </c>
      <c r="H80" s="3">
        <f t="shared" si="5"/>
        <v>11</v>
      </c>
      <c r="I80" s="1" t="s">
        <v>364</v>
      </c>
      <c r="J80" s="1" t="s">
        <v>365</v>
      </c>
      <c r="K80" s="1" t="s">
        <v>364</v>
      </c>
      <c r="L80" s="1" t="s">
        <v>365</v>
      </c>
      <c r="N80" s="3"/>
      <c r="O80" s="1"/>
      <c r="P80" s="1" t="s">
        <v>270</v>
      </c>
      <c r="Q80" s="1" t="s">
        <v>416</v>
      </c>
      <c r="R80" s="1" t="s">
        <v>416</v>
      </c>
      <c r="S80" s="1"/>
      <c r="T80" s="1" t="s">
        <v>429</v>
      </c>
      <c r="U80" s="1" t="s">
        <v>365</v>
      </c>
      <c r="V80" s="1"/>
      <c r="Z80" s="1" t="s">
        <v>364</v>
      </c>
      <c r="AD80" s="1" t="s">
        <v>235</v>
      </c>
      <c r="AH80" s="1"/>
      <c r="AI80" s="1"/>
      <c r="AJ80" s="1"/>
      <c r="AL80" s="3"/>
      <c r="AM80" s="3"/>
      <c r="AN80" s="3" t="s">
        <v>233</v>
      </c>
      <c r="AU80" s="7"/>
      <c r="AV80" s="3"/>
    </row>
    <row r="81">
      <c r="A81" s="1">
        <v>124.0</v>
      </c>
      <c r="B81" s="1" t="s">
        <v>440</v>
      </c>
      <c r="C81" s="1" t="str">
        <f>IFERROR(__xludf.DUMMYFUNCTION("GOOGLETRANSLATE(B81, ""en"", ""zh-CN"")"),"侧耳倾听")</f>
        <v>侧耳倾听</v>
      </c>
      <c r="D81" s="10">
        <f t="shared" si="1"/>
        <v>3.053425618</v>
      </c>
      <c r="E81" s="10">
        <f t="shared" si="2"/>
        <v>3.24</v>
      </c>
      <c r="F81" s="3">
        <f t="shared" si="3"/>
        <v>0.59</v>
      </c>
      <c r="G81" s="5">
        <f t="shared" si="4"/>
        <v>0.1865743819</v>
      </c>
      <c r="H81" s="3">
        <f t="shared" si="5"/>
        <v>10</v>
      </c>
      <c r="I81" s="1" t="s">
        <v>365</v>
      </c>
      <c r="J81" s="1" t="s">
        <v>416</v>
      </c>
      <c r="K81" s="1" t="s">
        <v>270</v>
      </c>
      <c r="L81" s="1" t="s">
        <v>416</v>
      </c>
      <c r="M81" s="1" t="s">
        <v>364</v>
      </c>
      <c r="N81" s="1" t="s">
        <v>499</v>
      </c>
      <c r="O81" s="1"/>
      <c r="P81" s="1" t="s">
        <v>272</v>
      </c>
      <c r="Q81" s="1" t="s">
        <v>364</v>
      </c>
      <c r="R81" s="1"/>
      <c r="S81" s="1" t="s">
        <v>365</v>
      </c>
      <c r="T81" s="1" t="s">
        <v>272</v>
      </c>
      <c r="U81" s="15"/>
      <c r="V81" s="1"/>
      <c r="W81" s="15"/>
      <c r="X81" s="1"/>
      <c r="Y81" s="15"/>
      <c r="Z81" s="15"/>
      <c r="AB81" s="15"/>
      <c r="AC81" s="15"/>
      <c r="AD81" s="1" t="s">
        <v>270</v>
      </c>
      <c r="AE81" s="15"/>
      <c r="AF81" s="15"/>
      <c r="AG81" s="15"/>
      <c r="AH81" s="15"/>
      <c r="AI81" s="15"/>
      <c r="AJ81" s="15"/>
      <c r="AK81" s="1"/>
      <c r="AL81" s="15"/>
      <c r="AM81" s="15"/>
      <c r="AN81" s="15"/>
      <c r="AO81" s="15"/>
      <c r="AP81" s="15"/>
      <c r="AQ81" s="15"/>
      <c r="AU81" s="7"/>
    </row>
    <row r="82">
      <c r="A82" s="8">
        <v>39.0</v>
      </c>
      <c r="B82" s="3" t="s">
        <v>687</v>
      </c>
      <c r="C82" s="3" t="str">
        <f>IFERROR(__xludf.DUMMYFUNCTION("GOOGLETRANSLATE(B82, ""en"", ""zh-CN"")"),"忍者神龟：变种混乱")</f>
        <v>忍者神龟：变种混乱</v>
      </c>
      <c r="D82" s="10">
        <f t="shared" si="1"/>
        <v>2.990687771</v>
      </c>
      <c r="E82" s="10">
        <f t="shared" si="2"/>
        <v>3.171</v>
      </c>
      <c r="F82" s="3">
        <f t="shared" si="3"/>
        <v>0.51</v>
      </c>
      <c r="G82" s="5">
        <f t="shared" si="4"/>
        <v>0.1803122292</v>
      </c>
      <c r="H82" s="3">
        <f t="shared" si="5"/>
        <v>8</v>
      </c>
      <c r="I82" s="3" t="s">
        <v>365</v>
      </c>
      <c r="J82" s="3" t="s">
        <v>365</v>
      </c>
      <c r="K82" s="3" t="s">
        <v>364</v>
      </c>
      <c r="L82" s="3" t="s">
        <v>365</v>
      </c>
      <c r="N82" s="3" t="s">
        <v>499</v>
      </c>
      <c r="O82" s="3"/>
      <c r="P82" s="3" t="s">
        <v>272</v>
      </c>
      <c r="Q82" s="3" t="s">
        <v>364</v>
      </c>
      <c r="R82" s="3"/>
      <c r="S82" s="3"/>
      <c r="T82" s="3"/>
      <c r="U82" s="3"/>
      <c r="V82" s="3"/>
      <c r="Z82" s="3"/>
      <c r="AA82" s="3" t="s">
        <v>242</v>
      </c>
      <c r="AH82" s="3"/>
      <c r="AI82" s="3" t="s">
        <v>365</v>
      </c>
      <c r="AJ82" s="3"/>
      <c r="AU82" s="7"/>
      <c r="AV82" s="3"/>
    </row>
    <row r="83">
      <c r="A83" s="8">
        <v>91.0</v>
      </c>
      <c r="B83" s="1" t="s">
        <v>688</v>
      </c>
      <c r="C83" s="1" t="str">
        <f>IFERROR(__xludf.DUMMYFUNCTION("GOOGLETRANSLATE(B83, ""en"", ""zh-CN"")"),"速度")</f>
        <v>速度</v>
      </c>
      <c r="D83" s="10">
        <f t="shared" si="1"/>
        <v>2.96330629</v>
      </c>
      <c r="E83" s="10">
        <f t="shared" si="2"/>
        <v>3.243</v>
      </c>
      <c r="F83" s="3">
        <f t="shared" si="3"/>
        <v>0.74</v>
      </c>
      <c r="G83" s="5">
        <f t="shared" si="4"/>
        <v>0.27969371</v>
      </c>
      <c r="H83" s="3">
        <f t="shared" si="5"/>
        <v>7</v>
      </c>
      <c r="I83" s="1" t="s">
        <v>365</v>
      </c>
      <c r="J83" s="1" t="s">
        <v>364</v>
      </c>
      <c r="K83" s="1" t="s">
        <v>365</v>
      </c>
      <c r="L83" s="1" t="s">
        <v>270</v>
      </c>
      <c r="M83" s="1" t="s">
        <v>272</v>
      </c>
      <c r="N83" s="1" t="s">
        <v>416</v>
      </c>
      <c r="P83" s="1" t="s">
        <v>272</v>
      </c>
      <c r="Q83" s="1" t="s">
        <v>429</v>
      </c>
      <c r="U83" s="1"/>
      <c r="V83" s="1"/>
      <c r="AH83" s="1"/>
      <c r="AI83" s="30"/>
      <c r="AJ83" s="30"/>
      <c r="AO83" s="3"/>
      <c r="AU83" s="7"/>
    </row>
    <row r="84">
      <c r="A84" s="8">
        <v>77.0</v>
      </c>
      <c r="B84" s="3" t="s">
        <v>695</v>
      </c>
      <c r="C84" s="3" t="str">
        <f>IFERROR(__xludf.DUMMYFUNCTION("GOOGLETRANSLATE(B84, ""en"", ""zh-CN"")"),"《借东西的小人阿莉埃蒂》")</f>
        <v>《借东西的小人阿莉埃蒂》</v>
      </c>
      <c r="D84" s="10">
        <f t="shared" si="1"/>
        <v>2.959583694</v>
      </c>
      <c r="E84" s="10">
        <f t="shared" si="2"/>
        <v>3.2</v>
      </c>
      <c r="F84" s="3">
        <f t="shared" si="3"/>
        <v>0.68</v>
      </c>
      <c r="G84" s="5">
        <f t="shared" si="4"/>
        <v>0.2404163056</v>
      </c>
      <c r="H84" s="3">
        <f t="shared" si="5"/>
        <v>8</v>
      </c>
      <c r="I84" s="3" t="s">
        <v>364</v>
      </c>
      <c r="J84" s="3" t="s">
        <v>416</v>
      </c>
      <c r="K84" s="3" t="s">
        <v>365</v>
      </c>
      <c r="L84" s="3"/>
      <c r="N84" s="1"/>
      <c r="O84" s="3" t="s">
        <v>365</v>
      </c>
      <c r="P84" s="3" t="s">
        <v>429</v>
      </c>
      <c r="Q84" s="3" t="s">
        <v>364</v>
      </c>
      <c r="R84" s="3" t="s">
        <v>270</v>
      </c>
      <c r="S84" s="3"/>
      <c r="T84" s="3"/>
      <c r="U84" s="1"/>
      <c r="V84" s="1"/>
      <c r="W84" s="1" t="s">
        <v>235</v>
      </c>
      <c r="X84" s="1"/>
      <c r="Y84" s="1"/>
      <c r="Z84" s="3"/>
      <c r="AD84" s="1" t="s">
        <v>365</v>
      </c>
      <c r="AE84" s="1"/>
      <c r="AF84" s="1"/>
      <c r="AH84" s="1"/>
      <c r="AI84" s="3"/>
      <c r="AJ84" s="3"/>
      <c r="AK84" s="1"/>
      <c r="AL84" s="1"/>
      <c r="AM84" s="1"/>
      <c r="AN84" s="1"/>
      <c r="AO84" s="1"/>
      <c r="AU84" s="7"/>
      <c r="AV84" s="3"/>
    </row>
    <row r="85">
      <c r="A85" s="8">
        <v>75.0</v>
      </c>
      <c r="B85" s="3" t="s">
        <v>711</v>
      </c>
      <c r="C85" s="3" t="str">
        <f>IFERROR(__xludf.DUMMYFUNCTION("GOOGLETRANSLATE(B85, ""en"", ""zh-CN"")"),"企鹅高速公路")</f>
        <v>企鹅高速公路</v>
      </c>
      <c r="D85" s="10">
        <f t="shared" si="1"/>
        <v>2.955183874</v>
      </c>
      <c r="E85" s="10">
        <f t="shared" si="2"/>
        <v>3.118</v>
      </c>
      <c r="F85" s="3">
        <f t="shared" si="3"/>
        <v>0.54</v>
      </c>
      <c r="G85" s="5">
        <f t="shared" si="4"/>
        <v>0.1628161261</v>
      </c>
      <c r="H85" s="3">
        <f t="shared" si="5"/>
        <v>11</v>
      </c>
      <c r="I85" s="3" t="s">
        <v>364</v>
      </c>
      <c r="J85" s="3" t="s">
        <v>365</v>
      </c>
      <c r="K85" s="3" t="s">
        <v>272</v>
      </c>
      <c r="L85" s="3" t="s">
        <v>499</v>
      </c>
      <c r="N85" s="3" t="s">
        <v>416</v>
      </c>
      <c r="O85" s="3"/>
      <c r="P85" s="3"/>
      <c r="Q85" s="3" t="s">
        <v>364</v>
      </c>
      <c r="R85" s="3"/>
      <c r="S85" s="3"/>
      <c r="T85" s="3" t="s">
        <v>416</v>
      </c>
      <c r="U85" s="1"/>
      <c r="V85" s="1"/>
      <c r="X85" s="3"/>
      <c r="Y85" s="3" t="s">
        <v>272</v>
      </c>
      <c r="Z85" s="3" t="s">
        <v>416</v>
      </c>
      <c r="AE85" s="3" t="s">
        <v>364</v>
      </c>
      <c r="AF85" s="3"/>
      <c r="AH85" s="1"/>
      <c r="AI85" s="3" t="s">
        <v>365</v>
      </c>
      <c r="AJ85" s="3"/>
      <c r="AK85" s="3" t="s">
        <v>365</v>
      </c>
      <c r="AL85" s="3"/>
      <c r="AM85" s="3"/>
      <c r="AN85" s="3"/>
      <c r="AO85" s="3"/>
      <c r="AU85" s="7"/>
      <c r="AV85" s="3"/>
    </row>
    <row r="86">
      <c r="A86" s="8">
        <v>74.0</v>
      </c>
      <c r="B86" s="3" t="s">
        <v>728</v>
      </c>
      <c r="C86" s="3" t="str">
        <f>IFERROR(__xludf.DUMMYFUNCTION("GOOGLETRANSLATE(B86, ""en"", ""zh-CN"")"),"罗根·拉基")</f>
        <v>罗根·拉基</v>
      </c>
      <c r="D86" s="10">
        <f t="shared" si="1"/>
        <v>2.924881844</v>
      </c>
      <c r="E86" s="10">
        <f t="shared" si="2"/>
        <v>3.2</v>
      </c>
      <c r="F86" s="3">
        <f t="shared" si="3"/>
        <v>0.87</v>
      </c>
      <c r="G86" s="5">
        <f t="shared" si="4"/>
        <v>0.2751181564</v>
      </c>
      <c r="H86" s="3">
        <f t="shared" si="5"/>
        <v>10</v>
      </c>
      <c r="I86" s="3" t="s">
        <v>365</v>
      </c>
      <c r="J86" s="3" t="s">
        <v>364</v>
      </c>
      <c r="K86" s="3" t="s">
        <v>416</v>
      </c>
      <c r="L86" s="3"/>
      <c r="N86" s="3" t="s">
        <v>365</v>
      </c>
      <c r="O86" s="3"/>
      <c r="P86" s="3"/>
      <c r="Q86" s="3" t="s">
        <v>737</v>
      </c>
      <c r="R86" s="3"/>
      <c r="S86" s="3"/>
      <c r="T86" s="3"/>
      <c r="U86" s="1" t="s">
        <v>272</v>
      </c>
      <c r="V86" s="1" t="s">
        <v>272</v>
      </c>
      <c r="X86" s="3"/>
      <c r="Y86" s="3"/>
      <c r="Z86" s="3" t="s">
        <v>235</v>
      </c>
      <c r="AD86" s="1" t="s">
        <v>429</v>
      </c>
      <c r="AE86" s="3" t="s">
        <v>270</v>
      </c>
      <c r="AF86" s="3"/>
      <c r="AH86" s="1"/>
      <c r="AI86" s="3"/>
      <c r="AJ86" s="3"/>
      <c r="AK86" s="3" t="s">
        <v>365</v>
      </c>
      <c r="AL86" s="3"/>
      <c r="AM86" s="3"/>
      <c r="AN86" s="3"/>
      <c r="AO86" s="3"/>
      <c r="AU86" s="7"/>
      <c r="AV86" s="3"/>
    </row>
    <row r="87">
      <c r="A87" s="8">
        <v>55.0</v>
      </c>
      <c r="B87" s="1" t="s">
        <v>745</v>
      </c>
      <c r="C87" s="1" t="str">
        <f>IFERROR(__xludf.DUMMYFUNCTION("GOOGLETRANSLATE(B87, ""en"", ""zh-CN"")"),"科洛弗菲尔德")</f>
        <v>科洛弗菲尔德</v>
      </c>
      <c r="D87" s="10">
        <f t="shared" si="1"/>
        <v>2.877775681</v>
      </c>
      <c r="E87" s="10">
        <f t="shared" si="2"/>
        <v>3.025</v>
      </c>
      <c r="F87" s="3">
        <f t="shared" si="3"/>
        <v>0.51</v>
      </c>
      <c r="G87" s="5">
        <f t="shared" si="4"/>
        <v>0.1472243186</v>
      </c>
      <c r="H87" s="3">
        <f t="shared" si="5"/>
        <v>12</v>
      </c>
      <c r="I87" s="1" t="s">
        <v>365</v>
      </c>
      <c r="J87" s="1" t="s">
        <v>364</v>
      </c>
      <c r="K87" s="1" t="s">
        <v>364</v>
      </c>
      <c r="L87" s="1" t="s">
        <v>416</v>
      </c>
      <c r="N87" s="3" t="s">
        <v>499</v>
      </c>
      <c r="O87" s="1"/>
      <c r="P87" s="1" t="s">
        <v>365</v>
      </c>
      <c r="Q87" s="1" t="s">
        <v>364</v>
      </c>
      <c r="R87" s="1" t="s">
        <v>365</v>
      </c>
      <c r="S87" s="1"/>
      <c r="T87" s="1"/>
      <c r="U87" s="1" t="s">
        <v>270</v>
      </c>
      <c r="V87" s="1" t="s">
        <v>270</v>
      </c>
      <c r="Z87" s="1" t="s">
        <v>365</v>
      </c>
      <c r="AD87" s="1" t="s">
        <v>429</v>
      </c>
      <c r="AH87" s="1" t="s">
        <v>364</v>
      </c>
      <c r="AI87" s="1"/>
      <c r="AJ87" s="1"/>
      <c r="AU87" s="7"/>
      <c r="AV87" s="3"/>
    </row>
    <row r="88">
      <c r="A88" s="8">
        <v>99.0</v>
      </c>
      <c r="B88" s="1" t="s">
        <v>752</v>
      </c>
      <c r="C88" s="1" t="str">
        <f>IFERROR(__xludf.DUMMYFUNCTION("GOOGLETRANSLATE(B88, ""en"", ""zh-CN"")"),"蛇之拥抱")</f>
        <v>蛇之拥抱</v>
      </c>
      <c r="D88" s="10">
        <f t="shared" si="1"/>
        <v>2.869</v>
      </c>
      <c r="E88" s="10">
        <f t="shared" si="2"/>
        <v>3.189</v>
      </c>
      <c r="F88" s="3">
        <f t="shared" si="3"/>
        <v>0.96</v>
      </c>
      <c r="G88" s="5">
        <f t="shared" si="4"/>
        <v>0.32</v>
      </c>
      <c r="H88" s="3">
        <f t="shared" si="5"/>
        <v>9</v>
      </c>
      <c r="I88" s="1" t="s">
        <v>364</v>
      </c>
      <c r="J88" s="1" t="s">
        <v>270</v>
      </c>
      <c r="K88" s="1" t="s">
        <v>272</v>
      </c>
      <c r="L88" s="1" t="s">
        <v>270</v>
      </c>
      <c r="M88" s="1" t="s">
        <v>364</v>
      </c>
      <c r="N88" s="1"/>
      <c r="O88" s="15"/>
      <c r="P88" s="15"/>
      <c r="Q88" s="1" t="s">
        <v>499</v>
      </c>
      <c r="R88" s="1" t="s">
        <v>416</v>
      </c>
      <c r="S88" s="1"/>
      <c r="T88" s="15"/>
      <c r="U88" s="15"/>
      <c r="V88" s="15"/>
      <c r="W88" s="15"/>
      <c r="X88" s="1" t="s">
        <v>758</v>
      </c>
      <c r="Y88" s="1" t="s">
        <v>235</v>
      </c>
      <c r="Z88" s="1"/>
      <c r="AB88" s="15"/>
      <c r="AC88" s="15"/>
      <c r="AD88" s="15"/>
      <c r="AE88" s="15"/>
      <c r="AF88" s="15"/>
      <c r="AG88" s="15"/>
      <c r="AH88" s="15"/>
      <c r="AI88" s="15"/>
      <c r="AJ88" s="1" t="s">
        <v>270</v>
      </c>
      <c r="AK88" s="15"/>
      <c r="AL88" s="15"/>
      <c r="AM88" s="15"/>
      <c r="AN88" s="15"/>
      <c r="AO88" s="15"/>
      <c r="AP88" s="15"/>
      <c r="AQ88" s="15"/>
      <c r="AU88" s="7"/>
    </row>
    <row r="89">
      <c r="A89" s="8">
        <v>73.0</v>
      </c>
      <c r="B89" s="3" t="s">
        <v>762</v>
      </c>
      <c r="C89" s="3" t="str">
        <f>IFERROR(__xludf.DUMMYFUNCTION("GOOGLETRANSLATE(B89, ""en"", ""zh-CN"")"),"糟糕的旅程")</f>
        <v>糟糕的旅程</v>
      </c>
      <c r="D89" s="10">
        <f t="shared" si="1"/>
        <v>2.861756443</v>
      </c>
      <c r="E89" s="10">
        <f t="shared" si="2"/>
        <v>2.983</v>
      </c>
      <c r="F89" s="3">
        <f t="shared" si="3"/>
        <v>0.42</v>
      </c>
      <c r="G89" s="5">
        <f t="shared" si="4"/>
        <v>0.1212435565</v>
      </c>
      <c r="H89" s="3">
        <f t="shared" si="5"/>
        <v>12</v>
      </c>
      <c r="I89" s="3" t="s">
        <v>364</v>
      </c>
      <c r="J89" s="3" t="s">
        <v>365</v>
      </c>
      <c r="K89" s="3" t="s">
        <v>364</v>
      </c>
      <c r="L89" s="3"/>
      <c r="N89" s="3"/>
      <c r="O89" s="3"/>
      <c r="P89" s="3" t="s">
        <v>365</v>
      </c>
      <c r="Q89" s="3" t="s">
        <v>364</v>
      </c>
      <c r="R89" s="3" t="s">
        <v>364</v>
      </c>
      <c r="S89" s="3"/>
      <c r="T89" s="3" t="s">
        <v>365</v>
      </c>
      <c r="U89" s="1" t="s">
        <v>365</v>
      </c>
      <c r="V89" s="1" t="s">
        <v>499</v>
      </c>
      <c r="X89" s="3"/>
      <c r="Y89" s="3"/>
      <c r="Z89" s="3" t="s">
        <v>365</v>
      </c>
      <c r="AE89" s="3" t="s">
        <v>364</v>
      </c>
      <c r="AF89" s="3"/>
      <c r="AH89" s="1"/>
      <c r="AI89" s="3" t="s">
        <v>364</v>
      </c>
      <c r="AJ89" s="3"/>
      <c r="AK89" s="3" t="s">
        <v>429</v>
      </c>
      <c r="AL89" s="3"/>
      <c r="AM89" s="3"/>
      <c r="AN89" s="3"/>
      <c r="AO89" s="3"/>
      <c r="AU89" s="7"/>
      <c r="AV89" s="3"/>
    </row>
    <row r="90">
      <c r="A90" s="8">
        <v>23.0</v>
      </c>
      <c r="B90" s="29" t="s">
        <v>773</v>
      </c>
      <c r="C90" s="29" t="str">
        <f>IFERROR(__xludf.DUMMYFUNCTION("GOOGLETRANSLATE(B90, ""en"", ""zh-CN"")"),"又一天的生活")</f>
        <v>又一天的生活</v>
      </c>
      <c r="D90" s="10">
        <f t="shared" si="1"/>
        <v>2.861017763</v>
      </c>
      <c r="E90" s="10">
        <f t="shared" si="2"/>
        <v>3.05</v>
      </c>
      <c r="F90" s="3">
        <f t="shared" si="3"/>
        <v>0.5</v>
      </c>
      <c r="G90" s="5">
        <f t="shared" si="4"/>
        <v>0.1889822365</v>
      </c>
      <c r="H90" s="3">
        <f t="shared" si="5"/>
        <v>7</v>
      </c>
      <c r="I90" s="3" t="s">
        <v>364</v>
      </c>
      <c r="J90" s="3" t="s">
        <v>365</v>
      </c>
      <c r="K90" s="3" t="s">
        <v>499</v>
      </c>
      <c r="L90" s="3" t="s">
        <v>416</v>
      </c>
      <c r="N90" s="3"/>
      <c r="O90" s="3"/>
      <c r="P90" s="3"/>
      <c r="Q90" s="3"/>
      <c r="R90" s="3" t="s">
        <v>365</v>
      </c>
      <c r="S90" s="3"/>
      <c r="T90" s="3"/>
      <c r="U90" s="3"/>
      <c r="V90" s="3"/>
      <c r="Z90" s="3" t="s">
        <v>364</v>
      </c>
      <c r="AA90" s="3" t="s">
        <v>242</v>
      </c>
      <c r="AH90" s="3"/>
      <c r="AI90" s="3" t="s">
        <v>270</v>
      </c>
      <c r="AJ90" s="3"/>
      <c r="AU90" s="7"/>
    </row>
    <row r="91">
      <c r="A91" s="8">
        <v>32.0</v>
      </c>
      <c r="B91" s="3" t="s">
        <v>774</v>
      </c>
      <c r="C91" s="3" t="str">
        <f>IFERROR(__xludf.DUMMYFUNCTION("GOOGLETRANSLATE(B91, ""en"", ""zh-CN"")"),"悬崖上的金鱼姬")</f>
        <v>悬崖上的金鱼姬</v>
      </c>
      <c r="D91" s="10">
        <f t="shared" si="1"/>
        <v>2.856002179</v>
      </c>
      <c r="E91" s="10">
        <f t="shared" si="2"/>
        <v>3.009</v>
      </c>
      <c r="F91" s="3">
        <f t="shared" si="3"/>
        <v>0.53</v>
      </c>
      <c r="G91" s="5">
        <f t="shared" si="4"/>
        <v>0.1529978213</v>
      </c>
      <c r="H91" s="3">
        <f t="shared" si="5"/>
        <v>12</v>
      </c>
      <c r="I91" s="3" t="s">
        <v>364</v>
      </c>
      <c r="J91" s="3" t="s">
        <v>364</v>
      </c>
      <c r="K91" s="3" t="s">
        <v>365</v>
      </c>
      <c r="L91" s="3" t="s">
        <v>416</v>
      </c>
      <c r="N91" s="3" t="s">
        <v>416</v>
      </c>
      <c r="O91" s="3"/>
      <c r="P91" s="3"/>
      <c r="Q91" s="3" t="s">
        <v>364</v>
      </c>
      <c r="R91" s="3" t="s">
        <v>364</v>
      </c>
      <c r="S91" s="3"/>
      <c r="T91" s="3"/>
      <c r="U91" s="3"/>
      <c r="V91" s="1" t="s">
        <v>272</v>
      </c>
      <c r="Y91" s="3" t="s">
        <v>429</v>
      </c>
      <c r="Z91" s="3" t="s">
        <v>364</v>
      </c>
      <c r="AA91" s="3" t="s">
        <v>242</v>
      </c>
      <c r="AD91" s="1" t="s">
        <v>270</v>
      </c>
      <c r="AH91" s="3"/>
      <c r="AI91" s="3"/>
      <c r="AJ91" s="3"/>
      <c r="AL91" s="3"/>
      <c r="AM91" s="3"/>
      <c r="AN91" s="3" t="s">
        <v>416</v>
      </c>
      <c r="AU91" s="7"/>
      <c r="AV91" s="3"/>
    </row>
    <row r="92">
      <c r="A92" s="1">
        <v>114.0</v>
      </c>
      <c r="B92" s="1" t="s">
        <v>775</v>
      </c>
      <c r="C92" s="1" t="str">
        <f>IFERROR(__xludf.DUMMYFUNCTION("GOOGLETRANSLATE(B92, ""en"", ""zh-CN"")"),"蕨谷")</f>
        <v>蕨谷</v>
      </c>
      <c r="D92" s="10">
        <f t="shared" si="1"/>
        <v>2.845756443</v>
      </c>
      <c r="E92" s="10">
        <f t="shared" si="2"/>
        <v>2.967</v>
      </c>
      <c r="F92" s="3">
        <f t="shared" si="3"/>
        <v>0.42</v>
      </c>
      <c r="G92" s="5">
        <f t="shared" si="4"/>
        <v>0.1212435565</v>
      </c>
      <c r="H92" s="3">
        <f t="shared" si="5"/>
        <v>12</v>
      </c>
      <c r="I92" s="1" t="s">
        <v>364</v>
      </c>
      <c r="J92" s="1" t="s">
        <v>416</v>
      </c>
      <c r="K92" s="1" t="s">
        <v>364</v>
      </c>
      <c r="L92" s="1" t="s">
        <v>499</v>
      </c>
      <c r="M92" s="1" t="s">
        <v>364</v>
      </c>
      <c r="N92" s="1" t="s">
        <v>416</v>
      </c>
      <c r="O92" s="1"/>
      <c r="P92" s="1" t="s">
        <v>365</v>
      </c>
      <c r="Q92" s="15"/>
      <c r="R92" s="1"/>
      <c r="S92" s="1"/>
      <c r="T92" s="1" t="s">
        <v>365</v>
      </c>
      <c r="U92" s="15"/>
      <c r="V92" s="1" t="s">
        <v>365</v>
      </c>
      <c r="W92" s="1" t="s">
        <v>364</v>
      </c>
      <c r="X92" s="1"/>
      <c r="Y92" s="1" t="s">
        <v>270</v>
      </c>
      <c r="Z92" s="1" t="s">
        <v>499</v>
      </c>
      <c r="AB92" s="15"/>
      <c r="AC92" s="15"/>
      <c r="AD92" s="15"/>
      <c r="AE92" s="15"/>
      <c r="AF92" s="15"/>
      <c r="AG92" s="15"/>
      <c r="AH92" s="15"/>
      <c r="AI92" s="15"/>
      <c r="AJ92" s="15"/>
      <c r="AK92" s="1"/>
      <c r="AL92" s="1" t="s">
        <v>364</v>
      </c>
      <c r="AM92" s="15"/>
      <c r="AN92" s="15"/>
      <c r="AO92" s="15"/>
      <c r="AP92" s="15"/>
      <c r="AQ92" s="15"/>
      <c r="AU92" s="7"/>
    </row>
    <row r="93">
      <c r="A93" s="8">
        <v>49.0</v>
      </c>
      <c r="B93" s="3" t="s">
        <v>784</v>
      </c>
      <c r="C93" s="3" t="str">
        <f>IFERROR(__xludf.DUMMYFUNCTION("GOOGLETRANSLATE(B93, ""en"", ""zh-CN"")"),"恐怖小店")</f>
        <v>恐怖小店</v>
      </c>
      <c r="D93" s="10">
        <f t="shared" si="1"/>
        <v>2.797</v>
      </c>
      <c r="E93" s="10">
        <f t="shared" si="2"/>
        <v>3.067</v>
      </c>
      <c r="F93" s="3">
        <f t="shared" si="3"/>
        <v>0.81</v>
      </c>
      <c r="G93" s="5">
        <f t="shared" si="4"/>
        <v>0.27</v>
      </c>
      <c r="H93" s="3">
        <f t="shared" si="5"/>
        <v>9</v>
      </c>
      <c r="I93" s="3" t="s">
        <v>364</v>
      </c>
      <c r="J93" s="3" t="s">
        <v>499</v>
      </c>
      <c r="K93" s="3" t="s">
        <v>272</v>
      </c>
      <c r="L93" s="3" t="s">
        <v>499</v>
      </c>
      <c r="N93" s="3"/>
      <c r="O93" s="3"/>
      <c r="P93" s="3" t="s">
        <v>272</v>
      </c>
      <c r="Q93" s="3" t="s">
        <v>364</v>
      </c>
      <c r="R93" s="3" t="s">
        <v>365</v>
      </c>
      <c r="S93" s="3"/>
      <c r="T93" s="3" t="s">
        <v>737</v>
      </c>
      <c r="U93" s="3" t="s">
        <v>270</v>
      </c>
      <c r="V93" s="3"/>
      <c r="Z93" s="3"/>
      <c r="AD93" s="1" t="s">
        <v>365</v>
      </c>
      <c r="AH93" s="3"/>
      <c r="AI93" s="3"/>
      <c r="AJ93" s="3"/>
      <c r="AU93" s="7"/>
      <c r="AV93" s="3"/>
    </row>
    <row r="94">
      <c r="A94" s="8">
        <v>97.0</v>
      </c>
      <c r="B94" s="3" t="s">
        <v>810</v>
      </c>
      <c r="C94" s="3" t="str">
        <f>IFERROR(__xludf.DUMMYFUNCTION("GOOGLETRANSLATE(B94, ""en"", ""zh-CN"")"),"巨型蜘蛛！")</f>
        <v>巨型蜘蛛！</v>
      </c>
      <c r="D94" s="10">
        <f t="shared" si="1"/>
        <v>2.793508894</v>
      </c>
      <c r="E94" s="10">
        <f t="shared" si="2"/>
        <v>2.92</v>
      </c>
      <c r="F94" s="3">
        <f t="shared" si="3"/>
        <v>0.4</v>
      </c>
      <c r="G94" s="5">
        <f t="shared" si="4"/>
        <v>0.1264911064</v>
      </c>
      <c r="H94" s="3">
        <f t="shared" si="5"/>
        <v>10</v>
      </c>
      <c r="I94" s="3" t="s">
        <v>364</v>
      </c>
      <c r="J94" s="1" t="s">
        <v>416</v>
      </c>
      <c r="K94" s="1" t="s">
        <v>364</v>
      </c>
      <c r="L94" s="1" t="s">
        <v>499</v>
      </c>
      <c r="M94" s="1" t="s">
        <v>364</v>
      </c>
      <c r="N94" s="1" t="s">
        <v>499</v>
      </c>
      <c r="O94" s="15"/>
      <c r="P94" s="15"/>
      <c r="Q94" s="1" t="s">
        <v>365</v>
      </c>
      <c r="R94" s="15"/>
      <c r="S94" s="1"/>
      <c r="T94" s="15"/>
      <c r="U94" s="15"/>
      <c r="V94" s="15"/>
      <c r="W94" s="15"/>
      <c r="X94" s="15"/>
      <c r="Y94" s="1" t="s">
        <v>365</v>
      </c>
      <c r="Z94" s="1" t="s">
        <v>365</v>
      </c>
      <c r="AB94" s="15"/>
      <c r="AC94" s="15"/>
      <c r="AD94" s="15"/>
      <c r="AE94" s="1" t="s">
        <v>365</v>
      </c>
      <c r="AF94" s="15"/>
      <c r="AG94" s="15"/>
      <c r="AH94" s="15"/>
      <c r="AI94" s="15"/>
      <c r="AJ94" s="15"/>
      <c r="AK94" s="1" t="s">
        <v>416</v>
      </c>
      <c r="AL94" s="15"/>
      <c r="AM94" s="15"/>
      <c r="AN94" s="15"/>
      <c r="AO94" s="15"/>
      <c r="AP94" s="15"/>
      <c r="AQ94" s="15"/>
      <c r="AU94" s="7"/>
    </row>
    <row r="95">
      <c r="A95" s="8">
        <v>100.0</v>
      </c>
      <c r="B95" s="1" t="s">
        <v>811</v>
      </c>
      <c r="C95" s="1" t="str">
        <f>IFERROR(__xludf.DUMMYFUNCTION("GOOGLETRANSLATE(B95, ""en"", ""zh-CN"")"),"长吻晚安")</f>
        <v>长吻晚安</v>
      </c>
      <c r="D95" s="10">
        <f t="shared" si="1"/>
        <v>2.78456025</v>
      </c>
      <c r="E95" s="10">
        <f t="shared" si="2"/>
        <v>3</v>
      </c>
      <c r="F95" s="3">
        <f t="shared" si="3"/>
        <v>0.57</v>
      </c>
      <c r="G95" s="5">
        <f t="shared" si="4"/>
        <v>0.2154397496</v>
      </c>
      <c r="H95" s="3">
        <f t="shared" si="5"/>
        <v>7</v>
      </c>
      <c r="I95" s="1" t="s">
        <v>364</v>
      </c>
      <c r="J95" s="1" t="s">
        <v>364</v>
      </c>
      <c r="K95" s="1" t="s">
        <v>364</v>
      </c>
      <c r="L95" s="1" t="s">
        <v>499</v>
      </c>
      <c r="M95" s="1" t="s">
        <v>364</v>
      </c>
      <c r="N95" s="1"/>
      <c r="O95" s="15"/>
      <c r="P95" s="1" t="s">
        <v>270</v>
      </c>
      <c r="Q95" s="1" t="s">
        <v>499</v>
      </c>
      <c r="R95" s="1" t="s">
        <v>270</v>
      </c>
      <c r="S95" s="1"/>
      <c r="T95" s="15"/>
      <c r="U95" s="15"/>
      <c r="V95" s="15"/>
      <c r="W95" s="15"/>
      <c r="X95" s="1"/>
      <c r="Y95" s="1"/>
      <c r="Z95" s="1"/>
      <c r="AB95" s="15"/>
      <c r="AC95" s="15"/>
      <c r="AD95" s="15"/>
      <c r="AE95" s="15"/>
      <c r="AF95" s="15"/>
      <c r="AG95" s="15"/>
      <c r="AH95" s="15"/>
      <c r="AI95" s="15"/>
      <c r="AJ95" s="1"/>
      <c r="AK95" s="15"/>
      <c r="AL95" s="15"/>
      <c r="AM95" s="15"/>
      <c r="AN95" s="15"/>
      <c r="AO95" s="15"/>
      <c r="AP95" s="15"/>
      <c r="AQ95" s="15"/>
      <c r="AU95" s="7"/>
    </row>
    <row r="96">
      <c r="A96" s="8">
        <v>58.0</v>
      </c>
      <c r="B96" s="1" t="s">
        <v>812</v>
      </c>
      <c r="C96" s="1" t="str">
        <f>IFERROR(__xludf.DUMMYFUNCTION("GOOGLETRANSLATE(B96, ""en"", ""zh-CN"")"),"忍者卷轴")</f>
        <v>忍者卷轴</v>
      </c>
      <c r="D96" s="10">
        <f t="shared" si="1"/>
        <v>2.759252329</v>
      </c>
      <c r="E96" s="10">
        <f t="shared" si="2"/>
        <v>2.88</v>
      </c>
      <c r="F96" s="3">
        <f t="shared" si="3"/>
        <v>0.27</v>
      </c>
      <c r="G96" s="5">
        <f t="shared" si="4"/>
        <v>0.1207476708</v>
      </c>
      <c r="H96" s="3">
        <f t="shared" si="5"/>
        <v>5</v>
      </c>
      <c r="I96" s="1" t="s">
        <v>416</v>
      </c>
      <c r="J96" s="1" t="s">
        <v>364</v>
      </c>
      <c r="K96" s="1" t="s">
        <v>416</v>
      </c>
      <c r="L96" s="1" t="s">
        <v>416</v>
      </c>
      <c r="N96" s="3"/>
      <c r="O96" s="1"/>
      <c r="P96" s="1"/>
      <c r="Q96" s="1"/>
      <c r="R96" s="1"/>
      <c r="S96" s="1"/>
      <c r="T96" s="1"/>
      <c r="U96" s="1" t="s">
        <v>365</v>
      </c>
      <c r="V96" s="1"/>
      <c r="Z96" s="1" t="s">
        <v>416</v>
      </c>
      <c r="AH96" s="1"/>
      <c r="AI96" s="1"/>
      <c r="AJ96" s="1"/>
      <c r="AL96" s="3"/>
      <c r="AM96" s="3"/>
      <c r="AN96" s="3"/>
      <c r="AU96" s="7"/>
      <c r="AV96" s="3"/>
    </row>
    <row r="97">
      <c r="A97" s="8">
        <v>61.0</v>
      </c>
      <c r="B97" s="1" t="s">
        <v>813</v>
      </c>
      <c r="C97" s="1" t="str">
        <f>IFERROR(__xludf.DUMMYFUNCTION("GOOGLETRANSLATE(B97, ""en"", ""zh-CN"")"),"第五元素")</f>
        <v>第五元素</v>
      </c>
      <c r="D97" s="10">
        <f t="shared" si="1"/>
        <v>2.758745584</v>
      </c>
      <c r="E97" s="10">
        <f t="shared" si="2"/>
        <v>3.009</v>
      </c>
      <c r="F97" s="3">
        <f t="shared" si="3"/>
        <v>0.83</v>
      </c>
      <c r="G97" s="5">
        <f t="shared" si="4"/>
        <v>0.250254416</v>
      </c>
      <c r="H97" s="3">
        <f t="shared" si="5"/>
        <v>11</v>
      </c>
      <c r="I97" s="1" t="s">
        <v>364</v>
      </c>
      <c r="J97" s="1" t="s">
        <v>416</v>
      </c>
      <c r="K97" s="1" t="s">
        <v>429</v>
      </c>
      <c r="L97" s="1" t="s">
        <v>364</v>
      </c>
      <c r="N97" s="3"/>
      <c r="O97" s="1"/>
      <c r="P97" s="1" t="s">
        <v>272</v>
      </c>
      <c r="Q97" s="1" t="s">
        <v>429</v>
      </c>
      <c r="R97" s="1" t="s">
        <v>270</v>
      </c>
      <c r="S97" s="1"/>
      <c r="T97" s="1"/>
      <c r="U97" s="1" t="s">
        <v>365</v>
      </c>
      <c r="V97" s="1" t="s">
        <v>737</v>
      </c>
      <c r="Z97" s="1" t="s">
        <v>272</v>
      </c>
      <c r="AD97" s="1" t="s">
        <v>270</v>
      </c>
      <c r="AH97" s="1" t="s">
        <v>364</v>
      </c>
      <c r="AI97" s="1"/>
      <c r="AJ97" s="1"/>
      <c r="AL97" s="3"/>
      <c r="AM97" s="3"/>
      <c r="AN97" s="3"/>
      <c r="AU97" s="7"/>
      <c r="AV97" s="3"/>
    </row>
    <row r="98">
      <c r="A98" s="8">
        <v>76.0</v>
      </c>
      <c r="B98" s="3" t="s">
        <v>818</v>
      </c>
      <c r="C98" s="3" t="str">
        <f>IFERROR(__xludf.DUMMYFUNCTION("GOOGLETRANSLATE(B98, ""en"", ""zh-CN"")"),"爱与篮球")</f>
        <v>爱与篮球</v>
      </c>
      <c r="D98" s="10">
        <f t="shared" si="1"/>
        <v>2.737737206</v>
      </c>
      <c r="E98" s="10">
        <f t="shared" si="2"/>
        <v>2.833</v>
      </c>
      <c r="F98" s="3">
        <f t="shared" si="3"/>
        <v>0.33</v>
      </c>
      <c r="G98" s="5">
        <f t="shared" si="4"/>
        <v>0.09526279442</v>
      </c>
      <c r="H98" s="3">
        <f t="shared" si="5"/>
        <v>12</v>
      </c>
      <c r="I98" s="3" t="s">
        <v>364</v>
      </c>
      <c r="J98" s="3" t="s">
        <v>499</v>
      </c>
      <c r="K98" s="3" t="s">
        <v>416</v>
      </c>
      <c r="L98" s="3" t="s">
        <v>365</v>
      </c>
      <c r="N98" s="3" t="s">
        <v>416</v>
      </c>
      <c r="O98" s="3" t="s">
        <v>416</v>
      </c>
      <c r="P98" s="3" t="s">
        <v>364</v>
      </c>
      <c r="Q98" s="3" t="s">
        <v>499</v>
      </c>
      <c r="R98" s="3" t="s">
        <v>364</v>
      </c>
      <c r="S98" s="3"/>
      <c r="T98" s="3"/>
      <c r="U98" s="1"/>
      <c r="V98" s="1"/>
      <c r="X98" s="3"/>
      <c r="Y98" s="3" t="s">
        <v>365</v>
      </c>
      <c r="Z98" s="3"/>
      <c r="AE98" s="3" t="s">
        <v>364</v>
      </c>
      <c r="AF98" s="3"/>
      <c r="AH98" s="1" t="s">
        <v>364</v>
      </c>
      <c r="AI98" s="3"/>
      <c r="AJ98" s="3"/>
      <c r="AK98" s="3" t="s">
        <v>416</v>
      </c>
      <c r="AL98" s="3"/>
      <c r="AM98" s="3"/>
      <c r="AN98" s="3"/>
      <c r="AO98" s="3"/>
      <c r="AU98" s="7"/>
      <c r="AV98" s="3"/>
    </row>
    <row r="99">
      <c r="A99" s="1">
        <v>121.0</v>
      </c>
      <c r="B99" s="1" t="s">
        <v>594</v>
      </c>
      <c r="C99" s="1" t="str">
        <f>IFERROR(__xludf.DUMMYFUNCTION("GOOGLETRANSLATE(B99, ""en"", ""zh-CN"")"),"壮志凌云")</f>
        <v>壮志凌云</v>
      </c>
      <c r="D99" s="10">
        <f t="shared" si="1"/>
        <v>2.70788893</v>
      </c>
      <c r="E99" s="10">
        <f t="shared" si="2"/>
        <v>2.858</v>
      </c>
      <c r="F99" s="3">
        <f t="shared" si="3"/>
        <v>0.52</v>
      </c>
      <c r="G99" s="5">
        <f t="shared" si="4"/>
        <v>0.15011107</v>
      </c>
      <c r="H99" s="3">
        <f t="shared" si="5"/>
        <v>12</v>
      </c>
      <c r="I99" s="1" t="s">
        <v>416</v>
      </c>
      <c r="J99" s="1" t="s">
        <v>499</v>
      </c>
      <c r="K99" s="1" t="s">
        <v>416</v>
      </c>
      <c r="L99" s="1" t="s">
        <v>499</v>
      </c>
      <c r="M99" s="1" t="s">
        <v>364</v>
      </c>
      <c r="N99" s="1"/>
      <c r="O99" s="1" t="s">
        <v>416</v>
      </c>
      <c r="P99" s="1" t="s">
        <v>364</v>
      </c>
      <c r="Q99" s="1" t="s">
        <v>429</v>
      </c>
      <c r="R99" s="1" t="s">
        <v>364</v>
      </c>
      <c r="S99" s="15"/>
      <c r="T99" s="3" t="s">
        <v>364</v>
      </c>
      <c r="U99" s="1" t="s">
        <v>365</v>
      </c>
      <c r="V99" s="15"/>
      <c r="W99" s="15"/>
      <c r="X99" s="1"/>
      <c r="Y99" s="1" t="s">
        <v>364</v>
      </c>
      <c r="Z99" s="15"/>
      <c r="AB99" s="15"/>
      <c r="AC99" s="15"/>
      <c r="AD99" s="1" t="s">
        <v>272</v>
      </c>
      <c r="AE99" s="15"/>
      <c r="AF99" s="15"/>
      <c r="AG99" s="15"/>
      <c r="AH99" s="15"/>
      <c r="AI99" s="15"/>
      <c r="AJ99" s="15"/>
      <c r="AK99" s="1"/>
      <c r="AL99" s="15"/>
      <c r="AM99" s="15"/>
      <c r="AN99" s="15"/>
      <c r="AO99" s="15"/>
      <c r="AP99" s="15"/>
      <c r="AQ99" s="15"/>
      <c r="AU99" s="7"/>
    </row>
    <row r="100">
      <c r="A100" s="8">
        <v>95.0</v>
      </c>
      <c r="B100" s="3" t="s">
        <v>870</v>
      </c>
      <c r="C100" s="3" t="str">
        <f>IFERROR(__xludf.DUMMYFUNCTION("GOOGLETRANSLATE(B100, ""en"", ""zh-CN"")"),"魔法咒语")</f>
        <v>魔法咒语</v>
      </c>
      <c r="D100" s="10">
        <f t="shared" si="1"/>
        <v>2.69</v>
      </c>
      <c r="E100" s="10">
        <f t="shared" si="2"/>
        <v>2.9</v>
      </c>
      <c r="F100" s="3">
        <f t="shared" si="3"/>
        <v>0.63</v>
      </c>
      <c r="G100" s="5">
        <f t="shared" si="4"/>
        <v>0.21</v>
      </c>
      <c r="H100" s="3">
        <f t="shared" si="5"/>
        <v>9</v>
      </c>
      <c r="I100" s="3" t="s">
        <v>416</v>
      </c>
      <c r="J100" s="1" t="s">
        <v>416</v>
      </c>
      <c r="K100" s="1" t="s">
        <v>364</v>
      </c>
      <c r="L100" s="1" t="s">
        <v>416</v>
      </c>
      <c r="M100" s="1" t="s">
        <v>429</v>
      </c>
      <c r="N100" s="3"/>
      <c r="P100" s="3" t="s">
        <v>270</v>
      </c>
      <c r="Q100" s="1" t="s">
        <v>499</v>
      </c>
      <c r="S100" s="1"/>
      <c r="U100" s="1"/>
      <c r="V100" s="1"/>
      <c r="W100" s="1" t="s">
        <v>364</v>
      </c>
      <c r="Z100" s="1" t="s">
        <v>416</v>
      </c>
      <c r="AD100" s="1" t="s">
        <v>272</v>
      </c>
      <c r="AH100" s="1"/>
      <c r="AO100" s="3"/>
      <c r="AU100" s="7"/>
    </row>
    <row r="101">
      <c r="A101" s="1">
        <v>118.0</v>
      </c>
      <c r="B101" s="1" t="s">
        <v>211</v>
      </c>
      <c r="C101" s="1" t="str">
        <f>IFERROR(__xludf.DUMMYFUNCTION("GOOGLETRANSLATE(B101, ""en"", ""zh-CN"")"),"昨日")</f>
        <v>昨日</v>
      </c>
      <c r="D101" s="10">
        <f t="shared" si="1"/>
        <v>2.689666898</v>
      </c>
      <c r="E101" s="10">
        <f t="shared" si="2"/>
        <v>2.93</v>
      </c>
      <c r="F101" s="3">
        <f t="shared" si="3"/>
        <v>0.76</v>
      </c>
      <c r="G101" s="5">
        <f t="shared" si="4"/>
        <v>0.2403331022</v>
      </c>
      <c r="H101" s="3">
        <f t="shared" si="5"/>
        <v>10</v>
      </c>
      <c r="I101" s="1" t="s">
        <v>416</v>
      </c>
      <c r="J101" s="1" t="s">
        <v>365</v>
      </c>
      <c r="K101" s="1" t="s">
        <v>499</v>
      </c>
      <c r="L101" s="1" t="s">
        <v>499</v>
      </c>
      <c r="M101" s="1" t="s">
        <v>429</v>
      </c>
      <c r="N101" s="1" t="s">
        <v>416</v>
      </c>
      <c r="O101" s="1"/>
      <c r="P101" s="1" t="s">
        <v>270</v>
      </c>
      <c r="Q101" s="3" t="s">
        <v>429</v>
      </c>
      <c r="R101" s="1" t="s">
        <v>270</v>
      </c>
      <c r="S101" s="1"/>
      <c r="T101" s="1" t="s">
        <v>365</v>
      </c>
      <c r="U101" s="15"/>
      <c r="V101" s="1"/>
      <c r="W101" s="1"/>
      <c r="X101" s="1"/>
      <c r="Y101" s="1"/>
      <c r="Z101" s="1"/>
      <c r="AB101" s="15"/>
      <c r="AC101" s="15"/>
      <c r="AD101" s="1" t="s">
        <v>272</v>
      </c>
      <c r="AE101" s="1"/>
      <c r="AF101" s="15"/>
      <c r="AG101" s="15"/>
      <c r="AH101" s="15"/>
      <c r="AI101" s="15"/>
      <c r="AJ101" s="15"/>
      <c r="AK101" s="1"/>
      <c r="AL101" s="1"/>
      <c r="AM101" s="15"/>
      <c r="AN101" s="15"/>
      <c r="AO101" s="15"/>
      <c r="AP101" s="15"/>
      <c r="AQ101" s="15"/>
      <c r="AU101" s="7"/>
    </row>
    <row r="102">
      <c r="A102" s="8">
        <v>13.0</v>
      </c>
      <c r="B102" s="3" t="s">
        <v>881</v>
      </c>
      <c r="C102" s="3" t="str">
        <f>IFERROR(__xludf.DUMMYFUNCTION("GOOGLETRANSLATE(B102, ""en"", ""zh-CN"")"),"辣椒")</f>
        <v>辣椒</v>
      </c>
      <c r="D102" s="10">
        <f t="shared" si="1"/>
        <v>2.675162338</v>
      </c>
      <c r="E102" s="10">
        <f t="shared" si="2"/>
        <v>3.057</v>
      </c>
      <c r="F102" s="3">
        <f t="shared" si="3"/>
        <v>1.08</v>
      </c>
      <c r="G102" s="5">
        <f t="shared" si="4"/>
        <v>0.3818376618</v>
      </c>
      <c r="H102" s="3">
        <f t="shared" si="5"/>
        <v>8</v>
      </c>
      <c r="I102" s="3" t="s">
        <v>364</v>
      </c>
      <c r="J102" s="3" t="s">
        <v>270</v>
      </c>
      <c r="K102" s="3" t="s">
        <v>413</v>
      </c>
      <c r="L102" s="3" t="s">
        <v>270</v>
      </c>
      <c r="M102" s="3"/>
      <c r="N102" s="3"/>
      <c r="O102" s="3"/>
      <c r="P102" s="3" t="s">
        <v>272</v>
      </c>
      <c r="Q102" s="3" t="s">
        <v>499</v>
      </c>
      <c r="R102" s="3"/>
      <c r="S102" s="3"/>
      <c r="T102" s="3"/>
      <c r="U102" s="3"/>
      <c r="V102" s="3"/>
      <c r="W102" s="3"/>
      <c r="X102" s="3"/>
      <c r="Y102" s="3"/>
      <c r="Z102" s="3"/>
      <c r="AA102" s="3" t="s">
        <v>242</v>
      </c>
      <c r="AB102" s="3"/>
      <c r="AC102" s="3"/>
      <c r="AD102" s="3"/>
      <c r="AE102" s="3"/>
      <c r="AF102" s="3"/>
      <c r="AG102" s="3"/>
      <c r="AH102" s="3"/>
      <c r="AI102" s="3" t="s">
        <v>364</v>
      </c>
      <c r="AJ102" s="3"/>
      <c r="AK102" s="3"/>
      <c r="AL102" s="3"/>
      <c r="AM102" s="3"/>
      <c r="AN102" s="3" t="s">
        <v>270</v>
      </c>
      <c r="AO102" s="3"/>
      <c r="AP102" s="3"/>
      <c r="AQ102" s="3"/>
    </row>
    <row r="103">
      <c r="A103" s="8">
        <v>92.0</v>
      </c>
      <c r="B103" s="1" t="s">
        <v>899</v>
      </c>
      <c r="C103" s="1" t="str">
        <f>IFERROR(__xludf.DUMMYFUNCTION("GOOGLETRANSLATE(B103, ""en"", ""zh-CN"")"),"怪兽屋")</f>
        <v>怪兽屋</v>
      </c>
      <c r="D103" s="10">
        <f t="shared" si="1"/>
        <v>2.67137295</v>
      </c>
      <c r="E103" s="10">
        <f t="shared" si="2"/>
        <v>2.82</v>
      </c>
      <c r="F103" s="3">
        <f t="shared" si="3"/>
        <v>0.47</v>
      </c>
      <c r="G103" s="5">
        <f t="shared" si="4"/>
        <v>0.14862705</v>
      </c>
      <c r="H103" s="3">
        <f t="shared" si="5"/>
        <v>10</v>
      </c>
      <c r="I103" s="1" t="s">
        <v>364</v>
      </c>
      <c r="J103" s="1" t="s">
        <v>499</v>
      </c>
      <c r="K103" s="1" t="s">
        <v>416</v>
      </c>
      <c r="M103" s="1" t="s">
        <v>364</v>
      </c>
      <c r="N103" s="3"/>
      <c r="O103" s="1" t="s">
        <v>365</v>
      </c>
      <c r="P103" s="3" t="s">
        <v>499</v>
      </c>
      <c r="Q103" s="1" t="s">
        <v>429</v>
      </c>
      <c r="S103" s="1"/>
      <c r="T103" s="1" t="s">
        <v>364</v>
      </c>
      <c r="U103" s="1"/>
      <c r="V103" s="1"/>
      <c r="W103" s="1" t="s">
        <v>365</v>
      </c>
      <c r="Z103" s="1" t="s">
        <v>364</v>
      </c>
      <c r="AD103" s="1" t="s">
        <v>365</v>
      </c>
      <c r="AH103" s="1"/>
      <c r="AO103" s="3"/>
      <c r="AU103" s="7"/>
    </row>
    <row r="104">
      <c r="A104" s="1">
        <v>123.0</v>
      </c>
      <c r="B104" s="1" t="s">
        <v>940</v>
      </c>
      <c r="C104" s="1" t="str">
        <f>IFERROR(__xludf.DUMMYFUNCTION("GOOGLETRANSLATE(B104, ""en"", ""zh-CN"")"),"铁窗喋血")</f>
        <v>铁窗喋血</v>
      </c>
      <c r="D104" s="10">
        <f t="shared" si="1"/>
        <v>2.639</v>
      </c>
      <c r="E104" s="10">
        <f t="shared" si="2"/>
        <v>2.989</v>
      </c>
      <c r="F104" s="3">
        <f t="shared" si="3"/>
        <v>1.05</v>
      </c>
      <c r="G104" s="5">
        <f t="shared" si="4"/>
        <v>0.35</v>
      </c>
      <c r="H104" s="3">
        <f t="shared" si="5"/>
        <v>9</v>
      </c>
      <c r="I104" s="1" t="s">
        <v>364</v>
      </c>
      <c r="J104" s="1" t="s">
        <v>365</v>
      </c>
      <c r="K104" s="1" t="s">
        <v>270</v>
      </c>
      <c r="L104" s="15"/>
      <c r="M104" s="1" t="s">
        <v>429</v>
      </c>
      <c r="N104" s="1" t="s">
        <v>365</v>
      </c>
      <c r="O104" s="1" t="s">
        <v>235</v>
      </c>
      <c r="P104" s="1"/>
      <c r="Q104" s="1" t="s">
        <v>364</v>
      </c>
      <c r="R104" s="1" t="s">
        <v>365</v>
      </c>
      <c r="S104" s="15"/>
      <c r="T104" s="15"/>
      <c r="U104" s="15"/>
      <c r="V104" s="1" t="s">
        <v>365</v>
      </c>
      <c r="W104" s="15"/>
      <c r="X104" s="1" t="s">
        <v>961</v>
      </c>
      <c r="Y104" s="15"/>
      <c r="Z104" s="15"/>
      <c r="AB104" s="15"/>
      <c r="AC104" s="15"/>
      <c r="AD104" s="15"/>
      <c r="AE104" s="15"/>
      <c r="AF104" s="15"/>
      <c r="AG104" s="15"/>
      <c r="AH104" s="15"/>
      <c r="AI104" s="15"/>
      <c r="AJ104" s="15"/>
      <c r="AK104" s="1"/>
      <c r="AL104" s="15"/>
      <c r="AM104" s="15"/>
      <c r="AN104" s="15"/>
      <c r="AO104" s="15"/>
      <c r="AP104" s="15"/>
      <c r="AQ104" s="15"/>
      <c r="AU104" s="7"/>
    </row>
    <row r="105">
      <c r="A105" s="8">
        <v>18.0</v>
      </c>
      <c r="B105" s="36" t="s">
        <v>971</v>
      </c>
      <c r="C105" s="36" t="str">
        <f>IFERROR(__xludf.DUMMYFUNCTION("GOOGLETRANSLATE(B105, ""en"", ""zh-CN"")"),"黑的传说")</f>
        <v>黑的传说</v>
      </c>
      <c r="D105" s="10">
        <f t="shared" si="1"/>
        <v>2.623223305</v>
      </c>
      <c r="E105" s="10">
        <f t="shared" si="2"/>
        <v>2.8</v>
      </c>
      <c r="F105" s="3">
        <f t="shared" si="3"/>
        <v>0.5</v>
      </c>
      <c r="G105" s="5">
        <f t="shared" si="4"/>
        <v>0.1767766953</v>
      </c>
      <c r="H105" s="3">
        <f t="shared" si="5"/>
        <v>8</v>
      </c>
      <c r="I105" s="3" t="s">
        <v>364</v>
      </c>
      <c r="J105" s="3" t="s">
        <v>416</v>
      </c>
      <c r="K105" s="3" t="s">
        <v>364</v>
      </c>
      <c r="L105" s="3" t="s">
        <v>429</v>
      </c>
      <c r="N105" s="3"/>
      <c r="O105" s="3" t="s">
        <v>499</v>
      </c>
      <c r="P105" s="3"/>
      <c r="Q105" s="3"/>
      <c r="R105" s="3"/>
      <c r="S105" s="3"/>
      <c r="T105" s="3" t="s">
        <v>365</v>
      </c>
      <c r="U105" s="3"/>
      <c r="V105" s="3"/>
      <c r="Z105" s="3" t="s">
        <v>364</v>
      </c>
      <c r="AA105" s="3" t="s">
        <v>242</v>
      </c>
      <c r="AH105" s="3"/>
      <c r="AI105" s="3" t="s">
        <v>365</v>
      </c>
      <c r="AJ105" s="3"/>
      <c r="AU105" s="7"/>
    </row>
    <row r="106" ht="15.75" customHeight="1">
      <c r="A106" s="8">
        <v>94.0</v>
      </c>
      <c r="B106" s="3" t="s">
        <v>970</v>
      </c>
      <c r="C106" s="3" t="str">
        <f>IFERROR(__xludf.DUMMYFUNCTION("GOOGLETRANSLATE(B106, ""en"", ""zh-CN"")"),"梦之安魂曲")</f>
        <v>梦之安魂曲</v>
      </c>
      <c r="D106" s="10">
        <f t="shared" si="1"/>
        <v>2.619666667</v>
      </c>
      <c r="E106" s="10">
        <f t="shared" si="2"/>
        <v>2.933</v>
      </c>
      <c r="F106" s="3">
        <f t="shared" si="3"/>
        <v>0.94</v>
      </c>
      <c r="G106" s="5">
        <f t="shared" si="4"/>
        <v>0.3133333333</v>
      </c>
      <c r="H106" s="3">
        <f t="shared" si="5"/>
        <v>9</v>
      </c>
      <c r="I106" s="3" t="s">
        <v>416</v>
      </c>
      <c r="J106" s="3" t="s">
        <v>416</v>
      </c>
      <c r="K106" s="3" t="s">
        <v>272</v>
      </c>
      <c r="L106" s="3" t="s">
        <v>416</v>
      </c>
      <c r="M106" s="3" t="s">
        <v>413</v>
      </c>
      <c r="N106" s="3" t="s">
        <v>364</v>
      </c>
      <c r="T106" s="3" t="s">
        <v>499</v>
      </c>
      <c r="U106" s="1"/>
      <c r="V106" s="1"/>
      <c r="AD106" s="1" t="s">
        <v>272</v>
      </c>
      <c r="AE106" s="3" t="s">
        <v>364</v>
      </c>
      <c r="AH106" s="1"/>
      <c r="AK106" s="3" t="s">
        <v>270</v>
      </c>
      <c r="AO106" s="3"/>
      <c r="AU106" s="7"/>
    </row>
    <row r="107">
      <c r="A107" s="1">
        <v>126.0</v>
      </c>
      <c r="B107" s="1" t="s">
        <v>1008</v>
      </c>
      <c r="C107" s="1" t="str">
        <f>IFERROR(__xludf.DUMMYFUNCTION("GOOGLETRANSLATE(B107, ""en"", ""zh-CN"")"),"这家伙：职业杀手")</f>
        <v>这家伙：职业杀手</v>
      </c>
      <c r="D107" s="10">
        <f t="shared" si="1"/>
        <v>2.596666667</v>
      </c>
      <c r="E107" s="10">
        <f t="shared" si="2"/>
        <v>3</v>
      </c>
      <c r="F107" s="3">
        <f t="shared" si="3"/>
        <v>1.21</v>
      </c>
      <c r="G107" s="5">
        <f t="shared" si="4"/>
        <v>0.4033333333</v>
      </c>
      <c r="H107" s="3">
        <f t="shared" si="5"/>
        <v>9</v>
      </c>
      <c r="I107" s="1" t="s">
        <v>416</v>
      </c>
      <c r="J107" s="1" t="s">
        <v>429</v>
      </c>
      <c r="K107" s="1" t="s">
        <v>499</v>
      </c>
      <c r="L107" s="1" t="s">
        <v>364</v>
      </c>
      <c r="M107" s="1" t="s">
        <v>413</v>
      </c>
      <c r="N107" s="1" t="s">
        <v>270</v>
      </c>
      <c r="O107" s="1" t="s">
        <v>416</v>
      </c>
      <c r="P107" s="1" t="s">
        <v>364</v>
      </c>
      <c r="Q107" s="1"/>
      <c r="R107" s="1"/>
      <c r="S107" s="1" t="s">
        <v>235</v>
      </c>
      <c r="T107" s="1"/>
      <c r="U107" s="1"/>
      <c r="V107" s="1"/>
      <c r="W107" s="1"/>
      <c r="X107" s="1"/>
      <c r="Y107" s="15"/>
      <c r="Z107" s="15"/>
      <c r="AB107" s="15"/>
      <c r="AC107" s="15"/>
      <c r="AD107" s="1" t="s">
        <v>233</v>
      </c>
      <c r="AE107" s="15"/>
      <c r="AF107" s="15"/>
      <c r="AG107" s="15"/>
      <c r="AH107" s="15"/>
      <c r="AI107" s="15"/>
      <c r="AJ107" s="15"/>
      <c r="AK107" s="1"/>
      <c r="AL107" s="15"/>
      <c r="AM107" s="15"/>
      <c r="AN107" s="15"/>
      <c r="AO107" s="15"/>
      <c r="AP107" s="15"/>
      <c r="AQ107" s="15"/>
      <c r="AU107" s="7"/>
    </row>
    <row r="108">
      <c r="A108" s="8">
        <v>109.0</v>
      </c>
      <c r="B108" s="1" t="s">
        <v>1010</v>
      </c>
      <c r="C108" s="1" t="str">
        <f>IFERROR(__xludf.DUMMYFUNCTION("GOOGLETRANSLATE(B108, ""en"", ""zh-CN"")"),"恶童")</f>
        <v>恶童</v>
      </c>
      <c r="D108" s="10">
        <f t="shared" si="1"/>
        <v>2.5914035</v>
      </c>
      <c r="E108" s="10">
        <f t="shared" si="2"/>
        <v>2.8</v>
      </c>
      <c r="F108" s="3">
        <f t="shared" si="3"/>
        <v>0.59</v>
      </c>
      <c r="G108" s="5">
        <f t="shared" si="4"/>
        <v>0.2085965005</v>
      </c>
      <c r="H108" s="3">
        <f t="shared" si="5"/>
        <v>8</v>
      </c>
      <c r="I108" s="1" t="s">
        <v>416</v>
      </c>
      <c r="J108" s="1" t="s">
        <v>416</v>
      </c>
      <c r="K108" s="1" t="s">
        <v>364</v>
      </c>
      <c r="L108" s="1"/>
      <c r="M108" s="1" t="s">
        <v>429</v>
      </c>
      <c r="N108" s="1" t="s">
        <v>416</v>
      </c>
      <c r="O108" s="1"/>
      <c r="P108" s="1" t="s">
        <v>272</v>
      </c>
      <c r="Q108" s="1"/>
      <c r="R108" s="1" t="s">
        <v>416</v>
      </c>
      <c r="S108" s="1"/>
      <c r="T108" s="1" t="s">
        <v>499</v>
      </c>
      <c r="U108" s="15"/>
      <c r="V108" s="1"/>
      <c r="W108" s="1"/>
      <c r="X108" s="1"/>
      <c r="Y108" s="1"/>
      <c r="Z108" s="1" t="s">
        <v>364</v>
      </c>
      <c r="AB108" s="15"/>
      <c r="AC108" s="15"/>
      <c r="AD108" s="15"/>
      <c r="AE108" s="15"/>
      <c r="AF108" s="3"/>
      <c r="AG108" s="3"/>
      <c r="AH108" s="1"/>
      <c r="AI108" s="3"/>
      <c r="AJ108" s="1"/>
      <c r="AK108" s="15"/>
      <c r="AL108" s="15"/>
      <c r="AM108" s="15"/>
      <c r="AN108" s="15"/>
      <c r="AO108" s="15"/>
      <c r="AP108" s="15"/>
      <c r="AQ108" s="15"/>
      <c r="AU108" s="7"/>
    </row>
    <row r="109">
      <c r="A109" s="1">
        <v>128.0</v>
      </c>
      <c r="B109" s="1" t="s">
        <v>1031</v>
      </c>
      <c r="C109" s="1" t="str">
        <f>IFERROR(__xludf.DUMMYFUNCTION("GOOGLETRANSLATE(B109, ""en"", ""zh-CN"")"),"亚伯拉罕·林肯：吸血鬼猎人")</f>
        <v>亚伯拉罕·林肯：吸血鬼猎人</v>
      </c>
      <c r="D109" s="10">
        <f t="shared" si="1"/>
        <v>2.58385551</v>
      </c>
      <c r="E109" s="10">
        <f t="shared" si="2"/>
        <v>2.84</v>
      </c>
      <c r="F109" s="3">
        <f t="shared" si="3"/>
        <v>0.81</v>
      </c>
      <c r="G109" s="5">
        <f t="shared" si="4"/>
        <v>0.2561444905</v>
      </c>
      <c r="H109" s="3">
        <f t="shared" si="5"/>
        <v>10</v>
      </c>
      <c r="I109" s="1" t="s">
        <v>364</v>
      </c>
      <c r="J109" s="1" t="s">
        <v>270</v>
      </c>
      <c r="K109" s="1" t="s">
        <v>364</v>
      </c>
      <c r="L109" s="1"/>
      <c r="M109" s="1" t="s">
        <v>272</v>
      </c>
      <c r="N109" s="1" t="s">
        <v>416</v>
      </c>
      <c r="O109" s="1" t="s">
        <v>429</v>
      </c>
      <c r="P109" s="1"/>
      <c r="Q109" s="1" t="s">
        <v>429</v>
      </c>
      <c r="R109" s="1" t="s">
        <v>270</v>
      </c>
      <c r="S109" s="1" t="s">
        <v>365</v>
      </c>
      <c r="T109" s="1"/>
      <c r="U109" s="1"/>
      <c r="V109" s="1"/>
      <c r="W109" s="1"/>
      <c r="X109" s="1"/>
      <c r="Y109" s="15"/>
      <c r="Z109" s="1" t="s">
        <v>429</v>
      </c>
      <c r="AB109" s="15"/>
      <c r="AC109" s="15"/>
      <c r="AD109" s="1" t="s">
        <v>429</v>
      </c>
      <c r="AE109" s="15"/>
      <c r="AF109" s="15"/>
      <c r="AG109" s="15"/>
      <c r="AH109" s="15"/>
      <c r="AI109" s="15"/>
      <c r="AJ109" s="15"/>
      <c r="AK109" s="1"/>
      <c r="AL109" s="15"/>
      <c r="AM109" s="15"/>
      <c r="AN109" s="15"/>
      <c r="AO109" s="15"/>
      <c r="AP109" s="15"/>
      <c r="AQ109" s="15"/>
      <c r="AU109" s="7"/>
    </row>
    <row r="110">
      <c r="A110" s="8">
        <v>105.0</v>
      </c>
      <c r="B110" s="3" t="s">
        <v>1047</v>
      </c>
      <c r="C110" s="3" t="str">
        <f>IFERROR(__xludf.DUMMYFUNCTION("GOOGLETRANSLATE(B110, ""en"", ""zh-CN"")"),"别在南中央区喝果汁的时候惹是生非
")</f>
        <v>别在南中央区喝果汁的时候惹是生非
</v>
      </c>
      <c r="D110" s="10">
        <f t="shared" si="1"/>
        <v>2.579851378</v>
      </c>
      <c r="E110" s="10">
        <f t="shared" si="2"/>
        <v>2.809</v>
      </c>
      <c r="F110" s="3">
        <f t="shared" si="3"/>
        <v>0.76</v>
      </c>
      <c r="G110" s="5">
        <f t="shared" si="4"/>
        <v>0.2291486219</v>
      </c>
      <c r="H110" s="3">
        <f t="shared" si="5"/>
        <v>11</v>
      </c>
      <c r="I110" s="1" t="s">
        <v>416</v>
      </c>
      <c r="J110" s="1" t="s">
        <v>364</v>
      </c>
      <c r="K110" s="1" t="s">
        <v>364</v>
      </c>
      <c r="L110" s="1" t="s">
        <v>364</v>
      </c>
      <c r="M110" s="1" t="s">
        <v>272</v>
      </c>
      <c r="N110" s="1" t="s">
        <v>365</v>
      </c>
      <c r="O110" s="15"/>
      <c r="P110" s="1" t="s">
        <v>499</v>
      </c>
      <c r="Q110" s="1"/>
      <c r="R110" s="1" t="s">
        <v>364</v>
      </c>
      <c r="S110" s="1"/>
      <c r="T110" s="1" t="s">
        <v>413</v>
      </c>
      <c r="U110" s="15"/>
      <c r="V110" s="1"/>
      <c r="W110" s="1" t="s">
        <v>499</v>
      </c>
      <c r="X110" s="1"/>
      <c r="Y110" s="1" t="s">
        <v>365</v>
      </c>
      <c r="Z110" s="1" t="s">
        <v>416</v>
      </c>
      <c r="AB110" s="15"/>
      <c r="AC110" s="15"/>
      <c r="AD110" s="15"/>
      <c r="AE110" s="15"/>
      <c r="AF110" s="15"/>
      <c r="AG110" s="15"/>
      <c r="AH110" s="1"/>
      <c r="AI110" s="15"/>
      <c r="AJ110" s="1"/>
      <c r="AK110" s="15"/>
      <c r="AL110" s="15"/>
      <c r="AM110" s="15"/>
      <c r="AN110" s="15"/>
      <c r="AO110" s="15"/>
      <c r="AP110" s="15"/>
      <c r="AQ110" s="15"/>
      <c r="AU110" s="7"/>
    </row>
    <row r="111">
      <c r="A111" s="8">
        <v>9.0</v>
      </c>
      <c r="B111" s="3" t="s">
        <v>1048</v>
      </c>
      <c r="C111" s="3" t="str">
        <f>IFERROR(__xludf.DUMMYFUNCTION("GOOGLETRANSLATE(B111, ""en"", ""zh-CN"")"),"红线")</f>
        <v>红线</v>
      </c>
      <c r="D111" s="10">
        <f t="shared" si="1"/>
        <v>2.574226197</v>
      </c>
      <c r="E111" s="10">
        <f t="shared" si="2"/>
        <v>2.86</v>
      </c>
      <c r="F111" s="3">
        <f t="shared" si="3"/>
        <v>0.7</v>
      </c>
      <c r="G111" s="5">
        <f t="shared" si="4"/>
        <v>0.2857738033</v>
      </c>
      <c r="H111" s="3">
        <f t="shared" si="5"/>
        <v>6</v>
      </c>
      <c r="I111" s="3" t="s">
        <v>364</v>
      </c>
      <c r="J111" s="3" t="s">
        <v>499</v>
      </c>
      <c r="K111" s="3" t="s">
        <v>365</v>
      </c>
      <c r="L111" s="3" t="s">
        <v>364</v>
      </c>
      <c r="M111" s="3"/>
      <c r="N111" s="3"/>
      <c r="O111" s="3"/>
      <c r="P111" s="3"/>
      <c r="Q111" s="3"/>
      <c r="R111" s="3"/>
      <c r="S111" s="3"/>
      <c r="T111" s="3"/>
      <c r="U111" s="3"/>
      <c r="V111" s="3"/>
      <c r="W111" s="3"/>
      <c r="X111" s="3"/>
      <c r="Y111" s="3"/>
      <c r="Z111" s="3"/>
      <c r="AA111" s="3" t="s">
        <v>242</v>
      </c>
      <c r="AB111" s="3"/>
      <c r="AC111" s="3"/>
      <c r="AD111" s="3"/>
      <c r="AE111" s="3"/>
      <c r="AF111" s="3"/>
      <c r="AG111" s="3"/>
      <c r="AH111" s="3"/>
      <c r="AI111" s="3" t="s">
        <v>270</v>
      </c>
      <c r="AJ111" s="3"/>
      <c r="AK111" s="3"/>
      <c r="AL111" s="3"/>
      <c r="AM111" s="3"/>
      <c r="AN111" s="3" t="s">
        <v>429</v>
      </c>
      <c r="AO111" s="3"/>
      <c r="AP111" s="3"/>
      <c r="AQ111" s="3"/>
    </row>
    <row r="112">
      <c r="A112" s="8">
        <v>31.0</v>
      </c>
      <c r="B112" s="3" t="s">
        <v>1049</v>
      </c>
      <c r="C112" s="3" t="str">
        <f>IFERROR(__xludf.DUMMYFUNCTION("GOOGLETRANSLATE(B112, ""en"", ""zh-CN"")"),"克鲁舍·乔")</f>
        <v>克鲁舍·乔</v>
      </c>
      <c r="D112" s="10">
        <f t="shared" si="1"/>
        <v>2.565</v>
      </c>
      <c r="E112" s="10">
        <f t="shared" si="2"/>
        <v>2.875</v>
      </c>
      <c r="F112" s="3">
        <f t="shared" si="3"/>
        <v>0.93</v>
      </c>
      <c r="G112" s="5">
        <f t="shared" si="4"/>
        <v>0.31</v>
      </c>
      <c r="H112" s="3">
        <f t="shared" si="5"/>
        <v>9</v>
      </c>
      <c r="I112" s="3" t="s">
        <v>416</v>
      </c>
      <c r="J112" s="3" t="s">
        <v>416</v>
      </c>
      <c r="K112" s="3" t="s">
        <v>364</v>
      </c>
      <c r="L112" s="3" t="s">
        <v>499</v>
      </c>
      <c r="N112" s="3"/>
      <c r="O112" s="3" t="s">
        <v>364</v>
      </c>
      <c r="P112" s="3" t="s">
        <v>270</v>
      </c>
      <c r="Q112" s="3" t="s">
        <v>413</v>
      </c>
      <c r="R112" s="3" t="s">
        <v>365</v>
      </c>
      <c r="S112" s="3"/>
      <c r="T112" s="3"/>
      <c r="U112" s="3"/>
      <c r="V112" s="3"/>
      <c r="Z112" s="3"/>
      <c r="AA112" s="3" t="s">
        <v>242</v>
      </c>
      <c r="AH112" s="3"/>
      <c r="AI112" s="3" t="s">
        <v>272</v>
      </c>
      <c r="AJ112" s="3"/>
      <c r="AU112" s="7"/>
      <c r="AV112" s="3"/>
    </row>
    <row r="113">
      <c r="A113" s="8">
        <v>14.0</v>
      </c>
      <c r="B113" s="3" t="s">
        <v>1050</v>
      </c>
      <c r="C113" s="3" t="str">
        <f>IFERROR(__xludf.DUMMYFUNCTION("GOOGLETRANSLATE(B113, ""en"", ""zh-CN"")"),"史酷比真人版")</f>
        <v>史酷比真人版</v>
      </c>
      <c r="D113" s="10">
        <f t="shared" si="1"/>
        <v>2.560669399</v>
      </c>
      <c r="E113" s="10">
        <f t="shared" si="2"/>
        <v>2.886</v>
      </c>
      <c r="F113" s="3">
        <f t="shared" si="3"/>
        <v>1.26</v>
      </c>
      <c r="G113" s="5">
        <f t="shared" si="4"/>
        <v>0.3253306011</v>
      </c>
      <c r="H113" s="3">
        <f t="shared" si="5"/>
        <v>15</v>
      </c>
      <c r="I113" s="3" t="s">
        <v>737</v>
      </c>
      <c r="J113" s="1" t="s">
        <v>758</v>
      </c>
      <c r="K113" s="3" t="s">
        <v>416</v>
      </c>
      <c r="L113" s="3" t="s">
        <v>737</v>
      </c>
      <c r="M113" s="3"/>
      <c r="N113" s="3"/>
      <c r="O113" s="3"/>
      <c r="P113" s="3" t="s">
        <v>270</v>
      </c>
      <c r="Q113" s="3" t="s">
        <v>499</v>
      </c>
      <c r="R113" s="3" t="s">
        <v>270</v>
      </c>
      <c r="S113" s="3"/>
      <c r="T113" s="3" t="s">
        <v>499</v>
      </c>
      <c r="U113" s="1" t="s">
        <v>270</v>
      </c>
      <c r="V113" s="1" t="s">
        <v>235</v>
      </c>
      <c r="W113" s="1" t="s">
        <v>416</v>
      </c>
      <c r="X113" s="3"/>
      <c r="Y113" s="3" t="s">
        <v>233</v>
      </c>
      <c r="Z113" s="3" t="s">
        <v>429</v>
      </c>
      <c r="AA113" s="3" t="s">
        <v>242</v>
      </c>
      <c r="AB113" s="3"/>
      <c r="AC113" s="3"/>
      <c r="AD113" s="1" t="s">
        <v>235</v>
      </c>
      <c r="AE113" s="3"/>
      <c r="AF113" s="3"/>
      <c r="AG113" s="3"/>
      <c r="AH113" s="3"/>
      <c r="AI113" s="3" t="s">
        <v>961</v>
      </c>
      <c r="AJ113" s="3"/>
      <c r="AK113" s="3"/>
      <c r="AL113" s="3"/>
      <c r="AM113" s="3"/>
      <c r="AN113" s="3"/>
      <c r="AO113" s="3"/>
      <c r="AP113" s="3"/>
      <c r="AQ113" s="3"/>
    </row>
    <row r="114">
      <c r="A114" s="1">
        <v>119.0</v>
      </c>
      <c r="B114" s="1" t="s">
        <v>1051</v>
      </c>
      <c r="C114" s="1" t="str">
        <f>IFERROR(__xludf.DUMMYFUNCTION("GOOGLETRANSLATE(B114, ""en"", ""zh-CN"")"),"从昌德尼乔克到中国")</f>
        <v>从昌德尼乔克到中国</v>
      </c>
      <c r="D114" s="10">
        <f t="shared" si="1"/>
        <v>2.522662433</v>
      </c>
      <c r="E114" s="10">
        <f t="shared" si="2"/>
        <v>2.667</v>
      </c>
      <c r="F114" s="3">
        <f t="shared" si="3"/>
        <v>0.5</v>
      </c>
      <c r="G114" s="5">
        <f t="shared" si="4"/>
        <v>0.1443375673</v>
      </c>
      <c r="H114" s="3">
        <f t="shared" si="5"/>
        <v>12</v>
      </c>
      <c r="I114" s="1" t="s">
        <v>416</v>
      </c>
      <c r="J114" s="1" t="s">
        <v>429</v>
      </c>
      <c r="K114" s="1" t="s">
        <v>364</v>
      </c>
      <c r="L114" s="1"/>
      <c r="M114" s="1" t="s">
        <v>364</v>
      </c>
      <c r="N114" s="1" t="s">
        <v>499</v>
      </c>
      <c r="O114" s="1" t="s">
        <v>737</v>
      </c>
      <c r="P114" s="1"/>
      <c r="Q114" s="3"/>
      <c r="R114" s="1"/>
      <c r="S114" s="1"/>
      <c r="T114" s="1" t="s">
        <v>364</v>
      </c>
      <c r="U114" s="15"/>
      <c r="V114" s="1"/>
      <c r="W114" s="1" t="s">
        <v>416</v>
      </c>
      <c r="X114" s="1"/>
      <c r="Y114" s="1"/>
      <c r="Z114" s="1"/>
      <c r="AB114" s="15"/>
      <c r="AC114" s="15"/>
      <c r="AD114" s="15"/>
      <c r="AE114" s="1" t="s">
        <v>416</v>
      </c>
      <c r="AF114" s="1" t="s">
        <v>365</v>
      </c>
      <c r="AG114" s="1" t="s">
        <v>365</v>
      </c>
      <c r="AH114" s="1" t="s">
        <v>416</v>
      </c>
      <c r="AI114" s="1" t="s">
        <v>499</v>
      </c>
      <c r="AJ114" s="15"/>
      <c r="AK114" s="1"/>
      <c r="AL114" s="1"/>
      <c r="AM114" s="15"/>
      <c r="AN114" s="15"/>
      <c r="AO114" s="15"/>
      <c r="AP114" s="15"/>
      <c r="AQ114" s="15"/>
      <c r="AU114" s="7"/>
    </row>
    <row r="115">
      <c r="A115" s="8">
        <v>17.0</v>
      </c>
      <c r="B115" s="3" t="s">
        <v>1052</v>
      </c>
      <c r="C115" s="3" t="str">
        <f>IFERROR(__xludf.DUMMYFUNCTION("GOOGLETRANSLATE(B115, ""en"", ""zh-CN"")"),"扶南")</f>
        <v>扶南</v>
      </c>
      <c r="D115" s="10">
        <f t="shared" si="1"/>
        <v>2.517113098</v>
      </c>
      <c r="E115" s="10">
        <f t="shared" si="2"/>
        <v>2.66</v>
      </c>
      <c r="F115" s="3">
        <f t="shared" si="3"/>
        <v>0.35</v>
      </c>
      <c r="G115" s="5">
        <f t="shared" si="4"/>
        <v>0.1428869017</v>
      </c>
      <c r="H115" s="3">
        <f t="shared" si="5"/>
        <v>6</v>
      </c>
      <c r="I115" s="3" t="s">
        <v>429</v>
      </c>
      <c r="J115" s="3" t="s">
        <v>416</v>
      </c>
      <c r="K115" s="3" t="s">
        <v>364</v>
      </c>
      <c r="L115" s="3" t="s">
        <v>364</v>
      </c>
      <c r="N115" s="3"/>
      <c r="O115" s="3"/>
      <c r="P115" s="3"/>
      <c r="Q115" s="3" t="s">
        <v>499</v>
      </c>
      <c r="R115" s="3"/>
      <c r="S115" s="3"/>
      <c r="T115" s="3"/>
      <c r="U115" s="3"/>
      <c r="V115" s="3"/>
      <c r="Z115" s="3" t="s">
        <v>499</v>
      </c>
      <c r="AA115" s="3" t="s">
        <v>242</v>
      </c>
      <c r="AH115" s="3"/>
      <c r="AI115" s="3"/>
      <c r="AJ115" s="3"/>
      <c r="AU115" s="7"/>
    </row>
    <row r="116">
      <c r="A116" s="8">
        <v>60.0</v>
      </c>
      <c r="B116" s="1" t="s">
        <v>1053</v>
      </c>
      <c r="C116" s="1" t="str">
        <f>IFERROR(__xludf.DUMMYFUNCTION("GOOGLETRANSLATE(B116, ""en"", ""zh-CN"")"),"精灵宝可梦：超梦的逆袭")</f>
        <v>精灵宝可梦：超梦的逆袭</v>
      </c>
      <c r="D116" s="10">
        <f t="shared" si="1"/>
        <v>2.512688393</v>
      </c>
      <c r="E116" s="10">
        <f t="shared" si="2"/>
        <v>2.815</v>
      </c>
      <c r="F116" s="3">
        <f t="shared" si="3"/>
        <v>1.09</v>
      </c>
      <c r="G116" s="5">
        <f t="shared" si="4"/>
        <v>0.3023116069</v>
      </c>
      <c r="H116" s="3">
        <f t="shared" si="5"/>
        <v>13</v>
      </c>
      <c r="I116" s="1" t="s">
        <v>499</v>
      </c>
      <c r="J116" s="1" t="s">
        <v>429</v>
      </c>
      <c r="K116" s="1" t="s">
        <v>416</v>
      </c>
      <c r="L116" s="1" t="s">
        <v>499</v>
      </c>
      <c r="N116" s="3" t="s">
        <v>429</v>
      </c>
      <c r="O116" s="1"/>
      <c r="P116" s="1" t="s">
        <v>429</v>
      </c>
      <c r="Q116" s="1" t="s">
        <v>429</v>
      </c>
      <c r="R116" s="1" t="s">
        <v>365</v>
      </c>
      <c r="S116" s="1"/>
      <c r="T116" s="1" t="s">
        <v>429</v>
      </c>
      <c r="U116" s="1"/>
      <c r="V116" s="1" t="s">
        <v>364</v>
      </c>
      <c r="W116" s="1" t="s">
        <v>365</v>
      </c>
      <c r="Y116" s="3" t="s">
        <v>233</v>
      </c>
      <c r="Z116" s="1" t="s">
        <v>429</v>
      </c>
      <c r="AD116" s="1" t="s">
        <v>233</v>
      </c>
      <c r="AH116" s="1"/>
      <c r="AI116" s="1"/>
      <c r="AJ116" s="1"/>
      <c r="AU116" s="7"/>
      <c r="AV116" s="3"/>
    </row>
    <row r="117">
      <c r="A117" s="8">
        <v>3.0</v>
      </c>
      <c r="B117" s="3" t="s">
        <v>1054</v>
      </c>
      <c r="C117" s="3" t="str">
        <f>IFERROR(__xludf.DUMMYFUNCTION("GOOGLETRANSLATE(B117, ""en"", ""zh-CN"")"),"攻壳机动队")</f>
        <v>攻壳机动队</v>
      </c>
      <c r="D117" s="10">
        <f t="shared" si="1"/>
        <v>2.498333333</v>
      </c>
      <c r="E117" s="10">
        <f t="shared" si="2"/>
        <v>2.825</v>
      </c>
      <c r="F117" s="3">
        <f t="shared" si="3"/>
        <v>0.98</v>
      </c>
      <c r="G117" s="5">
        <f t="shared" si="4"/>
        <v>0.3266666667</v>
      </c>
      <c r="H117" s="3">
        <f t="shared" si="5"/>
        <v>9</v>
      </c>
      <c r="I117" s="3" t="s">
        <v>364</v>
      </c>
      <c r="J117" s="3" t="s">
        <v>499</v>
      </c>
      <c r="K117" s="3" t="s">
        <v>737</v>
      </c>
      <c r="L117" s="3" t="s">
        <v>364</v>
      </c>
      <c r="M117" s="3"/>
      <c r="N117" s="3" t="s">
        <v>429</v>
      </c>
      <c r="O117" s="3"/>
      <c r="P117" s="3" t="s">
        <v>235</v>
      </c>
      <c r="Q117" s="3" t="s">
        <v>429</v>
      </c>
      <c r="R117" s="3"/>
      <c r="S117" s="3"/>
      <c r="T117" s="3" t="s">
        <v>365</v>
      </c>
      <c r="U117" s="1" t="s">
        <v>272</v>
      </c>
      <c r="V117" s="3"/>
      <c r="W117" s="39"/>
      <c r="X117" s="3"/>
      <c r="Y117" s="3"/>
      <c r="Z117" s="3"/>
      <c r="AA117" s="3" t="s">
        <v>242</v>
      </c>
      <c r="AB117" s="3"/>
      <c r="AC117" s="3"/>
      <c r="AD117" s="3"/>
      <c r="AE117" s="3"/>
      <c r="AF117" s="3"/>
      <c r="AG117" s="3"/>
      <c r="AH117" s="3"/>
      <c r="AI117" s="3"/>
      <c r="AJ117" s="3"/>
      <c r="AK117" s="3"/>
      <c r="AL117" s="3"/>
      <c r="AM117" s="3"/>
      <c r="AN117" s="3"/>
      <c r="AO117" s="3"/>
      <c r="AP117" s="3"/>
      <c r="AQ117" s="3"/>
    </row>
    <row r="118">
      <c r="A118" s="8">
        <v>43.0</v>
      </c>
      <c r="B118" s="3" t="s">
        <v>1055</v>
      </c>
      <c r="C118" s="3" t="str">
        <f>IFERROR(__xludf.DUMMYFUNCTION("GOOGLETRANSLATE(B118, ""en"", ""zh-CN"")"),"我失去了我的身体")</f>
        <v>我失去了我的身体</v>
      </c>
      <c r="D118" s="10">
        <f t="shared" si="1"/>
        <v>2.452763889</v>
      </c>
      <c r="E118" s="10">
        <f t="shared" si="2"/>
        <v>2.725</v>
      </c>
      <c r="F118" s="3">
        <f t="shared" si="3"/>
        <v>0.77</v>
      </c>
      <c r="G118" s="5">
        <f t="shared" si="4"/>
        <v>0.2722361108</v>
      </c>
      <c r="H118" s="3">
        <f t="shared" si="5"/>
        <v>8</v>
      </c>
      <c r="I118" s="3" t="s">
        <v>416</v>
      </c>
      <c r="J118" s="3" t="s">
        <v>737</v>
      </c>
      <c r="K118" s="3" t="s">
        <v>364</v>
      </c>
      <c r="L118" s="3" t="s">
        <v>416</v>
      </c>
      <c r="N118" s="3"/>
      <c r="O118" s="3"/>
      <c r="P118" s="3" t="s">
        <v>272</v>
      </c>
      <c r="Q118" s="3"/>
      <c r="R118" s="3" t="s">
        <v>416</v>
      </c>
      <c r="S118" s="3"/>
      <c r="T118" s="3" t="s">
        <v>365</v>
      </c>
      <c r="U118" s="3"/>
      <c r="V118" s="3"/>
      <c r="Z118" s="3" t="s">
        <v>416</v>
      </c>
      <c r="AH118" s="3"/>
      <c r="AI118" s="3" t="s">
        <v>737</v>
      </c>
      <c r="AJ118" s="3"/>
      <c r="AU118" s="7"/>
      <c r="AV118" s="3"/>
    </row>
    <row r="119">
      <c r="A119" s="8">
        <v>79.0</v>
      </c>
      <c r="B119" s="1" t="s">
        <v>1056</v>
      </c>
      <c r="C119" s="1" t="str">
        <f>IFERROR(__xludf.DUMMYFUNCTION("GOOGLETRANSLATE(B119, ""en"", ""zh-CN"")"),"太空炮弹")</f>
        <v>太空炮弹</v>
      </c>
      <c r="D119" s="10">
        <f t="shared" si="1"/>
        <v>2.435506281</v>
      </c>
      <c r="E119" s="10">
        <f t="shared" si="2"/>
        <v>2.933</v>
      </c>
      <c r="F119" s="3">
        <f t="shared" si="3"/>
        <v>1.65</v>
      </c>
      <c r="G119" s="5">
        <f t="shared" si="4"/>
        <v>0.4974937186</v>
      </c>
      <c r="H119" s="3">
        <f t="shared" si="5"/>
        <v>11</v>
      </c>
      <c r="I119" s="1" t="s">
        <v>429</v>
      </c>
      <c r="J119" s="1" t="s">
        <v>961</v>
      </c>
      <c r="K119" s="1" t="s">
        <v>416</v>
      </c>
      <c r="L119" s="1" t="s">
        <v>758</v>
      </c>
      <c r="N119" s="1"/>
      <c r="O119" s="1"/>
      <c r="P119" s="1" t="s">
        <v>270</v>
      </c>
      <c r="Q119" s="1" t="s">
        <v>413</v>
      </c>
      <c r="R119" s="1" t="s">
        <v>233</v>
      </c>
      <c r="S119" s="1"/>
      <c r="T119" s="1" t="s">
        <v>272</v>
      </c>
      <c r="U119" s="1"/>
      <c r="V119" s="1"/>
      <c r="X119" s="1"/>
      <c r="Y119" s="1" t="s">
        <v>408</v>
      </c>
      <c r="Z119" s="1" t="s">
        <v>233</v>
      </c>
      <c r="AD119" s="1" t="s">
        <v>364</v>
      </c>
      <c r="AE119" s="1"/>
      <c r="AF119" s="1"/>
      <c r="AH119" s="1"/>
      <c r="AI119" s="1" t="s">
        <v>408</v>
      </c>
      <c r="AJ119" s="1"/>
      <c r="AK119" s="1"/>
      <c r="AL119" s="1"/>
      <c r="AM119" s="1"/>
      <c r="AN119" s="1"/>
      <c r="AO119" s="1"/>
      <c r="AP119" s="1"/>
      <c r="AU119" s="7"/>
      <c r="AV119" s="3"/>
    </row>
    <row r="120">
      <c r="A120" s="8">
        <v>47.0</v>
      </c>
      <c r="B120" s="1" t="s">
        <v>1057</v>
      </c>
      <c r="C120" s="1" t="str">
        <f>IFERROR(__xludf.DUMMYFUNCTION("GOOGLETRANSLATE(B120, ""en"", ""zh-CN"")"),"《指环王》（1978）")</f>
        <v>《指环王》（1978）</v>
      </c>
      <c r="D120" s="10">
        <f t="shared" si="1"/>
        <v>2.376891649</v>
      </c>
      <c r="E120" s="10">
        <f t="shared" si="2"/>
        <v>2.52</v>
      </c>
      <c r="F120" s="3">
        <f t="shared" si="3"/>
        <v>0.32</v>
      </c>
      <c r="G120" s="5">
        <f t="shared" si="4"/>
        <v>0.1431083506</v>
      </c>
      <c r="H120" s="3">
        <f t="shared" si="5"/>
        <v>5</v>
      </c>
      <c r="I120" s="3" t="s">
        <v>499</v>
      </c>
      <c r="J120" s="1"/>
      <c r="K120" s="1"/>
      <c r="L120" s="1"/>
      <c r="N120" s="3"/>
      <c r="O120" s="3"/>
      <c r="P120" s="1" t="s">
        <v>499</v>
      </c>
      <c r="Q120" s="1"/>
      <c r="R120" s="3"/>
      <c r="S120" s="1"/>
      <c r="T120" s="3" t="s">
        <v>499</v>
      </c>
      <c r="U120" s="1" t="s">
        <v>416</v>
      </c>
      <c r="V120" s="3"/>
      <c r="Z120" s="1" t="s">
        <v>499</v>
      </c>
      <c r="AD120" s="1" t="s">
        <v>364</v>
      </c>
      <c r="AH120" s="3"/>
      <c r="AI120" s="1"/>
      <c r="AJ120" s="1"/>
      <c r="AL120" s="3"/>
      <c r="AM120" s="3"/>
      <c r="AN120" s="3"/>
      <c r="AU120" s="7"/>
      <c r="AV120" s="3"/>
    </row>
    <row r="121">
      <c r="A121" s="8">
        <v>84.0</v>
      </c>
      <c r="B121" s="1" t="s">
        <v>1058</v>
      </c>
      <c r="C121" s="1" t="str">
        <f>IFERROR(__xludf.DUMMYFUNCTION("GOOGLETRANSLATE(B121, ""en"", ""zh-CN"")"),"采访")</f>
        <v>采访</v>
      </c>
      <c r="D121" s="10">
        <f t="shared" si="1"/>
        <v>2.325561562</v>
      </c>
      <c r="E121" s="10">
        <f t="shared" si="2"/>
        <v>2.49</v>
      </c>
      <c r="F121" s="3">
        <f t="shared" si="3"/>
        <v>0.52</v>
      </c>
      <c r="G121" s="5">
        <f t="shared" si="4"/>
        <v>0.1644384383</v>
      </c>
      <c r="H121" s="3">
        <f t="shared" si="5"/>
        <v>10</v>
      </c>
      <c r="I121" s="3" t="s">
        <v>499</v>
      </c>
      <c r="J121" s="1" t="s">
        <v>499</v>
      </c>
      <c r="K121" s="1" t="s">
        <v>416</v>
      </c>
      <c r="L121" s="1" t="s">
        <v>416</v>
      </c>
      <c r="M121" s="1" t="s">
        <v>429</v>
      </c>
      <c r="N121" s="1"/>
      <c r="O121" s="1" t="s">
        <v>365</v>
      </c>
      <c r="P121" s="1" t="s">
        <v>499</v>
      </c>
      <c r="Q121" s="1" t="s">
        <v>737</v>
      </c>
      <c r="R121" s="1" t="s">
        <v>365</v>
      </c>
      <c r="S121" s="1"/>
      <c r="T121" s="1"/>
      <c r="U121" s="1"/>
      <c r="V121" s="1"/>
      <c r="X121" s="1"/>
      <c r="Y121" s="1"/>
      <c r="Z121" s="1"/>
      <c r="AD121" s="1" t="s">
        <v>499</v>
      </c>
      <c r="AE121" s="1"/>
      <c r="AF121" s="1"/>
      <c r="AG121" s="1" t="s">
        <v>499</v>
      </c>
      <c r="AH121" s="1"/>
      <c r="AI121" s="1"/>
      <c r="AJ121" s="1"/>
      <c r="AK121" s="1"/>
      <c r="AL121" s="1"/>
      <c r="AM121" s="1"/>
      <c r="AN121" s="1"/>
      <c r="AO121" s="1"/>
      <c r="AP121" s="1"/>
      <c r="AU121" s="7"/>
    </row>
    <row r="122">
      <c r="A122" s="8">
        <v>36.0</v>
      </c>
      <c r="B122" s="3" t="s">
        <v>1059</v>
      </c>
      <c r="C122" s="3" t="str">
        <f>IFERROR(__xludf.DUMMYFUNCTION("GOOGLETRANSLATE(B122, ""en"", ""zh-CN"")"),"里约2096：爱与愤怒的故事")</f>
        <v>里约2096：爱与愤怒的故事</v>
      </c>
      <c r="D122" s="10">
        <f t="shared" si="1"/>
        <v>2.311017763</v>
      </c>
      <c r="E122" s="10">
        <f t="shared" si="2"/>
        <v>2.5</v>
      </c>
      <c r="F122" s="3">
        <f t="shared" si="3"/>
        <v>0.5</v>
      </c>
      <c r="G122" s="5">
        <f t="shared" si="4"/>
        <v>0.1889822365</v>
      </c>
      <c r="H122" s="3">
        <f t="shared" si="5"/>
        <v>7</v>
      </c>
      <c r="I122" s="3" t="s">
        <v>499</v>
      </c>
      <c r="J122" s="1" t="s">
        <v>365</v>
      </c>
      <c r="K122" s="3" t="s">
        <v>416</v>
      </c>
      <c r="L122" s="3" t="s">
        <v>429</v>
      </c>
      <c r="N122" s="3"/>
      <c r="O122" s="3"/>
      <c r="P122" s="3" t="s">
        <v>429</v>
      </c>
      <c r="Q122" s="3"/>
      <c r="R122" s="3"/>
      <c r="S122" s="3"/>
      <c r="T122" s="3"/>
      <c r="U122" s="3"/>
      <c r="V122" s="3"/>
      <c r="Z122" s="3" t="s">
        <v>499</v>
      </c>
      <c r="AA122" s="3" t="s">
        <v>242</v>
      </c>
      <c r="AH122" s="3"/>
      <c r="AI122" s="3" t="s">
        <v>416</v>
      </c>
      <c r="AJ122" s="3"/>
      <c r="AU122" s="7"/>
      <c r="AV122" s="3"/>
    </row>
    <row r="123">
      <c r="A123" s="8">
        <v>103.0</v>
      </c>
      <c r="B123" s="1" t="s">
        <v>1060</v>
      </c>
      <c r="C123" s="1" t="str">
        <f>IFERROR(__xludf.DUMMYFUNCTION("GOOGLETRANSLATE(B123, ""en"", ""zh-CN"")"),"大都会（1927）")</f>
        <v>大都会（1927）</v>
      </c>
      <c r="D123" s="10">
        <f t="shared" si="1"/>
        <v>2.307352634</v>
      </c>
      <c r="E123" s="10">
        <f t="shared" si="2"/>
        <v>2.636</v>
      </c>
      <c r="F123" s="3">
        <f t="shared" si="3"/>
        <v>1.09</v>
      </c>
      <c r="G123" s="5">
        <f t="shared" si="4"/>
        <v>0.3286473656</v>
      </c>
      <c r="H123" s="3">
        <f t="shared" si="5"/>
        <v>11</v>
      </c>
      <c r="I123" s="1" t="s">
        <v>499</v>
      </c>
      <c r="J123" s="1" t="s">
        <v>364</v>
      </c>
      <c r="K123" s="1" t="s">
        <v>365</v>
      </c>
      <c r="L123" s="1" t="s">
        <v>499</v>
      </c>
      <c r="M123" s="1" t="s">
        <v>429</v>
      </c>
      <c r="N123" s="1" t="s">
        <v>365</v>
      </c>
      <c r="O123" s="15"/>
      <c r="P123" s="1" t="s">
        <v>365</v>
      </c>
      <c r="Q123" s="1"/>
      <c r="R123" s="1" t="s">
        <v>270</v>
      </c>
      <c r="S123" s="1"/>
      <c r="T123" s="1" t="s">
        <v>961</v>
      </c>
      <c r="U123" s="15"/>
      <c r="V123" s="1" t="s">
        <v>364</v>
      </c>
      <c r="W123" s="1" t="s">
        <v>270</v>
      </c>
      <c r="X123" s="1"/>
      <c r="Y123" s="1"/>
      <c r="Z123" s="1" t="s">
        <v>961</v>
      </c>
      <c r="AB123" s="15"/>
      <c r="AC123" s="15"/>
      <c r="AD123" s="15"/>
      <c r="AE123" s="15"/>
      <c r="AF123" s="15"/>
      <c r="AG123" s="15"/>
      <c r="AH123" s="1"/>
      <c r="AI123" s="15"/>
      <c r="AJ123" s="1"/>
      <c r="AK123" s="15"/>
      <c r="AL123" s="15"/>
      <c r="AM123" s="15"/>
      <c r="AN123" s="15"/>
      <c r="AO123" s="15"/>
      <c r="AP123" s="15"/>
      <c r="AQ123" s="15"/>
      <c r="AU123" s="7"/>
    </row>
    <row r="124">
      <c r="A124" s="8">
        <v>67.0</v>
      </c>
      <c r="B124" s="3" t="s">
        <v>1078</v>
      </c>
      <c r="C124" s="3" t="str">
        <f>IFERROR(__xludf.DUMMYFUNCTION("GOOGLETRANSLATE(B124, ""en"", ""zh-CN"")"),"凯尔经的秘密")</f>
        <v>凯尔经的秘密</v>
      </c>
      <c r="D124" s="10">
        <f t="shared" si="1"/>
        <v>2.298032739</v>
      </c>
      <c r="E124" s="10">
        <f t="shared" si="2"/>
        <v>2.491</v>
      </c>
      <c r="F124" s="3">
        <f t="shared" si="3"/>
        <v>0.64</v>
      </c>
      <c r="G124" s="5">
        <f t="shared" si="4"/>
        <v>0.1929672605</v>
      </c>
      <c r="H124" s="3">
        <f t="shared" si="5"/>
        <v>11</v>
      </c>
      <c r="I124" s="3" t="s">
        <v>416</v>
      </c>
      <c r="J124" s="3" t="s">
        <v>499</v>
      </c>
      <c r="K124" s="3" t="s">
        <v>737</v>
      </c>
      <c r="L124" s="3" t="s">
        <v>429</v>
      </c>
      <c r="N124" s="3"/>
      <c r="O124" s="3"/>
      <c r="P124" s="3" t="s">
        <v>270</v>
      </c>
      <c r="Q124" s="3" t="s">
        <v>429</v>
      </c>
      <c r="R124" s="3" t="s">
        <v>416</v>
      </c>
      <c r="S124" s="3"/>
      <c r="T124" s="3"/>
      <c r="U124" s="1"/>
      <c r="V124" s="1" t="s">
        <v>416</v>
      </c>
      <c r="X124" s="3" t="s">
        <v>429</v>
      </c>
      <c r="Z124" s="3" t="s">
        <v>429</v>
      </c>
      <c r="AD124" s="1" t="s">
        <v>365</v>
      </c>
      <c r="AH124" s="1"/>
      <c r="AI124" s="3" t="s">
        <v>364</v>
      </c>
      <c r="AJ124" s="3"/>
      <c r="AL124" s="3"/>
      <c r="AM124" s="3"/>
      <c r="AN124" s="3"/>
      <c r="AO124" s="3"/>
      <c r="AU124" s="7"/>
      <c r="AV124" s="3"/>
    </row>
    <row r="125">
      <c r="A125" s="8">
        <v>4.0</v>
      </c>
      <c r="B125" s="3" t="s">
        <v>1092</v>
      </c>
      <c r="C125" s="3" t="str">
        <f>IFERROR(__xludf.DUMMYFUNCTION("GOOGLETRANSLATE(B125, ""en"", ""zh-CN"")"),"普罗米亚")</f>
        <v>普罗米亚</v>
      </c>
      <c r="D125" s="10">
        <f t="shared" si="1"/>
        <v>2.226831974</v>
      </c>
      <c r="E125" s="10">
        <f t="shared" si="2"/>
        <v>2.567</v>
      </c>
      <c r="F125" s="3">
        <f t="shared" si="3"/>
        <v>0.9</v>
      </c>
      <c r="G125" s="5">
        <f t="shared" si="4"/>
        <v>0.3401680257</v>
      </c>
      <c r="H125" s="3">
        <f t="shared" si="5"/>
        <v>7</v>
      </c>
      <c r="I125" s="3" t="s">
        <v>416</v>
      </c>
      <c r="J125" s="3" t="s">
        <v>364</v>
      </c>
      <c r="K125" s="3" t="s">
        <v>416</v>
      </c>
      <c r="L125" s="3" t="s">
        <v>499</v>
      </c>
      <c r="M125" s="3"/>
      <c r="N125" s="3"/>
      <c r="O125" s="3" t="s">
        <v>416</v>
      </c>
      <c r="P125" s="3" t="s">
        <v>413</v>
      </c>
      <c r="Q125" s="3"/>
      <c r="R125" s="3"/>
      <c r="S125" s="3"/>
      <c r="T125" s="3" t="s">
        <v>270</v>
      </c>
      <c r="U125" s="3"/>
      <c r="V125" s="3"/>
      <c r="W125" s="3"/>
      <c r="X125" s="3"/>
      <c r="Y125" s="3"/>
      <c r="Z125" s="3"/>
      <c r="AA125" s="3" t="s">
        <v>242</v>
      </c>
      <c r="AB125" s="3"/>
      <c r="AC125" s="3"/>
      <c r="AD125" s="3"/>
      <c r="AE125" s="3"/>
      <c r="AF125" s="3"/>
      <c r="AG125" s="3"/>
      <c r="AH125" s="3"/>
      <c r="AI125" s="3"/>
      <c r="AJ125" s="3"/>
      <c r="AK125" s="3"/>
      <c r="AL125" s="3"/>
      <c r="AM125" s="3"/>
      <c r="AN125" s="3"/>
      <c r="AO125" s="3"/>
      <c r="AP125" s="3"/>
      <c r="AQ125" s="3"/>
    </row>
    <row r="126">
      <c r="A126" s="8">
        <v>106.0</v>
      </c>
      <c r="B126" s="1" t="s">
        <v>1108</v>
      </c>
      <c r="C126" s="1" t="str">
        <f>IFERROR(__xludf.DUMMYFUNCTION("GOOGLETRANSLATE(B126, ""en"", ""zh-CN"")"),"皇后与瘦子")</f>
        <v>皇后与瘦子</v>
      </c>
      <c r="D126" s="10">
        <f t="shared" si="1"/>
        <v>2.224333333</v>
      </c>
      <c r="E126" s="10">
        <f t="shared" si="2"/>
        <v>2.411</v>
      </c>
      <c r="F126" s="3">
        <f t="shared" si="3"/>
        <v>0.56</v>
      </c>
      <c r="G126" s="5">
        <f t="shared" si="4"/>
        <v>0.1866666667</v>
      </c>
      <c r="H126" s="3">
        <f t="shared" si="5"/>
        <v>9</v>
      </c>
      <c r="I126" s="1" t="s">
        <v>416</v>
      </c>
      <c r="J126" s="1" t="s">
        <v>758</v>
      </c>
      <c r="K126" s="1" t="s">
        <v>416</v>
      </c>
      <c r="L126" s="1" t="s">
        <v>499</v>
      </c>
      <c r="M126" s="1" t="s">
        <v>429</v>
      </c>
      <c r="N126" s="1" t="s">
        <v>416</v>
      </c>
      <c r="O126" s="15"/>
      <c r="P126" s="1"/>
      <c r="Q126" s="1" t="s">
        <v>364</v>
      </c>
      <c r="R126" s="1"/>
      <c r="S126" s="1"/>
      <c r="T126" s="1" t="s">
        <v>416</v>
      </c>
      <c r="U126" s="15"/>
      <c r="V126" s="1" t="s">
        <v>429</v>
      </c>
      <c r="W126" s="1"/>
      <c r="X126" s="1"/>
      <c r="Y126" s="1" t="s">
        <v>364</v>
      </c>
      <c r="Z126" s="1"/>
      <c r="AB126" s="15"/>
      <c r="AC126" s="15"/>
      <c r="AD126" s="15"/>
      <c r="AE126" s="15"/>
      <c r="AF126" s="15"/>
      <c r="AG126" s="15"/>
      <c r="AH126" s="1"/>
      <c r="AI126" s="15"/>
      <c r="AJ126" s="1"/>
      <c r="AK126" s="15"/>
      <c r="AL126" s="15"/>
      <c r="AM126" s="15"/>
      <c r="AN126" s="15"/>
      <c r="AO126" s="15"/>
      <c r="AP126" s="15"/>
      <c r="AQ126" s="15"/>
      <c r="AU126" s="7"/>
    </row>
    <row r="127">
      <c r="A127" s="8">
        <v>46.0</v>
      </c>
      <c r="B127" s="3" t="s">
        <v>1112</v>
      </c>
      <c r="C127" s="3" t="str">
        <f>IFERROR(__xludf.DUMMYFUNCTION("GOOGLETRANSLATE(B127, ""en"", ""zh-CN"")"),"黑暗骑士归来 1 + 2")</f>
        <v>黑暗骑士归来 1 + 2</v>
      </c>
      <c r="D127" s="10">
        <f t="shared" si="1"/>
        <v>2.208418651</v>
      </c>
      <c r="E127" s="10">
        <f t="shared" si="2"/>
        <v>2.714</v>
      </c>
      <c r="F127" s="3">
        <f t="shared" si="3"/>
        <v>1.43</v>
      </c>
      <c r="G127" s="5">
        <f t="shared" si="4"/>
        <v>0.5055813485</v>
      </c>
      <c r="H127" s="3">
        <f t="shared" si="5"/>
        <v>8</v>
      </c>
      <c r="I127" s="3" t="s">
        <v>499</v>
      </c>
      <c r="J127" s="3" t="s">
        <v>429</v>
      </c>
      <c r="K127" s="3" t="s">
        <v>416</v>
      </c>
      <c r="L127" s="3" t="s">
        <v>429</v>
      </c>
      <c r="N127" s="3"/>
      <c r="O127" s="3"/>
      <c r="P127" s="3" t="s">
        <v>408</v>
      </c>
      <c r="Q127" s="3"/>
      <c r="R127" s="3" t="s">
        <v>429</v>
      </c>
      <c r="S127" s="3"/>
      <c r="T127" s="3" t="s">
        <v>413</v>
      </c>
      <c r="U127" s="3"/>
      <c r="V127" s="3" t="s">
        <v>233</v>
      </c>
      <c r="Z127" s="3" t="s">
        <v>235</v>
      </c>
      <c r="AH127" s="3"/>
      <c r="AI127" s="3"/>
      <c r="AJ127" s="3"/>
      <c r="AL127" s="3"/>
      <c r="AM127" s="3"/>
      <c r="AN127" s="3"/>
      <c r="AU127" s="7"/>
      <c r="AV127" s="3"/>
    </row>
    <row r="128">
      <c r="A128" s="1">
        <v>130.0</v>
      </c>
      <c r="B128" s="1" t="s">
        <v>228</v>
      </c>
      <c r="C128" s="1" t="str">
        <f>IFERROR(__xludf.DUMMYFUNCTION("GOOGLETRANSLATE(B128, ""en"", ""zh-CN"")"),"农民")</f>
        <v>农民</v>
      </c>
      <c r="D128" s="10">
        <f t="shared" si="1"/>
        <v>2.174211617</v>
      </c>
      <c r="E128" s="10">
        <f t="shared" si="2"/>
        <v>2.46</v>
      </c>
      <c r="F128" s="3">
        <f t="shared" si="3"/>
        <v>0.99</v>
      </c>
      <c r="G128" s="5">
        <f t="shared" si="4"/>
        <v>0.2857883832</v>
      </c>
      <c r="H128" s="3">
        <f t="shared" si="5"/>
        <v>12</v>
      </c>
      <c r="I128" s="1" t="s">
        <v>737</v>
      </c>
      <c r="J128" s="1" t="s">
        <v>737</v>
      </c>
      <c r="K128" s="1" t="s">
        <v>270</v>
      </c>
      <c r="L128" s="1" t="s">
        <v>499</v>
      </c>
      <c r="M128" s="1" t="s">
        <v>413</v>
      </c>
      <c r="N128" s="1" t="s">
        <v>408</v>
      </c>
      <c r="O128" s="1" t="s">
        <v>270</v>
      </c>
      <c r="P128" s="1" t="s">
        <v>408</v>
      </c>
      <c r="Q128" s="1" t="s">
        <v>408</v>
      </c>
      <c r="R128" s="1"/>
      <c r="S128" s="1" t="s">
        <v>365</v>
      </c>
      <c r="T128" s="1" t="s">
        <v>499</v>
      </c>
      <c r="U128" s="6" t="s">
        <v>365</v>
      </c>
      <c r="V128" s="1" t="s">
        <v>758</v>
      </c>
      <c r="W128" s="15"/>
      <c r="X128" s="1"/>
      <c r="Y128" s="15"/>
      <c r="Z128" s="15"/>
      <c r="AB128" s="15"/>
      <c r="AC128" s="15"/>
      <c r="AD128" s="15"/>
      <c r="AE128" s="15"/>
      <c r="AF128" s="15"/>
      <c r="AG128" s="15"/>
      <c r="AH128" s="15"/>
      <c r="AI128" s="15"/>
      <c r="AJ128" s="15"/>
      <c r="AK128" s="1"/>
      <c r="AL128" s="15"/>
      <c r="AM128" s="15"/>
      <c r="AN128" s="15"/>
      <c r="AO128" s="15"/>
      <c r="AP128" s="15"/>
      <c r="AQ128" s="15"/>
      <c r="AR128" s="1" t="s">
        <v>429</v>
      </c>
      <c r="AU128" s="7"/>
    </row>
    <row r="129">
      <c r="A129" s="8">
        <v>63.0</v>
      </c>
      <c r="B129" s="1" t="s">
        <v>1113</v>
      </c>
      <c r="C129" s="1" t="str">
        <f>IFERROR(__xludf.DUMMYFUNCTION("GOOGLETRANSLATE(B129, ""en"", ""zh-CN"")"),"《沙丘》第二部")</f>
        <v>《沙丘》第二部</v>
      </c>
      <c r="D129" s="10">
        <f t="shared" si="1"/>
        <v>2.103</v>
      </c>
      <c r="E129" s="10">
        <f t="shared" si="2"/>
        <v>2.513</v>
      </c>
      <c r="F129" s="3">
        <f t="shared" si="3"/>
        <v>1.23</v>
      </c>
      <c r="G129" s="5">
        <f t="shared" si="4"/>
        <v>0.41</v>
      </c>
      <c r="H129" s="3">
        <f t="shared" si="5"/>
        <v>9</v>
      </c>
      <c r="I129" s="1" t="s">
        <v>737</v>
      </c>
      <c r="J129" s="1" t="s">
        <v>364</v>
      </c>
      <c r="K129" s="1" t="s">
        <v>408</v>
      </c>
      <c r="L129" s="1" t="s">
        <v>416</v>
      </c>
      <c r="N129" s="3" t="s">
        <v>270</v>
      </c>
      <c r="O129" s="1"/>
      <c r="P129" s="1" t="s">
        <v>758</v>
      </c>
      <c r="Q129" s="1"/>
      <c r="R129" s="1"/>
      <c r="S129" s="1"/>
      <c r="T129" s="1" t="s">
        <v>413</v>
      </c>
      <c r="U129" s="1"/>
      <c r="V129" s="1" t="s">
        <v>413</v>
      </c>
      <c r="Z129" s="1" t="s">
        <v>270</v>
      </c>
      <c r="AD129" s="1" t="s">
        <v>270</v>
      </c>
      <c r="AH129" s="1"/>
      <c r="AI129" s="1"/>
      <c r="AJ129" s="1"/>
      <c r="AU129" s="7"/>
      <c r="AV129" s="3"/>
    </row>
    <row r="130">
      <c r="A130" s="8">
        <v>42.0</v>
      </c>
      <c r="B130" s="3" t="s">
        <v>1114</v>
      </c>
      <c r="C130" s="3" t="str">
        <f>IFERROR(__xludf.DUMMYFUNCTION("GOOGLETRANSLATE(B130, ""en"", ""zh-CN"")"),"时间大师 (Les Maîtres du temps)")</f>
        <v>时间大师 (Les Maîtres du temps)</v>
      </c>
      <c r="D130" s="10">
        <f t="shared" si="1"/>
        <v>1.969299423</v>
      </c>
      <c r="E130" s="10">
        <f t="shared" si="2"/>
        <v>2.238</v>
      </c>
      <c r="F130" s="3">
        <f t="shared" si="3"/>
        <v>0.76</v>
      </c>
      <c r="G130" s="5">
        <f t="shared" si="4"/>
        <v>0.2687005769</v>
      </c>
      <c r="H130" s="3">
        <f t="shared" si="5"/>
        <v>8</v>
      </c>
      <c r="I130" s="3" t="s">
        <v>429</v>
      </c>
      <c r="J130" s="3" t="s">
        <v>365</v>
      </c>
      <c r="K130" s="3" t="s">
        <v>365</v>
      </c>
      <c r="L130" s="3" t="s">
        <v>429</v>
      </c>
      <c r="N130" s="3"/>
      <c r="O130" s="3"/>
      <c r="P130" s="3" t="s">
        <v>499</v>
      </c>
      <c r="Q130" s="3" t="s">
        <v>429</v>
      </c>
      <c r="R130" s="3" t="s">
        <v>429</v>
      </c>
      <c r="S130" s="3"/>
      <c r="T130" s="3"/>
      <c r="U130" s="3"/>
      <c r="V130" s="3"/>
      <c r="Z130" s="3" t="s">
        <v>413</v>
      </c>
      <c r="AH130" s="3"/>
      <c r="AI130" s="3" t="s">
        <v>429</v>
      </c>
      <c r="AJ130" s="3"/>
      <c r="AU130" s="7"/>
      <c r="AV130" s="3"/>
    </row>
    <row r="131">
      <c r="A131" s="1">
        <v>131.0</v>
      </c>
      <c r="B131" s="1" t="s">
        <v>1115</v>
      </c>
      <c r="C131" s="1" t="str">
        <f>IFERROR(__xludf.DUMMYFUNCTION("GOOGLETRANSLATE(B131, ""en"", ""zh-CN"")"),"蠢蛋进化论")</f>
        <v>蠢蛋进化论</v>
      </c>
      <c r="D131" s="10">
        <f t="shared" si="1"/>
        <v>1.967474411</v>
      </c>
      <c r="E131" s="10">
        <f t="shared" si="2"/>
        <v>2.158</v>
      </c>
      <c r="F131" s="3">
        <f t="shared" si="3"/>
        <v>0.66</v>
      </c>
      <c r="G131" s="5">
        <f t="shared" si="4"/>
        <v>0.1905255888</v>
      </c>
      <c r="H131" s="3">
        <f t="shared" si="5"/>
        <v>12</v>
      </c>
      <c r="I131" s="1" t="s">
        <v>429</v>
      </c>
      <c r="J131" s="1" t="s">
        <v>499</v>
      </c>
      <c r="K131" s="1" t="s">
        <v>429</v>
      </c>
      <c r="L131" s="1" t="s">
        <v>737</v>
      </c>
      <c r="M131" s="1" t="s">
        <v>429</v>
      </c>
      <c r="N131" s="1"/>
      <c r="O131" s="1" t="s">
        <v>364</v>
      </c>
      <c r="P131" s="1" t="s">
        <v>413</v>
      </c>
      <c r="Q131" s="1" t="s">
        <v>429</v>
      </c>
      <c r="R131" s="1"/>
      <c r="S131" s="1"/>
      <c r="T131" s="1" t="s">
        <v>758</v>
      </c>
      <c r="U131" s="6"/>
      <c r="V131" s="1"/>
      <c r="W131" s="15"/>
      <c r="X131" s="1"/>
      <c r="Y131" s="15"/>
      <c r="Z131" s="1" t="s">
        <v>365</v>
      </c>
      <c r="AB131" s="1" t="s">
        <v>499</v>
      </c>
      <c r="AC131" s="1"/>
      <c r="AD131" s="1" t="s">
        <v>499</v>
      </c>
      <c r="AE131" s="15"/>
      <c r="AF131" s="15"/>
      <c r="AG131" s="1" t="s">
        <v>416</v>
      </c>
      <c r="AH131" s="15"/>
      <c r="AI131" s="15"/>
      <c r="AJ131" s="15"/>
      <c r="AK131" s="1"/>
      <c r="AL131" s="15"/>
      <c r="AM131" s="15"/>
      <c r="AN131" s="15"/>
      <c r="AO131" s="15"/>
      <c r="AP131" s="15"/>
      <c r="AQ131" s="15"/>
      <c r="AR131" s="1"/>
      <c r="AU131" s="7"/>
    </row>
    <row r="132">
      <c r="A132" s="8">
        <v>56.0</v>
      </c>
      <c r="B132" s="1" t="s">
        <v>1121</v>
      </c>
      <c r="C132" s="1" t="str">
        <f>IFERROR(__xludf.DUMMYFUNCTION("GOOGLETRANSLATE(B132, ""en"", ""zh-CN"")"),"白马之子")</f>
        <v>白马之子</v>
      </c>
      <c r="D132" s="10">
        <f t="shared" si="1"/>
        <v>1.890069132</v>
      </c>
      <c r="E132" s="10">
        <f t="shared" si="2"/>
        <v>2.2</v>
      </c>
      <c r="F132" s="3">
        <f t="shared" si="3"/>
        <v>0.82</v>
      </c>
      <c r="G132" s="5">
        <f t="shared" si="4"/>
        <v>0.3099308679</v>
      </c>
      <c r="H132" s="3">
        <f t="shared" si="5"/>
        <v>7</v>
      </c>
      <c r="I132" s="1" t="s">
        <v>429</v>
      </c>
      <c r="J132" s="1" t="s">
        <v>416</v>
      </c>
      <c r="K132" s="1" t="s">
        <v>364</v>
      </c>
      <c r="L132" s="1" t="s">
        <v>737</v>
      </c>
      <c r="N132" s="3"/>
      <c r="O132" s="1"/>
      <c r="P132" s="1" t="s">
        <v>499</v>
      </c>
      <c r="Q132" s="1" t="s">
        <v>429</v>
      </c>
      <c r="R132" s="1"/>
      <c r="S132" s="1"/>
      <c r="T132" s="1"/>
      <c r="U132" s="1" t="s">
        <v>364</v>
      </c>
      <c r="V132" s="1"/>
      <c r="Z132" s="1" t="s">
        <v>961</v>
      </c>
      <c r="AH132" s="1"/>
      <c r="AI132" s="1"/>
      <c r="AJ132" s="1"/>
      <c r="AU132" s="7"/>
      <c r="AV132" s="3"/>
    </row>
    <row r="133">
      <c r="A133" s="8">
        <v>62.0</v>
      </c>
      <c r="B133" s="3" t="s">
        <v>1131</v>
      </c>
      <c r="C133" s="3" t="str">
        <f>IFERROR(__xludf.DUMMYFUNCTION("GOOGLETRANSLATE(B133, ""en"", ""zh-CN"")"),"《罗摩衍那》：罗摩王子的传说")</f>
        <v>《罗摩衍那》：罗摩王子的传说</v>
      </c>
      <c r="D133" s="10">
        <f t="shared" si="1"/>
        <v>1.497332432</v>
      </c>
      <c r="E133" s="10">
        <f t="shared" si="2"/>
        <v>1.713</v>
      </c>
      <c r="F133" s="3">
        <f t="shared" si="3"/>
        <v>0.61</v>
      </c>
      <c r="G133" s="5">
        <f t="shared" si="4"/>
        <v>0.2156675683</v>
      </c>
      <c r="H133" s="3">
        <f t="shared" si="5"/>
        <v>8</v>
      </c>
      <c r="I133" s="1" t="s">
        <v>737</v>
      </c>
      <c r="J133" s="1" t="s">
        <v>429</v>
      </c>
      <c r="K133" s="1" t="s">
        <v>416</v>
      </c>
      <c r="L133" s="1" t="s">
        <v>758</v>
      </c>
      <c r="N133" s="3" t="s">
        <v>413</v>
      </c>
      <c r="O133" s="1"/>
      <c r="P133" s="1"/>
      <c r="Q133" s="1" t="s">
        <v>737</v>
      </c>
      <c r="R133" s="1" t="s">
        <v>499</v>
      </c>
      <c r="S133" s="1"/>
      <c r="T133" s="1"/>
      <c r="U133" s="1"/>
      <c r="V133" s="1" t="s">
        <v>737</v>
      </c>
      <c r="Z133" s="1" t="s">
        <v>413</v>
      </c>
      <c r="AH133" s="1"/>
      <c r="AI133" s="1"/>
      <c r="AJ133" s="1"/>
      <c r="AL133" s="3"/>
      <c r="AM133" s="3"/>
      <c r="AN133" s="3"/>
      <c r="AU133" s="7"/>
      <c r="AV133" s="3"/>
    </row>
    <row r="134">
      <c r="A134" s="8">
        <v>8.0</v>
      </c>
      <c r="B134" s="3" t="s">
        <v>1139</v>
      </c>
      <c r="C134" s="3" t="str">
        <f>IFERROR(__xludf.DUMMYFUNCTION("GOOGLETRANSLATE(B134, ""en"", ""zh-CN"")"),"大都会（动漫）")</f>
        <v>大都会（动漫）</v>
      </c>
      <c r="D134" s="10">
        <f t="shared" si="1"/>
        <v>1.320674948</v>
      </c>
      <c r="E134" s="10">
        <f t="shared" si="2"/>
        <v>1.75</v>
      </c>
      <c r="F134" s="3">
        <f t="shared" si="3"/>
        <v>0.96</v>
      </c>
      <c r="G134" s="5">
        <f t="shared" si="4"/>
        <v>0.4293250517</v>
      </c>
      <c r="H134" s="3">
        <f t="shared" si="5"/>
        <v>5</v>
      </c>
      <c r="I134" s="3" t="s">
        <v>737</v>
      </c>
      <c r="J134" s="3" t="s">
        <v>429</v>
      </c>
      <c r="K134" s="3" t="s">
        <v>364</v>
      </c>
      <c r="L134" s="3" t="s">
        <v>413</v>
      </c>
      <c r="M134" s="3"/>
      <c r="N134" s="3"/>
      <c r="O134" s="3"/>
      <c r="P134" s="3"/>
      <c r="Q134" s="3"/>
      <c r="R134" s="3"/>
      <c r="S134" s="3"/>
      <c r="T134" s="3"/>
      <c r="U134" s="3"/>
      <c r="V134" s="3"/>
      <c r="W134" s="3"/>
      <c r="X134" s="3"/>
      <c r="Y134" s="3"/>
      <c r="Z134" s="3"/>
      <c r="AA134" s="3" t="s">
        <v>242</v>
      </c>
      <c r="AB134" s="3"/>
      <c r="AC134" s="3"/>
      <c r="AD134" s="3"/>
      <c r="AE134" s="3"/>
      <c r="AF134" s="3"/>
      <c r="AG134" s="3"/>
      <c r="AH134" s="3"/>
      <c r="AI134" s="3" t="s">
        <v>413</v>
      </c>
      <c r="AJ134" s="3"/>
      <c r="AK134" s="3"/>
      <c r="AL134" s="3"/>
      <c r="AM134" s="3"/>
      <c r="AN134" s="3"/>
      <c r="AO134" s="3"/>
      <c r="AP134" s="3"/>
      <c r="AQ134" s="3"/>
    </row>
    <row r="135">
      <c r="A135" s="1"/>
      <c r="B135" s="1"/>
      <c r="C135" s="1"/>
      <c r="D135" s="10"/>
      <c r="E135" s="10"/>
      <c r="G135" s="5"/>
      <c r="I135" s="1"/>
      <c r="J135" s="1"/>
      <c r="K135" s="1"/>
      <c r="L135" s="15"/>
      <c r="M135" s="1"/>
      <c r="N135" s="1"/>
      <c r="O135" s="1"/>
      <c r="P135" s="1"/>
      <c r="Q135" s="15"/>
      <c r="R135" s="1"/>
      <c r="S135" s="15"/>
      <c r="T135" s="15"/>
      <c r="U135" s="15"/>
      <c r="V135" s="15"/>
      <c r="W135" s="15"/>
      <c r="X135" s="1"/>
      <c r="Y135" s="15"/>
      <c r="Z135" s="15"/>
      <c r="AB135" s="15"/>
      <c r="AC135" s="15"/>
      <c r="AD135" s="15"/>
      <c r="AE135" s="15"/>
      <c r="AF135" s="15"/>
      <c r="AG135" s="15"/>
      <c r="AH135" s="15"/>
      <c r="AI135" s="15"/>
      <c r="AJ135" s="15"/>
      <c r="AK135" s="1"/>
      <c r="AL135" s="15"/>
      <c r="AM135" s="15"/>
      <c r="AN135" s="15"/>
      <c r="AO135" s="15"/>
      <c r="AP135" s="15"/>
      <c r="AQ135" s="15"/>
      <c r="AU135" s="7"/>
    </row>
    <row r="136">
      <c r="A136" s="3"/>
      <c r="B136" s="3" t="s">
        <v>45</v>
      </c>
      <c r="C136" s="3"/>
      <c r="D136" s="10">
        <f t="shared" ref="D136:E136" si="6">round(AVG_ROW_GRADES(136:136),3)</f>
        <v>3.529</v>
      </c>
      <c r="E136" s="10">
        <f t="shared" si="6"/>
        <v>3.535</v>
      </c>
      <c r="F136" s="47">
        <f t="shared" ref="F136:I136" si="7">round(AVG_ABOVE_GRADES(F:F),2)</f>
        <v>0.65</v>
      </c>
      <c r="G136" s="47">
        <f t="shared" si="7"/>
        <v>0.21</v>
      </c>
      <c r="H136" s="47">
        <f t="shared" si="7"/>
        <v>9.7</v>
      </c>
      <c r="I136" s="38">
        <f t="shared" si="7"/>
        <v>3.29</v>
      </c>
      <c r="J136" s="15">
        <f t="shared" ref="J136:AR136" si="8">round(AVG_ABOVE_GRADES(J:J),3)</f>
        <v>3.321</v>
      </c>
      <c r="K136" s="15">
        <f t="shared" si="8"/>
        <v>3.319</v>
      </c>
      <c r="L136" s="15">
        <f t="shared" si="8"/>
        <v>3.197</v>
      </c>
      <c r="M136" s="15">
        <f t="shared" si="8"/>
        <v>2.833</v>
      </c>
      <c r="N136" s="15">
        <f t="shared" si="8"/>
        <v>3.343</v>
      </c>
      <c r="O136" s="15">
        <f t="shared" si="8"/>
        <v>3.564</v>
      </c>
      <c r="P136" s="15">
        <f t="shared" si="8"/>
        <v>3.54</v>
      </c>
      <c r="Q136" s="15">
        <f t="shared" si="8"/>
        <v>2.892</v>
      </c>
      <c r="R136" s="15">
        <f t="shared" si="8"/>
        <v>3.713</v>
      </c>
      <c r="S136" s="15">
        <f t="shared" si="8"/>
        <v>3.4</v>
      </c>
      <c r="T136" s="15">
        <f t="shared" si="8"/>
        <v>3.252</v>
      </c>
      <c r="U136" s="15">
        <f t="shared" si="8"/>
        <v>3.66</v>
      </c>
      <c r="V136" s="15">
        <f t="shared" si="8"/>
        <v>3.55</v>
      </c>
      <c r="W136" s="15">
        <f t="shared" si="8"/>
        <v>3.9</v>
      </c>
      <c r="X136" s="15">
        <f t="shared" si="8"/>
        <v>2.95</v>
      </c>
      <c r="Y136" s="15">
        <f t="shared" si="8"/>
        <v>3.768</v>
      </c>
      <c r="Z136" s="15">
        <f t="shared" si="8"/>
        <v>3.297</v>
      </c>
      <c r="AA136" s="15">
        <f t="shared" si="8"/>
        <v>4.333</v>
      </c>
      <c r="AB136" s="15">
        <f t="shared" si="8"/>
        <v>3.78</v>
      </c>
      <c r="AC136" s="15">
        <f t="shared" si="8"/>
        <v>4.825</v>
      </c>
      <c r="AD136" s="15">
        <f t="shared" si="8"/>
        <v>3.904</v>
      </c>
      <c r="AE136" s="15">
        <f t="shared" si="8"/>
        <v>3.538</v>
      </c>
      <c r="AF136" s="15">
        <f t="shared" si="8"/>
        <v>4.06</v>
      </c>
      <c r="AG136" s="15">
        <f t="shared" si="8"/>
        <v>3.267</v>
      </c>
      <c r="AH136" s="15">
        <f t="shared" si="8"/>
        <v>3.164</v>
      </c>
      <c r="AI136" s="15">
        <f t="shared" si="8"/>
        <v>3.376</v>
      </c>
      <c r="AJ136" s="15">
        <f t="shared" si="8"/>
        <v>4.35</v>
      </c>
      <c r="AK136" s="15">
        <f t="shared" si="8"/>
        <v>3.446</v>
      </c>
      <c r="AL136" s="15">
        <f t="shared" si="8"/>
        <v>3.567</v>
      </c>
      <c r="AM136" s="15">
        <f t="shared" si="8"/>
        <v>3.7</v>
      </c>
      <c r="AN136" s="15">
        <f t="shared" si="8"/>
        <v>3.578</v>
      </c>
      <c r="AO136" s="15">
        <f t="shared" si="8"/>
        <v>3.65</v>
      </c>
      <c r="AP136" s="15">
        <f t="shared" si="8"/>
        <v>3.7</v>
      </c>
      <c r="AQ136" s="15">
        <f t="shared" si="8"/>
        <v>4</v>
      </c>
      <c r="AR136" s="15">
        <f t="shared" si="8"/>
        <v>2</v>
      </c>
      <c r="AU136" s="7"/>
    </row>
    <row r="137" ht="16.5" customHeight="1">
      <c r="A137" s="3"/>
      <c r="B137" s="3" t="s">
        <v>48</v>
      </c>
      <c r="C137" s="3"/>
      <c r="D137" s="10">
        <f t="shared" ref="D137:AR137" si="9">round(STD_ABOVE_GRADES(D:D),2)</f>
        <v>0.62</v>
      </c>
      <c r="E137" s="10">
        <f t="shared" si="9"/>
        <v>0.58</v>
      </c>
      <c r="F137" s="47">
        <f t="shared" si="9"/>
        <v>0.26</v>
      </c>
      <c r="G137" s="47">
        <f t="shared" si="9"/>
        <v>0.09</v>
      </c>
      <c r="H137" s="47">
        <f t="shared" si="9"/>
        <v>2.56</v>
      </c>
      <c r="I137" s="38">
        <f t="shared" si="9"/>
        <v>0.69</v>
      </c>
      <c r="J137" s="47">
        <f t="shared" si="9"/>
        <v>0.81</v>
      </c>
      <c r="K137" s="47">
        <f t="shared" si="9"/>
        <v>0.67</v>
      </c>
      <c r="L137" s="47">
        <f t="shared" si="9"/>
        <v>0.89</v>
      </c>
      <c r="M137" s="47">
        <f t="shared" si="9"/>
        <v>0.86</v>
      </c>
      <c r="N137" s="47">
        <f t="shared" si="9"/>
        <v>0.78</v>
      </c>
      <c r="O137" s="47">
        <f t="shared" si="9"/>
        <v>0.82</v>
      </c>
      <c r="P137" s="47">
        <f t="shared" si="9"/>
        <v>0.9</v>
      </c>
      <c r="Q137" s="47">
        <f t="shared" si="9"/>
        <v>0.91</v>
      </c>
      <c r="R137" s="47">
        <f t="shared" si="9"/>
        <v>0.73</v>
      </c>
      <c r="S137" s="47">
        <f t="shared" si="9"/>
        <v>0.41</v>
      </c>
      <c r="T137" s="47">
        <f t="shared" si="9"/>
        <v>1.02</v>
      </c>
      <c r="U137" s="47">
        <f t="shared" si="9"/>
        <v>0.46</v>
      </c>
      <c r="V137" s="47">
        <f t="shared" si="9"/>
        <v>1.13</v>
      </c>
      <c r="W137" s="47">
        <f t="shared" si="9"/>
        <v>0.73</v>
      </c>
      <c r="X137" s="47">
        <f t="shared" si="9"/>
        <v>1.42</v>
      </c>
      <c r="Y137" s="47">
        <f t="shared" si="9"/>
        <v>0.8</v>
      </c>
      <c r="Z137" s="47">
        <f t="shared" si="9"/>
        <v>0.99</v>
      </c>
      <c r="AA137" s="47">
        <f t="shared" si="9"/>
        <v>0.58</v>
      </c>
      <c r="AB137" s="47">
        <f t="shared" si="9"/>
        <v>1.19</v>
      </c>
      <c r="AC137" s="47">
        <f t="shared" si="9"/>
        <v>0.35</v>
      </c>
      <c r="AD137" s="47">
        <f t="shared" si="9"/>
        <v>0.86</v>
      </c>
      <c r="AE137" s="47">
        <f t="shared" si="9"/>
        <v>0.56</v>
      </c>
      <c r="AF137" s="47">
        <f t="shared" si="9"/>
        <v>0.64</v>
      </c>
      <c r="AG137" s="47">
        <f t="shared" si="9"/>
        <v>0.68</v>
      </c>
      <c r="AH137" s="47">
        <f t="shared" si="9"/>
        <v>0.45</v>
      </c>
      <c r="AI137" s="47">
        <f t="shared" si="9"/>
        <v>0.78</v>
      </c>
      <c r="AJ137" s="47">
        <f t="shared" si="9"/>
        <v>0.92</v>
      </c>
      <c r="AK137" s="47">
        <f t="shared" si="9"/>
        <v>0.64</v>
      </c>
      <c r="AL137" s="47">
        <f t="shared" si="9"/>
        <v>0.51</v>
      </c>
      <c r="AM137" s="47">
        <f t="shared" si="9"/>
        <v>0</v>
      </c>
      <c r="AN137" s="47">
        <f t="shared" si="9"/>
        <v>1.06</v>
      </c>
      <c r="AO137" s="47">
        <f t="shared" si="9"/>
        <v>0.92</v>
      </c>
      <c r="AP137" s="47">
        <f t="shared" si="9"/>
        <v>0</v>
      </c>
      <c r="AQ137" s="47">
        <f t="shared" si="9"/>
        <v>0</v>
      </c>
      <c r="AR137" s="47">
        <f t="shared" si="9"/>
        <v>0</v>
      </c>
      <c r="AU137" s="7"/>
    </row>
    <row r="138">
      <c r="B138" s="3" t="s">
        <v>1169</v>
      </c>
      <c r="C138" s="3"/>
      <c r="D138" s="49"/>
      <c r="E138" s="49"/>
      <c r="F138" s="30"/>
      <c r="G138" s="50"/>
      <c r="H138" s="30"/>
      <c r="I138" s="51" t="s">
        <v>1170</v>
      </c>
      <c r="J138" s="52">
        <f t="shared" ref="J138:AR138" si="10">COUNTA(OFFSET(J138,-13,0,10,1))/10
</f>
        <v>1</v>
      </c>
      <c r="K138" s="52">
        <f t="shared" si="10"/>
        <v>1</v>
      </c>
      <c r="L138" s="52">
        <f t="shared" si="10"/>
        <v>1</v>
      </c>
      <c r="M138" s="52">
        <f t="shared" si="10"/>
        <v>0.3</v>
      </c>
      <c r="N138" s="52">
        <f t="shared" si="10"/>
        <v>0.4</v>
      </c>
      <c r="O138" s="52">
        <f t="shared" si="10"/>
        <v>0.3</v>
      </c>
      <c r="P138" s="52">
        <f t="shared" si="10"/>
        <v>0.7</v>
      </c>
      <c r="Q138" s="52">
        <f t="shared" si="10"/>
        <v>0.6</v>
      </c>
      <c r="R138" s="52">
        <f t="shared" si="10"/>
        <v>0.3</v>
      </c>
      <c r="S138" s="52">
        <f t="shared" si="10"/>
        <v>0.1</v>
      </c>
      <c r="T138" s="52">
        <f t="shared" si="10"/>
        <v>0.6</v>
      </c>
      <c r="U138" s="52">
        <f t="shared" si="10"/>
        <v>0.2</v>
      </c>
      <c r="V138" s="52">
        <f t="shared" si="10"/>
        <v>0.5</v>
      </c>
      <c r="W138" s="52">
        <f t="shared" si="10"/>
        <v>0</v>
      </c>
      <c r="X138" s="52">
        <f t="shared" si="10"/>
        <v>0</v>
      </c>
      <c r="Y138" s="52">
        <f t="shared" si="10"/>
        <v>0.1</v>
      </c>
      <c r="Z138" s="52">
        <f t="shared" si="10"/>
        <v>0.6</v>
      </c>
      <c r="AA138" s="52">
        <f t="shared" si="10"/>
        <v>0.2</v>
      </c>
      <c r="AB138" s="52">
        <f t="shared" si="10"/>
        <v>0.1</v>
      </c>
      <c r="AC138" s="52">
        <f t="shared" si="10"/>
        <v>0</v>
      </c>
      <c r="AD138" s="52">
        <f t="shared" si="10"/>
        <v>0.2</v>
      </c>
      <c r="AE138" s="52">
        <f t="shared" si="10"/>
        <v>0</v>
      </c>
      <c r="AF138" s="52">
        <f t="shared" si="10"/>
        <v>0</v>
      </c>
      <c r="AG138" s="52">
        <f t="shared" si="10"/>
        <v>0.1</v>
      </c>
      <c r="AH138" s="52">
        <f t="shared" si="10"/>
        <v>0</v>
      </c>
      <c r="AI138" s="52">
        <f t="shared" si="10"/>
        <v>0.2</v>
      </c>
      <c r="AJ138" s="52">
        <f t="shared" si="10"/>
        <v>0</v>
      </c>
      <c r="AK138" s="52">
        <f t="shared" si="10"/>
        <v>0</v>
      </c>
      <c r="AL138" s="52">
        <f t="shared" si="10"/>
        <v>0</v>
      </c>
      <c r="AM138" s="52">
        <f t="shared" si="10"/>
        <v>0</v>
      </c>
      <c r="AN138" s="52">
        <f t="shared" si="10"/>
        <v>0</v>
      </c>
      <c r="AO138" s="52">
        <f t="shared" si="10"/>
        <v>0</v>
      </c>
      <c r="AP138" s="52">
        <f t="shared" si="10"/>
        <v>0</v>
      </c>
      <c r="AQ138" s="52">
        <f t="shared" si="10"/>
        <v>0</v>
      </c>
      <c r="AR138" s="52">
        <f t="shared" si="10"/>
        <v>0.1</v>
      </c>
      <c r="AU138" s="7"/>
    </row>
    <row r="139">
      <c r="B139" s="3" t="s">
        <v>1171</v>
      </c>
      <c r="C139" s="3"/>
      <c r="D139" s="49"/>
      <c r="E139" s="49"/>
      <c r="F139" s="30"/>
      <c r="G139" s="50"/>
      <c r="H139" s="30"/>
      <c r="I139" s="53"/>
      <c r="J139" s="54">
        <f t="shared" ref="J139:AR139" si="11">RANK(J138,138:138)</f>
        <v>1</v>
      </c>
      <c r="K139" s="54">
        <f t="shared" si="11"/>
        <v>1</v>
      </c>
      <c r="L139" s="54">
        <f t="shared" si="11"/>
        <v>1</v>
      </c>
      <c r="M139" s="54">
        <f t="shared" si="11"/>
        <v>10</v>
      </c>
      <c r="N139" s="54">
        <f t="shared" si="11"/>
        <v>9</v>
      </c>
      <c r="O139" s="54">
        <f t="shared" si="11"/>
        <v>10</v>
      </c>
      <c r="P139" s="54">
        <f t="shared" si="11"/>
        <v>4</v>
      </c>
      <c r="Q139" s="54">
        <f t="shared" si="11"/>
        <v>5</v>
      </c>
      <c r="R139" s="54">
        <f t="shared" si="11"/>
        <v>10</v>
      </c>
      <c r="S139" s="54">
        <f t="shared" si="11"/>
        <v>17</v>
      </c>
      <c r="T139" s="54">
        <f t="shared" si="11"/>
        <v>5</v>
      </c>
      <c r="U139" s="54">
        <f t="shared" si="11"/>
        <v>13</v>
      </c>
      <c r="V139" s="54">
        <f t="shared" si="11"/>
        <v>8</v>
      </c>
      <c r="W139" s="54">
        <f t="shared" si="11"/>
        <v>22</v>
      </c>
      <c r="X139" s="54">
        <f t="shared" si="11"/>
        <v>22</v>
      </c>
      <c r="Y139" s="54">
        <f t="shared" si="11"/>
        <v>17</v>
      </c>
      <c r="Z139" s="54">
        <f t="shared" si="11"/>
        <v>5</v>
      </c>
      <c r="AA139" s="54">
        <f t="shared" si="11"/>
        <v>13</v>
      </c>
      <c r="AB139" s="54">
        <f t="shared" si="11"/>
        <v>17</v>
      </c>
      <c r="AC139" s="54">
        <f t="shared" si="11"/>
        <v>22</v>
      </c>
      <c r="AD139" s="54">
        <f t="shared" si="11"/>
        <v>13</v>
      </c>
      <c r="AE139" s="54">
        <f t="shared" si="11"/>
        <v>22</v>
      </c>
      <c r="AF139" s="54">
        <f t="shared" si="11"/>
        <v>22</v>
      </c>
      <c r="AG139" s="54">
        <f t="shared" si="11"/>
        <v>17</v>
      </c>
      <c r="AH139" s="54">
        <f t="shared" si="11"/>
        <v>22</v>
      </c>
      <c r="AI139" s="54">
        <f t="shared" si="11"/>
        <v>13</v>
      </c>
      <c r="AJ139" s="54">
        <f t="shared" si="11"/>
        <v>22</v>
      </c>
      <c r="AK139" s="54">
        <f t="shared" si="11"/>
        <v>22</v>
      </c>
      <c r="AL139" s="54">
        <f t="shared" si="11"/>
        <v>22</v>
      </c>
      <c r="AM139" s="54">
        <f t="shared" si="11"/>
        <v>22</v>
      </c>
      <c r="AN139" s="54">
        <f t="shared" si="11"/>
        <v>22</v>
      </c>
      <c r="AO139" s="54">
        <f t="shared" si="11"/>
        <v>22</v>
      </c>
      <c r="AP139" s="54">
        <f t="shared" si="11"/>
        <v>22</v>
      </c>
      <c r="AQ139" s="54">
        <f t="shared" si="11"/>
        <v>22</v>
      </c>
      <c r="AR139" s="54">
        <f t="shared" si="11"/>
        <v>17</v>
      </c>
      <c r="AU139" s="7"/>
    </row>
    <row r="140">
      <c r="D140" s="49"/>
      <c r="E140" s="49"/>
      <c r="F140" s="30"/>
      <c r="G140" s="50"/>
      <c r="H140" s="30"/>
      <c r="I140" s="30"/>
      <c r="J140" s="30"/>
      <c r="K140" s="30"/>
      <c r="L140" s="30"/>
      <c r="P140" s="30"/>
      <c r="Q140" s="30"/>
      <c r="R140" s="30"/>
      <c r="S140" s="30"/>
      <c r="T140" s="30"/>
      <c r="Z140" s="30"/>
      <c r="AU140" s="7"/>
    </row>
    <row r="141">
      <c r="A141" s="3"/>
      <c r="B141" s="55" t="s">
        <v>1128</v>
      </c>
      <c r="C141" s="3"/>
      <c r="D141" s="4"/>
      <c r="E141" s="56" t="s">
        <v>1174</v>
      </c>
      <c r="F141" s="57" t="s">
        <v>48</v>
      </c>
      <c r="G141" s="58"/>
      <c r="H141" s="59"/>
      <c r="I141" s="60" t="s">
        <v>1130</v>
      </c>
      <c r="AU141" s="7"/>
    </row>
    <row r="142">
      <c r="A142" s="3"/>
      <c r="B142" s="61" t="s">
        <v>233</v>
      </c>
      <c r="C142" s="62"/>
      <c r="D142" s="63"/>
      <c r="E142" s="64">
        <v>105.0</v>
      </c>
      <c r="F142" s="65">
        <f t="shared" ref="F142:F155" si="12">(I142-I$155)/2</f>
        <v>2.5</v>
      </c>
      <c r="G142" s="66"/>
      <c r="H142" s="65"/>
      <c r="I142" s="67">
        <v>5.0</v>
      </c>
      <c r="J142" s="11" t="s">
        <v>1175</v>
      </c>
      <c r="K142" s="11"/>
      <c r="L142" s="11"/>
      <c r="M142" s="11"/>
      <c r="N142" s="11"/>
      <c r="P142" s="11"/>
      <c r="Q142" s="11"/>
      <c r="R142" s="11"/>
      <c r="S142" s="11"/>
      <c r="T142" s="11"/>
      <c r="W142" s="11"/>
      <c r="Y142" s="11"/>
      <c r="Z142" s="11"/>
      <c r="AU142" s="7"/>
    </row>
    <row r="143">
      <c r="A143" s="3"/>
      <c r="B143" s="68" t="s">
        <v>235</v>
      </c>
      <c r="C143" s="69"/>
      <c r="D143" s="70"/>
      <c r="E143" s="64">
        <v>98.5</v>
      </c>
      <c r="F143" s="65">
        <f t="shared" si="12"/>
        <v>2.15</v>
      </c>
      <c r="G143" s="66"/>
      <c r="H143" s="65"/>
      <c r="I143" s="67">
        <v>4.3</v>
      </c>
      <c r="J143" s="41" t="s">
        <v>1133</v>
      </c>
      <c r="K143" s="41"/>
      <c r="L143" s="41"/>
      <c r="M143" s="41"/>
      <c r="N143" s="41"/>
      <c r="P143" s="41"/>
      <c r="Q143" s="41"/>
      <c r="R143" s="41"/>
      <c r="S143" s="41"/>
      <c r="T143" s="41"/>
      <c r="W143" s="41"/>
      <c r="Y143" s="41"/>
      <c r="Z143" s="41"/>
      <c r="AU143" s="7"/>
    </row>
    <row r="144">
      <c r="A144" s="3"/>
      <c r="B144" s="68" t="s">
        <v>272</v>
      </c>
      <c r="C144" s="69"/>
      <c r="D144" s="70"/>
      <c r="E144" s="64">
        <v>95.0</v>
      </c>
      <c r="F144" s="65">
        <f t="shared" si="12"/>
        <v>2</v>
      </c>
      <c r="G144" s="66"/>
      <c r="H144" s="71"/>
      <c r="I144" s="72">
        <v>4.0</v>
      </c>
      <c r="J144" s="11" t="s">
        <v>1177</v>
      </c>
      <c r="K144" s="11"/>
      <c r="L144" s="11"/>
      <c r="M144" s="11"/>
      <c r="N144" s="11"/>
      <c r="P144" s="11"/>
      <c r="Q144" s="11"/>
      <c r="R144" s="11"/>
      <c r="S144" s="11"/>
      <c r="T144" s="11"/>
      <c r="W144" s="11"/>
      <c r="Y144" s="11"/>
      <c r="Z144" s="11"/>
      <c r="AU144" s="7"/>
    </row>
    <row r="145">
      <c r="A145" s="3"/>
      <c r="B145" s="68" t="s">
        <v>270</v>
      </c>
      <c r="C145" s="69"/>
      <c r="D145" s="70"/>
      <c r="E145" s="64">
        <v>91.5</v>
      </c>
      <c r="F145" s="65">
        <f t="shared" si="12"/>
        <v>1.85</v>
      </c>
      <c r="G145" s="66"/>
      <c r="H145" s="65"/>
      <c r="I145" s="67">
        <v>3.7</v>
      </c>
      <c r="J145" s="11" t="s">
        <v>1135</v>
      </c>
      <c r="K145" s="11"/>
      <c r="L145" s="11"/>
      <c r="M145" s="11"/>
      <c r="N145" s="11"/>
      <c r="P145" s="11"/>
      <c r="Q145" s="11"/>
      <c r="R145" s="11"/>
      <c r="S145" s="11"/>
      <c r="T145" s="11"/>
      <c r="W145" s="11"/>
      <c r="Y145" s="11"/>
      <c r="Z145" s="11"/>
      <c r="AU145" s="7"/>
    </row>
    <row r="146">
      <c r="A146" s="3"/>
      <c r="B146" s="68" t="s">
        <v>365</v>
      </c>
      <c r="C146" s="69"/>
      <c r="D146" s="70"/>
      <c r="E146" s="64">
        <v>88.5</v>
      </c>
      <c r="F146" s="65">
        <f t="shared" si="12"/>
        <v>1.65</v>
      </c>
      <c r="G146" s="66"/>
      <c r="H146" s="65"/>
      <c r="I146" s="67">
        <v>3.3</v>
      </c>
      <c r="J146" s="41" t="s">
        <v>1136</v>
      </c>
      <c r="K146" s="41"/>
      <c r="L146" s="41"/>
      <c r="M146" s="41"/>
      <c r="N146" s="41"/>
      <c r="P146" s="41"/>
      <c r="Q146" s="41"/>
      <c r="R146" s="41"/>
      <c r="S146" s="41"/>
      <c r="T146" s="41"/>
      <c r="W146" s="41"/>
      <c r="Y146" s="41"/>
      <c r="Z146" s="41"/>
      <c r="AU146" s="25"/>
    </row>
    <row r="147">
      <c r="A147" s="3"/>
      <c r="B147" s="68" t="s">
        <v>364</v>
      </c>
      <c r="C147" s="69"/>
      <c r="D147" s="70"/>
      <c r="E147" s="64">
        <v>85.0</v>
      </c>
      <c r="F147" s="65">
        <f t="shared" si="12"/>
        <v>1.5</v>
      </c>
      <c r="G147" s="66"/>
      <c r="H147" s="71"/>
      <c r="I147" s="72">
        <v>3.0</v>
      </c>
      <c r="J147" s="11" t="s">
        <v>1178</v>
      </c>
      <c r="K147" s="11"/>
      <c r="L147" s="11"/>
      <c r="M147" s="11"/>
      <c r="N147" s="11"/>
      <c r="P147" s="11"/>
      <c r="Q147" s="11"/>
      <c r="R147" s="11"/>
      <c r="S147" s="11"/>
      <c r="T147" s="11"/>
      <c r="W147" s="11"/>
      <c r="Y147" s="11"/>
      <c r="Z147" s="11"/>
      <c r="AU147" s="25"/>
    </row>
    <row r="148">
      <c r="A148" s="3"/>
      <c r="B148" s="68" t="s">
        <v>416</v>
      </c>
      <c r="C148" s="69"/>
      <c r="D148" s="70"/>
      <c r="E148" s="64">
        <v>81.5</v>
      </c>
      <c r="F148" s="65">
        <f t="shared" si="12"/>
        <v>1.35</v>
      </c>
      <c r="G148" s="66"/>
      <c r="H148" s="65"/>
      <c r="I148" s="67">
        <v>2.7</v>
      </c>
      <c r="J148" s="11" t="s">
        <v>1141</v>
      </c>
      <c r="K148" s="11"/>
      <c r="L148" s="11"/>
      <c r="M148" s="11"/>
      <c r="N148" s="11"/>
      <c r="P148" s="11"/>
      <c r="Q148" s="11"/>
      <c r="R148" s="11"/>
      <c r="S148" s="11"/>
      <c r="T148" s="11"/>
      <c r="W148" s="11"/>
      <c r="Y148" s="11"/>
      <c r="Z148" s="11"/>
      <c r="AU148" s="25"/>
    </row>
    <row r="149">
      <c r="A149" s="3"/>
      <c r="B149" s="68" t="s">
        <v>499</v>
      </c>
      <c r="C149" s="69"/>
      <c r="D149" s="70"/>
      <c r="E149" s="64">
        <v>78.5</v>
      </c>
      <c r="F149" s="65">
        <f t="shared" si="12"/>
        <v>1.15</v>
      </c>
      <c r="G149" s="66"/>
      <c r="H149" s="65"/>
      <c r="I149" s="67">
        <v>2.3</v>
      </c>
      <c r="J149" s="41" t="s">
        <v>1148</v>
      </c>
      <c r="K149" s="41"/>
      <c r="L149" s="41"/>
      <c r="M149" s="41"/>
      <c r="N149" s="41"/>
      <c r="P149" s="41"/>
      <c r="Q149" s="41"/>
      <c r="R149" s="41"/>
      <c r="S149" s="41"/>
      <c r="T149" s="41"/>
      <c r="W149" s="41"/>
      <c r="Y149" s="41"/>
      <c r="Z149" s="41"/>
      <c r="AU149" s="25"/>
    </row>
    <row r="150">
      <c r="A150" s="3"/>
      <c r="B150" s="68" t="s">
        <v>429</v>
      </c>
      <c r="C150" s="69"/>
      <c r="D150" s="70"/>
      <c r="E150" s="64">
        <v>75.0</v>
      </c>
      <c r="F150" s="65">
        <f t="shared" si="12"/>
        <v>1</v>
      </c>
      <c r="G150" s="66"/>
      <c r="H150" s="71"/>
      <c r="I150" s="72">
        <v>2.0</v>
      </c>
      <c r="J150" s="41" t="s">
        <v>1163</v>
      </c>
      <c r="K150" s="41"/>
      <c r="L150" s="41"/>
      <c r="M150" s="41"/>
      <c r="N150" s="41"/>
      <c r="P150" s="41"/>
      <c r="Q150" s="41"/>
      <c r="R150" s="41"/>
      <c r="S150" s="41"/>
      <c r="T150" s="41"/>
      <c r="W150" s="41"/>
      <c r="Y150" s="41"/>
      <c r="Z150" s="41"/>
      <c r="AU150" s="25"/>
    </row>
    <row r="151">
      <c r="A151" s="3"/>
      <c r="B151" s="68" t="s">
        <v>737</v>
      </c>
      <c r="C151" s="69"/>
      <c r="D151" s="70"/>
      <c r="E151" s="64">
        <v>71.5</v>
      </c>
      <c r="F151" s="65">
        <f t="shared" si="12"/>
        <v>0.85</v>
      </c>
      <c r="G151" s="66"/>
      <c r="H151" s="71"/>
      <c r="I151" s="72">
        <v>1.7</v>
      </c>
      <c r="J151" s="18" t="s">
        <v>1164</v>
      </c>
      <c r="K151" s="18"/>
      <c r="L151" s="18"/>
      <c r="M151" s="18"/>
      <c r="N151" s="18"/>
      <c r="P151" s="18"/>
      <c r="Q151" s="18"/>
      <c r="R151" s="18"/>
      <c r="S151" s="18"/>
      <c r="T151" s="18"/>
      <c r="W151" s="18"/>
      <c r="Y151" s="18"/>
      <c r="Z151" s="18"/>
      <c r="AU151" s="25"/>
    </row>
    <row r="152">
      <c r="A152" s="3"/>
      <c r="B152" s="68" t="s">
        <v>758</v>
      </c>
      <c r="C152" s="69"/>
      <c r="D152" s="70"/>
      <c r="E152" s="64">
        <v>68.5</v>
      </c>
      <c r="F152" s="65">
        <f t="shared" si="12"/>
        <v>0.65</v>
      </c>
      <c r="G152" s="66"/>
      <c r="H152" s="71"/>
      <c r="I152" s="72">
        <v>1.3</v>
      </c>
      <c r="J152" s="18" t="s">
        <v>1165</v>
      </c>
      <c r="K152" s="18"/>
      <c r="L152" s="18"/>
      <c r="M152" s="18"/>
      <c r="N152" s="18"/>
      <c r="P152" s="18"/>
      <c r="Q152" s="18"/>
      <c r="R152" s="18"/>
      <c r="S152" s="18"/>
      <c r="T152" s="18"/>
      <c r="W152" s="18"/>
      <c r="Y152" s="18"/>
      <c r="Z152" s="18"/>
      <c r="AU152" s="25"/>
    </row>
    <row r="153">
      <c r="A153" s="3"/>
      <c r="B153" s="68" t="s">
        <v>413</v>
      </c>
      <c r="C153" s="69"/>
      <c r="D153" s="70"/>
      <c r="E153" s="64">
        <v>65.0</v>
      </c>
      <c r="F153" s="65">
        <f t="shared" si="12"/>
        <v>0.5</v>
      </c>
      <c r="G153" s="66"/>
      <c r="H153" s="71"/>
      <c r="I153" s="72">
        <v>1.0</v>
      </c>
      <c r="J153" s="18" t="s">
        <v>1166</v>
      </c>
      <c r="K153" s="18"/>
      <c r="L153" s="18"/>
      <c r="M153" s="18"/>
      <c r="N153" s="18"/>
      <c r="P153" s="18"/>
      <c r="Q153" s="18"/>
      <c r="R153" s="18"/>
      <c r="S153" s="18"/>
      <c r="T153" s="18"/>
      <c r="W153" s="18"/>
      <c r="Y153" s="18"/>
      <c r="Z153" s="18"/>
      <c r="AU153" s="25"/>
    </row>
    <row r="154">
      <c r="A154" s="3"/>
      <c r="B154" s="68" t="s">
        <v>961</v>
      </c>
      <c r="C154" s="69"/>
      <c r="D154" s="70"/>
      <c r="E154" s="64">
        <v>61.5</v>
      </c>
      <c r="F154" s="65">
        <f t="shared" si="12"/>
        <v>0.35</v>
      </c>
      <c r="G154" s="66"/>
      <c r="H154" s="71"/>
      <c r="I154" s="72">
        <v>0.7</v>
      </c>
      <c r="J154" s="3" t="s">
        <v>1179</v>
      </c>
      <c r="K154" s="3"/>
      <c r="L154" s="3"/>
      <c r="M154" s="3"/>
      <c r="N154" s="3"/>
      <c r="P154" s="3"/>
      <c r="Q154" s="3"/>
      <c r="R154" s="3"/>
      <c r="S154" s="3"/>
      <c r="T154" s="3"/>
      <c r="W154" s="3"/>
      <c r="Y154" s="3"/>
      <c r="Z154" s="3"/>
      <c r="AU154" s="25"/>
    </row>
    <row r="155">
      <c r="A155" s="3"/>
      <c r="B155" s="68" t="s">
        <v>408</v>
      </c>
      <c r="C155" s="55"/>
      <c r="D155" s="73"/>
      <c r="E155" s="74">
        <v>55.0</v>
      </c>
      <c r="F155" s="75">
        <f t="shared" si="12"/>
        <v>0</v>
      </c>
      <c r="G155" s="76"/>
      <c r="H155" s="75"/>
      <c r="I155" s="77">
        <v>0.0</v>
      </c>
      <c r="J155" s="11" t="s">
        <v>1167</v>
      </c>
      <c r="K155" s="11"/>
      <c r="L155" s="11"/>
      <c r="M155" s="11"/>
      <c r="N155" s="11"/>
      <c r="P155" s="11"/>
      <c r="Q155" s="11"/>
      <c r="R155" s="11"/>
      <c r="S155" s="11"/>
      <c r="T155" s="11"/>
      <c r="W155" s="11"/>
      <c r="Y155" s="11"/>
      <c r="Z155" s="11"/>
      <c r="AU155" s="25"/>
    </row>
    <row r="156">
      <c r="A156" s="3"/>
      <c r="B156" s="61"/>
      <c r="C156" s="62"/>
      <c r="D156" s="63"/>
      <c r="E156" s="63"/>
      <c r="F156" s="78"/>
      <c r="G156" s="79"/>
      <c r="H156" s="78"/>
      <c r="I156" s="80"/>
      <c r="AU156" s="25"/>
    </row>
    <row r="157">
      <c r="D157" s="10"/>
      <c r="E157" s="10"/>
      <c r="G157" s="81"/>
      <c r="AU157" s="25"/>
    </row>
    <row r="158">
      <c r="D158" s="10"/>
      <c r="E158" s="10"/>
      <c r="G158" s="81"/>
      <c r="J158" s="82"/>
      <c r="AU158" s="25"/>
    </row>
    <row r="159">
      <c r="D159" s="10"/>
      <c r="E159" s="10"/>
      <c r="G159" s="81"/>
      <c r="J159" s="82"/>
      <c r="AU159" s="25"/>
    </row>
    <row r="160">
      <c r="D160" s="10"/>
      <c r="E160" s="10"/>
      <c r="G160" s="81"/>
      <c r="J160" s="82"/>
      <c r="AU160" s="25"/>
    </row>
    <row r="161">
      <c r="D161" s="10"/>
      <c r="E161" s="10"/>
      <c r="G161" s="81"/>
      <c r="J161" s="82"/>
      <c r="AU161" s="25"/>
    </row>
    <row r="162">
      <c r="D162" s="10"/>
      <c r="E162" s="10"/>
      <c r="G162" s="81"/>
      <c r="J162" s="82"/>
      <c r="AU162" s="25"/>
    </row>
    <row r="163">
      <c r="D163" s="10"/>
      <c r="E163" s="10"/>
      <c r="G163" s="81"/>
      <c r="J163" s="82"/>
      <c r="AU163" s="25"/>
    </row>
    <row r="164">
      <c r="D164" s="10"/>
      <c r="E164" s="10"/>
      <c r="G164" s="81"/>
      <c r="J164" s="82"/>
      <c r="AU164" s="25"/>
    </row>
    <row r="165">
      <c r="D165" s="10"/>
      <c r="E165" s="10"/>
      <c r="G165" s="81"/>
      <c r="J165" s="82"/>
      <c r="AU165" s="25"/>
    </row>
    <row r="166">
      <c r="D166" s="10"/>
      <c r="E166" s="10"/>
      <c r="G166" s="81"/>
      <c r="J166" s="82"/>
      <c r="AU166" s="25"/>
    </row>
    <row r="167">
      <c r="D167" s="10"/>
      <c r="E167" s="10"/>
      <c r="G167" s="81"/>
      <c r="J167" s="82"/>
      <c r="AU167" s="25"/>
    </row>
    <row r="168">
      <c r="D168" s="10"/>
      <c r="E168" s="10"/>
      <c r="G168" s="81"/>
      <c r="J168" s="82"/>
      <c r="AU168" s="25"/>
    </row>
    <row r="169">
      <c r="D169" s="10"/>
      <c r="E169" s="10"/>
      <c r="G169" s="81"/>
      <c r="J169" s="82"/>
      <c r="AU169" s="25"/>
    </row>
    <row r="170">
      <c r="D170" s="10"/>
      <c r="E170" s="10"/>
      <c r="G170" s="81"/>
      <c r="J170" s="82"/>
      <c r="AU170" s="25"/>
    </row>
    <row r="171">
      <c r="D171" s="10"/>
      <c r="E171" s="10"/>
      <c r="G171" s="81"/>
      <c r="J171" s="82"/>
      <c r="AU171" s="25"/>
    </row>
    <row r="172">
      <c r="D172" s="10"/>
      <c r="E172" s="10"/>
      <c r="G172" s="81"/>
      <c r="AU172" s="25"/>
    </row>
    <row r="173">
      <c r="D173" s="10"/>
      <c r="E173" s="10"/>
      <c r="G173" s="81"/>
      <c r="AU173" s="25"/>
    </row>
    <row r="174">
      <c r="D174" s="10"/>
      <c r="E174" s="10"/>
      <c r="G174" s="81"/>
      <c r="AU174" s="25"/>
    </row>
    <row r="175">
      <c r="D175" s="10"/>
      <c r="E175" s="10"/>
      <c r="G175" s="81"/>
      <c r="AU175" s="25"/>
    </row>
    <row r="176">
      <c r="D176" s="10"/>
      <c r="E176" s="10"/>
      <c r="G176" s="81"/>
      <c r="AU176" s="25"/>
    </row>
    <row r="177">
      <c r="D177" s="10"/>
      <c r="E177" s="10"/>
      <c r="G177" s="81"/>
      <c r="AU177" s="25"/>
    </row>
    <row r="178">
      <c r="D178" s="10"/>
      <c r="E178" s="10"/>
      <c r="G178" s="81"/>
      <c r="AU178" s="25"/>
    </row>
    <row r="179">
      <c r="D179" s="10"/>
      <c r="E179" s="10"/>
      <c r="G179" s="81"/>
      <c r="AU179" s="25"/>
    </row>
    <row r="180">
      <c r="D180" s="10"/>
      <c r="E180" s="10"/>
      <c r="G180" s="81"/>
      <c r="AU180" s="25"/>
    </row>
    <row r="181">
      <c r="D181" s="10"/>
      <c r="E181" s="10"/>
      <c r="G181" s="81"/>
      <c r="AU181" s="25"/>
    </row>
    <row r="182">
      <c r="D182" s="10"/>
      <c r="E182" s="10"/>
      <c r="G182" s="81"/>
      <c r="AU182" s="25"/>
    </row>
    <row r="183">
      <c r="D183" s="10"/>
      <c r="E183" s="10"/>
      <c r="G183" s="81"/>
      <c r="AU183" s="25"/>
    </row>
    <row r="184">
      <c r="D184" s="10"/>
      <c r="E184" s="10"/>
      <c r="G184" s="81"/>
      <c r="AU184" s="25"/>
    </row>
    <row r="185">
      <c r="D185" s="10"/>
      <c r="E185" s="10"/>
      <c r="G185" s="81"/>
      <c r="AU185" s="25"/>
    </row>
    <row r="186">
      <c r="D186" s="10"/>
      <c r="E186" s="10"/>
      <c r="G186" s="81"/>
      <c r="AU186" s="25"/>
    </row>
    <row r="187">
      <c r="D187" s="10"/>
      <c r="E187" s="10"/>
      <c r="G187" s="81"/>
      <c r="AU187" s="25"/>
    </row>
    <row r="188">
      <c r="D188" s="10"/>
      <c r="E188" s="10"/>
      <c r="G188" s="81"/>
      <c r="AU188" s="25"/>
    </row>
    <row r="189">
      <c r="D189" s="10"/>
      <c r="E189" s="10"/>
      <c r="G189" s="81"/>
      <c r="AU189" s="25"/>
    </row>
    <row r="190">
      <c r="D190" s="10"/>
      <c r="E190" s="10"/>
      <c r="G190" s="81"/>
      <c r="AU190" s="25"/>
    </row>
    <row r="191">
      <c r="D191" s="10"/>
      <c r="E191" s="10"/>
      <c r="G191" s="81"/>
      <c r="AU191" s="25"/>
    </row>
    <row r="192">
      <c r="D192" s="10"/>
      <c r="E192" s="10"/>
      <c r="G192" s="81"/>
      <c r="AU192" s="25"/>
    </row>
    <row r="193">
      <c r="D193" s="10"/>
      <c r="E193" s="10"/>
      <c r="G193" s="81"/>
      <c r="AU193" s="25"/>
    </row>
    <row r="194">
      <c r="D194" s="10"/>
      <c r="E194" s="10"/>
      <c r="G194" s="81"/>
      <c r="AU194" s="25"/>
    </row>
    <row r="195">
      <c r="D195" s="10"/>
      <c r="E195" s="10"/>
      <c r="G195" s="81"/>
      <c r="AU195" s="25"/>
    </row>
    <row r="196">
      <c r="D196" s="10"/>
      <c r="E196" s="10"/>
      <c r="G196" s="81"/>
      <c r="AU196" s="25"/>
    </row>
    <row r="197">
      <c r="D197" s="10"/>
      <c r="E197" s="10"/>
      <c r="G197" s="81"/>
      <c r="AU197" s="25"/>
    </row>
    <row r="198">
      <c r="D198" s="10"/>
      <c r="E198" s="10"/>
      <c r="G198" s="81"/>
      <c r="AU198" s="25"/>
    </row>
    <row r="199">
      <c r="D199" s="10"/>
      <c r="E199" s="10"/>
      <c r="G199" s="81"/>
      <c r="AU199" s="25"/>
    </row>
    <row r="200">
      <c r="D200" s="10"/>
      <c r="E200" s="10"/>
      <c r="G200" s="81"/>
      <c r="AU200" s="25"/>
    </row>
    <row r="201">
      <c r="D201" s="10"/>
      <c r="E201" s="10"/>
      <c r="G201" s="81"/>
      <c r="AU201" s="25"/>
    </row>
    <row r="202">
      <c r="D202" s="10"/>
      <c r="E202" s="10"/>
      <c r="G202" s="81"/>
      <c r="AU202" s="25"/>
    </row>
    <row r="203">
      <c r="D203" s="10"/>
      <c r="E203" s="10"/>
      <c r="G203" s="81"/>
      <c r="AU203" s="25"/>
    </row>
    <row r="204">
      <c r="D204" s="10"/>
      <c r="E204" s="10"/>
      <c r="G204" s="81"/>
      <c r="AU204" s="25"/>
    </row>
    <row r="205">
      <c r="D205" s="10"/>
      <c r="E205" s="10"/>
      <c r="G205" s="81"/>
      <c r="AU205" s="25"/>
    </row>
    <row r="206">
      <c r="D206" s="10"/>
      <c r="E206" s="10"/>
      <c r="G206" s="81"/>
      <c r="AU206" s="25"/>
    </row>
    <row r="207">
      <c r="D207" s="10"/>
      <c r="E207" s="10"/>
      <c r="G207" s="81"/>
      <c r="AU207" s="25"/>
    </row>
    <row r="208">
      <c r="D208" s="10"/>
      <c r="E208" s="10"/>
      <c r="G208" s="81"/>
      <c r="AU208" s="25"/>
    </row>
    <row r="209">
      <c r="D209" s="10"/>
      <c r="E209" s="10"/>
      <c r="G209" s="81"/>
      <c r="AU209" s="25"/>
    </row>
    <row r="210">
      <c r="D210" s="10"/>
      <c r="E210" s="10"/>
      <c r="G210" s="81"/>
      <c r="AU210" s="25"/>
    </row>
    <row r="211">
      <c r="D211" s="10"/>
      <c r="E211" s="10"/>
      <c r="G211" s="81"/>
      <c r="AU211" s="25"/>
    </row>
    <row r="212">
      <c r="D212" s="10"/>
      <c r="E212" s="10"/>
      <c r="G212" s="81"/>
      <c r="AU212" s="25"/>
    </row>
    <row r="213">
      <c r="D213" s="10"/>
      <c r="E213" s="10"/>
      <c r="G213" s="81"/>
      <c r="AU213" s="25"/>
    </row>
    <row r="214">
      <c r="D214" s="10"/>
      <c r="E214" s="10"/>
      <c r="G214" s="81"/>
      <c r="AU214" s="25"/>
    </row>
    <row r="215">
      <c r="D215" s="10"/>
      <c r="E215" s="10"/>
      <c r="G215" s="81"/>
      <c r="AU215" s="25"/>
    </row>
    <row r="216">
      <c r="D216" s="10"/>
      <c r="E216" s="10"/>
      <c r="G216" s="81"/>
      <c r="AU216" s="25"/>
    </row>
    <row r="217">
      <c r="D217" s="10"/>
      <c r="E217" s="10"/>
      <c r="G217" s="81"/>
      <c r="AU217" s="25"/>
    </row>
    <row r="218">
      <c r="D218" s="10"/>
      <c r="E218" s="10"/>
      <c r="G218" s="81"/>
      <c r="AU218" s="25"/>
    </row>
    <row r="219">
      <c r="D219" s="10"/>
      <c r="E219" s="10"/>
      <c r="G219" s="81"/>
      <c r="AU219" s="25"/>
    </row>
    <row r="220">
      <c r="D220" s="10"/>
      <c r="E220" s="10"/>
      <c r="G220" s="81"/>
      <c r="AU220" s="25"/>
    </row>
    <row r="221">
      <c r="D221" s="10"/>
      <c r="E221" s="10"/>
      <c r="G221" s="81"/>
      <c r="AU221" s="25"/>
    </row>
    <row r="222">
      <c r="D222" s="10"/>
      <c r="E222" s="10"/>
      <c r="G222" s="81"/>
      <c r="AU222" s="25"/>
    </row>
    <row r="223">
      <c r="D223" s="10"/>
      <c r="E223" s="10"/>
      <c r="G223" s="81"/>
      <c r="AU223" s="25"/>
    </row>
    <row r="224">
      <c r="D224" s="10"/>
      <c r="E224" s="10"/>
      <c r="G224" s="81"/>
      <c r="AU224" s="25"/>
    </row>
    <row r="225">
      <c r="D225" s="10"/>
      <c r="E225" s="10"/>
      <c r="G225" s="81"/>
      <c r="AU225" s="25"/>
    </row>
    <row r="226">
      <c r="D226" s="10"/>
      <c r="E226" s="10"/>
      <c r="G226" s="81"/>
      <c r="AU226" s="25"/>
    </row>
    <row r="227">
      <c r="D227" s="10"/>
      <c r="E227" s="10"/>
      <c r="G227" s="81"/>
      <c r="AU227" s="25"/>
    </row>
    <row r="228">
      <c r="D228" s="10"/>
      <c r="E228" s="10"/>
      <c r="G228" s="81"/>
      <c r="AU228" s="25"/>
    </row>
    <row r="229">
      <c r="D229" s="10"/>
      <c r="E229" s="10"/>
      <c r="G229" s="81"/>
      <c r="AU229" s="25"/>
    </row>
    <row r="230">
      <c r="D230" s="10"/>
      <c r="E230" s="10"/>
      <c r="G230" s="81"/>
      <c r="AU230" s="25"/>
    </row>
    <row r="231">
      <c r="D231" s="10"/>
      <c r="E231" s="10"/>
      <c r="G231" s="81"/>
      <c r="AU231" s="25"/>
    </row>
    <row r="232">
      <c r="D232" s="10"/>
      <c r="E232" s="10"/>
      <c r="G232" s="81"/>
      <c r="AU232" s="25"/>
    </row>
    <row r="233">
      <c r="D233" s="10"/>
      <c r="E233" s="10"/>
      <c r="G233" s="81"/>
      <c r="AU233" s="25"/>
    </row>
    <row r="234">
      <c r="D234" s="10"/>
      <c r="E234" s="10"/>
      <c r="G234" s="81"/>
      <c r="AU234" s="25"/>
    </row>
    <row r="235">
      <c r="D235" s="10"/>
      <c r="E235" s="10"/>
      <c r="G235" s="81"/>
      <c r="AU235" s="25"/>
    </row>
    <row r="236">
      <c r="D236" s="10"/>
      <c r="E236" s="10"/>
      <c r="G236" s="81"/>
      <c r="AU236" s="25"/>
    </row>
    <row r="237">
      <c r="D237" s="10"/>
      <c r="E237" s="10"/>
      <c r="G237" s="81"/>
      <c r="AU237" s="25"/>
    </row>
    <row r="238">
      <c r="D238" s="10"/>
      <c r="E238" s="10"/>
      <c r="G238" s="81"/>
      <c r="AU238" s="25"/>
    </row>
    <row r="239">
      <c r="D239" s="10"/>
      <c r="E239" s="10"/>
      <c r="G239" s="81"/>
      <c r="AU239" s="25"/>
    </row>
    <row r="240">
      <c r="D240" s="10"/>
      <c r="E240" s="10"/>
      <c r="G240" s="81"/>
      <c r="AU240" s="25"/>
    </row>
    <row r="241">
      <c r="D241" s="10"/>
      <c r="E241" s="10"/>
      <c r="G241" s="81"/>
      <c r="AU241" s="25"/>
    </row>
    <row r="242">
      <c r="D242" s="10"/>
      <c r="E242" s="10"/>
      <c r="G242" s="81"/>
      <c r="AU242" s="25"/>
    </row>
    <row r="243">
      <c r="D243" s="10"/>
      <c r="E243" s="10"/>
      <c r="G243" s="81"/>
      <c r="AU243" s="25"/>
    </row>
    <row r="244">
      <c r="D244" s="10"/>
      <c r="E244" s="10"/>
      <c r="G244" s="81"/>
      <c r="AU244" s="25"/>
    </row>
    <row r="245">
      <c r="D245" s="10"/>
      <c r="E245" s="10"/>
      <c r="G245" s="81"/>
      <c r="AU245" s="25"/>
    </row>
    <row r="246">
      <c r="D246" s="10"/>
      <c r="E246" s="10"/>
      <c r="G246" s="81"/>
      <c r="AU246" s="25"/>
    </row>
    <row r="247">
      <c r="D247" s="10"/>
      <c r="E247" s="10"/>
      <c r="G247" s="81"/>
      <c r="AU247" s="25"/>
    </row>
    <row r="248">
      <c r="D248" s="10"/>
      <c r="E248" s="10"/>
      <c r="G248" s="81"/>
      <c r="AU248" s="25"/>
    </row>
    <row r="249">
      <c r="D249" s="10"/>
      <c r="E249" s="10"/>
      <c r="G249" s="81"/>
      <c r="AU249" s="25"/>
    </row>
    <row r="250">
      <c r="D250" s="10"/>
      <c r="E250" s="10"/>
      <c r="G250" s="81"/>
      <c r="AU250" s="25"/>
    </row>
    <row r="251">
      <c r="D251" s="10"/>
      <c r="E251" s="10"/>
      <c r="G251" s="81"/>
      <c r="AU251" s="25"/>
    </row>
    <row r="252">
      <c r="D252" s="10"/>
      <c r="E252" s="10"/>
      <c r="G252" s="81"/>
      <c r="AU252" s="25"/>
    </row>
    <row r="253">
      <c r="D253" s="10"/>
      <c r="E253" s="10"/>
      <c r="G253" s="81"/>
      <c r="AU253" s="25"/>
    </row>
    <row r="254">
      <c r="D254" s="10"/>
      <c r="E254" s="10"/>
      <c r="G254" s="81"/>
      <c r="AU254" s="25"/>
    </row>
    <row r="255">
      <c r="D255" s="10"/>
      <c r="E255" s="10"/>
      <c r="G255" s="81"/>
      <c r="AU255" s="25"/>
    </row>
    <row r="256">
      <c r="D256" s="10"/>
      <c r="E256" s="10"/>
      <c r="G256" s="81"/>
      <c r="AU256" s="25"/>
    </row>
    <row r="257">
      <c r="D257" s="10"/>
      <c r="E257" s="10"/>
      <c r="G257" s="81"/>
      <c r="AU257" s="25"/>
    </row>
    <row r="258">
      <c r="D258" s="10"/>
      <c r="E258" s="10"/>
      <c r="G258" s="81"/>
      <c r="AU258" s="25"/>
    </row>
    <row r="259">
      <c r="D259" s="10"/>
      <c r="E259" s="10"/>
      <c r="G259" s="81"/>
      <c r="AU259" s="25"/>
    </row>
    <row r="260">
      <c r="D260" s="10"/>
      <c r="E260" s="10"/>
      <c r="G260" s="81"/>
      <c r="AU260" s="25"/>
    </row>
    <row r="261">
      <c r="D261" s="10"/>
      <c r="E261" s="10"/>
      <c r="G261" s="81"/>
      <c r="AU261" s="25"/>
    </row>
    <row r="262">
      <c r="D262" s="10"/>
      <c r="E262" s="10"/>
      <c r="G262" s="81"/>
      <c r="AU262" s="25"/>
    </row>
    <row r="263">
      <c r="D263" s="10"/>
      <c r="E263" s="10"/>
      <c r="G263" s="81"/>
      <c r="AU263" s="25"/>
    </row>
    <row r="264">
      <c r="D264" s="10"/>
      <c r="E264" s="10"/>
      <c r="G264" s="81"/>
      <c r="AU264" s="25"/>
    </row>
    <row r="265">
      <c r="D265" s="10"/>
      <c r="E265" s="10"/>
      <c r="G265" s="81"/>
      <c r="AU265" s="25"/>
    </row>
    <row r="266">
      <c r="D266" s="10"/>
      <c r="E266" s="10"/>
      <c r="G266" s="81"/>
      <c r="AU266" s="25"/>
    </row>
    <row r="267">
      <c r="D267" s="10"/>
      <c r="E267" s="10"/>
      <c r="G267" s="81"/>
      <c r="AU267" s="25"/>
    </row>
    <row r="268">
      <c r="D268" s="10"/>
      <c r="E268" s="10"/>
      <c r="G268" s="81"/>
      <c r="AU268" s="25"/>
    </row>
    <row r="269">
      <c r="D269" s="10"/>
      <c r="E269" s="10"/>
      <c r="G269" s="81"/>
      <c r="AU269" s="25"/>
    </row>
    <row r="270">
      <c r="D270" s="10"/>
      <c r="E270" s="10"/>
      <c r="G270" s="81"/>
      <c r="AU270" s="25"/>
    </row>
    <row r="271">
      <c r="D271" s="10"/>
      <c r="E271" s="10"/>
      <c r="G271" s="81"/>
      <c r="AU271" s="25"/>
    </row>
    <row r="272">
      <c r="D272" s="10"/>
      <c r="E272" s="10"/>
      <c r="G272" s="81"/>
      <c r="AU272" s="25"/>
    </row>
    <row r="273">
      <c r="D273" s="10"/>
      <c r="E273" s="10"/>
      <c r="G273" s="81"/>
      <c r="AU273" s="25"/>
    </row>
    <row r="274">
      <c r="D274" s="10"/>
      <c r="E274" s="10"/>
      <c r="G274" s="81"/>
      <c r="AU274" s="25"/>
    </row>
    <row r="275">
      <c r="D275" s="10"/>
      <c r="E275" s="10"/>
      <c r="G275" s="81"/>
      <c r="AU275" s="25"/>
    </row>
    <row r="276">
      <c r="D276" s="10"/>
      <c r="E276" s="10"/>
      <c r="G276" s="81"/>
      <c r="AU276" s="25"/>
    </row>
    <row r="277">
      <c r="D277" s="10"/>
      <c r="E277" s="10"/>
      <c r="G277" s="81"/>
      <c r="AU277" s="25"/>
    </row>
    <row r="278">
      <c r="D278" s="10"/>
      <c r="E278" s="10"/>
      <c r="G278" s="81"/>
      <c r="AU278" s="25"/>
    </row>
    <row r="279">
      <c r="D279" s="10"/>
      <c r="E279" s="10"/>
      <c r="G279" s="81"/>
      <c r="AU279" s="25"/>
    </row>
    <row r="280">
      <c r="D280" s="10"/>
      <c r="E280" s="10"/>
      <c r="G280" s="81"/>
      <c r="AU280" s="25"/>
    </row>
    <row r="281">
      <c r="D281" s="10"/>
      <c r="E281" s="10"/>
      <c r="G281" s="81"/>
      <c r="AU281" s="25"/>
    </row>
    <row r="282">
      <c r="D282" s="10"/>
      <c r="E282" s="10"/>
      <c r="G282" s="81"/>
      <c r="AU282" s="25"/>
    </row>
    <row r="283">
      <c r="D283" s="10"/>
      <c r="E283" s="10"/>
      <c r="G283" s="81"/>
      <c r="AU283" s="25"/>
    </row>
    <row r="284">
      <c r="D284" s="10"/>
      <c r="E284" s="10"/>
      <c r="G284" s="81"/>
      <c r="AU284" s="25"/>
    </row>
    <row r="285">
      <c r="D285" s="10"/>
      <c r="E285" s="10"/>
      <c r="G285" s="81"/>
      <c r="AU285" s="25"/>
    </row>
    <row r="286">
      <c r="D286" s="10"/>
      <c r="E286" s="10"/>
      <c r="G286" s="81"/>
      <c r="AU286" s="25"/>
    </row>
    <row r="287">
      <c r="D287" s="10"/>
      <c r="E287" s="10"/>
      <c r="G287" s="81"/>
      <c r="AU287" s="25"/>
    </row>
    <row r="288">
      <c r="D288" s="10"/>
      <c r="E288" s="10"/>
      <c r="G288" s="81"/>
      <c r="AU288" s="25"/>
    </row>
    <row r="289">
      <c r="D289" s="10"/>
      <c r="E289" s="10"/>
      <c r="G289" s="81"/>
      <c r="AU289" s="25"/>
    </row>
    <row r="290">
      <c r="D290" s="10"/>
      <c r="E290" s="10"/>
      <c r="G290" s="81"/>
      <c r="AU290" s="25"/>
    </row>
    <row r="291">
      <c r="D291" s="10"/>
      <c r="E291" s="10"/>
      <c r="G291" s="81"/>
      <c r="AU291" s="25"/>
    </row>
    <row r="292">
      <c r="D292" s="10"/>
      <c r="E292" s="10"/>
      <c r="G292" s="81"/>
      <c r="AU292" s="25"/>
    </row>
    <row r="293">
      <c r="D293" s="10"/>
      <c r="E293" s="10"/>
      <c r="G293" s="81"/>
      <c r="AU293" s="25"/>
    </row>
    <row r="294">
      <c r="D294" s="10"/>
      <c r="E294" s="10"/>
      <c r="G294" s="81"/>
      <c r="AU294" s="25"/>
    </row>
    <row r="295">
      <c r="D295" s="10"/>
      <c r="E295" s="10"/>
      <c r="G295" s="81"/>
      <c r="AU295" s="25"/>
    </row>
    <row r="296">
      <c r="D296" s="10"/>
      <c r="E296" s="10"/>
      <c r="G296" s="81"/>
      <c r="AU296" s="25"/>
    </row>
    <row r="297">
      <c r="D297" s="10"/>
      <c r="E297" s="10"/>
      <c r="G297" s="81"/>
      <c r="AU297" s="25"/>
    </row>
    <row r="298">
      <c r="D298" s="10"/>
      <c r="E298" s="10"/>
      <c r="G298" s="81"/>
      <c r="AU298" s="25"/>
    </row>
    <row r="299">
      <c r="D299" s="10"/>
      <c r="E299" s="10"/>
      <c r="G299" s="81"/>
      <c r="AU299" s="25"/>
    </row>
    <row r="300">
      <c r="D300" s="10"/>
      <c r="E300" s="10"/>
      <c r="G300" s="81"/>
      <c r="AU300" s="25"/>
    </row>
    <row r="301">
      <c r="D301" s="10"/>
      <c r="E301" s="10"/>
      <c r="G301" s="81"/>
      <c r="AU301" s="25"/>
    </row>
    <row r="302">
      <c r="D302" s="10"/>
      <c r="E302" s="10"/>
      <c r="G302" s="81"/>
      <c r="AU302" s="25"/>
    </row>
    <row r="303">
      <c r="D303" s="10"/>
      <c r="E303" s="10"/>
      <c r="G303" s="81"/>
      <c r="AU303" s="25"/>
    </row>
    <row r="304">
      <c r="D304" s="10"/>
      <c r="E304" s="10"/>
      <c r="G304" s="81"/>
      <c r="AU304" s="25"/>
    </row>
    <row r="305">
      <c r="D305" s="10"/>
      <c r="E305" s="10"/>
      <c r="G305" s="81"/>
      <c r="AU305" s="25"/>
    </row>
    <row r="306">
      <c r="D306" s="10"/>
      <c r="E306" s="10"/>
      <c r="G306" s="81"/>
      <c r="AU306" s="25"/>
    </row>
    <row r="307">
      <c r="D307" s="10"/>
      <c r="E307" s="10"/>
      <c r="G307" s="81"/>
      <c r="AU307" s="25"/>
    </row>
    <row r="308">
      <c r="D308" s="10"/>
      <c r="E308" s="10"/>
      <c r="G308" s="81"/>
      <c r="AU308" s="25"/>
    </row>
    <row r="309">
      <c r="D309" s="10"/>
      <c r="E309" s="10"/>
      <c r="G309" s="81"/>
      <c r="AU309" s="25"/>
    </row>
    <row r="310">
      <c r="D310" s="10"/>
      <c r="E310" s="10"/>
      <c r="G310" s="81"/>
      <c r="AU310" s="25"/>
    </row>
    <row r="311">
      <c r="D311" s="10"/>
      <c r="E311" s="10"/>
      <c r="G311" s="81"/>
      <c r="AU311" s="25"/>
    </row>
    <row r="312">
      <c r="D312" s="10"/>
      <c r="E312" s="10"/>
      <c r="G312" s="81"/>
      <c r="AU312" s="25"/>
    </row>
    <row r="313">
      <c r="D313" s="10"/>
      <c r="E313" s="10"/>
      <c r="G313" s="81"/>
      <c r="AU313" s="25"/>
    </row>
    <row r="314">
      <c r="D314" s="10"/>
      <c r="E314" s="10"/>
      <c r="G314" s="81"/>
      <c r="AU314" s="25"/>
    </row>
    <row r="315">
      <c r="D315" s="10"/>
      <c r="E315" s="10"/>
      <c r="G315" s="81"/>
      <c r="AU315" s="25"/>
    </row>
    <row r="316">
      <c r="D316" s="10"/>
      <c r="E316" s="10"/>
      <c r="G316" s="81"/>
      <c r="AU316" s="25"/>
    </row>
    <row r="317">
      <c r="D317" s="10"/>
      <c r="E317" s="10"/>
      <c r="G317" s="81"/>
      <c r="AU317" s="25"/>
    </row>
    <row r="318">
      <c r="D318" s="10"/>
      <c r="E318" s="10"/>
      <c r="G318" s="81"/>
      <c r="AU318" s="25"/>
    </row>
    <row r="319">
      <c r="D319" s="10"/>
      <c r="E319" s="10"/>
      <c r="G319" s="81"/>
      <c r="AU319" s="25"/>
    </row>
    <row r="320">
      <c r="D320" s="10"/>
      <c r="E320" s="10"/>
      <c r="G320" s="81"/>
      <c r="AU320" s="25"/>
    </row>
    <row r="321">
      <c r="D321" s="10"/>
      <c r="E321" s="10"/>
      <c r="G321" s="81"/>
      <c r="AU321" s="25"/>
    </row>
    <row r="322">
      <c r="D322" s="10"/>
      <c r="E322" s="10"/>
      <c r="G322" s="81"/>
      <c r="AU322" s="25"/>
    </row>
    <row r="323">
      <c r="D323" s="10"/>
      <c r="E323" s="10"/>
      <c r="G323" s="81"/>
      <c r="AU323" s="25"/>
    </row>
    <row r="324">
      <c r="D324" s="10"/>
      <c r="E324" s="10"/>
      <c r="G324" s="81"/>
      <c r="AU324" s="25"/>
    </row>
    <row r="325">
      <c r="D325" s="10"/>
      <c r="E325" s="10"/>
      <c r="G325" s="81"/>
      <c r="AU325" s="25"/>
    </row>
    <row r="326">
      <c r="D326" s="10"/>
      <c r="E326" s="10"/>
      <c r="G326" s="81"/>
      <c r="AU326" s="25"/>
    </row>
    <row r="327">
      <c r="D327" s="10"/>
      <c r="E327" s="10"/>
      <c r="G327" s="81"/>
      <c r="AU327" s="25"/>
    </row>
    <row r="328">
      <c r="D328" s="10"/>
      <c r="E328" s="10"/>
      <c r="G328" s="81"/>
      <c r="AU328" s="25"/>
    </row>
    <row r="329">
      <c r="D329" s="10"/>
      <c r="E329" s="10"/>
      <c r="G329" s="81"/>
      <c r="AU329" s="25"/>
    </row>
    <row r="330">
      <c r="D330" s="10"/>
      <c r="E330" s="10"/>
      <c r="G330" s="81"/>
      <c r="AU330" s="25"/>
    </row>
    <row r="331">
      <c r="D331" s="10"/>
      <c r="E331" s="10"/>
      <c r="G331" s="81"/>
      <c r="AU331" s="25"/>
    </row>
    <row r="332">
      <c r="D332" s="10"/>
      <c r="E332" s="10"/>
      <c r="G332" s="81"/>
      <c r="AU332" s="25"/>
    </row>
    <row r="333">
      <c r="D333" s="10"/>
      <c r="E333" s="10"/>
      <c r="G333" s="81"/>
      <c r="AU333" s="25"/>
    </row>
    <row r="334">
      <c r="D334" s="10"/>
      <c r="E334" s="10"/>
      <c r="G334" s="81"/>
      <c r="AU334" s="25"/>
    </row>
    <row r="335">
      <c r="D335" s="10"/>
      <c r="E335" s="10"/>
      <c r="G335" s="81"/>
      <c r="AU335" s="25"/>
    </row>
    <row r="336">
      <c r="D336" s="10"/>
      <c r="E336" s="10"/>
      <c r="G336" s="81"/>
      <c r="AU336" s="25"/>
    </row>
    <row r="337">
      <c r="D337" s="10"/>
      <c r="E337" s="10"/>
      <c r="G337" s="81"/>
      <c r="AU337" s="25"/>
    </row>
    <row r="338">
      <c r="D338" s="10"/>
      <c r="E338" s="10"/>
      <c r="G338" s="81"/>
      <c r="AU338" s="25"/>
    </row>
    <row r="339">
      <c r="D339" s="10"/>
      <c r="E339" s="10"/>
      <c r="G339" s="81"/>
      <c r="AU339" s="25"/>
    </row>
    <row r="340">
      <c r="D340" s="10"/>
      <c r="E340" s="10"/>
      <c r="G340" s="81"/>
      <c r="AU340" s="25"/>
    </row>
    <row r="341">
      <c r="D341" s="10"/>
      <c r="E341" s="10"/>
      <c r="G341" s="81"/>
      <c r="AU341" s="25"/>
    </row>
    <row r="342">
      <c r="D342" s="10"/>
      <c r="E342" s="10"/>
      <c r="G342" s="81"/>
      <c r="AU342" s="25"/>
    </row>
    <row r="343">
      <c r="D343" s="10"/>
      <c r="E343" s="10"/>
      <c r="G343" s="81"/>
      <c r="AU343" s="25"/>
    </row>
    <row r="344">
      <c r="D344" s="10"/>
      <c r="E344" s="10"/>
      <c r="G344" s="81"/>
      <c r="AU344" s="25"/>
    </row>
    <row r="345">
      <c r="D345" s="10"/>
      <c r="E345" s="10"/>
      <c r="G345" s="81"/>
      <c r="AU345" s="25"/>
    </row>
    <row r="346">
      <c r="D346" s="10"/>
      <c r="E346" s="10"/>
      <c r="G346" s="81"/>
      <c r="AU346" s="25"/>
    </row>
    <row r="347">
      <c r="D347" s="10"/>
      <c r="E347" s="10"/>
      <c r="G347" s="81"/>
      <c r="AU347" s="25"/>
    </row>
    <row r="348">
      <c r="D348" s="10"/>
      <c r="E348" s="10"/>
      <c r="G348" s="81"/>
      <c r="AU348" s="25"/>
    </row>
    <row r="349">
      <c r="D349" s="10"/>
      <c r="E349" s="10"/>
      <c r="G349" s="81"/>
      <c r="AU349" s="25"/>
    </row>
    <row r="350">
      <c r="D350" s="10"/>
      <c r="E350" s="10"/>
      <c r="G350" s="81"/>
      <c r="AU350" s="25"/>
    </row>
    <row r="351">
      <c r="D351" s="10"/>
      <c r="E351" s="10"/>
      <c r="G351" s="81"/>
      <c r="AU351" s="25"/>
    </row>
    <row r="352">
      <c r="D352" s="10"/>
      <c r="E352" s="10"/>
      <c r="G352" s="81"/>
      <c r="AU352" s="25"/>
    </row>
    <row r="353">
      <c r="D353" s="10"/>
      <c r="E353" s="10"/>
      <c r="G353" s="81"/>
      <c r="AU353" s="25"/>
    </row>
    <row r="354">
      <c r="D354" s="10"/>
      <c r="E354" s="10"/>
      <c r="G354" s="81"/>
      <c r="AU354" s="25"/>
    </row>
    <row r="355">
      <c r="D355" s="10"/>
      <c r="E355" s="10"/>
      <c r="G355" s="81"/>
      <c r="AU355" s="25"/>
    </row>
    <row r="356">
      <c r="D356" s="10"/>
      <c r="E356" s="10"/>
      <c r="G356" s="81"/>
      <c r="AU356" s="25"/>
    </row>
    <row r="357">
      <c r="D357" s="10"/>
      <c r="E357" s="10"/>
      <c r="G357" s="81"/>
      <c r="AU357" s="25"/>
    </row>
    <row r="358">
      <c r="D358" s="10"/>
      <c r="E358" s="10"/>
      <c r="G358" s="81"/>
      <c r="AU358" s="25"/>
    </row>
    <row r="359">
      <c r="D359" s="10"/>
      <c r="E359" s="10"/>
      <c r="G359" s="81"/>
      <c r="AU359" s="25"/>
    </row>
    <row r="360">
      <c r="D360" s="10"/>
      <c r="E360" s="10"/>
      <c r="G360" s="81"/>
      <c r="AU360" s="25"/>
    </row>
    <row r="361">
      <c r="D361" s="10"/>
      <c r="E361" s="10"/>
      <c r="G361" s="81"/>
      <c r="AU361" s="25"/>
    </row>
    <row r="362">
      <c r="D362" s="10"/>
      <c r="E362" s="10"/>
      <c r="G362" s="81"/>
      <c r="AU362" s="25"/>
    </row>
    <row r="363">
      <c r="D363" s="10"/>
      <c r="E363" s="10"/>
      <c r="G363" s="81"/>
      <c r="AU363" s="25"/>
    </row>
    <row r="364">
      <c r="D364" s="10"/>
      <c r="E364" s="10"/>
      <c r="G364" s="81"/>
      <c r="AU364" s="25"/>
    </row>
    <row r="365">
      <c r="D365" s="10"/>
      <c r="E365" s="10"/>
      <c r="G365" s="81"/>
      <c r="AU365" s="25"/>
    </row>
    <row r="366">
      <c r="D366" s="10"/>
      <c r="E366" s="10"/>
      <c r="G366" s="81"/>
      <c r="AU366" s="25"/>
    </row>
    <row r="367">
      <c r="D367" s="10"/>
      <c r="E367" s="10"/>
      <c r="G367" s="81"/>
      <c r="AU367" s="25"/>
    </row>
    <row r="368">
      <c r="D368" s="10"/>
      <c r="E368" s="10"/>
      <c r="G368" s="81"/>
      <c r="AU368" s="25"/>
    </row>
    <row r="369">
      <c r="D369" s="10"/>
      <c r="E369" s="10"/>
      <c r="G369" s="81"/>
      <c r="AU369" s="25"/>
    </row>
    <row r="370">
      <c r="D370" s="10"/>
      <c r="E370" s="10"/>
      <c r="G370" s="81"/>
      <c r="AU370" s="25"/>
    </row>
    <row r="371">
      <c r="D371" s="10"/>
      <c r="E371" s="10"/>
      <c r="G371" s="81"/>
      <c r="AU371" s="25"/>
    </row>
    <row r="372">
      <c r="D372" s="10"/>
      <c r="E372" s="10"/>
      <c r="G372" s="81"/>
      <c r="AU372" s="25"/>
    </row>
    <row r="373">
      <c r="D373" s="10"/>
      <c r="E373" s="10"/>
      <c r="G373" s="81"/>
      <c r="AU373" s="25"/>
    </row>
    <row r="374">
      <c r="D374" s="10"/>
      <c r="E374" s="10"/>
      <c r="G374" s="81"/>
      <c r="AU374" s="25"/>
    </row>
    <row r="375">
      <c r="D375" s="10"/>
      <c r="E375" s="10"/>
      <c r="G375" s="81"/>
      <c r="AU375" s="25"/>
    </row>
    <row r="376">
      <c r="D376" s="10"/>
      <c r="E376" s="10"/>
      <c r="G376" s="81"/>
      <c r="AU376" s="25"/>
    </row>
    <row r="377">
      <c r="D377" s="10"/>
      <c r="E377" s="10"/>
      <c r="G377" s="81"/>
      <c r="AU377" s="25"/>
    </row>
    <row r="378">
      <c r="D378" s="10"/>
      <c r="E378" s="10"/>
      <c r="G378" s="81"/>
      <c r="AU378" s="25"/>
    </row>
    <row r="379">
      <c r="D379" s="10"/>
      <c r="E379" s="10"/>
      <c r="G379" s="81"/>
      <c r="AU379" s="25"/>
    </row>
    <row r="380">
      <c r="D380" s="10"/>
      <c r="E380" s="10"/>
      <c r="G380" s="81"/>
      <c r="AU380" s="25"/>
    </row>
    <row r="381">
      <c r="D381" s="10"/>
      <c r="E381" s="10"/>
      <c r="G381" s="81"/>
      <c r="AU381" s="25"/>
    </row>
    <row r="382">
      <c r="D382" s="10"/>
      <c r="E382" s="10"/>
      <c r="G382" s="81"/>
      <c r="AU382" s="25"/>
    </row>
    <row r="383">
      <c r="D383" s="10"/>
      <c r="E383" s="10"/>
      <c r="G383" s="81"/>
      <c r="AU383" s="25"/>
    </row>
    <row r="384">
      <c r="D384" s="10"/>
      <c r="E384" s="10"/>
      <c r="G384" s="81"/>
      <c r="AU384" s="25"/>
    </row>
    <row r="385">
      <c r="D385" s="10"/>
      <c r="E385" s="10"/>
      <c r="G385" s="81"/>
      <c r="AU385" s="25"/>
    </row>
    <row r="386">
      <c r="D386" s="10"/>
      <c r="E386" s="10"/>
      <c r="G386" s="81"/>
      <c r="AU386" s="25"/>
    </row>
    <row r="387">
      <c r="D387" s="10"/>
      <c r="E387" s="10"/>
      <c r="G387" s="81"/>
      <c r="AU387" s="25"/>
    </row>
    <row r="388">
      <c r="D388" s="10"/>
      <c r="E388" s="10"/>
      <c r="G388" s="81"/>
      <c r="AU388" s="25"/>
    </row>
    <row r="389">
      <c r="D389" s="10"/>
      <c r="E389" s="10"/>
      <c r="G389" s="81"/>
      <c r="AU389" s="25"/>
    </row>
    <row r="390">
      <c r="D390" s="10"/>
      <c r="E390" s="10"/>
      <c r="G390" s="81"/>
      <c r="AU390" s="25"/>
    </row>
    <row r="391">
      <c r="D391" s="10"/>
      <c r="E391" s="10"/>
      <c r="G391" s="81"/>
      <c r="AU391" s="25"/>
    </row>
    <row r="392">
      <c r="D392" s="10"/>
      <c r="E392" s="10"/>
      <c r="G392" s="81"/>
      <c r="AU392" s="25"/>
    </row>
    <row r="393">
      <c r="D393" s="10"/>
      <c r="E393" s="10"/>
      <c r="G393" s="81"/>
      <c r="AU393" s="25"/>
    </row>
    <row r="394">
      <c r="D394" s="10"/>
      <c r="E394" s="10"/>
      <c r="G394" s="81"/>
      <c r="AU394" s="25"/>
    </row>
    <row r="395">
      <c r="D395" s="10"/>
      <c r="E395" s="10"/>
      <c r="G395" s="81"/>
      <c r="AU395" s="25"/>
    </row>
    <row r="396">
      <c r="D396" s="10"/>
      <c r="E396" s="10"/>
      <c r="G396" s="81"/>
      <c r="AU396" s="25"/>
    </row>
    <row r="397">
      <c r="D397" s="10"/>
      <c r="E397" s="10"/>
      <c r="G397" s="81"/>
      <c r="AU397" s="25"/>
    </row>
    <row r="398">
      <c r="D398" s="10"/>
      <c r="E398" s="10"/>
      <c r="G398" s="81"/>
      <c r="AU398" s="25"/>
    </row>
    <row r="399">
      <c r="D399" s="10"/>
      <c r="E399" s="10"/>
      <c r="G399" s="81"/>
      <c r="AU399" s="25"/>
    </row>
    <row r="400">
      <c r="D400" s="10"/>
      <c r="E400" s="10"/>
      <c r="G400" s="81"/>
      <c r="AU400" s="25"/>
    </row>
    <row r="401">
      <c r="D401" s="10"/>
      <c r="E401" s="10"/>
      <c r="G401" s="81"/>
      <c r="AU401" s="25"/>
    </row>
    <row r="402">
      <c r="D402" s="10"/>
      <c r="E402" s="10"/>
      <c r="G402" s="81"/>
      <c r="AU402" s="25"/>
    </row>
    <row r="403">
      <c r="D403" s="10"/>
      <c r="E403" s="10"/>
      <c r="G403" s="81"/>
      <c r="AU403" s="25"/>
    </row>
    <row r="404">
      <c r="D404" s="10"/>
      <c r="E404" s="10"/>
      <c r="G404" s="81"/>
      <c r="AU404" s="25"/>
    </row>
    <row r="405">
      <c r="D405" s="10"/>
      <c r="E405" s="10"/>
      <c r="G405" s="81"/>
      <c r="AU405" s="25"/>
    </row>
    <row r="406">
      <c r="D406" s="10"/>
      <c r="E406" s="10"/>
      <c r="G406" s="81"/>
      <c r="AU406" s="25"/>
    </row>
    <row r="407">
      <c r="D407" s="10"/>
      <c r="E407" s="10"/>
      <c r="G407" s="81"/>
      <c r="AU407" s="25"/>
    </row>
    <row r="408">
      <c r="D408" s="10"/>
      <c r="E408" s="10"/>
      <c r="G408" s="81"/>
      <c r="AU408" s="25"/>
    </row>
    <row r="409">
      <c r="D409" s="10"/>
      <c r="E409" s="10"/>
      <c r="G409" s="81"/>
      <c r="AU409" s="25"/>
    </row>
    <row r="410">
      <c r="D410" s="10"/>
      <c r="E410" s="10"/>
      <c r="G410" s="81"/>
      <c r="AU410" s="25"/>
    </row>
    <row r="411">
      <c r="D411" s="10"/>
      <c r="E411" s="10"/>
      <c r="G411" s="81"/>
      <c r="AU411" s="25"/>
    </row>
    <row r="412">
      <c r="D412" s="10"/>
      <c r="E412" s="10"/>
      <c r="G412" s="81"/>
      <c r="AU412" s="25"/>
    </row>
    <row r="413">
      <c r="D413" s="10"/>
      <c r="E413" s="10"/>
      <c r="G413" s="81"/>
      <c r="AU413" s="25"/>
    </row>
    <row r="414">
      <c r="D414" s="10"/>
      <c r="E414" s="10"/>
      <c r="G414" s="81"/>
      <c r="AU414" s="25"/>
    </row>
    <row r="415">
      <c r="D415" s="10"/>
      <c r="E415" s="10"/>
      <c r="G415" s="81"/>
      <c r="AU415" s="25"/>
    </row>
    <row r="416">
      <c r="D416" s="10"/>
      <c r="E416" s="10"/>
      <c r="G416" s="81"/>
      <c r="AU416" s="25"/>
    </row>
    <row r="417">
      <c r="D417" s="10"/>
      <c r="E417" s="10"/>
      <c r="G417" s="81"/>
      <c r="AU417" s="25"/>
    </row>
    <row r="418">
      <c r="D418" s="10"/>
      <c r="E418" s="10"/>
      <c r="G418" s="81"/>
      <c r="AU418" s="25"/>
    </row>
    <row r="419">
      <c r="D419" s="10"/>
      <c r="E419" s="10"/>
      <c r="G419" s="81"/>
      <c r="AU419" s="25"/>
    </row>
    <row r="420">
      <c r="D420" s="10"/>
      <c r="E420" s="10"/>
      <c r="G420" s="81"/>
      <c r="AU420" s="25"/>
    </row>
    <row r="421">
      <c r="D421" s="10"/>
      <c r="E421" s="10"/>
      <c r="G421" s="81"/>
      <c r="AU421" s="25"/>
    </row>
    <row r="422">
      <c r="D422" s="10"/>
      <c r="E422" s="10"/>
      <c r="G422" s="81"/>
      <c r="AU422" s="25"/>
    </row>
    <row r="423">
      <c r="D423" s="10"/>
      <c r="E423" s="10"/>
      <c r="G423" s="81"/>
      <c r="AU423" s="25"/>
    </row>
    <row r="424">
      <c r="D424" s="10"/>
      <c r="E424" s="10"/>
      <c r="G424" s="81"/>
      <c r="AU424" s="25"/>
    </row>
    <row r="425">
      <c r="D425" s="10"/>
      <c r="E425" s="10"/>
      <c r="G425" s="81"/>
      <c r="AU425" s="25"/>
    </row>
    <row r="426">
      <c r="D426" s="10"/>
      <c r="E426" s="10"/>
      <c r="G426" s="81"/>
      <c r="AU426" s="25"/>
    </row>
    <row r="427">
      <c r="D427" s="10"/>
      <c r="E427" s="10"/>
      <c r="G427" s="81"/>
      <c r="AU427" s="25"/>
    </row>
    <row r="428">
      <c r="D428" s="10"/>
      <c r="E428" s="10"/>
      <c r="G428" s="81"/>
      <c r="AU428" s="25"/>
    </row>
    <row r="429">
      <c r="D429" s="10"/>
      <c r="E429" s="10"/>
      <c r="G429" s="81"/>
      <c r="AU429" s="25"/>
    </row>
    <row r="430">
      <c r="D430" s="10"/>
      <c r="E430" s="10"/>
      <c r="G430" s="81"/>
      <c r="AU430" s="25"/>
    </row>
    <row r="431">
      <c r="D431" s="10"/>
      <c r="E431" s="10"/>
      <c r="G431" s="81"/>
      <c r="AU431" s="25"/>
    </row>
    <row r="432">
      <c r="D432" s="10"/>
      <c r="E432" s="10"/>
      <c r="G432" s="81"/>
      <c r="AU432" s="25"/>
    </row>
    <row r="433">
      <c r="D433" s="10"/>
      <c r="E433" s="10"/>
      <c r="G433" s="81"/>
      <c r="AU433" s="25"/>
    </row>
    <row r="434">
      <c r="D434" s="10"/>
      <c r="E434" s="10"/>
      <c r="G434" s="81"/>
      <c r="AU434" s="25"/>
    </row>
    <row r="435">
      <c r="D435" s="10"/>
      <c r="E435" s="10"/>
      <c r="G435" s="81"/>
      <c r="AU435" s="25"/>
    </row>
    <row r="436">
      <c r="D436" s="10"/>
      <c r="E436" s="10"/>
      <c r="G436" s="81"/>
      <c r="AU436" s="25"/>
    </row>
    <row r="437">
      <c r="D437" s="10"/>
      <c r="E437" s="10"/>
      <c r="G437" s="81"/>
      <c r="AU437" s="25"/>
    </row>
    <row r="438">
      <c r="D438" s="10"/>
      <c r="E438" s="10"/>
      <c r="G438" s="81"/>
      <c r="AU438" s="25"/>
    </row>
    <row r="439">
      <c r="D439" s="10"/>
      <c r="E439" s="10"/>
      <c r="G439" s="81"/>
      <c r="AU439" s="25"/>
    </row>
    <row r="440">
      <c r="D440" s="10"/>
      <c r="E440" s="10"/>
      <c r="G440" s="81"/>
      <c r="AU440" s="25"/>
    </row>
    <row r="441">
      <c r="D441" s="10"/>
      <c r="E441" s="10"/>
      <c r="G441" s="81"/>
      <c r="AU441" s="25"/>
    </row>
    <row r="442">
      <c r="D442" s="10"/>
      <c r="E442" s="10"/>
      <c r="G442" s="81"/>
      <c r="AU442" s="25"/>
    </row>
    <row r="443">
      <c r="D443" s="10"/>
      <c r="E443" s="10"/>
      <c r="G443" s="81"/>
      <c r="AU443" s="25"/>
    </row>
    <row r="444">
      <c r="D444" s="10"/>
      <c r="E444" s="10"/>
      <c r="G444" s="81"/>
      <c r="AU444" s="25"/>
    </row>
    <row r="445">
      <c r="D445" s="10"/>
      <c r="E445" s="10"/>
      <c r="G445" s="81"/>
      <c r="AU445" s="25"/>
    </row>
    <row r="446">
      <c r="D446" s="10"/>
      <c r="E446" s="10"/>
      <c r="G446" s="81"/>
      <c r="AU446" s="25"/>
    </row>
    <row r="447">
      <c r="D447" s="10"/>
      <c r="E447" s="10"/>
      <c r="G447" s="81"/>
      <c r="AU447" s="25"/>
    </row>
    <row r="448">
      <c r="D448" s="10"/>
      <c r="E448" s="10"/>
      <c r="G448" s="81"/>
      <c r="AU448" s="25"/>
    </row>
    <row r="449">
      <c r="D449" s="10"/>
      <c r="E449" s="10"/>
      <c r="G449" s="81"/>
      <c r="AU449" s="25"/>
    </row>
    <row r="450">
      <c r="D450" s="10"/>
      <c r="E450" s="10"/>
      <c r="G450" s="81"/>
      <c r="AU450" s="25"/>
    </row>
    <row r="451">
      <c r="D451" s="10"/>
      <c r="E451" s="10"/>
      <c r="G451" s="81"/>
      <c r="AU451" s="25"/>
    </row>
    <row r="452">
      <c r="D452" s="10"/>
      <c r="E452" s="10"/>
      <c r="G452" s="81"/>
      <c r="AU452" s="25"/>
    </row>
    <row r="453">
      <c r="D453" s="10"/>
      <c r="E453" s="10"/>
      <c r="G453" s="81"/>
      <c r="AU453" s="25"/>
    </row>
    <row r="454">
      <c r="D454" s="10"/>
      <c r="E454" s="10"/>
      <c r="G454" s="81"/>
      <c r="AU454" s="25"/>
    </row>
    <row r="455">
      <c r="D455" s="10"/>
      <c r="E455" s="10"/>
      <c r="G455" s="81"/>
      <c r="AU455" s="25"/>
    </row>
    <row r="456">
      <c r="D456" s="10"/>
      <c r="E456" s="10"/>
      <c r="G456" s="81"/>
      <c r="AU456" s="25"/>
    </row>
    <row r="457">
      <c r="D457" s="10"/>
      <c r="E457" s="10"/>
      <c r="G457" s="81"/>
      <c r="AU457" s="25"/>
    </row>
    <row r="458">
      <c r="D458" s="10"/>
      <c r="E458" s="10"/>
      <c r="G458" s="81"/>
      <c r="AU458" s="25"/>
    </row>
    <row r="459">
      <c r="D459" s="10"/>
      <c r="E459" s="10"/>
      <c r="G459" s="81"/>
      <c r="AU459" s="25"/>
    </row>
    <row r="460">
      <c r="D460" s="10"/>
      <c r="E460" s="10"/>
      <c r="G460" s="81"/>
      <c r="AU460" s="25"/>
    </row>
    <row r="461">
      <c r="D461" s="10"/>
      <c r="E461" s="10"/>
      <c r="G461" s="81"/>
      <c r="AU461" s="25"/>
    </row>
    <row r="462">
      <c r="D462" s="10"/>
      <c r="E462" s="10"/>
      <c r="G462" s="81"/>
      <c r="AU462" s="25"/>
    </row>
    <row r="463">
      <c r="D463" s="10"/>
      <c r="E463" s="10"/>
      <c r="G463" s="81"/>
      <c r="AU463" s="25"/>
    </row>
    <row r="464">
      <c r="D464" s="10"/>
      <c r="E464" s="10"/>
      <c r="G464" s="81"/>
      <c r="AU464" s="25"/>
    </row>
    <row r="465">
      <c r="D465" s="10"/>
      <c r="E465" s="10"/>
      <c r="G465" s="81"/>
      <c r="AU465" s="25"/>
    </row>
    <row r="466">
      <c r="D466" s="10"/>
      <c r="E466" s="10"/>
      <c r="G466" s="81"/>
      <c r="AU466" s="25"/>
    </row>
    <row r="467">
      <c r="D467" s="10"/>
      <c r="E467" s="10"/>
      <c r="G467" s="81"/>
      <c r="AU467" s="25"/>
    </row>
    <row r="468">
      <c r="D468" s="10"/>
      <c r="E468" s="10"/>
      <c r="G468" s="81"/>
      <c r="AU468" s="25"/>
    </row>
    <row r="469">
      <c r="D469" s="10"/>
      <c r="E469" s="10"/>
      <c r="G469" s="81"/>
      <c r="AU469" s="25"/>
    </row>
    <row r="470">
      <c r="D470" s="10"/>
      <c r="E470" s="10"/>
      <c r="G470" s="81"/>
      <c r="AU470" s="25"/>
    </row>
    <row r="471">
      <c r="D471" s="10"/>
      <c r="E471" s="10"/>
      <c r="G471" s="81"/>
      <c r="AU471" s="25"/>
    </row>
    <row r="472">
      <c r="D472" s="10"/>
      <c r="E472" s="10"/>
      <c r="G472" s="81"/>
      <c r="AU472" s="25"/>
    </row>
    <row r="473">
      <c r="D473" s="10"/>
      <c r="E473" s="10"/>
      <c r="G473" s="81"/>
      <c r="AU473" s="25"/>
    </row>
    <row r="474">
      <c r="D474" s="10"/>
      <c r="E474" s="10"/>
      <c r="G474" s="81"/>
      <c r="AU474" s="25"/>
    </row>
    <row r="475">
      <c r="D475" s="10"/>
      <c r="E475" s="10"/>
      <c r="G475" s="81"/>
      <c r="AU475" s="25"/>
    </row>
    <row r="476">
      <c r="D476" s="10"/>
      <c r="E476" s="10"/>
      <c r="G476" s="81"/>
      <c r="AU476" s="25"/>
    </row>
    <row r="477">
      <c r="D477" s="10"/>
      <c r="E477" s="10"/>
      <c r="G477" s="81"/>
      <c r="AU477" s="25"/>
    </row>
    <row r="478">
      <c r="D478" s="10"/>
      <c r="E478" s="10"/>
      <c r="G478" s="81"/>
      <c r="AU478" s="25"/>
    </row>
    <row r="479">
      <c r="D479" s="10"/>
      <c r="E479" s="10"/>
      <c r="G479" s="81"/>
      <c r="AU479" s="25"/>
    </row>
    <row r="480">
      <c r="D480" s="10"/>
      <c r="E480" s="10"/>
      <c r="G480" s="81"/>
      <c r="AU480" s="25"/>
    </row>
    <row r="481">
      <c r="D481" s="10"/>
      <c r="E481" s="10"/>
      <c r="G481" s="81"/>
      <c r="AU481" s="25"/>
    </row>
    <row r="482">
      <c r="D482" s="10"/>
      <c r="E482" s="10"/>
      <c r="G482" s="81"/>
      <c r="AU482" s="25"/>
    </row>
    <row r="483">
      <c r="D483" s="10"/>
      <c r="E483" s="10"/>
      <c r="G483" s="81"/>
      <c r="AU483" s="25"/>
    </row>
    <row r="484">
      <c r="D484" s="10"/>
      <c r="E484" s="10"/>
      <c r="G484" s="81"/>
      <c r="AU484" s="25"/>
    </row>
    <row r="485">
      <c r="D485" s="10"/>
      <c r="E485" s="10"/>
      <c r="G485" s="81"/>
      <c r="AU485" s="25"/>
    </row>
    <row r="486">
      <c r="D486" s="10"/>
      <c r="E486" s="10"/>
      <c r="G486" s="81"/>
      <c r="AU486" s="25"/>
    </row>
    <row r="487">
      <c r="D487" s="10"/>
      <c r="E487" s="10"/>
      <c r="G487" s="81"/>
      <c r="AU487" s="25"/>
    </row>
    <row r="488">
      <c r="D488" s="10"/>
      <c r="E488" s="10"/>
      <c r="G488" s="81"/>
      <c r="AU488" s="25"/>
    </row>
    <row r="489">
      <c r="D489" s="10"/>
      <c r="E489" s="10"/>
      <c r="G489" s="81"/>
      <c r="AU489" s="25"/>
    </row>
    <row r="490">
      <c r="D490" s="10"/>
      <c r="E490" s="10"/>
      <c r="G490" s="81"/>
      <c r="AU490" s="25"/>
    </row>
    <row r="491">
      <c r="D491" s="10"/>
      <c r="E491" s="10"/>
      <c r="G491" s="81"/>
      <c r="AU491" s="25"/>
    </row>
    <row r="492">
      <c r="D492" s="10"/>
      <c r="E492" s="10"/>
      <c r="G492" s="81"/>
      <c r="AU492" s="25"/>
    </row>
    <row r="493">
      <c r="D493" s="10"/>
      <c r="E493" s="10"/>
      <c r="G493" s="81"/>
      <c r="AU493" s="25"/>
    </row>
    <row r="494">
      <c r="D494" s="10"/>
      <c r="E494" s="10"/>
      <c r="G494" s="81"/>
      <c r="AU494" s="25"/>
    </row>
    <row r="495">
      <c r="D495" s="10"/>
      <c r="E495" s="10"/>
      <c r="G495" s="81"/>
      <c r="AU495" s="25"/>
    </row>
    <row r="496">
      <c r="D496" s="10"/>
      <c r="E496" s="10"/>
      <c r="G496" s="81"/>
      <c r="AU496" s="25"/>
    </row>
    <row r="497">
      <c r="D497" s="10"/>
      <c r="E497" s="10"/>
      <c r="G497" s="81"/>
      <c r="AU497" s="25"/>
    </row>
    <row r="498">
      <c r="D498" s="10"/>
      <c r="E498" s="10"/>
      <c r="G498" s="81"/>
      <c r="AU498" s="25"/>
    </row>
    <row r="499">
      <c r="D499" s="10"/>
      <c r="E499" s="10"/>
      <c r="G499" s="81"/>
      <c r="AU499" s="25"/>
    </row>
    <row r="500">
      <c r="D500" s="10"/>
      <c r="E500" s="10"/>
      <c r="G500" s="81"/>
      <c r="AU500" s="25"/>
    </row>
    <row r="501">
      <c r="D501" s="10"/>
      <c r="E501" s="10"/>
      <c r="G501" s="81"/>
      <c r="AU501" s="25"/>
    </row>
    <row r="502">
      <c r="D502" s="10"/>
      <c r="E502" s="10"/>
      <c r="G502" s="81"/>
      <c r="AU502" s="25"/>
    </row>
    <row r="503">
      <c r="D503" s="10"/>
      <c r="E503" s="10"/>
      <c r="G503" s="81"/>
      <c r="AU503" s="25"/>
    </row>
    <row r="504">
      <c r="D504" s="10"/>
      <c r="E504" s="10"/>
      <c r="G504" s="81"/>
      <c r="AU504" s="25"/>
    </row>
    <row r="505">
      <c r="D505" s="10"/>
      <c r="E505" s="10"/>
      <c r="G505" s="81"/>
      <c r="AU505" s="25"/>
    </row>
    <row r="506">
      <c r="D506" s="10"/>
      <c r="E506" s="10"/>
      <c r="G506" s="81"/>
      <c r="AU506" s="25"/>
    </row>
    <row r="507">
      <c r="D507" s="10"/>
      <c r="E507" s="10"/>
      <c r="G507" s="81"/>
      <c r="AU507" s="25"/>
    </row>
    <row r="508">
      <c r="D508" s="10"/>
      <c r="E508" s="10"/>
      <c r="G508" s="81"/>
      <c r="AU508" s="25"/>
    </row>
    <row r="509">
      <c r="D509" s="10"/>
      <c r="E509" s="10"/>
      <c r="G509" s="81"/>
      <c r="AU509" s="25"/>
    </row>
    <row r="510">
      <c r="D510" s="10"/>
      <c r="E510" s="10"/>
      <c r="G510" s="81"/>
      <c r="AU510" s="25"/>
    </row>
    <row r="511">
      <c r="D511" s="10"/>
      <c r="E511" s="10"/>
      <c r="G511" s="81"/>
      <c r="AU511" s="25"/>
    </row>
    <row r="512">
      <c r="D512" s="10"/>
      <c r="E512" s="10"/>
      <c r="G512" s="81"/>
      <c r="AU512" s="25"/>
    </row>
    <row r="513">
      <c r="D513" s="10"/>
      <c r="E513" s="10"/>
      <c r="G513" s="81"/>
      <c r="AU513" s="25"/>
    </row>
    <row r="514">
      <c r="D514" s="10"/>
      <c r="E514" s="10"/>
      <c r="G514" s="81"/>
      <c r="AU514" s="25"/>
    </row>
    <row r="515">
      <c r="D515" s="10"/>
      <c r="E515" s="10"/>
      <c r="G515" s="81"/>
      <c r="AU515" s="25"/>
    </row>
    <row r="516">
      <c r="D516" s="10"/>
      <c r="E516" s="10"/>
      <c r="G516" s="81"/>
      <c r="AU516" s="25"/>
    </row>
    <row r="517">
      <c r="D517" s="10"/>
      <c r="E517" s="10"/>
      <c r="G517" s="81"/>
      <c r="AU517" s="25"/>
    </row>
    <row r="518">
      <c r="D518" s="10"/>
      <c r="E518" s="10"/>
      <c r="G518" s="81"/>
      <c r="AU518" s="25"/>
    </row>
    <row r="519">
      <c r="D519" s="10"/>
      <c r="E519" s="10"/>
      <c r="G519" s="81"/>
      <c r="AU519" s="25"/>
    </row>
    <row r="520">
      <c r="D520" s="10"/>
      <c r="E520" s="10"/>
      <c r="G520" s="81"/>
      <c r="AU520" s="25"/>
    </row>
    <row r="521">
      <c r="D521" s="10"/>
      <c r="E521" s="10"/>
      <c r="G521" s="81"/>
      <c r="AU521" s="25"/>
    </row>
    <row r="522">
      <c r="D522" s="10"/>
      <c r="E522" s="10"/>
      <c r="G522" s="81"/>
      <c r="AU522" s="25"/>
    </row>
    <row r="523">
      <c r="D523" s="10"/>
      <c r="E523" s="10"/>
      <c r="G523" s="81"/>
      <c r="AU523" s="25"/>
    </row>
    <row r="524">
      <c r="D524" s="10"/>
      <c r="E524" s="10"/>
      <c r="G524" s="81"/>
      <c r="AU524" s="25"/>
    </row>
    <row r="525">
      <c r="D525" s="10"/>
      <c r="E525" s="10"/>
      <c r="G525" s="81"/>
      <c r="AU525" s="25"/>
    </row>
    <row r="526">
      <c r="D526" s="10"/>
      <c r="E526" s="10"/>
      <c r="G526" s="81"/>
      <c r="AU526" s="25"/>
    </row>
    <row r="527">
      <c r="D527" s="10"/>
      <c r="E527" s="10"/>
      <c r="G527" s="81"/>
      <c r="AU527" s="25"/>
    </row>
    <row r="528">
      <c r="D528" s="10"/>
      <c r="E528" s="10"/>
      <c r="G528" s="81"/>
      <c r="AU528" s="25"/>
    </row>
    <row r="529">
      <c r="D529" s="10"/>
      <c r="E529" s="10"/>
      <c r="G529" s="81"/>
      <c r="AU529" s="25"/>
    </row>
    <row r="530">
      <c r="D530" s="10"/>
      <c r="E530" s="10"/>
      <c r="G530" s="81"/>
      <c r="AU530" s="25"/>
    </row>
    <row r="531">
      <c r="D531" s="10"/>
      <c r="E531" s="10"/>
      <c r="G531" s="81"/>
      <c r="AU531" s="25"/>
    </row>
    <row r="532">
      <c r="D532" s="10"/>
      <c r="E532" s="10"/>
      <c r="G532" s="81"/>
      <c r="AU532" s="25"/>
    </row>
    <row r="533">
      <c r="D533" s="10"/>
      <c r="E533" s="10"/>
      <c r="G533" s="81"/>
      <c r="AU533" s="25"/>
    </row>
    <row r="534">
      <c r="D534" s="10"/>
      <c r="E534" s="10"/>
      <c r="G534" s="81"/>
      <c r="AU534" s="25"/>
    </row>
    <row r="535">
      <c r="D535" s="10"/>
      <c r="E535" s="10"/>
      <c r="G535" s="81"/>
      <c r="AU535" s="25"/>
    </row>
    <row r="536">
      <c r="D536" s="10"/>
      <c r="E536" s="10"/>
      <c r="G536" s="81"/>
      <c r="AU536" s="25"/>
    </row>
    <row r="537">
      <c r="D537" s="10"/>
      <c r="E537" s="10"/>
      <c r="G537" s="81"/>
      <c r="AU537" s="25"/>
    </row>
    <row r="538">
      <c r="D538" s="10"/>
      <c r="E538" s="10"/>
      <c r="G538" s="81"/>
      <c r="AU538" s="25"/>
    </row>
    <row r="539">
      <c r="D539" s="10"/>
      <c r="E539" s="10"/>
      <c r="G539" s="81"/>
      <c r="AU539" s="25"/>
    </row>
    <row r="540">
      <c r="D540" s="10"/>
      <c r="E540" s="10"/>
      <c r="G540" s="81"/>
      <c r="AU540" s="25"/>
    </row>
    <row r="541">
      <c r="D541" s="10"/>
      <c r="E541" s="10"/>
      <c r="G541" s="81"/>
      <c r="AU541" s="25"/>
    </row>
    <row r="542">
      <c r="D542" s="10"/>
      <c r="E542" s="10"/>
      <c r="G542" s="81"/>
      <c r="AU542" s="25"/>
    </row>
    <row r="543">
      <c r="D543" s="10"/>
      <c r="E543" s="10"/>
      <c r="G543" s="81"/>
      <c r="AU543" s="25"/>
    </row>
    <row r="544">
      <c r="D544" s="10"/>
      <c r="E544" s="10"/>
      <c r="G544" s="81"/>
      <c r="AU544" s="25"/>
    </row>
    <row r="545">
      <c r="D545" s="10"/>
      <c r="E545" s="10"/>
      <c r="G545" s="81"/>
      <c r="AU545" s="25"/>
    </row>
    <row r="546">
      <c r="D546" s="10"/>
      <c r="E546" s="10"/>
      <c r="G546" s="81"/>
      <c r="AU546" s="25"/>
    </row>
    <row r="547">
      <c r="D547" s="10"/>
      <c r="E547" s="10"/>
      <c r="G547" s="81"/>
      <c r="AU547" s="25"/>
    </row>
    <row r="548">
      <c r="D548" s="10"/>
      <c r="E548" s="10"/>
      <c r="G548" s="81"/>
      <c r="AU548" s="25"/>
    </row>
    <row r="549">
      <c r="D549" s="10"/>
      <c r="E549" s="10"/>
      <c r="G549" s="81"/>
      <c r="AU549" s="25"/>
    </row>
    <row r="550">
      <c r="D550" s="10"/>
      <c r="E550" s="10"/>
      <c r="G550" s="81"/>
      <c r="AU550" s="25"/>
    </row>
    <row r="551">
      <c r="D551" s="10"/>
      <c r="E551" s="10"/>
      <c r="G551" s="81"/>
      <c r="AU551" s="25"/>
    </row>
    <row r="552">
      <c r="D552" s="10"/>
      <c r="E552" s="10"/>
      <c r="G552" s="81"/>
      <c r="AU552" s="25"/>
    </row>
    <row r="553">
      <c r="D553" s="10"/>
      <c r="E553" s="10"/>
      <c r="G553" s="81"/>
      <c r="AU553" s="25"/>
    </row>
    <row r="554">
      <c r="D554" s="10"/>
      <c r="E554" s="10"/>
      <c r="G554" s="81"/>
      <c r="AU554" s="25"/>
    </row>
    <row r="555">
      <c r="D555" s="10"/>
      <c r="E555" s="10"/>
      <c r="G555" s="81"/>
      <c r="AU555" s="25"/>
    </row>
    <row r="556">
      <c r="D556" s="10"/>
      <c r="E556" s="10"/>
      <c r="G556" s="81"/>
      <c r="AU556" s="25"/>
    </row>
    <row r="557">
      <c r="D557" s="10"/>
      <c r="E557" s="10"/>
      <c r="G557" s="81"/>
      <c r="AU557" s="25"/>
    </row>
    <row r="558">
      <c r="D558" s="10"/>
      <c r="E558" s="10"/>
      <c r="G558" s="81"/>
      <c r="AU558" s="25"/>
    </row>
    <row r="559">
      <c r="D559" s="10"/>
      <c r="E559" s="10"/>
      <c r="G559" s="81"/>
      <c r="AU559" s="25"/>
    </row>
    <row r="560">
      <c r="D560" s="10"/>
      <c r="E560" s="10"/>
      <c r="G560" s="81"/>
      <c r="AU560" s="25"/>
    </row>
    <row r="561">
      <c r="D561" s="10"/>
      <c r="E561" s="10"/>
      <c r="G561" s="81"/>
      <c r="AU561" s="25"/>
    </row>
    <row r="562">
      <c r="D562" s="10"/>
      <c r="E562" s="10"/>
      <c r="G562" s="81"/>
      <c r="AU562" s="25"/>
    </row>
    <row r="563">
      <c r="D563" s="10"/>
      <c r="E563" s="10"/>
      <c r="G563" s="81"/>
      <c r="AU563" s="25"/>
    </row>
    <row r="564">
      <c r="D564" s="10"/>
      <c r="E564" s="10"/>
      <c r="G564" s="81"/>
      <c r="AU564" s="25"/>
    </row>
    <row r="565">
      <c r="D565" s="10"/>
      <c r="E565" s="10"/>
      <c r="G565" s="81"/>
      <c r="AU565" s="25"/>
    </row>
    <row r="566">
      <c r="D566" s="10"/>
      <c r="E566" s="10"/>
      <c r="G566" s="81"/>
      <c r="AU566" s="25"/>
    </row>
    <row r="567">
      <c r="D567" s="10"/>
      <c r="E567" s="10"/>
      <c r="G567" s="81"/>
      <c r="AU567" s="25"/>
    </row>
    <row r="568">
      <c r="D568" s="10"/>
      <c r="E568" s="10"/>
      <c r="G568" s="81"/>
      <c r="AU568" s="25"/>
    </row>
    <row r="569">
      <c r="D569" s="10"/>
      <c r="E569" s="10"/>
      <c r="G569" s="81"/>
      <c r="AU569" s="25"/>
    </row>
    <row r="570">
      <c r="D570" s="10"/>
      <c r="E570" s="10"/>
      <c r="G570" s="81"/>
      <c r="AU570" s="25"/>
    </row>
    <row r="571">
      <c r="D571" s="10"/>
      <c r="E571" s="10"/>
      <c r="G571" s="81"/>
      <c r="AU571" s="25"/>
    </row>
    <row r="572">
      <c r="D572" s="10"/>
      <c r="E572" s="10"/>
      <c r="G572" s="81"/>
      <c r="AU572" s="25"/>
    </row>
    <row r="573">
      <c r="D573" s="10"/>
      <c r="E573" s="10"/>
      <c r="G573" s="81"/>
      <c r="AU573" s="25"/>
    </row>
    <row r="574">
      <c r="D574" s="10"/>
      <c r="E574" s="10"/>
      <c r="G574" s="81"/>
      <c r="AU574" s="25"/>
    </row>
    <row r="575">
      <c r="D575" s="10"/>
      <c r="E575" s="10"/>
      <c r="G575" s="81"/>
      <c r="AU575" s="25"/>
    </row>
    <row r="576">
      <c r="D576" s="10"/>
      <c r="E576" s="10"/>
      <c r="G576" s="81"/>
      <c r="AU576" s="25"/>
    </row>
    <row r="577">
      <c r="D577" s="10"/>
      <c r="E577" s="10"/>
      <c r="G577" s="81"/>
      <c r="AU577" s="25"/>
    </row>
    <row r="578">
      <c r="D578" s="10"/>
      <c r="E578" s="10"/>
      <c r="G578" s="81"/>
      <c r="AU578" s="25"/>
    </row>
    <row r="579">
      <c r="D579" s="10"/>
      <c r="E579" s="10"/>
      <c r="G579" s="81"/>
      <c r="AU579" s="25"/>
    </row>
    <row r="580">
      <c r="D580" s="10"/>
      <c r="E580" s="10"/>
      <c r="G580" s="81"/>
      <c r="AU580" s="25"/>
    </row>
    <row r="581">
      <c r="D581" s="10"/>
      <c r="E581" s="10"/>
      <c r="G581" s="81"/>
      <c r="AU581" s="25"/>
    </row>
    <row r="582">
      <c r="D582" s="10"/>
      <c r="E582" s="10"/>
      <c r="G582" s="81"/>
      <c r="AU582" s="25"/>
    </row>
    <row r="583">
      <c r="D583" s="10"/>
      <c r="E583" s="10"/>
      <c r="G583" s="81"/>
      <c r="AU583" s="25"/>
    </row>
    <row r="584">
      <c r="D584" s="10"/>
      <c r="E584" s="10"/>
      <c r="G584" s="81"/>
      <c r="AU584" s="25"/>
    </row>
    <row r="585">
      <c r="D585" s="10"/>
      <c r="E585" s="10"/>
      <c r="G585" s="81"/>
      <c r="AU585" s="25"/>
    </row>
    <row r="586">
      <c r="D586" s="10"/>
      <c r="E586" s="10"/>
      <c r="G586" s="81"/>
      <c r="AU586" s="25"/>
    </row>
    <row r="587">
      <c r="D587" s="10"/>
      <c r="E587" s="10"/>
      <c r="G587" s="81"/>
      <c r="AU587" s="25"/>
    </row>
    <row r="588">
      <c r="D588" s="10"/>
      <c r="E588" s="10"/>
      <c r="G588" s="81"/>
      <c r="AU588" s="25"/>
    </row>
    <row r="589">
      <c r="D589" s="10"/>
      <c r="E589" s="10"/>
      <c r="G589" s="81"/>
      <c r="AU589" s="25"/>
    </row>
    <row r="590">
      <c r="D590" s="10"/>
      <c r="E590" s="10"/>
      <c r="G590" s="81"/>
      <c r="AU590" s="25"/>
    </row>
    <row r="591">
      <c r="D591" s="10"/>
      <c r="E591" s="10"/>
      <c r="G591" s="81"/>
      <c r="AU591" s="25"/>
    </row>
    <row r="592">
      <c r="D592" s="10"/>
      <c r="E592" s="10"/>
      <c r="G592" s="81"/>
      <c r="AU592" s="25"/>
    </row>
    <row r="593">
      <c r="D593" s="10"/>
      <c r="E593" s="10"/>
      <c r="G593" s="81"/>
      <c r="AU593" s="25"/>
    </row>
    <row r="594">
      <c r="D594" s="10"/>
      <c r="E594" s="10"/>
      <c r="G594" s="81"/>
      <c r="AU594" s="25"/>
    </row>
    <row r="595">
      <c r="D595" s="10"/>
      <c r="E595" s="10"/>
      <c r="G595" s="81"/>
      <c r="AU595" s="25"/>
    </row>
    <row r="596">
      <c r="D596" s="10"/>
      <c r="E596" s="10"/>
      <c r="G596" s="81"/>
      <c r="AU596" s="25"/>
    </row>
    <row r="597">
      <c r="D597" s="10"/>
      <c r="E597" s="10"/>
      <c r="G597" s="81"/>
      <c r="AU597" s="25"/>
    </row>
    <row r="598">
      <c r="D598" s="10"/>
      <c r="E598" s="10"/>
      <c r="G598" s="81"/>
      <c r="AU598" s="25"/>
    </row>
    <row r="599">
      <c r="D599" s="10"/>
      <c r="E599" s="10"/>
      <c r="G599" s="81"/>
      <c r="AU599" s="25"/>
    </row>
    <row r="600">
      <c r="D600" s="10"/>
      <c r="E600" s="10"/>
      <c r="G600" s="81"/>
      <c r="AU600" s="25"/>
    </row>
    <row r="601">
      <c r="D601" s="10"/>
      <c r="E601" s="10"/>
      <c r="G601" s="81"/>
      <c r="AU601" s="25"/>
    </row>
    <row r="602">
      <c r="D602" s="10"/>
      <c r="E602" s="10"/>
      <c r="G602" s="81"/>
      <c r="AU602" s="25"/>
    </row>
    <row r="603">
      <c r="D603" s="10"/>
      <c r="E603" s="10"/>
      <c r="G603" s="81"/>
      <c r="AU603" s="25"/>
    </row>
    <row r="604">
      <c r="D604" s="10"/>
      <c r="E604" s="10"/>
      <c r="G604" s="81"/>
      <c r="AU604" s="25"/>
    </row>
    <row r="605">
      <c r="D605" s="10"/>
      <c r="E605" s="10"/>
      <c r="G605" s="81"/>
      <c r="AU605" s="25"/>
    </row>
    <row r="606">
      <c r="D606" s="10"/>
      <c r="E606" s="10"/>
      <c r="G606" s="81"/>
      <c r="AU606" s="25"/>
    </row>
    <row r="607">
      <c r="D607" s="10"/>
      <c r="E607" s="10"/>
      <c r="G607" s="81"/>
      <c r="AU607" s="25"/>
    </row>
    <row r="608">
      <c r="D608" s="10"/>
      <c r="E608" s="10"/>
      <c r="G608" s="81"/>
      <c r="AU608" s="25"/>
    </row>
    <row r="609">
      <c r="D609" s="10"/>
      <c r="E609" s="10"/>
      <c r="G609" s="81"/>
      <c r="AU609" s="25"/>
    </row>
    <row r="610">
      <c r="D610" s="10"/>
      <c r="E610" s="10"/>
      <c r="G610" s="81"/>
      <c r="AU610" s="25"/>
    </row>
    <row r="611">
      <c r="D611" s="10"/>
      <c r="E611" s="10"/>
      <c r="G611" s="81"/>
      <c r="AU611" s="25"/>
    </row>
    <row r="612">
      <c r="D612" s="10"/>
      <c r="E612" s="10"/>
      <c r="G612" s="81"/>
      <c r="AU612" s="25"/>
    </row>
    <row r="613">
      <c r="D613" s="10"/>
      <c r="E613" s="10"/>
      <c r="G613" s="81"/>
      <c r="AU613" s="25"/>
    </row>
    <row r="614">
      <c r="D614" s="10"/>
      <c r="E614" s="10"/>
      <c r="G614" s="81"/>
      <c r="AU614" s="25"/>
    </row>
    <row r="615">
      <c r="D615" s="10"/>
      <c r="E615" s="10"/>
      <c r="G615" s="81"/>
      <c r="AU615" s="25"/>
    </row>
    <row r="616">
      <c r="D616" s="10"/>
      <c r="E616" s="10"/>
      <c r="G616" s="81"/>
      <c r="AU616" s="25"/>
    </row>
    <row r="617">
      <c r="D617" s="10"/>
      <c r="E617" s="10"/>
      <c r="G617" s="81"/>
      <c r="AU617" s="25"/>
    </row>
    <row r="618">
      <c r="D618" s="10"/>
      <c r="E618" s="10"/>
      <c r="G618" s="81"/>
      <c r="AU618" s="25"/>
    </row>
    <row r="619">
      <c r="D619" s="10"/>
      <c r="E619" s="10"/>
      <c r="G619" s="81"/>
      <c r="AU619" s="25"/>
    </row>
    <row r="620">
      <c r="D620" s="10"/>
      <c r="E620" s="10"/>
      <c r="G620" s="81"/>
      <c r="AU620" s="25"/>
    </row>
    <row r="621">
      <c r="D621" s="10"/>
      <c r="E621" s="10"/>
      <c r="G621" s="81"/>
      <c r="AU621" s="25"/>
    </row>
    <row r="622">
      <c r="D622" s="10"/>
      <c r="E622" s="10"/>
      <c r="G622" s="81"/>
      <c r="AU622" s="25"/>
    </row>
    <row r="623">
      <c r="D623" s="10"/>
      <c r="E623" s="10"/>
      <c r="G623" s="81"/>
      <c r="AU623" s="25"/>
    </row>
    <row r="624">
      <c r="D624" s="10"/>
      <c r="E624" s="10"/>
      <c r="G624" s="81"/>
      <c r="AU624" s="25"/>
    </row>
    <row r="625">
      <c r="D625" s="10"/>
      <c r="E625" s="10"/>
      <c r="G625" s="81"/>
      <c r="AU625" s="25"/>
    </row>
    <row r="626">
      <c r="D626" s="10"/>
      <c r="E626" s="10"/>
      <c r="G626" s="81"/>
      <c r="AU626" s="25"/>
    </row>
    <row r="627">
      <c r="D627" s="10"/>
      <c r="E627" s="10"/>
      <c r="G627" s="81"/>
      <c r="AU627" s="25"/>
    </row>
    <row r="628">
      <c r="D628" s="10"/>
      <c r="E628" s="10"/>
      <c r="G628" s="81"/>
      <c r="AU628" s="25"/>
    </row>
    <row r="629">
      <c r="D629" s="10"/>
      <c r="E629" s="10"/>
      <c r="G629" s="81"/>
      <c r="AU629" s="25"/>
    </row>
    <row r="630">
      <c r="D630" s="10"/>
      <c r="E630" s="10"/>
      <c r="G630" s="81"/>
      <c r="AU630" s="25"/>
    </row>
    <row r="631">
      <c r="D631" s="10"/>
      <c r="E631" s="10"/>
      <c r="G631" s="81"/>
      <c r="AU631" s="25"/>
    </row>
    <row r="632">
      <c r="D632" s="10"/>
      <c r="E632" s="10"/>
      <c r="G632" s="81"/>
      <c r="AU632" s="25"/>
    </row>
    <row r="633">
      <c r="D633" s="10"/>
      <c r="E633" s="10"/>
      <c r="G633" s="81"/>
      <c r="AU633" s="25"/>
    </row>
    <row r="634">
      <c r="D634" s="10"/>
      <c r="E634" s="10"/>
      <c r="G634" s="81"/>
      <c r="AU634" s="25"/>
    </row>
    <row r="635">
      <c r="D635" s="10"/>
      <c r="E635" s="10"/>
      <c r="G635" s="81"/>
      <c r="AU635" s="25"/>
    </row>
    <row r="636">
      <c r="D636" s="10"/>
      <c r="E636" s="10"/>
      <c r="G636" s="81"/>
      <c r="AU636" s="25"/>
    </row>
    <row r="637">
      <c r="D637" s="10"/>
      <c r="E637" s="10"/>
      <c r="G637" s="81"/>
      <c r="AU637" s="25"/>
    </row>
    <row r="638">
      <c r="D638" s="10"/>
      <c r="E638" s="10"/>
      <c r="G638" s="81"/>
      <c r="AU638" s="25"/>
    </row>
    <row r="639">
      <c r="D639" s="10"/>
      <c r="E639" s="10"/>
      <c r="G639" s="81"/>
      <c r="AU639" s="25"/>
    </row>
    <row r="640">
      <c r="D640" s="10"/>
      <c r="E640" s="10"/>
      <c r="G640" s="81"/>
      <c r="AU640" s="25"/>
    </row>
    <row r="641">
      <c r="D641" s="10"/>
      <c r="E641" s="10"/>
      <c r="G641" s="81"/>
      <c r="AU641" s="25"/>
    </row>
    <row r="642">
      <c r="D642" s="10"/>
      <c r="E642" s="10"/>
      <c r="G642" s="81"/>
      <c r="AU642" s="25"/>
    </row>
    <row r="643">
      <c r="D643" s="10"/>
      <c r="E643" s="10"/>
      <c r="G643" s="81"/>
      <c r="AU643" s="25"/>
    </row>
    <row r="644">
      <c r="D644" s="10"/>
      <c r="E644" s="10"/>
      <c r="G644" s="81"/>
      <c r="AU644" s="25"/>
    </row>
    <row r="645">
      <c r="D645" s="10"/>
      <c r="E645" s="10"/>
      <c r="G645" s="81"/>
      <c r="AU645" s="25"/>
    </row>
    <row r="646">
      <c r="D646" s="10"/>
      <c r="E646" s="10"/>
      <c r="G646" s="81"/>
      <c r="AU646" s="25"/>
    </row>
    <row r="647">
      <c r="D647" s="10"/>
      <c r="E647" s="10"/>
      <c r="G647" s="81"/>
      <c r="AU647" s="25"/>
    </row>
    <row r="648">
      <c r="D648" s="10"/>
      <c r="E648" s="10"/>
      <c r="G648" s="81"/>
      <c r="AU648" s="25"/>
    </row>
    <row r="649">
      <c r="D649" s="10"/>
      <c r="E649" s="10"/>
      <c r="G649" s="81"/>
      <c r="AU649" s="25"/>
    </row>
    <row r="650">
      <c r="D650" s="10"/>
      <c r="E650" s="10"/>
      <c r="G650" s="81"/>
      <c r="AU650" s="25"/>
    </row>
    <row r="651">
      <c r="D651" s="10"/>
      <c r="E651" s="10"/>
      <c r="G651" s="81"/>
      <c r="AU651" s="25"/>
    </row>
    <row r="652">
      <c r="D652" s="10"/>
      <c r="E652" s="10"/>
      <c r="G652" s="81"/>
      <c r="AU652" s="25"/>
    </row>
    <row r="653">
      <c r="D653" s="10"/>
      <c r="E653" s="10"/>
      <c r="G653" s="81"/>
      <c r="AU653" s="25"/>
    </row>
    <row r="654">
      <c r="D654" s="10"/>
      <c r="E654" s="10"/>
      <c r="G654" s="81"/>
      <c r="AU654" s="25"/>
    </row>
    <row r="655">
      <c r="D655" s="10"/>
      <c r="E655" s="10"/>
      <c r="G655" s="81"/>
      <c r="AU655" s="25"/>
    </row>
    <row r="656">
      <c r="D656" s="10"/>
      <c r="E656" s="10"/>
      <c r="G656" s="81"/>
      <c r="AU656" s="25"/>
    </row>
    <row r="657">
      <c r="D657" s="10"/>
      <c r="E657" s="10"/>
      <c r="G657" s="81"/>
      <c r="AU657" s="25"/>
    </row>
    <row r="658">
      <c r="D658" s="10"/>
      <c r="E658" s="10"/>
      <c r="G658" s="81"/>
      <c r="AU658" s="25"/>
    </row>
    <row r="659">
      <c r="D659" s="10"/>
      <c r="E659" s="10"/>
      <c r="G659" s="81"/>
      <c r="AU659" s="25"/>
    </row>
    <row r="660">
      <c r="D660" s="10"/>
      <c r="E660" s="10"/>
      <c r="G660" s="81"/>
      <c r="AU660" s="25"/>
    </row>
    <row r="661">
      <c r="D661" s="10"/>
      <c r="E661" s="10"/>
      <c r="G661" s="81"/>
      <c r="AU661" s="25"/>
    </row>
    <row r="662">
      <c r="D662" s="10"/>
      <c r="E662" s="10"/>
      <c r="G662" s="81"/>
      <c r="AU662" s="25"/>
    </row>
    <row r="663">
      <c r="D663" s="10"/>
      <c r="E663" s="10"/>
      <c r="G663" s="81"/>
      <c r="AU663" s="25"/>
    </row>
    <row r="664">
      <c r="D664" s="10"/>
      <c r="E664" s="10"/>
      <c r="G664" s="81"/>
      <c r="AU664" s="25"/>
    </row>
    <row r="665">
      <c r="D665" s="10"/>
      <c r="E665" s="10"/>
      <c r="G665" s="81"/>
      <c r="AU665" s="25"/>
    </row>
    <row r="666">
      <c r="D666" s="10"/>
      <c r="E666" s="10"/>
      <c r="G666" s="81"/>
      <c r="AU666" s="25"/>
    </row>
    <row r="667">
      <c r="D667" s="10"/>
      <c r="E667" s="10"/>
      <c r="G667" s="81"/>
      <c r="AU667" s="25"/>
    </row>
    <row r="668">
      <c r="D668" s="10"/>
      <c r="E668" s="10"/>
      <c r="G668" s="81"/>
      <c r="AU668" s="25"/>
    </row>
    <row r="669">
      <c r="D669" s="10"/>
      <c r="E669" s="10"/>
      <c r="G669" s="81"/>
      <c r="AU669" s="25"/>
    </row>
    <row r="670">
      <c r="D670" s="10"/>
      <c r="E670" s="10"/>
      <c r="G670" s="81"/>
      <c r="AU670" s="25"/>
    </row>
    <row r="671">
      <c r="D671" s="10"/>
      <c r="E671" s="10"/>
      <c r="G671" s="81"/>
      <c r="AU671" s="25"/>
    </row>
    <row r="672">
      <c r="D672" s="10"/>
      <c r="E672" s="10"/>
      <c r="G672" s="81"/>
      <c r="AU672" s="25"/>
    </row>
    <row r="673">
      <c r="D673" s="10"/>
      <c r="E673" s="10"/>
      <c r="G673" s="81"/>
      <c r="AU673" s="25"/>
    </row>
    <row r="674">
      <c r="D674" s="10"/>
      <c r="E674" s="10"/>
      <c r="G674" s="81"/>
      <c r="AU674" s="25"/>
    </row>
    <row r="675">
      <c r="D675" s="10"/>
      <c r="E675" s="10"/>
      <c r="G675" s="81"/>
      <c r="AU675" s="25"/>
    </row>
    <row r="676">
      <c r="D676" s="10"/>
      <c r="E676" s="10"/>
      <c r="G676" s="81"/>
      <c r="AU676" s="25"/>
    </row>
    <row r="677">
      <c r="D677" s="10"/>
      <c r="E677" s="10"/>
      <c r="G677" s="81"/>
      <c r="AU677" s="25"/>
    </row>
    <row r="678">
      <c r="D678" s="10"/>
      <c r="E678" s="10"/>
      <c r="G678" s="81"/>
      <c r="AU678" s="25"/>
    </row>
    <row r="679">
      <c r="D679" s="10"/>
      <c r="E679" s="10"/>
      <c r="G679" s="81"/>
      <c r="AU679" s="25"/>
    </row>
    <row r="680">
      <c r="D680" s="10"/>
      <c r="E680" s="10"/>
      <c r="G680" s="81"/>
      <c r="AU680" s="25"/>
    </row>
    <row r="681">
      <c r="D681" s="10"/>
      <c r="E681" s="10"/>
      <c r="G681" s="81"/>
      <c r="AU681" s="25"/>
    </row>
    <row r="682">
      <c r="D682" s="10"/>
      <c r="E682" s="10"/>
      <c r="G682" s="81"/>
      <c r="AU682" s="25"/>
    </row>
    <row r="683">
      <c r="D683" s="10"/>
      <c r="E683" s="10"/>
      <c r="G683" s="81"/>
      <c r="AU683" s="25"/>
    </row>
    <row r="684">
      <c r="D684" s="10"/>
      <c r="E684" s="10"/>
      <c r="G684" s="81"/>
      <c r="AU684" s="25"/>
    </row>
    <row r="685">
      <c r="D685" s="10"/>
      <c r="E685" s="10"/>
      <c r="G685" s="81"/>
      <c r="AU685" s="25"/>
    </row>
    <row r="686">
      <c r="D686" s="10"/>
      <c r="E686" s="10"/>
      <c r="G686" s="81"/>
      <c r="AU686" s="25"/>
    </row>
    <row r="687">
      <c r="D687" s="10"/>
      <c r="E687" s="10"/>
      <c r="G687" s="81"/>
      <c r="AU687" s="25"/>
    </row>
    <row r="688">
      <c r="D688" s="10"/>
      <c r="E688" s="10"/>
      <c r="G688" s="81"/>
      <c r="AU688" s="25"/>
    </row>
    <row r="689">
      <c r="D689" s="10"/>
      <c r="E689" s="10"/>
      <c r="G689" s="81"/>
      <c r="AU689" s="25"/>
    </row>
    <row r="690">
      <c r="D690" s="10"/>
      <c r="E690" s="10"/>
      <c r="G690" s="81"/>
      <c r="AU690" s="25"/>
    </row>
    <row r="691">
      <c r="D691" s="10"/>
      <c r="E691" s="10"/>
      <c r="G691" s="81"/>
      <c r="AU691" s="25"/>
    </row>
    <row r="692">
      <c r="D692" s="10"/>
      <c r="E692" s="10"/>
      <c r="G692" s="81"/>
      <c r="AU692" s="25"/>
    </row>
    <row r="693">
      <c r="D693" s="10"/>
      <c r="E693" s="10"/>
      <c r="G693" s="81"/>
      <c r="AU693" s="25"/>
    </row>
    <row r="694">
      <c r="D694" s="10"/>
      <c r="E694" s="10"/>
      <c r="G694" s="81"/>
      <c r="AU694" s="25"/>
    </row>
    <row r="695">
      <c r="D695" s="10"/>
      <c r="E695" s="10"/>
      <c r="G695" s="81"/>
      <c r="AU695" s="25"/>
    </row>
    <row r="696">
      <c r="D696" s="10"/>
      <c r="E696" s="10"/>
      <c r="G696" s="81"/>
      <c r="AU696" s="25"/>
    </row>
    <row r="697">
      <c r="D697" s="10"/>
      <c r="E697" s="10"/>
      <c r="G697" s="81"/>
      <c r="AU697" s="25"/>
    </row>
    <row r="698">
      <c r="D698" s="10"/>
      <c r="E698" s="10"/>
      <c r="G698" s="81"/>
      <c r="AU698" s="25"/>
    </row>
    <row r="699">
      <c r="D699" s="10"/>
      <c r="E699" s="10"/>
      <c r="G699" s="81"/>
      <c r="AU699" s="25"/>
    </row>
    <row r="700">
      <c r="D700" s="10"/>
      <c r="E700" s="10"/>
      <c r="G700" s="81"/>
      <c r="AU700" s="25"/>
    </row>
    <row r="701">
      <c r="D701" s="10"/>
      <c r="E701" s="10"/>
      <c r="G701" s="81"/>
      <c r="AU701" s="25"/>
    </row>
    <row r="702">
      <c r="D702" s="10"/>
      <c r="E702" s="10"/>
      <c r="G702" s="81"/>
      <c r="AU702" s="25"/>
    </row>
    <row r="703">
      <c r="D703" s="10"/>
      <c r="E703" s="10"/>
      <c r="G703" s="81"/>
      <c r="AU703" s="25"/>
    </row>
    <row r="704">
      <c r="D704" s="10"/>
      <c r="E704" s="10"/>
      <c r="G704" s="81"/>
      <c r="AU704" s="25"/>
    </row>
    <row r="705">
      <c r="D705" s="10"/>
      <c r="E705" s="10"/>
      <c r="G705" s="81"/>
      <c r="AU705" s="25"/>
    </row>
    <row r="706">
      <c r="D706" s="10"/>
      <c r="E706" s="10"/>
      <c r="G706" s="81"/>
      <c r="AU706" s="25"/>
    </row>
    <row r="707">
      <c r="D707" s="10"/>
      <c r="E707" s="10"/>
      <c r="G707" s="81"/>
      <c r="AU707" s="25"/>
    </row>
    <row r="708">
      <c r="D708" s="10"/>
      <c r="E708" s="10"/>
      <c r="G708" s="81"/>
      <c r="AU708" s="25"/>
    </row>
    <row r="709">
      <c r="D709" s="10"/>
      <c r="E709" s="10"/>
      <c r="G709" s="81"/>
      <c r="AU709" s="25"/>
    </row>
    <row r="710">
      <c r="D710" s="10"/>
      <c r="E710" s="10"/>
      <c r="G710" s="81"/>
      <c r="AU710" s="25"/>
    </row>
    <row r="711">
      <c r="D711" s="10"/>
      <c r="E711" s="10"/>
      <c r="G711" s="81"/>
      <c r="AU711" s="25"/>
    </row>
    <row r="712">
      <c r="D712" s="10"/>
      <c r="E712" s="10"/>
      <c r="G712" s="81"/>
      <c r="AU712" s="25"/>
    </row>
    <row r="713">
      <c r="D713" s="10"/>
      <c r="E713" s="10"/>
      <c r="G713" s="81"/>
      <c r="AU713" s="25"/>
    </row>
    <row r="714">
      <c r="D714" s="10"/>
      <c r="E714" s="10"/>
      <c r="G714" s="81"/>
      <c r="AU714" s="25"/>
    </row>
    <row r="715">
      <c r="D715" s="10"/>
      <c r="E715" s="10"/>
      <c r="G715" s="81"/>
      <c r="AU715" s="25"/>
    </row>
    <row r="716">
      <c r="D716" s="10"/>
      <c r="E716" s="10"/>
      <c r="G716" s="81"/>
      <c r="AU716" s="25"/>
    </row>
    <row r="717">
      <c r="D717" s="10"/>
      <c r="E717" s="10"/>
      <c r="G717" s="81"/>
      <c r="AU717" s="25"/>
    </row>
    <row r="718">
      <c r="D718" s="10"/>
      <c r="E718" s="10"/>
      <c r="G718" s="81"/>
      <c r="AU718" s="25"/>
    </row>
    <row r="719">
      <c r="D719" s="10"/>
      <c r="E719" s="10"/>
      <c r="G719" s="81"/>
      <c r="AU719" s="25"/>
    </row>
    <row r="720">
      <c r="D720" s="10"/>
      <c r="E720" s="10"/>
      <c r="G720" s="81"/>
      <c r="AU720" s="25"/>
    </row>
    <row r="721">
      <c r="D721" s="10"/>
      <c r="E721" s="10"/>
      <c r="G721" s="81"/>
      <c r="AU721" s="25"/>
    </row>
    <row r="722">
      <c r="D722" s="10"/>
      <c r="E722" s="10"/>
      <c r="G722" s="81"/>
      <c r="AU722" s="25"/>
    </row>
    <row r="723">
      <c r="D723" s="10"/>
      <c r="E723" s="10"/>
      <c r="G723" s="81"/>
      <c r="AU723" s="25"/>
    </row>
    <row r="724">
      <c r="D724" s="10"/>
      <c r="E724" s="10"/>
      <c r="G724" s="81"/>
      <c r="AU724" s="25"/>
    </row>
    <row r="725">
      <c r="D725" s="10"/>
      <c r="E725" s="10"/>
      <c r="G725" s="81"/>
      <c r="AU725" s="25"/>
    </row>
    <row r="726">
      <c r="D726" s="10"/>
      <c r="E726" s="10"/>
      <c r="G726" s="81"/>
      <c r="AU726" s="25"/>
    </row>
    <row r="727">
      <c r="D727" s="10"/>
      <c r="E727" s="10"/>
      <c r="G727" s="81"/>
      <c r="AU727" s="25"/>
    </row>
    <row r="728">
      <c r="D728" s="10"/>
      <c r="E728" s="10"/>
      <c r="G728" s="81"/>
      <c r="AU728" s="25"/>
    </row>
    <row r="729">
      <c r="D729" s="10"/>
      <c r="E729" s="10"/>
      <c r="G729" s="81"/>
      <c r="AU729" s="25"/>
    </row>
    <row r="730">
      <c r="D730" s="10"/>
      <c r="E730" s="10"/>
      <c r="G730" s="81"/>
      <c r="AU730" s="25"/>
    </row>
    <row r="731">
      <c r="D731" s="10"/>
      <c r="E731" s="10"/>
      <c r="G731" s="81"/>
      <c r="AU731" s="25"/>
    </row>
    <row r="732">
      <c r="D732" s="10"/>
      <c r="E732" s="10"/>
      <c r="G732" s="81"/>
      <c r="AU732" s="25"/>
    </row>
    <row r="733">
      <c r="D733" s="10"/>
      <c r="E733" s="10"/>
      <c r="G733" s="81"/>
      <c r="AU733" s="25"/>
    </row>
    <row r="734">
      <c r="D734" s="10"/>
      <c r="E734" s="10"/>
      <c r="G734" s="81"/>
      <c r="AU734" s="25"/>
    </row>
    <row r="735">
      <c r="D735" s="10"/>
      <c r="E735" s="10"/>
      <c r="G735" s="81"/>
      <c r="AU735" s="25"/>
    </row>
    <row r="736">
      <c r="D736" s="10"/>
      <c r="E736" s="10"/>
      <c r="G736" s="81"/>
      <c r="AU736" s="25"/>
    </row>
    <row r="737">
      <c r="D737" s="10"/>
      <c r="E737" s="10"/>
      <c r="G737" s="81"/>
      <c r="AU737" s="25"/>
    </row>
    <row r="738">
      <c r="D738" s="10"/>
      <c r="E738" s="10"/>
      <c r="G738" s="81"/>
      <c r="AU738" s="25"/>
    </row>
    <row r="739">
      <c r="D739" s="10"/>
      <c r="E739" s="10"/>
      <c r="G739" s="81"/>
      <c r="AU739" s="25"/>
    </row>
    <row r="740">
      <c r="D740" s="10"/>
      <c r="E740" s="10"/>
      <c r="G740" s="81"/>
      <c r="AU740" s="25"/>
    </row>
    <row r="741">
      <c r="D741" s="10"/>
      <c r="E741" s="10"/>
      <c r="G741" s="81"/>
      <c r="AU741" s="25"/>
    </row>
    <row r="742">
      <c r="D742" s="10"/>
      <c r="E742" s="10"/>
      <c r="G742" s="81"/>
      <c r="AU742" s="25"/>
    </row>
    <row r="743">
      <c r="D743" s="10"/>
      <c r="E743" s="10"/>
      <c r="G743" s="81"/>
      <c r="AU743" s="25"/>
    </row>
    <row r="744">
      <c r="D744" s="10"/>
      <c r="E744" s="10"/>
      <c r="G744" s="81"/>
      <c r="AU744" s="25"/>
    </row>
    <row r="745">
      <c r="D745" s="10"/>
      <c r="E745" s="10"/>
      <c r="G745" s="81"/>
      <c r="AU745" s="25"/>
    </row>
    <row r="746">
      <c r="D746" s="10"/>
      <c r="E746" s="10"/>
      <c r="G746" s="81"/>
      <c r="AU746" s="25"/>
    </row>
    <row r="747">
      <c r="D747" s="10"/>
      <c r="E747" s="10"/>
      <c r="G747" s="81"/>
      <c r="AU747" s="25"/>
    </row>
    <row r="748">
      <c r="D748" s="10"/>
      <c r="E748" s="10"/>
      <c r="G748" s="81"/>
      <c r="AU748" s="25"/>
    </row>
    <row r="749">
      <c r="D749" s="10"/>
      <c r="E749" s="10"/>
      <c r="G749" s="81"/>
      <c r="AU749" s="25"/>
    </row>
    <row r="750">
      <c r="D750" s="10"/>
      <c r="E750" s="10"/>
      <c r="G750" s="81"/>
      <c r="AU750" s="25"/>
    </row>
    <row r="751">
      <c r="D751" s="10"/>
      <c r="E751" s="10"/>
      <c r="G751" s="81"/>
      <c r="AU751" s="25"/>
    </row>
    <row r="752">
      <c r="D752" s="10"/>
      <c r="E752" s="10"/>
      <c r="G752" s="81"/>
      <c r="AU752" s="25"/>
    </row>
    <row r="753">
      <c r="D753" s="10"/>
      <c r="E753" s="10"/>
      <c r="G753" s="81"/>
      <c r="AU753" s="25"/>
    </row>
    <row r="754">
      <c r="D754" s="10"/>
      <c r="E754" s="10"/>
      <c r="G754" s="81"/>
      <c r="AU754" s="25"/>
    </row>
    <row r="755">
      <c r="D755" s="10"/>
      <c r="E755" s="10"/>
      <c r="G755" s="81"/>
      <c r="AU755" s="25"/>
    </row>
    <row r="756">
      <c r="D756" s="10"/>
      <c r="E756" s="10"/>
      <c r="G756" s="81"/>
      <c r="AU756" s="25"/>
    </row>
    <row r="757">
      <c r="D757" s="10"/>
      <c r="E757" s="10"/>
      <c r="G757" s="81"/>
      <c r="AU757" s="25"/>
    </row>
    <row r="758">
      <c r="D758" s="10"/>
      <c r="E758" s="10"/>
      <c r="G758" s="81"/>
      <c r="AU758" s="25"/>
    </row>
    <row r="759">
      <c r="D759" s="10"/>
      <c r="E759" s="10"/>
      <c r="G759" s="81"/>
      <c r="AU759" s="25"/>
    </row>
    <row r="760">
      <c r="D760" s="10"/>
      <c r="E760" s="10"/>
      <c r="G760" s="81"/>
      <c r="AU760" s="25"/>
    </row>
    <row r="761">
      <c r="D761" s="10"/>
      <c r="E761" s="10"/>
      <c r="G761" s="81"/>
      <c r="AU761" s="25"/>
    </row>
    <row r="762">
      <c r="D762" s="10"/>
      <c r="E762" s="10"/>
      <c r="G762" s="81"/>
      <c r="AU762" s="25"/>
    </row>
    <row r="763">
      <c r="D763" s="10"/>
      <c r="E763" s="10"/>
      <c r="G763" s="81"/>
      <c r="AU763" s="25"/>
    </row>
    <row r="764">
      <c r="D764" s="10"/>
      <c r="E764" s="10"/>
      <c r="G764" s="81"/>
      <c r="AU764" s="25"/>
    </row>
    <row r="765">
      <c r="D765" s="10"/>
      <c r="E765" s="10"/>
      <c r="G765" s="81"/>
      <c r="AU765" s="25"/>
    </row>
    <row r="766">
      <c r="D766" s="10"/>
      <c r="E766" s="10"/>
      <c r="G766" s="81"/>
      <c r="AU766" s="25"/>
    </row>
    <row r="767">
      <c r="D767" s="10"/>
      <c r="E767" s="10"/>
      <c r="G767" s="81"/>
      <c r="AU767" s="25"/>
    </row>
    <row r="768">
      <c r="D768" s="10"/>
      <c r="E768" s="10"/>
      <c r="G768" s="81"/>
      <c r="AU768" s="25"/>
    </row>
    <row r="769">
      <c r="D769" s="10"/>
      <c r="E769" s="10"/>
      <c r="G769" s="81"/>
      <c r="AU769" s="25"/>
    </row>
    <row r="770">
      <c r="D770" s="10"/>
      <c r="E770" s="10"/>
      <c r="G770" s="81"/>
      <c r="AU770" s="25"/>
    </row>
    <row r="771">
      <c r="D771" s="10"/>
      <c r="E771" s="10"/>
      <c r="G771" s="81"/>
      <c r="AU771" s="25"/>
    </row>
    <row r="772">
      <c r="D772" s="10"/>
      <c r="E772" s="10"/>
      <c r="G772" s="81"/>
      <c r="AU772" s="25"/>
    </row>
    <row r="773">
      <c r="D773" s="10"/>
      <c r="E773" s="10"/>
      <c r="G773" s="81"/>
      <c r="AU773" s="25"/>
    </row>
    <row r="774">
      <c r="D774" s="10"/>
      <c r="E774" s="10"/>
      <c r="G774" s="81"/>
      <c r="AU774" s="25"/>
    </row>
    <row r="775">
      <c r="D775" s="10"/>
      <c r="E775" s="10"/>
      <c r="G775" s="81"/>
      <c r="AU775" s="25"/>
    </row>
    <row r="776">
      <c r="D776" s="10"/>
      <c r="E776" s="10"/>
      <c r="G776" s="81"/>
      <c r="AU776" s="25"/>
    </row>
    <row r="777">
      <c r="D777" s="10"/>
      <c r="E777" s="10"/>
      <c r="G777" s="81"/>
      <c r="AU777" s="25"/>
    </row>
    <row r="778">
      <c r="D778" s="10"/>
      <c r="E778" s="10"/>
      <c r="G778" s="81"/>
      <c r="AU778" s="25"/>
    </row>
    <row r="779">
      <c r="D779" s="10"/>
      <c r="E779" s="10"/>
      <c r="G779" s="81"/>
      <c r="AU779" s="25"/>
    </row>
    <row r="780">
      <c r="D780" s="10"/>
      <c r="E780" s="10"/>
      <c r="G780" s="81"/>
      <c r="AU780" s="25"/>
    </row>
    <row r="781">
      <c r="D781" s="10"/>
      <c r="E781" s="10"/>
      <c r="G781" s="81"/>
      <c r="AU781" s="25"/>
    </row>
    <row r="782">
      <c r="D782" s="10"/>
      <c r="E782" s="10"/>
      <c r="G782" s="81"/>
      <c r="AU782" s="25"/>
    </row>
    <row r="783">
      <c r="D783" s="10"/>
      <c r="E783" s="10"/>
      <c r="G783" s="81"/>
      <c r="AU783" s="25"/>
    </row>
    <row r="784">
      <c r="D784" s="10"/>
      <c r="E784" s="10"/>
      <c r="G784" s="81"/>
      <c r="AU784" s="25"/>
    </row>
    <row r="785">
      <c r="D785" s="10"/>
      <c r="E785" s="10"/>
      <c r="G785" s="81"/>
      <c r="AU785" s="25"/>
    </row>
    <row r="786">
      <c r="D786" s="10"/>
      <c r="E786" s="10"/>
      <c r="G786" s="81"/>
      <c r="AU786" s="25"/>
    </row>
    <row r="787">
      <c r="D787" s="10"/>
      <c r="E787" s="10"/>
      <c r="G787" s="81"/>
      <c r="AU787" s="25"/>
    </row>
    <row r="788">
      <c r="D788" s="10"/>
      <c r="E788" s="10"/>
      <c r="G788" s="81"/>
      <c r="AU788" s="25"/>
    </row>
    <row r="789">
      <c r="D789" s="10"/>
      <c r="E789" s="10"/>
      <c r="G789" s="81"/>
      <c r="AU789" s="25"/>
    </row>
    <row r="790">
      <c r="D790" s="10"/>
      <c r="E790" s="10"/>
      <c r="G790" s="81"/>
      <c r="AU790" s="25"/>
    </row>
    <row r="791">
      <c r="D791" s="10"/>
      <c r="E791" s="10"/>
      <c r="G791" s="81"/>
      <c r="AU791" s="25"/>
    </row>
    <row r="792">
      <c r="D792" s="10"/>
      <c r="E792" s="10"/>
      <c r="G792" s="81"/>
      <c r="AU792" s="25"/>
    </row>
    <row r="793">
      <c r="D793" s="10"/>
      <c r="E793" s="10"/>
      <c r="G793" s="81"/>
      <c r="AU793" s="25"/>
    </row>
    <row r="794">
      <c r="D794" s="10"/>
      <c r="E794" s="10"/>
      <c r="G794" s="81"/>
      <c r="AU794" s="25"/>
    </row>
    <row r="795">
      <c r="D795" s="10"/>
      <c r="E795" s="10"/>
      <c r="G795" s="81"/>
      <c r="AU795" s="25"/>
    </row>
    <row r="796">
      <c r="D796" s="10"/>
      <c r="E796" s="10"/>
      <c r="G796" s="81"/>
      <c r="AU796" s="25"/>
    </row>
    <row r="797">
      <c r="D797" s="10"/>
      <c r="E797" s="10"/>
      <c r="G797" s="81"/>
      <c r="AU797" s="25"/>
    </row>
    <row r="798">
      <c r="D798" s="10"/>
      <c r="E798" s="10"/>
      <c r="G798" s="81"/>
      <c r="AU798" s="25"/>
    </row>
    <row r="799">
      <c r="D799" s="10"/>
      <c r="E799" s="10"/>
      <c r="G799" s="81"/>
      <c r="AU799" s="25"/>
    </row>
    <row r="800">
      <c r="D800" s="10"/>
      <c r="E800" s="10"/>
      <c r="G800" s="81"/>
      <c r="AU800" s="25"/>
    </row>
    <row r="801">
      <c r="D801" s="10"/>
      <c r="E801" s="10"/>
      <c r="G801" s="81"/>
      <c r="AU801" s="25"/>
    </row>
    <row r="802">
      <c r="D802" s="10"/>
      <c r="E802" s="10"/>
      <c r="G802" s="81"/>
      <c r="AU802" s="25"/>
    </row>
    <row r="803">
      <c r="D803" s="10"/>
      <c r="E803" s="10"/>
      <c r="G803" s="81"/>
      <c r="AU803" s="25"/>
    </row>
    <row r="804">
      <c r="D804" s="10"/>
      <c r="E804" s="10"/>
      <c r="G804" s="81"/>
      <c r="AU804" s="25"/>
    </row>
    <row r="805">
      <c r="D805" s="10"/>
      <c r="E805" s="10"/>
      <c r="G805" s="81"/>
      <c r="AU805" s="25"/>
    </row>
    <row r="806">
      <c r="D806" s="10"/>
      <c r="E806" s="10"/>
      <c r="G806" s="81"/>
      <c r="AU806" s="25"/>
    </row>
    <row r="807">
      <c r="D807" s="10"/>
      <c r="E807" s="10"/>
      <c r="G807" s="81"/>
      <c r="AU807" s="25"/>
    </row>
    <row r="808">
      <c r="D808" s="10"/>
      <c r="E808" s="10"/>
      <c r="G808" s="81"/>
      <c r="AU808" s="25"/>
    </row>
    <row r="809">
      <c r="D809" s="10"/>
      <c r="E809" s="10"/>
      <c r="G809" s="81"/>
      <c r="AU809" s="25"/>
    </row>
    <row r="810">
      <c r="D810" s="10"/>
      <c r="E810" s="10"/>
      <c r="G810" s="81"/>
      <c r="AU810" s="25"/>
    </row>
    <row r="811">
      <c r="D811" s="10"/>
      <c r="E811" s="10"/>
      <c r="G811" s="81"/>
      <c r="AU811" s="25"/>
    </row>
    <row r="812">
      <c r="D812" s="10"/>
      <c r="E812" s="10"/>
      <c r="G812" s="81"/>
      <c r="AU812" s="25"/>
    </row>
    <row r="813">
      <c r="D813" s="10"/>
      <c r="E813" s="10"/>
      <c r="G813" s="81"/>
      <c r="AU813" s="25"/>
    </row>
    <row r="814">
      <c r="D814" s="10"/>
      <c r="E814" s="10"/>
      <c r="G814" s="81"/>
      <c r="AU814" s="25"/>
    </row>
    <row r="815">
      <c r="D815" s="10"/>
      <c r="E815" s="10"/>
      <c r="G815" s="81"/>
      <c r="AU815" s="25"/>
    </row>
    <row r="816">
      <c r="D816" s="10"/>
      <c r="E816" s="10"/>
      <c r="G816" s="81"/>
      <c r="AU816" s="25"/>
    </row>
    <row r="817">
      <c r="D817" s="10"/>
      <c r="E817" s="10"/>
      <c r="G817" s="81"/>
      <c r="AU817" s="25"/>
    </row>
    <row r="818">
      <c r="D818" s="10"/>
      <c r="E818" s="10"/>
      <c r="G818" s="81"/>
      <c r="AU818" s="25"/>
    </row>
    <row r="819">
      <c r="D819" s="10"/>
      <c r="E819" s="10"/>
      <c r="G819" s="81"/>
      <c r="AU819" s="25"/>
    </row>
    <row r="820">
      <c r="D820" s="10"/>
      <c r="E820" s="10"/>
      <c r="G820" s="81"/>
      <c r="AU820" s="25"/>
    </row>
    <row r="821">
      <c r="D821" s="10"/>
      <c r="E821" s="10"/>
      <c r="G821" s="81"/>
      <c r="AU821" s="25"/>
    </row>
    <row r="822">
      <c r="D822" s="10"/>
      <c r="E822" s="10"/>
      <c r="G822" s="81"/>
      <c r="AU822" s="25"/>
    </row>
    <row r="823">
      <c r="D823" s="10"/>
      <c r="E823" s="10"/>
      <c r="G823" s="81"/>
      <c r="AU823" s="25"/>
    </row>
    <row r="824">
      <c r="D824" s="10"/>
      <c r="E824" s="10"/>
      <c r="G824" s="81"/>
      <c r="AU824" s="25"/>
    </row>
    <row r="825">
      <c r="D825" s="10"/>
      <c r="E825" s="10"/>
      <c r="G825" s="81"/>
      <c r="AU825" s="25"/>
    </row>
    <row r="826">
      <c r="D826" s="10"/>
      <c r="E826" s="10"/>
      <c r="G826" s="81"/>
      <c r="AU826" s="25"/>
    </row>
    <row r="827">
      <c r="D827" s="10"/>
      <c r="E827" s="10"/>
      <c r="G827" s="81"/>
      <c r="AU827" s="25"/>
    </row>
    <row r="828">
      <c r="D828" s="10"/>
      <c r="E828" s="10"/>
      <c r="G828" s="81"/>
      <c r="AU828" s="25"/>
    </row>
    <row r="829">
      <c r="D829" s="10"/>
      <c r="E829" s="10"/>
      <c r="G829" s="81"/>
      <c r="AU829" s="25"/>
    </row>
    <row r="830">
      <c r="D830" s="10"/>
      <c r="E830" s="10"/>
      <c r="G830" s="81"/>
      <c r="AU830" s="25"/>
    </row>
    <row r="831">
      <c r="D831" s="10"/>
      <c r="E831" s="10"/>
      <c r="G831" s="81"/>
      <c r="AU831" s="25"/>
    </row>
    <row r="832">
      <c r="D832" s="10"/>
      <c r="E832" s="10"/>
      <c r="G832" s="81"/>
      <c r="AU832" s="25"/>
    </row>
    <row r="833">
      <c r="D833" s="10"/>
      <c r="E833" s="10"/>
      <c r="G833" s="81"/>
      <c r="AU833" s="25"/>
    </row>
    <row r="834">
      <c r="D834" s="10"/>
      <c r="E834" s="10"/>
      <c r="G834" s="81"/>
      <c r="AU834" s="25"/>
    </row>
    <row r="835">
      <c r="D835" s="10"/>
      <c r="E835" s="10"/>
      <c r="G835" s="81"/>
      <c r="AU835" s="25"/>
    </row>
    <row r="836">
      <c r="D836" s="10"/>
      <c r="E836" s="10"/>
      <c r="G836" s="81"/>
      <c r="AU836" s="25"/>
    </row>
    <row r="837">
      <c r="D837" s="10"/>
      <c r="E837" s="10"/>
      <c r="G837" s="81"/>
      <c r="AU837" s="25"/>
    </row>
    <row r="838">
      <c r="D838" s="10"/>
      <c r="E838" s="10"/>
      <c r="G838" s="81"/>
      <c r="AU838" s="25"/>
    </row>
    <row r="839">
      <c r="D839" s="10"/>
      <c r="E839" s="10"/>
      <c r="G839" s="81"/>
      <c r="AU839" s="25"/>
    </row>
    <row r="840">
      <c r="D840" s="10"/>
      <c r="E840" s="10"/>
      <c r="G840" s="81"/>
      <c r="AU840" s="25"/>
    </row>
    <row r="841">
      <c r="D841" s="10"/>
      <c r="E841" s="10"/>
      <c r="G841" s="81"/>
      <c r="AU841" s="25"/>
    </row>
    <row r="842">
      <c r="D842" s="10"/>
      <c r="E842" s="10"/>
      <c r="G842" s="81"/>
      <c r="AU842" s="25"/>
    </row>
    <row r="843">
      <c r="D843" s="10"/>
      <c r="E843" s="10"/>
      <c r="G843" s="81"/>
      <c r="AU843" s="25"/>
    </row>
    <row r="844">
      <c r="D844" s="10"/>
      <c r="E844" s="10"/>
      <c r="G844" s="81"/>
      <c r="AU844" s="25"/>
    </row>
    <row r="845">
      <c r="D845" s="10"/>
      <c r="E845" s="10"/>
      <c r="G845" s="81"/>
      <c r="AU845" s="25"/>
    </row>
    <row r="846">
      <c r="D846" s="10"/>
      <c r="E846" s="10"/>
      <c r="G846" s="81"/>
      <c r="AU846" s="25"/>
    </row>
    <row r="847">
      <c r="D847" s="10"/>
      <c r="E847" s="10"/>
      <c r="G847" s="81"/>
      <c r="AU847" s="25"/>
    </row>
    <row r="848">
      <c r="D848" s="10"/>
      <c r="E848" s="10"/>
      <c r="G848" s="81"/>
      <c r="AU848" s="25"/>
    </row>
    <row r="849">
      <c r="D849" s="10"/>
      <c r="E849" s="10"/>
      <c r="G849" s="81"/>
      <c r="AU849" s="25"/>
    </row>
    <row r="850">
      <c r="D850" s="10"/>
      <c r="E850" s="10"/>
      <c r="G850" s="81"/>
      <c r="AU850" s="25"/>
    </row>
    <row r="851">
      <c r="D851" s="10"/>
      <c r="E851" s="10"/>
      <c r="G851" s="81"/>
      <c r="AU851" s="25"/>
    </row>
    <row r="852">
      <c r="D852" s="10"/>
      <c r="E852" s="10"/>
      <c r="G852" s="81"/>
      <c r="AU852" s="25"/>
    </row>
    <row r="853">
      <c r="D853" s="10"/>
      <c r="E853" s="10"/>
      <c r="G853" s="81"/>
      <c r="AU853" s="25"/>
    </row>
    <row r="854">
      <c r="D854" s="10"/>
      <c r="E854" s="10"/>
      <c r="G854" s="81"/>
      <c r="AU854" s="25"/>
    </row>
    <row r="855">
      <c r="D855" s="10"/>
      <c r="E855" s="10"/>
      <c r="G855" s="81"/>
      <c r="AU855" s="25"/>
    </row>
    <row r="856">
      <c r="D856" s="10"/>
      <c r="E856" s="10"/>
      <c r="G856" s="81"/>
      <c r="AU856" s="25"/>
    </row>
    <row r="857">
      <c r="D857" s="10"/>
      <c r="E857" s="10"/>
      <c r="G857" s="81"/>
      <c r="AU857" s="25"/>
    </row>
    <row r="858">
      <c r="D858" s="10"/>
      <c r="E858" s="10"/>
      <c r="G858" s="81"/>
      <c r="AU858" s="25"/>
    </row>
    <row r="859">
      <c r="D859" s="10"/>
      <c r="E859" s="10"/>
      <c r="G859" s="81"/>
      <c r="AU859" s="25"/>
    </row>
    <row r="860">
      <c r="D860" s="10"/>
      <c r="E860" s="10"/>
      <c r="G860" s="81"/>
      <c r="AU860" s="25"/>
    </row>
    <row r="861">
      <c r="D861" s="10"/>
      <c r="E861" s="10"/>
      <c r="G861" s="81"/>
      <c r="AU861" s="25"/>
    </row>
    <row r="862">
      <c r="D862" s="10"/>
      <c r="E862" s="10"/>
      <c r="G862" s="81"/>
      <c r="AU862" s="25"/>
    </row>
    <row r="863">
      <c r="D863" s="10"/>
      <c r="E863" s="10"/>
      <c r="G863" s="81"/>
      <c r="AU863" s="25"/>
    </row>
    <row r="864">
      <c r="D864" s="10"/>
      <c r="E864" s="10"/>
      <c r="G864" s="81"/>
      <c r="AU864" s="25"/>
    </row>
    <row r="865">
      <c r="D865" s="10"/>
      <c r="E865" s="10"/>
      <c r="G865" s="81"/>
      <c r="AU865" s="25"/>
    </row>
    <row r="866">
      <c r="D866" s="10"/>
      <c r="E866" s="10"/>
      <c r="G866" s="81"/>
      <c r="AU866" s="25"/>
    </row>
    <row r="867">
      <c r="D867" s="10"/>
      <c r="E867" s="10"/>
      <c r="G867" s="81"/>
      <c r="AU867" s="25"/>
    </row>
    <row r="868">
      <c r="D868" s="10"/>
      <c r="E868" s="10"/>
      <c r="G868" s="81"/>
      <c r="AU868" s="25"/>
    </row>
    <row r="869">
      <c r="D869" s="10"/>
      <c r="E869" s="10"/>
      <c r="G869" s="81"/>
      <c r="AU869" s="25"/>
    </row>
    <row r="870">
      <c r="D870" s="10"/>
      <c r="E870" s="10"/>
      <c r="G870" s="81"/>
      <c r="AU870" s="25"/>
    </row>
    <row r="871">
      <c r="D871" s="10"/>
      <c r="E871" s="10"/>
      <c r="G871" s="81"/>
      <c r="AU871" s="25"/>
    </row>
    <row r="872">
      <c r="D872" s="10"/>
      <c r="E872" s="10"/>
      <c r="G872" s="81"/>
      <c r="AU872" s="25"/>
    </row>
    <row r="873">
      <c r="D873" s="10"/>
      <c r="E873" s="10"/>
      <c r="G873" s="81"/>
      <c r="AU873" s="25"/>
    </row>
    <row r="874">
      <c r="D874" s="10"/>
      <c r="E874" s="10"/>
      <c r="G874" s="81"/>
      <c r="AU874" s="25"/>
    </row>
    <row r="875">
      <c r="D875" s="10"/>
      <c r="E875" s="10"/>
      <c r="G875" s="81"/>
      <c r="AU875" s="25"/>
    </row>
    <row r="876">
      <c r="D876" s="10"/>
      <c r="E876" s="10"/>
      <c r="G876" s="81"/>
      <c r="AU876" s="25"/>
    </row>
    <row r="877">
      <c r="D877" s="10"/>
      <c r="E877" s="10"/>
      <c r="G877" s="81"/>
      <c r="AU877" s="25"/>
    </row>
    <row r="878">
      <c r="D878" s="10"/>
      <c r="E878" s="10"/>
      <c r="G878" s="81"/>
      <c r="AU878" s="25"/>
    </row>
    <row r="879">
      <c r="D879" s="10"/>
      <c r="E879" s="10"/>
      <c r="G879" s="81"/>
      <c r="AU879" s="25"/>
    </row>
    <row r="880">
      <c r="D880" s="10"/>
      <c r="E880" s="10"/>
      <c r="G880" s="81"/>
      <c r="AU880" s="25"/>
    </row>
    <row r="881">
      <c r="D881" s="10"/>
      <c r="E881" s="10"/>
      <c r="G881" s="81"/>
      <c r="AU881" s="25"/>
    </row>
    <row r="882">
      <c r="D882" s="10"/>
      <c r="E882" s="10"/>
      <c r="G882" s="81"/>
      <c r="AU882" s="25"/>
    </row>
    <row r="883">
      <c r="D883" s="10"/>
      <c r="E883" s="10"/>
      <c r="G883" s="81"/>
      <c r="AU883" s="25"/>
    </row>
    <row r="884">
      <c r="D884" s="10"/>
      <c r="E884" s="10"/>
      <c r="G884" s="81"/>
      <c r="AU884" s="25"/>
    </row>
    <row r="885">
      <c r="D885" s="10"/>
      <c r="E885" s="10"/>
      <c r="G885" s="81"/>
      <c r="AU885" s="25"/>
    </row>
    <row r="886">
      <c r="D886" s="10"/>
      <c r="E886" s="10"/>
      <c r="G886" s="81"/>
      <c r="AU886" s="25"/>
    </row>
    <row r="887">
      <c r="D887" s="10"/>
      <c r="E887" s="10"/>
      <c r="G887" s="81"/>
      <c r="AU887" s="25"/>
    </row>
    <row r="888">
      <c r="D888" s="10"/>
      <c r="E888" s="10"/>
      <c r="G888" s="81"/>
      <c r="AU888" s="25"/>
    </row>
    <row r="889">
      <c r="D889" s="10"/>
      <c r="E889" s="10"/>
      <c r="G889" s="81"/>
      <c r="AU889" s="25"/>
    </row>
    <row r="890">
      <c r="D890" s="10"/>
      <c r="E890" s="10"/>
      <c r="G890" s="81"/>
      <c r="AU890" s="25"/>
    </row>
    <row r="891">
      <c r="D891" s="10"/>
      <c r="E891" s="10"/>
      <c r="G891" s="81"/>
      <c r="AU891" s="25"/>
    </row>
    <row r="892">
      <c r="D892" s="10"/>
      <c r="E892" s="10"/>
      <c r="G892" s="81"/>
      <c r="AU892" s="25"/>
    </row>
    <row r="893">
      <c r="D893" s="10"/>
      <c r="E893" s="10"/>
      <c r="G893" s="81"/>
      <c r="AU893" s="25"/>
    </row>
    <row r="894">
      <c r="D894" s="10"/>
      <c r="E894" s="10"/>
      <c r="G894" s="81"/>
      <c r="AU894" s="25"/>
    </row>
    <row r="895">
      <c r="D895" s="10"/>
      <c r="E895" s="10"/>
      <c r="G895" s="81"/>
      <c r="AU895" s="25"/>
    </row>
    <row r="896">
      <c r="D896" s="10"/>
      <c r="E896" s="10"/>
      <c r="G896" s="81"/>
      <c r="AU896" s="25"/>
    </row>
    <row r="897">
      <c r="D897" s="10"/>
      <c r="E897" s="10"/>
      <c r="G897" s="81"/>
      <c r="AU897" s="25"/>
    </row>
    <row r="898">
      <c r="D898" s="10"/>
      <c r="E898" s="10"/>
      <c r="G898" s="81"/>
      <c r="AU898" s="25"/>
    </row>
    <row r="899">
      <c r="D899" s="10"/>
      <c r="E899" s="10"/>
      <c r="G899" s="81"/>
      <c r="AU899" s="25"/>
    </row>
    <row r="900">
      <c r="D900" s="10"/>
      <c r="E900" s="10"/>
      <c r="G900" s="81"/>
      <c r="AU900" s="25"/>
    </row>
    <row r="901">
      <c r="D901" s="10"/>
      <c r="E901" s="10"/>
      <c r="G901" s="81"/>
      <c r="AU901" s="25"/>
    </row>
    <row r="902">
      <c r="D902" s="10"/>
      <c r="E902" s="10"/>
      <c r="G902" s="81"/>
      <c r="AU902" s="25"/>
    </row>
    <row r="903">
      <c r="D903" s="10"/>
      <c r="E903" s="10"/>
      <c r="G903" s="81"/>
      <c r="AU903" s="25"/>
    </row>
    <row r="904">
      <c r="D904" s="10"/>
      <c r="E904" s="10"/>
      <c r="G904" s="81"/>
      <c r="AU904" s="25"/>
    </row>
    <row r="905">
      <c r="D905" s="10"/>
      <c r="E905" s="10"/>
      <c r="G905" s="81"/>
      <c r="AU905" s="25"/>
    </row>
    <row r="906">
      <c r="D906" s="10"/>
      <c r="E906" s="10"/>
      <c r="G906" s="81"/>
      <c r="AU906" s="25"/>
    </row>
    <row r="907">
      <c r="D907" s="10"/>
      <c r="E907" s="10"/>
      <c r="G907" s="81"/>
      <c r="AU907" s="25"/>
    </row>
    <row r="908">
      <c r="D908" s="10"/>
      <c r="E908" s="10"/>
      <c r="G908" s="81"/>
      <c r="AU908" s="25"/>
    </row>
    <row r="909">
      <c r="D909" s="10"/>
      <c r="E909" s="10"/>
      <c r="G909" s="81"/>
      <c r="AU909" s="25"/>
    </row>
    <row r="910">
      <c r="D910" s="10"/>
      <c r="E910" s="10"/>
      <c r="G910" s="81"/>
      <c r="AU910" s="25"/>
    </row>
    <row r="911">
      <c r="D911" s="10"/>
      <c r="E911" s="10"/>
      <c r="G911" s="81"/>
      <c r="AU911" s="25"/>
    </row>
    <row r="912">
      <c r="D912" s="10"/>
      <c r="E912" s="10"/>
      <c r="G912" s="81"/>
      <c r="AU912" s="25"/>
    </row>
    <row r="913">
      <c r="D913" s="10"/>
      <c r="E913" s="10"/>
      <c r="G913" s="81"/>
      <c r="AU913" s="25"/>
    </row>
    <row r="914">
      <c r="D914" s="10"/>
      <c r="E914" s="10"/>
      <c r="G914" s="81"/>
      <c r="AU914" s="25"/>
    </row>
    <row r="915">
      <c r="D915" s="10"/>
      <c r="E915" s="10"/>
      <c r="G915" s="81"/>
      <c r="AU915" s="25"/>
    </row>
    <row r="916">
      <c r="D916" s="10"/>
      <c r="E916" s="10"/>
      <c r="G916" s="81"/>
      <c r="AU916" s="25"/>
    </row>
    <row r="917">
      <c r="D917" s="10"/>
      <c r="E917" s="10"/>
      <c r="G917" s="81"/>
      <c r="AU917" s="25"/>
    </row>
    <row r="918">
      <c r="D918" s="10"/>
      <c r="E918" s="10"/>
      <c r="G918" s="81"/>
      <c r="AU918" s="25"/>
    </row>
    <row r="919">
      <c r="D919" s="10"/>
      <c r="E919" s="10"/>
      <c r="G919" s="81"/>
      <c r="AU919" s="25"/>
    </row>
    <row r="920">
      <c r="D920" s="10"/>
      <c r="E920" s="10"/>
      <c r="G920" s="81"/>
      <c r="AU920" s="25"/>
    </row>
    <row r="921">
      <c r="D921" s="10"/>
      <c r="E921" s="10"/>
      <c r="G921" s="81"/>
      <c r="AU921" s="25"/>
    </row>
    <row r="922">
      <c r="D922" s="10"/>
      <c r="E922" s="10"/>
      <c r="G922" s="81"/>
      <c r="AU922" s="25"/>
    </row>
    <row r="923">
      <c r="D923" s="10"/>
      <c r="E923" s="10"/>
      <c r="G923" s="81"/>
      <c r="AU923" s="25"/>
    </row>
    <row r="924">
      <c r="D924" s="10"/>
      <c r="E924" s="10"/>
      <c r="G924" s="81"/>
      <c r="AU924" s="25"/>
    </row>
    <row r="925">
      <c r="D925" s="10"/>
      <c r="E925" s="10"/>
      <c r="G925" s="81"/>
      <c r="AU925" s="25"/>
    </row>
    <row r="926">
      <c r="D926" s="10"/>
      <c r="E926" s="10"/>
      <c r="G926" s="81"/>
      <c r="AU926" s="25"/>
    </row>
    <row r="927">
      <c r="D927" s="10"/>
      <c r="E927" s="10"/>
      <c r="G927" s="81"/>
      <c r="AU927" s="25"/>
    </row>
    <row r="928">
      <c r="D928" s="10"/>
      <c r="E928" s="10"/>
      <c r="G928" s="81"/>
      <c r="AU928" s="25"/>
    </row>
    <row r="929">
      <c r="D929" s="10"/>
      <c r="E929" s="10"/>
      <c r="G929" s="81"/>
      <c r="AU929" s="25"/>
    </row>
    <row r="930">
      <c r="D930" s="10"/>
      <c r="E930" s="10"/>
      <c r="G930" s="81"/>
      <c r="AU930" s="25"/>
    </row>
    <row r="931">
      <c r="D931" s="10"/>
      <c r="E931" s="10"/>
      <c r="G931" s="81"/>
      <c r="AU931" s="25"/>
    </row>
    <row r="932">
      <c r="D932" s="10"/>
      <c r="E932" s="10"/>
      <c r="G932" s="81"/>
      <c r="AU932" s="25"/>
    </row>
    <row r="933">
      <c r="D933" s="10"/>
      <c r="E933" s="10"/>
      <c r="G933" s="81"/>
      <c r="AU933" s="25"/>
    </row>
    <row r="934">
      <c r="D934" s="10"/>
      <c r="E934" s="10"/>
      <c r="G934" s="81"/>
      <c r="AU934" s="25"/>
    </row>
    <row r="935">
      <c r="D935" s="10"/>
      <c r="E935" s="10"/>
      <c r="G935" s="81"/>
      <c r="AU935" s="25"/>
    </row>
    <row r="936">
      <c r="D936" s="10"/>
      <c r="E936" s="10"/>
      <c r="G936" s="81"/>
      <c r="AU936" s="25"/>
    </row>
    <row r="937">
      <c r="D937" s="10"/>
      <c r="E937" s="10"/>
      <c r="G937" s="81"/>
      <c r="AU937" s="25"/>
    </row>
    <row r="938">
      <c r="D938" s="10"/>
      <c r="E938" s="10"/>
      <c r="G938" s="81"/>
      <c r="AU938" s="25"/>
    </row>
    <row r="939">
      <c r="D939" s="10"/>
      <c r="E939" s="10"/>
      <c r="G939" s="81"/>
      <c r="AU939" s="25"/>
    </row>
    <row r="940">
      <c r="D940" s="10"/>
      <c r="E940" s="10"/>
      <c r="G940" s="81"/>
      <c r="AU940" s="25"/>
    </row>
    <row r="941">
      <c r="D941" s="10"/>
      <c r="E941" s="10"/>
      <c r="G941" s="81"/>
      <c r="AU941" s="25"/>
    </row>
    <row r="942">
      <c r="D942" s="10"/>
      <c r="E942" s="10"/>
      <c r="G942" s="81"/>
      <c r="AU942" s="25"/>
    </row>
    <row r="943">
      <c r="D943" s="10"/>
      <c r="E943" s="10"/>
      <c r="G943" s="81"/>
      <c r="AU943" s="25"/>
    </row>
    <row r="944">
      <c r="D944" s="10"/>
      <c r="E944" s="10"/>
      <c r="G944" s="81"/>
      <c r="AU944" s="25"/>
    </row>
    <row r="945">
      <c r="D945" s="10"/>
      <c r="E945" s="10"/>
      <c r="G945" s="81"/>
      <c r="AU945" s="25"/>
    </row>
    <row r="946">
      <c r="D946" s="10"/>
      <c r="E946" s="10"/>
      <c r="G946" s="81"/>
      <c r="AU946" s="25"/>
    </row>
    <row r="947">
      <c r="D947" s="10"/>
      <c r="E947" s="10"/>
      <c r="G947" s="81"/>
      <c r="AU947" s="25"/>
    </row>
    <row r="948">
      <c r="D948" s="10"/>
      <c r="E948" s="10"/>
      <c r="G948" s="81"/>
      <c r="AU948" s="25"/>
    </row>
    <row r="949">
      <c r="D949" s="10"/>
      <c r="E949" s="10"/>
      <c r="G949" s="81"/>
      <c r="AU949" s="25"/>
    </row>
    <row r="950">
      <c r="D950" s="10"/>
      <c r="E950" s="10"/>
      <c r="G950" s="81"/>
      <c r="AU950" s="25"/>
    </row>
    <row r="951">
      <c r="D951" s="10"/>
      <c r="E951" s="10"/>
      <c r="G951" s="81"/>
      <c r="AU951" s="25"/>
    </row>
    <row r="952">
      <c r="D952" s="10"/>
      <c r="E952" s="10"/>
      <c r="G952" s="81"/>
      <c r="AU952" s="25"/>
    </row>
    <row r="953">
      <c r="D953" s="10"/>
      <c r="E953" s="10"/>
      <c r="G953" s="81"/>
      <c r="AU953" s="25"/>
    </row>
    <row r="954">
      <c r="D954" s="10"/>
      <c r="E954" s="10"/>
      <c r="G954" s="81"/>
      <c r="AU954" s="25"/>
    </row>
    <row r="955">
      <c r="D955" s="10"/>
      <c r="E955" s="10"/>
      <c r="G955" s="81"/>
      <c r="AU955" s="25"/>
    </row>
    <row r="956">
      <c r="D956" s="10"/>
      <c r="E956" s="10"/>
      <c r="G956" s="81"/>
      <c r="AU956" s="25"/>
    </row>
    <row r="957">
      <c r="D957" s="10"/>
      <c r="E957" s="10"/>
      <c r="G957" s="81"/>
      <c r="AU957" s="25"/>
    </row>
    <row r="958">
      <c r="D958" s="10"/>
      <c r="E958" s="10"/>
      <c r="G958" s="81"/>
      <c r="AU958" s="25"/>
    </row>
    <row r="959">
      <c r="D959" s="10"/>
      <c r="E959" s="10"/>
      <c r="G959" s="81"/>
      <c r="AU959" s="25"/>
    </row>
    <row r="960">
      <c r="D960" s="10"/>
      <c r="E960" s="10"/>
      <c r="G960" s="81"/>
      <c r="AU960" s="25"/>
    </row>
    <row r="961">
      <c r="D961" s="10"/>
      <c r="E961" s="10"/>
      <c r="G961" s="81"/>
      <c r="AU961" s="25"/>
    </row>
    <row r="962">
      <c r="D962" s="10"/>
      <c r="E962" s="10"/>
      <c r="G962" s="81"/>
      <c r="AU962" s="25"/>
    </row>
    <row r="963">
      <c r="D963" s="10"/>
      <c r="E963" s="10"/>
      <c r="G963" s="81"/>
      <c r="AU963" s="25"/>
    </row>
    <row r="964">
      <c r="D964" s="10"/>
      <c r="E964" s="10"/>
      <c r="G964" s="81"/>
      <c r="AU964" s="25"/>
    </row>
    <row r="965">
      <c r="D965" s="10"/>
      <c r="E965" s="10"/>
      <c r="G965" s="81"/>
      <c r="AU965" s="25"/>
    </row>
    <row r="966">
      <c r="D966" s="10"/>
      <c r="E966" s="10"/>
      <c r="G966" s="81"/>
      <c r="AU966" s="25"/>
    </row>
    <row r="967">
      <c r="D967" s="10"/>
      <c r="E967" s="10"/>
      <c r="G967" s="81"/>
      <c r="AU967" s="25"/>
    </row>
    <row r="968">
      <c r="D968" s="10"/>
      <c r="E968" s="10"/>
      <c r="G968" s="81"/>
      <c r="AU968" s="25"/>
    </row>
    <row r="969">
      <c r="D969" s="10"/>
      <c r="E969" s="10"/>
      <c r="G969" s="81"/>
      <c r="AU969" s="25"/>
    </row>
    <row r="970">
      <c r="D970" s="10"/>
      <c r="E970" s="10"/>
      <c r="G970" s="81"/>
      <c r="AU970" s="25"/>
    </row>
    <row r="971">
      <c r="D971" s="10"/>
      <c r="E971" s="10"/>
      <c r="G971" s="81"/>
      <c r="AU971" s="25"/>
    </row>
    <row r="972">
      <c r="D972" s="10"/>
      <c r="E972" s="10"/>
      <c r="G972" s="81"/>
      <c r="AU972" s="25"/>
    </row>
    <row r="973">
      <c r="D973" s="10"/>
      <c r="E973" s="10"/>
      <c r="G973" s="81"/>
      <c r="AU973" s="25"/>
    </row>
    <row r="974">
      <c r="D974" s="10"/>
      <c r="E974" s="10"/>
      <c r="G974" s="81"/>
      <c r="AU974" s="25"/>
    </row>
    <row r="975">
      <c r="D975" s="10"/>
      <c r="E975" s="10"/>
      <c r="G975" s="81"/>
      <c r="AU975" s="25"/>
    </row>
    <row r="976">
      <c r="D976" s="10"/>
      <c r="E976" s="10"/>
      <c r="G976" s="81"/>
      <c r="AU976" s="25"/>
    </row>
    <row r="977">
      <c r="D977" s="10"/>
      <c r="E977" s="10"/>
      <c r="G977" s="81"/>
      <c r="AU977" s="25"/>
    </row>
    <row r="978">
      <c r="D978" s="10"/>
      <c r="E978" s="10"/>
      <c r="G978" s="81"/>
      <c r="AU978" s="25"/>
    </row>
    <row r="979">
      <c r="D979" s="10"/>
      <c r="E979" s="10"/>
      <c r="G979" s="81"/>
      <c r="AU979" s="25"/>
    </row>
    <row r="980">
      <c r="D980" s="10"/>
      <c r="E980" s="10"/>
      <c r="G980" s="81"/>
      <c r="AU980" s="25"/>
    </row>
    <row r="981">
      <c r="D981" s="10"/>
      <c r="E981" s="10"/>
      <c r="G981" s="81"/>
      <c r="AU981" s="25"/>
    </row>
    <row r="982">
      <c r="D982" s="10"/>
      <c r="E982" s="10"/>
      <c r="G982" s="81"/>
      <c r="AU982" s="25"/>
    </row>
    <row r="983">
      <c r="D983" s="10"/>
      <c r="E983" s="10"/>
      <c r="G983" s="81"/>
      <c r="AU983" s="25"/>
    </row>
    <row r="984">
      <c r="D984" s="10"/>
      <c r="E984" s="10"/>
      <c r="G984" s="81"/>
      <c r="AU984" s="25"/>
    </row>
    <row r="985">
      <c r="D985" s="10"/>
      <c r="E985" s="10"/>
      <c r="G985" s="81"/>
      <c r="AU985" s="25"/>
    </row>
    <row r="986">
      <c r="D986" s="10"/>
      <c r="E986" s="10"/>
      <c r="G986" s="81"/>
      <c r="AU986" s="25"/>
    </row>
    <row r="987">
      <c r="D987" s="10"/>
      <c r="E987" s="10"/>
      <c r="G987" s="81"/>
      <c r="AU987" s="25"/>
    </row>
    <row r="988">
      <c r="D988" s="10"/>
      <c r="E988" s="10"/>
      <c r="G988" s="81"/>
      <c r="AU988" s="25"/>
    </row>
    <row r="989">
      <c r="D989" s="10"/>
      <c r="E989" s="10"/>
      <c r="G989" s="81"/>
      <c r="AU989" s="25"/>
    </row>
    <row r="990">
      <c r="D990" s="10"/>
      <c r="E990" s="10"/>
      <c r="G990" s="81"/>
      <c r="AU990" s="25"/>
    </row>
    <row r="991">
      <c r="D991" s="10"/>
      <c r="E991" s="10"/>
      <c r="G991" s="81"/>
      <c r="AU991" s="25"/>
    </row>
    <row r="992">
      <c r="D992" s="10"/>
      <c r="E992" s="10"/>
      <c r="G992" s="81"/>
      <c r="AU992" s="25"/>
    </row>
    <row r="993">
      <c r="D993" s="10"/>
      <c r="E993" s="10"/>
      <c r="G993" s="81"/>
      <c r="AU993" s="25"/>
    </row>
    <row r="994">
      <c r="D994" s="10"/>
      <c r="E994" s="10"/>
      <c r="G994" s="81"/>
      <c r="AU994" s="25"/>
    </row>
    <row r="995">
      <c r="D995" s="10"/>
      <c r="E995" s="10"/>
      <c r="G995" s="81"/>
      <c r="AU995" s="25"/>
    </row>
    <row r="996">
      <c r="D996" s="10"/>
      <c r="E996" s="10"/>
      <c r="G996" s="81"/>
      <c r="AU996" s="25"/>
    </row>
    <row r="997">
      <c r="D997" s="10"/>
      <c r="E997" s="10"/>
      <c r="G997" s="81"/>
      <c r="AU997" s="25"/>
    </row>
    <row r="998">
      <c r="D998" s="10"/>
      <c r="E998" s="10"/>
      <c r="G998" s="81"/>
      <c r="AU998" s="25"/>
    </row>
    <row r="999">
      <c r="D999" s="10"/>
      <c r="E999" s="10"/>
      <c r="G999" s="81"/>
      <c r="AU999" s="25"/>
    </row>
    <row r="1000">
      <c r="D1000" s="10"/>
      <c r="E1000" s="10"/>
      <c r="G1000" s="81"/>
      <c r="AU1000" s="25"/>
    </row>
    <row r="1001">
      <c r="D1001" s="10"/>
      <c r="E1001" s="10"/>
      <c r="G1001" s="81"/>
      <c r="AU1001" s="25"/>
    </row>
    <row r="1002">
      <c r="D1002" s="10"/>
      <c r="E1002" s="10"/>
      <c r="G1002" s="81"/>
      <c r="AU1002" s="25"/>
    </row>
    <row r="1003">
      <c r="D1003" s="10"/>
      <c r="E1003" s="10"/>
      <c r="G1003" s="81"/>
      <c r="AU1003" s="25"/>
    </row>
    <row r="1004">
      <c r="D1004" s="10"/>
      <c r="E1004" s="10"/>
      <c r="G1004" s="81"/>
      <c r="AU1004" s="25"/>
    </row>
    <row r="1005">
      <c r="D1005" s="10"/>
      <c r="E1005" s="10"/>
      <c r="G1005" s="81"/>
      <c r="AU1005" s="25"/>
    </row>
    <row r="1006">
      <c r="D1006" s="10"/>
      <c r="E1006" s="10"/>
      <c r="G1006" s="81"/>
      <c r="AU1006" s="25"/>
    </row>
    <row r="1007">
      <c r="D1007" s="10"/>
      <c r="E1007" s="10"/>
      <c r="G1007" s="81"/>
      <c r="AU1007" s="25"/>
    </row>
    <row r="1008">
      <c r="D1008" s="10"/>
      <c r="E1008" s="10"/>
      <c r="G1008" s="81"/>
      <c r="AU1008" s="25"/>
    </row>
    <row r="1009">
      <c r="D1009" s="10"/>
      <c r="E1009" s="10"/>
      <c r="G1009" s="81"/>
      <c r="AU1009" s="25"/>
    </row>
    <row r="1010">
      <c r="D1010" s="10"/>
      <c r="E1010" s="10"/>
      <c r="G1010" s="81"/>
      <c r="AU1010" s="25"/>
    </row>
    <row r="1011">
      <c r="D1011" s="10"/>
      <c r="E1011" s="10"/>
      <c r="G1011" s="81"/>
      <c r="AU1011" s="25"/>
    </row>
    <row r="1012">
      <c r="D1012" s="10"/>
      <c r="E1012" s="10"/>
      <c r="G1012" s="81"/>
      <c r="AU1012" s="25"/>
    </row>
    <row r="1013">
      <c r="D1013" s="10"/>
      <c r="E1013" s="10"/>
      <c r="G1013" s="81"/>
      <c r="AU1013" s="25"/>
    </row>
    <row r="1014">
      <c r="D1014" s="10"/>
      <c r="E1014" s="10"/>
      <c r="G1014" s="81"/>
      <c r="AU1014" s="25"/>
    </row>
    <row r="1015">
      <c r="D1015" s="10"/>
      <c r="E1015" s="10"/>
      <c r="G1015" s="81"/>
      <c r="AU1015" s="25"/>
    </row>
    <row r="1016">
      <c r="D1016" s="10"/>
      <c r="E1016" s="10"/>
      <c r="G1016" s="81"/>
      <c r="AU1016" s="25"/>
    </row>
    <row r="1017">
      <c r="D1017" s="10"/>
      <c r="E1017" s="10"/>
      <c r="G1017" s="81"/>
      <c r="AU1017" s="25"/>
    </row>
    <row r="1018">
      <c r="D1018" s="10"/>
      <c r="E1018" s="10"/>
      <c r="G1018" s="81"/>
      <c r="AU1018" s="25"/>
    </row>
    <row r="1019">
      <c r="D1019" s="10"/>
      <c r="E1019" s="10"/>
      <c r="G1019" s="81"/>
      <c r="AU1019" s="25"/>
    </row>
    <row r="1020">
      <c r="D1020" s="10"/>
      <c r="E1020" s="10"/>
      <c r="G1020" s="81"/>
      <c r="AU1020" s="25"/>
    </row>
    <row r="1021">
      <c r="D1021" s="10"/>
      <c r="E1021" s="10"/>
      <c r="G1021" s="81"/>
      <c r="AU1021" s="25"/>
    </row>
    <row r="1022">
      <c r="D1022" s="10"/>
      <c r="E1022" s="10"/>
      <c r="G1022" s="81"/>
      <c r="AU1022" s="25"/>
    </row>
    <row r="1023">
      <c r="D1023" s="10"/>
      <c r="E1023" s="10"/>
      <c r="G1023" s="81"/>
      <c r="AU1023" s="25"/>
    </row>
    <row r="1024">
      <c r="D1024" s="10"/>
      <c r="E1024" s="10"/>
      <c r="G1024" s="81"/>
      <c r="AU1024" s="25"/>
    </row>
    <row r="1025">
      <c r="D1025" s="10"/>
      <c r="E1025" s="10"/>
      <c r="G1025" s="81"/>
      <c r="AU1025" s="25"/>
    </row>
    <row r="1026">
      <c r="D1026" s="10"/>
      <c r="E1026" s="10"/>
      <c r="G1026" s="81"/>
      <c r="AU1026" s="25"/>
    </row>
    <row r="1027">
      <c r="D1027" s="10"/>
      <c r="E1027" s="10"/>
      <c r="G1027" s="81"/>
      <c r="AU1027" s="25"/>
    </row>
    <row r="1028">
      <c r="D1028" s="10"/>
      <c r="E1028" s="10"/>
      <c r="G1028" s="81"/>
      <c r="AU1028" s="25"/>
    </row>
    <row r="1029">
      <c r="D1029" s="10"/>
      <c r="E1029" s="10"/>
      <c r="G1029" s="81"/>
      <c r="AU1029" s="25"/>
    </row>
    <row r="1030">
      <c r="D1030" s="10"/>
      <c r="E1030" s="10"/>
      <c r="G1030" s="81"/>
      <c r="AU1030" s="25"/>
    </row>
    <row r="1031">
      <c r="D1031" s="10"/>
      <c r="E1031" s="10"/>
      <c r="G1031" s="81"/>
      <c r="AU1031" s="25"/>
    </row>
    <row r="1032">
      <c r="D1032" s="10"/>
      <c r="E1032" s="10"/>
      <c r="G1032" s="81"/>
      <c r="AU1032" s="25"/>
    </row>
    <row r="1033">
      <c r="D1033" s="10"/>
      <c r="E1033" s="10"/>
      <c r="G1033" s="81"/>
      <c r="AU1033" s="25"/>
    </row>
    <row r="1034">
      <c r="D1034" s="10"/>
      <c r="E1034" s="10"/>
      <c r="G1034" s="81"/>
      <c r="AU1034" s="25"/>
    </row>
    <row r="1035">
      <c r="D1035" s="10"/>
      <c r="E1035" s="10"/>
      <c r="G1035" s="81"/>
      <c r="AU1035" s="25"/>
    </row>
    <row r="1036">
      <c r="D1036" s="10"/>
      <c r="E1036" s="10"/>
      <c r="G1036" s="81"/>
      <c r="AU1036" s="25"/>
    </row>
    <row r="1037">
      <c r="D1037" s="10"/>
      <c r="E1037" s="10"/>
      <c r="G1037" s="81"/>
      <c r="AU1037" s="25"/>
    </row>
    <row r="1038">
      <c r="D1038" s="10"/>
      <c r="E1038" s="10"/>
      <c r="G1038" s="81"/>
      <c r="AU1038" s="25"/>
    </row>
    <row r="1039">
      <c r="D1039" s="10"/>
      <c r="E1039" s="10"/>
      <c r="G1039" s="81"/>
      <c r="AU1039" s="25"/>
    </row>
    <row r="1040">
      <c r="D1040" s="10"/>
      <c r="E1040" s="10"/>
      <c r="G1040" s="81"/>
      <c r="AU1040" s="25"/>
    </row>
    <row r="1041">
      <c r="D1041" s="10"/>
      <c r="E1041" s="10"/>
      <c r="G1041" s="81"/>
      <c r="AU1041" s="25"/>
    </row>
    <row r="1042">
      <c r="D1042" s="10"/>
      <c r="E1042" s="10"/>
      <c r="G1042" s="81"/>
      <c r="AU1042" s="25"/>
    </row>
    <row r="1043">
      <c r="D1043" s="10"/>
      <c r="E1043" s="10"/>
      <c r="G1043" s="81"/>
      <c r="AU1043" s="25"/>
    </row>
    <row r="1044">
      <c r="D1044" s="10"/>
      <c r="E1044" s="10"/>
      <c r="G1044" s="81"/>
      <c r="AU1044" s="25"/>
    </row>
    <row r="1045">
      <c r="D1045" s="10"/>
      <c r="E1045" s="10"/>
      <c r="G1045" s="81"/>
      <c r="AU1045" s="25"/>
    </row>
    <row r="1046">
      <c r="D1046" s="10"/>
      <c r="E1046" s="10"/>
      <c r="G1046" s="81"/>
      <c r="AU1046" s="25"/>
    </row>
    <row r="1047">
      <c r="D1047" s="10"/>
      <c r="E1047" s="10"/>
      <c r="G1047" s="81"/>
      <c r="AU1047" s="25"/>
    </row>
    <row r="1048">
      <c r="D1048" s="10"/>
      <c r="E1048" s="10"/>
      <c r="G1048" s="81"/>
      <c r="AU1048" s="25"/>
    </row>
    <row r="1049">
      <c r="D1049" s="10"/>
      <c r="E1049" s="10"/>
      <c r="G1049" s="81"/>
      <c r="AU1049" s="25"/>
    </row>
    <row r="1050">
      <c r="D1050" s="10"/>
      <c r="E1050" s="10"/>
      <c r="G1050" s="81"/>
      <c r="AU1050" s="25"/>
    </row>
    <row r="1051">
      <c r="D1051" s="10"/>
      <c r="E1051" s="10"/>
      <c r="G1051" s="81"/>
      <c r="AU1051" s="25"/>
    </row>
    <row r="1052">
      <c r="D1052" s="10"/>
      <c r="E1052" s="10"/>
      <c r="G1052" s="81"/>
      <c r="AU1052" s="25"/>
    </row>
    <row r="1053">
      <c r="D1053" s="10"/>
      <c r="E1053" s="10"/>
      <c r="G1053" s="81"/>
      <c r="AU1053" s="25"/>
    </row>
    <row r="1054">
      <c r="D1054" s="10"/>
      <c r="E1054" s="10"/>
      <c r="G1054" s="81"/>
      <c r="AU1054" s="25"/>
    </row>
    <row r="1055">
      <c r="D1055" s="10"/>
      <c r="E1055" s="10"/>
      <c r="G1055" s="81"/>
      <c r="AU1055" s="25"/>
    </row>
    <row r="1056">
      <c r="D1056" s="10"/>
      <c r="E1056" s="10"/>
      <c r="G1056" s="81"/>
      <c r="AU1056" s="25"/>
    </row>
    <row r="1057">
      <c r="D1057" s="10"/>
      <c r="E1057" s="10"/>
      <c r="G1057" s="81"/>
      <c r="AU1057" s="25"/>
    </row>
    <row r="1058">
      <c r="D1058" s="10"/>
      <c r="E1058" s="10"/>
      <c r="G1058" s="81"/>
      <c r="AU1058" s="25"/>
    </row>
    <row r="1059">
      <c r="D1059" s="10"/>
      <c r="E1059" s="10"/>
      <c r="G1059" s="81"/>
      <c r="AU1059" s="25"/>
    </row>
    <row r="1060">
      <c r="D1060" s="10"/>
      <c r="E1060" s="10"/>
      <c r="G1060" s="81"/>
      <c r="AU1060" s="25"/>
    </row>
    <row r="1061">
      <c r="D1061" s="10"/>
      <c r="E1061" s="10"/>
      <c r="G1061" s="81"/>
      <c r="AU1061" s="25"/>
    </row>
    <row r="1062">
      <c r="D1062" s="10"/>
      <c r="E1062" s="10"/>
      <c r="G1062" s="81"/>
      <c r="AU1062" s="25"/>
    </row>
    <row r="1063">
      <c r="D1063" s="10"/>
      <c r="E1063" s="10"/>
      <c r="G1063" s="81"/>
      <c r="AU1063" s="25"/>
    </row>
    <row r="1064">
      <c r="D1064" s="10"/>
      <c r="E1064" s="10"/>
      <c r="G1064" s="81"/>
      <c r="AU1064" s="25"/>
    </row>
    <row r="1065">
      <c r="D1065" s="10"/>
      <c r="E1065" s="10"/>
      <c r="G1065" s="81"/>
      <c r="AU1065" s="25"/>
    </row>
    <row r="1066">
      <c r="D1066" s="10"/>
      <c r="E1066" s="10"/>
      <c r="G1066" s="81"/>
      <c r="AU1066" s="25"/>
    </row>
    <row r="1067">
      <c r="D1067" s="10"/>
      <c r="E1067" s="10"/>
      <c r="G1067" s="81"/>
      <c r="AU1067" s="25"/>
    </row>
    <row r="1068">
      <c r="D1068" s="10"/>
      <c r="E1068" s="10"/>
      <c r="G1068" s="81"/>
      <c r="AU1068" s="25"/>
    </row>
    <row r="1069">
      <c r="D1069" s="10"/>
      <c r="E1069" s="10"/>
      <c r="G1069" s="81"/>
      <c r="AU1069" s="25"/>
    </row>
    <row r="1070">
      <c r="D1070" s="10"/>
      <c r="E1070" s="10"/>
      <c r="G1070" s="81"/>
      <c r="AU1070" s="25"/>
    </row>
    <row r="1071">
      <c r="D1071" s="10"/>
      <c r="E1071" s="10"/>
      <c r="G1071" s="81"/>
      <c r="AU1071" s="25"/>
    </row>
    <row r="1072">
      <c r="D1072" s="10"/>
      <c r="E1072" s="10"/>
      <c r="G1072" s="81"/>
      <c r="AU1072" s="25"/>
    </row>
    <row r="1073">
      <c r="D1073" s="10"/>
      <c r="E1073" s="10"/>
      <c r="G1073" s="81"/>
      <c r="AU1073" s="25"/>
    </row>
    <row r="1074">
      <c r="D1074" s="10"/>
      <c r="E1074" s="10"/>
      <c r="G1074" s="81"/>
      <c r="AU1074" s="25"/>
    </row>
    <row r="1075">
      <c r="D1075" s="10"/>
      <c r="E1075" s="10"/>
      <c r="G1075" s="81"/>
      <c r="AU1075" s="25"/>
    </row>
    <row r="1076">
      <c r="D1076" s="10"/>
      <c r="E1076" s="10"/>
      <c r="G1076" s="81"/>
      <c r="AU1076" s="25"/>
    </row>
    <row r="1077">
      <c r="D1077" s="10"/>
      <c r="E1077" s="10"/>
      <c r="G1077" s="81"/>
      <c r="AU1077" s="25"/>
    </row>
    <row r="1078">
      <c r="D1078" s="10"/>
      <c r="E1078" s="10"/>
      <c r="G1078" s="81"/>
      <c r="AU1078" s="25"/>
    </row>
    <row r="1079">
      <c r="D1079" s="10"/>
      <c r="E1079" s="10"/>
      <c r="G1079" s="81"/>
      <c r="AU1079" s="25"/>
    </row>
    <row r="1080">
      <c r="D1080" s="10"/>
      <c r="E1080" s="10"/>
      <c r="G1080" s="81"/>
      <c r="AU1080" s="25"/>
    </row>
    <row r="1081">
      <c r="D1081" s="10"/>
      <c r="E1081" s="10"/>
      <c r="G1081" s="81"/>
      <c r="AU1081" s="25"/>
    </row>
    <row r="1082">
      <c r="D1082" s="10"/>
      <c r="E1082" s="10"/>
      <c r="G1082" s="81"/>
      <c r="AU1082" s="25"/>
    </row>
    <row r="1083">
      <c r="D1083" s="10"/>
      <c r="E1083" s="10"/>
      <c r="G1083" s="81"/>
      <c r="AU1083" s="25"/>
    </row>
    <row r="1084">
      <c r="D1084" s="10"/>
      <c r="E1084" s="10"/>
      <c r="G1084" s="81"/>
      <c r="AU1084" s="25"/>
    </row>
    <row r="1085">
      <c r="D1085" s="10"/>
      <c r="E1085" s="10"/>
      <c r="G1085" s="81"/>
      <c r="AU1085" s="25"/>
    </row>
    <row r="1086">
      <c r="D1086" s="10"/>
      <c r="E1086" s="10"/>
      <c r="G1086" s="81"/>
      <c r="AU1086" s="25"/>
    </row>
    <row r="1087">
      <c r="D1087" s="10"/>
      <c r="E1087" s="10"/>
      <c r="G1087" s="81"/>
      <c r="AU1087" s="25"/>
    </row>
    <row r="1088">
      <c r="D1088" s="10"/>
      <c r="E1088" s="10"/>
      <c r="G1088" s="81"/>
      <c r="AU1088" s="25"/>
    </row>
    <row r="1089">
      <c r="D1089" s="10"/>
      <c r="E1089" s="10"/>
      <c r="G1089" s="81"/>
      <c r="AU1089" s="25"/>
    </row>
    <row r="1090">
      <c r="D1090" s="10"/>
      <c r="E1090" s="10"/>
      <c r="G1090" s="81"/>
      <c r="AU1090" s="25"/>
    </row>
    <row r="1091">
      <c r="D1091" s="10"/>
      <c r="E1091" s="10"/>
      <c r="G1091" s="81"/>
      <c r="AU1091" s="25"/>
    </row>
    <row r="1092">
      <c r="D1092" s="10"/>
      <c r="E1092" s="10"/>
      <c r="G1092" s="81"/>
      <c r="AU1092" s="25"/>
    </row>
    <row r="1093">
      <c r="D1093" s="10"/>
      <c r="E1093" s="10"/>
      <c r="G1093" s="81"/>
      <c r="AU1093" s="25"/>
    </row>
    <row r="1094">
      <c r="D1094" s="10"/>
      <c r="E1094" s="10"/>
      <c r="G1094" s="81"/>
      <c r="AU1094" s="25"/>
    </row>
    <row r="1095">
      <c r="D1095" s="10"/>
      <c r="E1095" s="10"/>
      <c r="G1095" s="81"/>
      <c r="AU1095" s="25"/>
    </row>
    <row r="1096">
      <c r="D1096" s="10"/>
      <c r="E1096" s="10"/>
      <c r="G1096" s="81"/>
      <c r="AU1096" s="25"/>
    </row>
    <row r="1097">
      <c r="D1097" s="10"/>
      <c r="E1097" s="10"/>
      <c r="G1097" s="81"/>
      <c r="AU1097" s="25"/>
    </row>
    <row r="1098">
      <c r="D1098" s="10"/>
      <c r="E1098" s="10"/>
      <c r="G1098" s="81"/>
      <c r="AU1098" s="25"/>
    </row>
    <row r="1099">
      <c r="D1099" s="10"/>
      <c r="E1099" s="10"/>
      <c r="G1099" s="81"/>
      <c r="AU1099" s="25"/>
    </row>
    <row r="1100">
      <c r="D1100" s="10"/>
      <c r="E1100" s="10"/>
      <c r="G1100" s="81"/>
      <c r="AU1100" s="25"/>
    </row>
    <row r="1101">
      <c r="D1101" s="10"/>
      <c r="E1101" s="10"/>
      <c r="G1101" s="81"/>
      <c r="AU1101" s="25"/>
    </row>
    <row r="1102">
      <c r="D1102" s="10"/>
      <c r="E1102" s="10"/>
      <c r="G1102" s="81"/>
      <c r="AU1102" s="25"/>
    </row>
    <row r="1103">
      <c r="D1103" s="10"/>
      <c r="E1103" s="10"/>
      <c r="G1103" s="81"/>
      <c r="AU1103" s="25"/>
    </row>
    <row r="1104">
      <c r="D1104" s="10"/>
      <c r="E1104" s="10"/>
      <c r="G1104" s="81"/>
      <c r="AU1104" s="25"/>
    </row>
    <row r="1105">
      <c r="D1105" s="10"/>
      <c r="E1105" s="10"/>
      <c r="G1105" s="81"/>
      <c r="AU1105" s="25"/>
    </row>
    <row r="1106">
      <c r="D1106" s="10"/>
      <c r="E1106" s="10"/>
      <c r="G1106" s="81"/>
      <c r="AU1106" s="25"/>
    </row>
    <row r="1107">
      <c r="D1107" s="10"/>
      <c r="E1107" s="10"/>
      <c r="G1107" s="81"/>
      <c r="AU1107" s="25"/>
    </row>
    <row r="1108">
      <c r="D1108" s="10"/>
      <c r="E1108" s="10"/>
      <c r="G1108" s="81"/>
      <c r="AU1108" s="25"/>
    </row>
    <row r="1109">
      <c r="D1109" s="10"/>
      <c r="E1109" s="10"/>
      <c r="G1109" s="81"/>
      <c r="AU1109" s="25"/>
    </row>
    <row r="1110">
      <c r="D1110" s="10"/>
      <c r="E1110" s="10"/>
      <c r="G1110" s="81"/>
      <c r="AU1110" s="25"/>
    </row>
    <row r="1111">
      <c r="D1111" s="10"/>
      <c r="E1111" s="10"/>
      <c r="G1111" s="81"/>
      <c r="AU1111" s="25"/>
    </row>
    <row r="1112">
      <c r="D1112" s="10"/>
      <c r="E1112" s="10"/>
      <c r="G1112" s="81"/>
      <c r="AU1112" s="25"/>
    </row>
    <row r="1113">
      <c r="D1113" s="10"/>
      <c r="E1113" s="10"/>
      <c r="G1113" s="81"/>
      <c r="AU1113" s="25"/>
    </row>
    <row r="1114">
      <c r="D1114" s="10"/>
      <c r="E1114" s="10"/>
      <c r="G1114" s="81"/>
      <c r="AU1114" s="25"/>
    </row>
    <row r="1115">
      <c r="D1115" s="10"/>
      <c r="E1115" s="10"/>
      <c r="G1115" s="81"/>
      <c r="AU1115" s="25"/>
    </row>
    <row r="1116">
      <c r="D1116" s="10"/>
      <c r="E1116" s="10"/>
      <c r="G1116" s="81"/>
      <c r="AU1116" s="25"/>
    </row>
    <row r="1117">
      <c r="D1117" s="10"/>
      <c r="E1117" s="10"/>
      <c r="G1117" s="81"/>
      <c r="AU1117" s="25"/>
    </row>
    <row r="1118">
      <c r="D1118" s="10"/>
      <c r="E1118" s="10"/>
      <c r="G1118" s="81"/>
      <c r="AU1118" s="25"/>
    </row>
    <row r="1119">
      <c r="D1119" s="10"/>
      <c r="E1119" s="10"/>
      <c r="G1119" s="81"/>
      <c r="AU1119" s="25"/>
    </row>
    <row r="1120">
      <c r="D1120" s="10"/>
      <c r="E1120" s="10"/>
      <c r="G1120" s="81"/>
      <c r="AU1120" s="25"/>
    </row>
    <row r="1121">
      <c r="D1121" s="10"/>
      <c r="E1121" s="10"/>
      <c r="G1121" s="81"/>
      <c r="AU1121" s="25"/>
    </row>
    <row r="1122">
      <c r="D1122" s="10"/>
      <c r="E1122" s="10"/>
      <c r="G1122" s="81"/>
      <c r="AU1122" s="25"/>
    </row>
    <row r="1123">
      <c r="D1123" s="10"/>
      <c r="E1123" s="10"/>
      <c r="G1123" s="81"/>
      <c r="AU1123" s="25"/>
    </row>
    <row r="1124">
      <c r="D1124" s="10"/>
      <c r="E1124" s="10"/>
      <c r="G1124" s="81"/>
      <c r="AU1124" s="25"/>
    </row>
    <row r="1125">
      <c r="D1125" s="10"/>
      <c r="E1125" s="10"/>
      <c r="G1125" s="81"/>
      <c r="AU1125" s="25"/>
    </row>
    <row r="1126">
      <c r="D1126" s="10"/>
      <c r="E1126" s="10"/>
      <c r="G1126" s="81"/>
      <c r="AU1126" s="25"/>
    </row>
    <row r="1127">
      <c r="D1127" s="10"/>
      <c r="E1127" s="10"/>
      <c r="G1127" s="81"/>
      <c r="AU1127" s="25"/>
    </row>
    <row r="1128">
      <c r="D1128" s="10"/>
      <c r="E1128" s="10"/>
      <c r="G1128" s="81"/>
      <c r="AU1128" s="25"/>
    </row>
    <row r="1129">
      <c r="D1129" s="10"/>
      <c r="E1129" s="10"/>
      <c r="G1129" s="81"/>
      <c r="AU1129" s="25"/>
    </row>
    <row r="1130">
      <c r="D1130" s="10"/>
      <c r="E1130" s="10"/>
      <c r="G1130" s="81"/>
      <c r="AU1130" s="25"/>
    </row>
    <row r="1131">
      <c r="D1131" s="10"/>
      <c r="E1131" s="10"/>
      <c r="G1131" s="81"/>
      <c r="AU1131" s="25"/>
    </row>
    <row r="1132">
      <c r="D1132" s="10"/>
      <c r="E1132" s="10"/>
      <c r="G1132" s="81"/>
      <c r="AU1132" s="25"/>
    </row>
    <row r="1133">
      <c r="D1133" s="10"/>
      <c r="E1133" s="10"/>
      <c r="G1133" s="81"/>
      <c r="AU1133" s="25"/>
    </row>
    <row r="1134">
      <c r="D1134" s="10"/>
      <c r="E1134" s="10"/>
      <c r="G1134" s="81"/>
      <c r="AU1134" s="25"/>
    </row>
    <row r="1135">
      <c r="D1135" s="10"/>
      <c r="E1135" s="10"/>
      <c r="G1135" s="81"/>
      <c r="AU1135" s="25"/>
    </row>
    <row r="1136">
      <c r="D1136" s="10"/>
      <c r="E1136" s="10"/>
      <c r="G1136" s="81"/>
      <c r="AU1136" s="25"/>
    </row>
    <row r="1137">
      <c r="D1137" s="10"/>
      <c r="E1137" s="10"/>
      <c r="G1137" s="81"/>
      <c r="AU1137" s="25"/>
    </row>
    <row r="1138">
      <c r="D1138" s="10"/>
      <c r="E1138" s="10"/>
      <c r="G1138" s="81"/>
      <c r="AU1138" s="25"/>
    </row>
    <row r="1139">
      <c r="D1139" s="10"/>
      <c r="E1139" s="10"/>
      <c r="G1139" s="81"/>
      <c r="AU1139" s="25"/>
    </row>
    <row r="1140">
      <c r="D1140" s="10"/>
      <c r="E1140" s="10"/>
      <c r="G1140" s="81"/>
      <c r="AU1140" s="25"/>
    </row>
    <row r="1141">
      <c r="D1141" s="10"/>
      <c r="E1141" s="10"/>
      <c r="G1141" s="81"/>
      <c r="AU1141" s="25"/>
    </row>
    <row r="1142">
      <c r="D1142" s="10"/>
      <c r="E1142" s="10"/>
      <c r="G1142" s="81"/>
      <c r="AU1142" s="25"/>
    </row>
    <row r="1143">
      <c r="D1143" s="10"/>
      <c r="E1143" s="10"/>
      <c r="G1143" s="81"/>
      <c r="AU1143" s="25"/>
    </row>
    <row r="1144">
      <c r="D1144" s="10"/>
      <c r="E1144" s="10"/>
      <c r="G1144" s="81"/>
      <c r="AU1144" s="25"/>
    </row>
    <row r="1145">
      <c r="D1145" s="10"/>
      <c r="E1145" s="10"/>
      <c r="G1145" s="81"/>
      <c r="AU1145" s="25"/>
    </row>
    <row r="1146">
      <c r="D1146" s="10"/>
      <c r="E1146" s="10"/>
      <c r="G1146" s="81"/>
      <c r="AU1146" s="25"/>
    </row>
    <row r="1147">
      <c r="D1147" s="10"/>
      <c r="E1147" s="10"/>
      <c r="G1147" s="81"/>
      <c r="AU1147" s="25"/>
    </row>
    <row r="1148">
      <c r="D1148" s="10"/>
      <c r="E1148" s="10"/>
      <c r="G1148" s="81"/>
      <c r="AU1148" s="25"/>
    </row>
    <row r="1149">
      <c r="D1149" s="10"/>
      <c r="E1149" s="10"/>
      <c r="G1149" s="81"/>
      <c r="AU1149" s="25"/>
    </row>
    <row r="1150">
      <c r="D1150" s="10"/>
      <c r="E1150" s="10"/>
      <c r="G1150" s="81"/>
      <c r="AU1150" s="25"/>
    </row>
    <row r="1151">
      <c r="D1151" s="10"/>
      <c r="E1151" s="10"/>
      <c r="G1151" s="81"/>
      <c r="AU1151" s="25"/>
    </row>
    <row r="1152">
      <c r="D1152" s="10"/>
      <c r="E1152" s="10"/>
      <c r="G1152" s="81"/>
      <c r="AU1152" s="25"/>
    </row>
    <row r="1153">
      <c r="D1153" s="10"/>
      <c r="E1153" s="10"/>
      <c r="G1153" s="81"/>
      <c r="AU1153" s="25"/>
    </row>
    <row r="1154">
      <c r="D1154" s="10"/>
      <c r="E1154" s="10"/>
      <c r="G1154" s="81"/>
      <c r="AU1154" s="25"/>
    </row>
    <row r="1155">
      <c r="D1155" s="10"/>
      <c r="E1155" s="10"/>
      <c r="G1155" s="81"/>
      <c r="AU1155" s="25"/>
    </row>
    <row r="1156">
      <c r="D1156" s="10"/>
      <c r="E1156" s="10"/>
      <c r="G1156" s="81"/>
      <c r="AU1156" s="25"/>
    </row>
    <row r="1157">
      <c r="D1157" s="10"/>
      <c r="E1157" s="10"/>
      <c r="G1157" s="81"/>
      <c r="AU1157" s="25"/>
    </row>
    <row r="1158">
      <c r="D1158" s="10"/>
      <c r="E1158" s="10"/>
      <c r="G1158" s="81"/>
      <c r="AU1158" s="25"/>
    </row>
    <row r="1159">
      <c r="D1159" s="10"/>
      <c r="E1159" s="10"/>
      <c r="G1159" s="81"/>
      <c r="AU1159" s="25"/>
    </row>
    <row r="1160">
      <c r="D1160" s="10"/>
      <c r="E1160" s="10"/>
      <c r="G1160" s="81"/>
      <c r="AU1160" s="25"/>
    </row>
    <row r="1161">
      <c r="D1161" s="10"/>
      <c r="E1161" s="10"/>
      <c r="G1161" s="81"/>
      <c r="AU1161" s="25"/>
    </row>
    <row r="1162">
      <c r="D1162" s="10"/>
      <c r="E1162" s="10"/>
      <c r="G1162" s="81"/>
      <c r="AU1162" s="25"/>
    </row>
    <row r="1163">
      <c r="D1163" s="10"/>
      <c r="E1163" s="10"/>
      <c r="G1163" s="81"/>
      <c r="AU1163" s="25"/>
    </row>
    <row r="1164">
      <c r="D1164" s="10"/>
      <c r="E1164" s="10"/>
      <c r="G1164" s="81"/>
      <c r="AU1164" s="25"/>
    </row>
    <row r="1165">
      <c r="D1165" s="10"/>
      <c r="E1165" s="10"/>
      <c r="G1165" s="81"/>
      <c r="AU1165" s="25"/>
    </row>
    <row r="1166">
      <c r="D1166" s="10"/>
      <c r="E1166" s="10"/>
      <c r="G1166" s="81"/>
      <c r="AU1166" s="25"/>
    </row>
    <row r="1167">
      <c r="D1167" s="10"/>
      <c r="E1167" s="10"/>
      <c r="G1167" s="81"/>
      <c r="AU1167" s="25"/>
    </row>
    <row r="1168">
      <c r="D1168" s="10"/>
      <c r="E1168" s="10"/>
      <c r="G1168" s="81"/>
      <c r="AU1168" s="25"/>
    </row>
    <row r="1169">
      <c r="D1169" s="10"/>
      <c r="E1169" s="10"/>
      <c r="G1169" s="81"/>
      <c r="AU1169" s="25"/>
    </row>
    <row r="1170">
      <c r="D1170" s="10"/>
      <c r="E1170" s="10"/>
      <c r="G1170" s="81"/>
      <c r="AU1170" s="25"/>
    </row>
    <row r="1171">
      <c r="D1171" s="10"/>
      <c r="E1171" s="10"/>
      <c r="G1171" s="81"/>
      <c r="AU1171" s="25"/>
    </row>
    <row r="1172">
      <c r="D1172" s="10"/>
      <c r="E1172" s="10"/>
      <c r="G1172" s="81"/>
      <c r="AU1172" s="25"/>
    </row>
    <row r="1173">
      <c r="D1173" s="10"/>
      <c r="E1173" s="10"/>
      <c r="G1173" s="81"/>
      <c r="AU1173" s="25"/>
    </row>
    <row r="1174">
      <c r="D1174" s="10"/>
      <c r="E1174" s="10"/>
      <c r="G1174" s="81"/>
      <c r="AU1174" s="25"/>
    </row>
    <row r="1175">
      <c r="D1175" s="10"/>
      <c r="E1175" s="10"/>
      <c r="G1175" s="81"/>
      <c r="AU1175" s="25"/>
    </row>
    <row r="1176">
      <c r="D1176" s="10"/>
      <c r="E1176" s="10"/>
      <c r="G1176" s="81"/>
      <c r="AU1176" s="25"/>
    </row>
    <row r="1177">
      <c r="D1177" s="10"/>
      <c r="E1177" s="10"/>
      <c r="G1177" s="81"/>
      <c r="AU1177" s="25"/>
    </row>
    <row r="1178">
      <c r="D1178" s="10"/>
      <c r="E1178" s="10"/>
      <c r="G1178" s="81"/>
      <c r="AU1178" s="25"/>
    </row>
    <row r="1179">
      <c r="D1179" s="10"/>
      <c r="E1179" s="10"/>
      <c r="G1179" s="81"/>
      <c r="AU1179" s="25"/>
    </row>
    <row r="1180">
      <c r="D1180" s="10"/>
      <c r="E1180" s="10"/>
      <c r="G1180" s="81"/>
      <c r="AU1180" s="25"/>
    </row>
    <row r="1181">
      <c r="D1181" s="10"/>
      <c r="E1181" s="10"/>
      <c r="G1181" s="81"/>
      <c r="AU1181" s="25"/>
    </row>
    <row r="1182">
      <c r="D1182" s="10"/>
      <c r="E1182" s="10"/>
      <c r="G1182" s="81"/>
      <c r="AU1182" s="25"/>
    </row>
    <row r="1183">
      <c r="D1183" s="10"/>
      <c r="E1183" s="10"/>
      <c r="G1183" s="81"/>
      <c r="AU1183" s="25"/>
    </row>
    <row r="1184">
      <c r="D1184" s="10"/>
      <c r="E1184" s="10"/>
      <c r="G1184" s="81"/>
      <c r="AU1184" s="25"/>
    </row>
    <row r="1185">
      <c r="D1185" s="10"/>
      <c r="E1185" s="10"/>
      <c r="G1185" s="81"/>
      <c r="AU1185" s="25"/>
    </row>
    <row r="1186">
      <c r="D1186" s="10"/>
      <c r="E1186" s="10"/>
      <c r="G1186" s="81"/>
      <c r="AU1186" s="25"/>
    </row>
    <row r="1187">
      <c r="D1187" s="10"/>
      <c r="E1187" s="10"/>
      <c r="G1187" s="81"/>
      <c r="AU1187" s="25"/>
    </row>
    <row r="1188">
      <c r="D1188" s="10"/>
      <c r="E1188" s="10"/>
      <c r="G1188" s="81"/>
      <c r="AU1188" s="25"/>
    </row>
    <row r="1189">
      <c r="D1189" s="10"/>
      <c r="E1189" s="10"/>
      <c r="G1189" s="81"/>
      <c r="AU1189" s="25"/>
    </row>
    <row r="1190">
      <c r="D1190" s="10"/>
      <c r="E1190" s="10"/>
      <c r="G1190" s="81"/>
      <c r="AU1190" s="25"/>
    </row>
    <row r="1191">
      <c r="D1191" s="10"/>
      <c r="E1191" s="10"/>
      <c r="G1191" s="81"/>
      <c r="AU1191" s="25"/>
    </row>
    <row r="1192">
      <c r="D1192" s="10"/>
      <c r="E1192" s="10"/>
      <c r="G1192" s="81"/>
      <c r="AU1192" s="25"/>
    </row>
    <row r="1193">
      <c r="D1193" s="10"/>
      <c r="E1193" s="10"/>
      <c r="G1193" s="81"/>
      <c r="AU1193" s="25"/>
    </row>
    <row r="1194">
      <c r="D1194" s="10"/>
      <c r="E1194" s="10"/>
      <c r="G1194" s="81"/>
      <c r="AU1194" s="25"/>
    </row>
    <row r="1195">
      <c r="D1195" s="10"/>
      <c r="E1195" s="10"/>
      <c r="G1195" s="81"/>
      <c r="AU1195" s="25"/>
    </row>
    <row r="1196">
      <c r="D1196" s="10"/>
      <c r="E1196" s="10"/>
      <c r="G1196" s="81"/>
      <c r="AU1196" s="25"/>
    </row>
    <row r="1197">
      <c r="D1197" s="10"/>
      <c r="E1197" s="10"/>
      <c r="G1197" s="81"/>
      <c r="AU1197" s="25"/>
    </row>
    <row r="1198">
      <c r="D1198" s="10"/>
      <c r="E1198" s="10"/>
      <c r="G1198" s="81"/>
      <c r="AU1198" s="25"/>
    </row>
    <row r="1199">
      <c r="D1199" s="10"/>
      <c r="E1199" s="10"/>
      <c r="G1199" s="81"/>
      <c r="AU1199" s="25"/>
    </row>
    <row r="1200">
      <c r="D1200" s="10"/>
      <c r="E1200" s="10"/>
      <c r="G1200" s="81"/>
      <c r="AU1200" s="25"/>
    </row>
    <row r="1201">
      <c r="D1201" s="10"/>
      <c r="E1201" s="10"/>
      <c r="G1201" s="81"/>
      <c r="AU1201" s="25"/>
    </row>
    <row r="1202">
      <c r="D1202" s="10"/>
      <c r="E1202" s="10"/>
      <c r="G1202" s="81"/>
      <c r="AU1202" s="25"/>
    </row>
    <row r="1203">
      <c r="D1203" s="10"/>
      <c r="E1203" s="10"/>
      <c r="G1203" s="81"/>
      <c r="AU1203" s="25"/>
    </row>
    <row r="1204">
      <c r="D1204" s="10"/>
      <c r="E1204" s="10"/>
      <c r="G1204" s="81"/>
      <c r="AU1204" s="25"/>
    </row>
    <row r="1205">
      <c r="D1205" s="10"/>
      <c r="E1205" s="10"/>
      <c r="G1205" s="81"/>
      <c r="AU1205" s="25"/>
    </row>
    <row r="1206">
      <c r="D1206" s="10"/>
      <c r="E1206" s="10"/>
      <c r="G1206" s="81"/>
      <c r="AU1206" s="25"/>
    </row>
    <row r="1207">
      <c r="D1207" s="10"/>
      <c r="E1207" s="10"/>
      <c r="G1207" s="81"/>
      <c r="AU1207" s="25"/>
    </row>
    <row r="1208">
      <c r="D1208" s="10"/>
      <c r="E1208" s="10"/>
      <c r="G1208" s="81"/>
      <c r="AU1208" s="25"/>
    </row>
    <row r="1209">
      <c r="D1209" s="10"/>
      <c r="E1209" s="10"/>
      <c r="G1209" s="81"/>
      <c r="AU1209" s="25"/>
    </row>
    <row r="1210">
      <c r="D1210" s="10"/>
      <c r="E1210" s="10"/>
      <c r="G1210" s="81"/>
      <c r="AU1210" s="25"/>
    </row>
    <row r="1211">
      <c r="D1211" s="10"/>
      <c r="E1211" s="10"/>
      <c r="G1211" s="81"/>
      <c r="AU1211" s="25"/>
    </row>
    <row r="1212">
      <c r="D1212" s="10"/>
      <c r="E1212" s="10"/>
      <c r="G1212" s="81"/>
      <c r="AU1212" s="25"/>
    </row>
    <row r="1213">
      <c r="D1213" s="10"/>
      <c r="E1213" s="10"/>
      <c r="G1213" s="81"/>
      <c r="AU1213" s="25"/>
    </row>
    <row r="1214">
      <c r="D1214" s="10"/>
      <c r="E1214" s="10"/>
      <c r="G1214" s="81"/>
      <c r="AU1214" s="25"/>
    </row>
    <row r="1215">
      <c r="D1215" s="10"/>
      <c r="E1215" s="10"/>
      <c r="G1215" s="81"/>
      <c r="AU1215" s="25"/>
    </row>
    <row r="1216">
      <c r="D1216" s="10"/>
      <c r="E1216" s="10"/>
      <c r="G1216" s="81"/>
      <c r="AU1216" s="25"/>
    </row>
    <row r="1217">
      <c r="D1217" s="10"/>
      <c r="E1217" s="10"/>
      <c r="G1217" s="81"/>
      <c r="AU1217" s="25"/>
    </row>
    <row r="1218">
      <c r="D1218" s="10"/>
      <c r="E1218" s="10"/>
      <c r="G1218" s="81"/>
      <c r="AU1218" s="25"/>
    </row>
    <row r="1219">
      <c r="D1219" s="10"/>
      <c r="E1219" s="10"/>
      <c r="G1219" s="81"/>
      <c r="AU1219" s="25"/>
    </row>
    <row r="1220">
      <c r="D1220" s="10"/>
      <c r="E1220" s="10"/>
      <c r="G1220" s="81"/>
      <c r="AU1220" s="25"/>
    </row>
    <row r="1221">
      <c r="D1221" s="10"/>
      <c r="E1221" s="10"/>
      <c r="G1221" s="81"/>
      <c r="AU1221" s="25"/>
    </row>
    <row r="1222">
      <c r="D1222" s="10"/>
      <c r="E1222" s="10"/>
      <c r="G1222" s="81"/>
      <c r="AU1222" s="25"/>
    </row>
    <row r="1223">
      <c r="D1223" s="10"/>
      <c r="E1223" s="10"/>
      <c r="G1223" s="81"/>
      <c r="AU1223" s="25"/>
    </row>
    <row r="1224">
      <c r="D1224" s="10"/>
      <c r="E1224" s="10"/>
      <c r="G1224" s="81"/>
      <c r="AU1224" s="25"/>
    </row>
    <row r="1225">
      <c r="D1225" s="10"/>
      <c r="E1225" s="10"/>
      <c r="G1225" s="81"/>
      <c r="AU1225" s="25"/>
    </row>
    <row r="1226">
      <c r="D1226" s="10"/>
      <c r="E1226" s="10"/>
      <c r="G1226" s="81"/>
      <c r="AU1226" s="25"/>
    </row>
    <row r="1227">
      <c r="D1227" s="10"/>
      <c r="E1227" s="10"/>
      <c r="G1227" s="81"/>
      <c r="AU1227" s="25"/>
    </row>
    <row r="1228">
      <c r="D1228" s="10"/>
      <c r="E1228" s="10"/>
      <c r="G1228" s="81"/>
      <c r="AU1228" s="25"/>
    </row>
    <row r="1229">
      <c r="D1229" s="10"/>
      <c r="E1229" s="10"/>
      <c r="G1229" s="81"/>
      <c r="AU1229" s="25"/>
    </row>
    <row r="1230">
      <c r="D1230" s="10"/>
      <c r="E1230" s="10"/>
      <c r="G1230" s="81"/>
      <c r="AU1230" s="25"/>
    </row>
    <row r="1231">
      <c r="D1231" s="10"/>
      <c r="E1231" s="10"/>
      <c r="G1231" s="81"/>
      <c r="AU1231" s="25"/>
    </row>
    <row r="1232">
      <c r="D1232" s="10"/>
      <c r="E1232" s="10"/>
      <c r="G1232" s="81"/>
      <c r="AU1232" s="25"/>
    </row>
    <row r="1233">
      <c r="D1233" s="10"/>
      <c r="E1233" s="10"/>
      <c r="G1233" s="81"/>
      <c r="AU1233" s="25"/>
    </row>
    <row r="1234">
      <c r="D1234" s="10"/>
      <c r="E1234" s="10"/>
      <c r="G1234" s="81"/>
      <c r="AU1234" s="25"/>
    </row>
    <row r="1235">
      <c r="D1235" s="10"/>
      <c r="E1235" s="10"/>
      <c r="G1235" s="81"/>
      <c r="AU1235" s="25"/>
    </row>
    <row r="1236">
      <c r="D1236" s="10"/>
      <c r="E1236" s="10"/>
      <c r="G1236" s="81"/>
      <c r="AU1236" s="25"/>
    </row>
    <row r="1237">
      <c r="D1237" s="10"/>
      <c r="E1237" s="10"/>
      <c r="G1237" s="81"/>
      <c r="AU1237" s="25"/>
    </row>
    <row r="1238">
      <c r="D1238" s="10"/>
      <c r="E1238" s="10"/>
      <c r="G1238" s="81"/>
      <c r="AU1238" s="25"/>
    </row>
    <row r="1239">
      <c r="D1239" s="10"/>
      <c r="E1239" s="10"/>
      <c r="G1239" s="81"/>
      <c r="AU1239" s="25"/>
    </row>
    <row r="1240">
      <c r="D1240" s="10"/>
      <c r="E1240" s="10"/>
      <c r="G1240" s="81"/>
      <c r="AU1240" s="25"/>
    </row>
    <row r="1241">
      <c r="D1241" s="10"/>
      <c r="E1241" s="10"/>
      <c r="G1241" s="81"/>
      <c r="AU1241" s="25"/>
    </row>
    <row r="1242">
      <c r="D1242" s="10"/>
      <c r="E1242" s="10"/>
      <c r="G1242" s="81"/>
      <c r="AU1242" s="25"/>
    </row>
    <row r="1243">
      <c r="D1243" s="10"/>
      <c r="E1243" s="10"/>
      <c r="G1243" s="81"/>
      <c r="AU1243" s="25"/>
    </row>
    <row r="1244">
      <c r="D1244" s="10"/>
      <c r="E1244" s="10"/>
      <c r="G1244" s="81"/>
      <c r="AU1244" s="25"/>
    </row>
    <row r="1245">
      <c r="D1245" s="10"/>
      <c r="E1245" s="10"/>
      <c r="G1245" s="81"/>
      <c r="AU1245" s="25"/>
    </row>
    <row r="1246">
      <c r="D1246" s="10"/>
      <c r="E1246" s="10"/>
      <c r="G1246" s="81"/>
      <c r="AU1246" s="25"/>
    </row>
    <row r="1247">
      <c r="D1247" s="10"/>
      <c r="E1247" s="10"/>
      <c r="G1247" s="81"/>
      <c r="AU1247" s="25"/>
    </row>
    <row r="1248">
      <c r="D1248" s="10"/>
      <c r="E1248" s="10"/>
      <c r="G1248" s="81"/>
      <c r="AU1248" s="25"/>
    </row>
    <row r="1249">
      <c r="D1249" s="10"/>
      <c r="E1249" s="10"/>
      <c r="G1249" s="81"/>
      <c r="AU1249" s="25"/>
    </row>
    <row r="1250">
      <c r="D1250" s="10"/>
      <c r="E1250" s="10"/>
      <c r="G1250" s="81"/>
      <c r="AU1250" s="25"/>
    </row>
    <row r="1251">
      <c r="D1251" s="10"/>
      <c r="E1251" s="10"/>
      <c r="G1251" s="81"/>
      <c r="AU1251" s="25"/>
    </row>
    <row r="1252">
      <c r="D1252" s="10"/>
      <c r="E1252" s="10"/>
      <c r="G1252" s="81"/>
      <c r="AU1252" s="25"/>
    </row>
    <row r="1253">
      <c r="D1253" s="10"/>
      <c r="E1253" s="10"/>
      <c r="G1253" s="81"/>
      <c r="AU1253" s="25"/>
    </row>
    <row r="1254">
      <c r="D1254" s="10"/>
      <c r="E1254" s="10"/>
      <c r="G1254" s="81"/>
      <c r="AU1254" s="25"/>
    </row>
    <row r="1255">
      <c r="D1255" s="10"/>
      <c r="E1255" s="10"/>
      <c r="G1255" s="81"/>
      <c r="AU1255" s="25"/>
    </row>
    <row r="1256">
      <c r="D1256" s="10"/>
      <c r="E1256" s="10"/>
      <c r="G1256" s="81"/>
      <c r="AU1256" s="25"/>
    </row>
    <row r="1257">
      <c r="D1257" s="10"/>
      <c r="E1257" s="10"/>
      <c r="G1257" s="81"/>
      <c r="AU1257" s="25"/>
    </row>
    <row r="1258">
      <c r="D1258" s="10"/>
      <c r="E1258" s="10"/>
      <c r="G1258" s="81"/>
      <c r="AU1258" s="25"/>
    </row>
    <row r="1259">
      <c r="D1259" s="10"/>
      <c r="E1259" s="10"/>
      <c r="G1259" s="81"/>
      <c r="AU1259" s="25"/>
    </row>
    <row r="1260">
      <c r="D1260" s="10"/>
      <c r="E1260" s="10"/>
      <c r="G1260" s="81"/>
      <c r="AU1260" s="25"/>
    </row>
    <row r="1261">
      <c r="D1261" s="10"/>
      <c r="E1261" s="10"/>
      <c r="G1261" s="81"/>
      <c r="AU1261" s="25"/>
    </row>
    <row r="1262">
      <c r="D1262" s="10"/>
      <c r="E1262" s="10"/>
      <c r="G1262" s="81"/>
      <c r="AU1262" s="25"/>
    </row>
    <row r="1263">
      <c r="D1263" s="10"/>
      <c r="E1263" s="10"/>
      <c r="G1263" s="81"/>
      <c r="AU1263" s="25"/>
    </row>
    <row r="1264">
      <c r="D1264" s="10"/>
      <c r="E1264" s="10"/>
      <c r="G1264" s="81"/>
      <c r="AU1264" s="25"/>
    </row>
    <row r="1265">
      <c r="D1265" s="10"/>
      <c r="E1265" s="10"/>
      <c r="G1265" s="81"/>
      <c r="AU1265" s="25"/>
    </row>
    <row r="1266">
      <c r="D1266" s="10"/>
      <c r="E1266" s="10"/>
      <c r="G1266" s="81"/>
      <c r="AU1266" s="25"/>
    </row>
    <row r="1267">
      <c r="D1267" s="10"/>
      <c r="E1267" s="10"/>
      <c r="G1267" s="81"/>
      <c r="AU1267" s="25"/>
    </row>
    <row r="1268">
      <c r="D1268" s="10"/>
      <c r="E1268" s="10"/>
      <c r="G1268" s="81"/>
      <c r="AU1268" s="25"/>
    </row>
    <row r="1269">
      <c r="D1269" s="10"/>
      <c r="E1269" s="10"/>
      <c r="G1269" s="81"/>
      <c r="AU1269" s="25"/>
    </row>
    <row r="1270">
      <c r="D1270" s="10"/>
      <c r="E1270" s="10"/>
      <c r="G1270" s="81"/>
      <c r="AU1270" s="25"/>
    </row>
    <row r="1271">
      <c r="D1271" s="10"/>
      <c r="E1271" s="10"/>
      <c r="G1271" s="81"/>
      <c r="AU1271" s="25"/>
    </row>
    <row r="1272">
      <c r="D1272" s="10"/>
      <c r="E1272" s="10"/>
      <c r="G1272" s="81"/>
      <c r="AU1272" s="25"/>
    </row>
    <row r="1273">
      <c r="D1273" s="10"/>
      <c r="E1273" s="10"/>
      <c r="G1273" s="81"/>
      <c r="AU1273" s="25"/>
    </row>
    <row r="1274">
      <c r="D1274" s="10"/>
      <c r="E1274" s="10"/>
      <c r="G1274" s="81"/>
      <c r="AU1274" s="25"/>
    </row>
    <row r="1275">
      <c r="D1275" s="10"/>
      <c r="E1275" s="10"/>
      <c r="G1275" s="81"/>
      <c r="AU1275" s="25"/>
    </row>
    <row r="1276">
      <c r="D1276" s="10"/>
      <c r="E1276" s="10"/>
      <c r="G1276" s="81"/>
      <c r="AU1276" s="25"/>
    </row>
    <row r="1277">
      <c r="D1277" s="10"/>
      <c r="E1277" s="10"/>
      <c r="G1277" s="81"/>
      <c r="AU1277" s="25"/>
    </row>
    <row r="1278">
      <c r="D1278" s="10"/>
      <c r="E1278" s="10"/>
      <c r="G1278" s="81"/>
      <c r="AU1278" s="25"/>
    </row>
    <row r="1279">
      <c r="D1279" s="10"/>
      <c r="E1279" s="10"/>
      <c r="G1279" s="81"/>
      <c r="AU1279" s="25"/>
    </row>
    <row r="1280">
      <c r="D1280" s="10"/>
      <c r="E1280" s="10"/>
      <c r="G1280" s="81"/>
      <c r="AU1280" s="25"/>
    </row>
    <row r="1281">
      <c r="D1281" s="10"/>
      <c r="E1281" s="10"/>
      <c r="G1281" s="81"/>
      <c r="AU1281" s="25"/>
    </row>
    <row r="1282">
      <c r="D1282" s="10"/>
      <c r="E1282" s="10"/>
      <c r="G1282" s="81"/>
      <c r="AU1282" s="25"/>
    </row>
    <row r="1283">
      <c r="D1283" s="10"/>
      <c r="E1283" s="10"/>
      <c r="G1283" s="81"/>
      <c r="AU1283" s="25"/>
    </row>
    <row r="1284">
      <c r="D1284" s="10"/>
      <c r="E1284" s="10"/>
      <c r="G1284" s="81"/>
      <c r="AU1284" s="25"/>
    </row>
    <row r="1285">
      <c r="D1285" s="10"/>
      <c r="E1285" s="10"/>
      <c r="G1285" s="81"/>
      <c r="AU1285" s="25"/>
    </row>
    <row r="1286">
      <c r="D1286" s="10"/>
      <c r="E1286" s="10"/>
      <c r="G1286" s="81"/>
      <c r="AU1286" s="25"/>
    </row>
    <row r="1287">
      <c r="D1287" s="10"/>
      <c r="E1287" s="10"/>
      <c r="G1287" s="81"/>
      <c r="AU1287" s="25"/>
    </row>
    <row r="1288">
      <c r="D1288" s="10"/>
      <c r="E1288" s="10"/>
      <c r="G1288" s="81"/>
      <c r="AU1288" s="25"/>
    </row>
    <row r="1289">
      <c r="D1289" s="10"/>
      <c r="E1289" s="10"/>
      <c r="G1289" s="81"/>
      <c r="AU1289" s="25"/>
    </row>
    <row r="1290">
      <c r="D1290" s="10"/>
      <c r="E1290" s="10"/>
      <c r="G1290" s="81"/>
      <c r="AU1290" s="25"/>
    </row>
    <row r="1291">
      <c r="D1291" s="10"/>
      <c r="E1291" s="10"/>
      <c r="G1291" s="81"/>
      <c r="AU1291" s="25"/>
    </row>
    <row r="1292">
      <c r="D1292" s="10"/>
      <c r="E1292" s="10"/>
      <c r="G1292" s="81"/>
      <c r="AU1292" s="25"/>
    </row>
    <row r="1293">
      <c r="D1293" s="10"/>
      <c r="E1293" s="10"/>
      <c r="G1293" s="81"/>
      <c r="AU1293" s="25"/>
    </row>
    <row r="1294">
      <c r="D1294" s="10"/>
      <c r="E1294" s="10"/>
      <c r="G1294" s="81"/>
      <c r="AU1294" s="25"/>
    </row>
    <row r="1295">
      <c r="D1295" s="10"/>
      <c r="E1295" s="10"/>
      <c r="G1295" s="81"/>
      <c r="AU1295" s="25"/>
    </row>
    <row r="1296">
      <c r="D1296" s="10"/>
      <c r="E1296" s="10"/>
      <c r="G1296" s="81"/>
      <c r="AU1296" s="25"/>
    </row>
    <row r="1297">
      <c r="D1297" s="10"/>
      <c r="E1297" s="10"/>
      <c r="G1297" s="81"/>
      <c r="AU1297" s="25"/>
    </row>
    <row r="1298">
      <c r="D1298" s="10"/>
      <c r="E1298" s="10"/>
      <c r="G1298" s="81"/>
      <c r="AU1298" s="25"/>
    </row>
    <row r="1299">
      <c r="D1299" s="10"/>
      <c r="E1299" s="10"/>
      <c r="G1299" s="81"/>
      <c r="AU1299" s="25"/>
    </row>
    <row r="1300">
      <c r="D1300" s="10"/>
      <c r="E1300" s="10"/>
      <c r="G1300" s="81"/>
      <c r="AU1300" s="25"/>
    </row>
    <row r="1301">
      <c r="D1301" s="10"/>
      <c r="E1301" s="10"/>
      <c r="G1301" s="81"/>
      <c r="AU1301" s="25"/>
    </row>
    <row r="1302">
      <c r="D1302" s="10"/>
      <c r="E1302" s="10"/>
      <c r="G1302" s="81"/>
      <c r="AU1302" s="25"/>
    </row>
    <row r="1303">
      <c r="D1303" s="10"/>
      <c r="E1303" s="10"/>
      <c r="G1303" s="81"/>
      <c r="AU1303" s="25"/>
    </row>
    <row r="1304">
      <c r="D1304" s="10"/>
      <c r="E1304" s="10"/>
      <c r="G1304" s="81"/>
      <c r="AU1304" s="25"/>
    </row>
    <row r="1305">
      <c r="D1305" s="10"/>
      <c r="E1305" s="10"/>
      <c r="G1305" s="81"/>
      <c r="AU1305" s="25"/>
    </row>
    <row r="1306">
      <c r="D1306" s="10"/>
      <c r="E1306" s="10"/>
      <c r="G1306" s="81"/>
      <c r="AU1306" s="25"/>
    </row>
    <row r="1307">
      <c r="D1307" s="10"/>
      <c r="E1307" s="10"/>
      <c r="G1307" s="81"/>
      <c r="AU1307" s="25"/>
    </row>
    <row r="1308">
      <c r="D1308" s="10"/>
      <c r="E1308" s="10"/>
      <c r="G1308" s="81"/>
      <c r="AU1308" s="25"/>
    </row>
    <row r="1309">
      <c r="D1309" s="10"/>
      <c r="E1309" s="10"/>
      <c r="G1309" s="81"/>
      <c r="AU1309" s="25"/>
    </row>
    <row r="1310">
      <c r="D1310" s="10"/>
      <c r="E1310" s="10"/>
      <c r="G1310" s="81"/>
      <c r="AU1310" s="25"/>
    </row>
    <row r="1311">
      <c r="D1311" s="10"/>
      <c r="E1311" s="10"/>
      <c r="G1311" s="81"/>
      <c r="AU1311" s="25"/>
    </row>
    <row r="1312">
      <c r="D1312" s="10"/>
      <c r="E1312" s="10"/>
      <c r="G1312" s="81"/>
      <c r="AU1312" s="25"/>
    </row>
    <row r="1313">
      <c r="D1313" s="10"/>
      <c r="E1313" s="10"/>
      <c r="G1313" s="81"/>
      <c r="AU1313" s="25"/>
    </row>
    <row r="1314">
      <c r="D1314" s="10"/>
      <c r="E1314" s="10"/>
      <c r="G1314" s="81"/>
      <c r="AU1314" s="25"/>
    </row>
    <row r="1315">
      <c r="D1315" s="10"/>
      <c r="E1315" s="10"/>
      <c r="G1315" s="81"/>
      <c r="AU1315" s="25"/>
    </row>
    <row r="1316">
      <c r="D1316" s="10"/>
      <c r="E1316" s="10"/>
      <c r="G1316" s="81"/>
      <c r="AU1316" s="25"/>
    </row>
    <row r="1317">
      <c r="D1317" s="10"/>
      <c r="E1317" s="10"/>
      <c r="G1317" s="81"/>
      <c r="AU1317" s="25"/>
    </row>
    <row r="1318">
      <c r="D1318" s="10"/>
      <c r="E1318" s="10"/>
      <c r="G1318" s="81"/>
      <c r="AU1318" s="25"/>
    </row>
    <row r="1319">
      <c r="D1319" s="10"/>
      <c r="E1319" s="10"/>
      <c r="G1319" s="81"/>
      <c r="AU1319" s="25"/>
    </row>
    <row r="1320">
      <c r="D1320" s="10"/>
      <c r="E1320" s="10"/>
      <c r="G1320" s="81"/>
      <c r="AU1320" s="25"/>
    </row>
    <row r="1321">
      <c r="D1321" s="10"/>
      <c r="E1321" s="10"/>
      <c r="G1321" s="81"/>
      <c r="AU1321" s="25"/>
    </row>
    <row r="1322">
      <c r="D1322" s="10"/>
      <c r="E1322" s="10"/>
      <c r="G1322" s="81"/>
      <c r="AU1322" s="25"/>
    </row>
    <row r="1323">
      <c r="D1323" s="10"/>
      <c r="E1323" s="10"/>
      <c r="G1323" s="81"/>
      <c r="AU1323" s="25"/>
    </row>
    <row r="1324">
      <c r="D1324" s="10"/>
      <c r="E1324" s="10"/>
      <c r="G1324" s="81"/>
      <c r="AU1324" s="25"/>
    </row>
    <row r="1325">
      <c r="D1325" s="10"/>
      <c r="E1325" s="10"/>
      <c r="G1325" s="81"/>
      <c r="AU1325" s="25"/>
    </row>
    <row r="1326">
      <c r="D1326" s="10"/>
      <c r="E1326" s="10"/>
      <c r="G1326" s="81"/>
      <c r="AU1326" s="25"/>
    </row>
    <row r="1327">
      <c r="D1327" s="10"/>
      <c r="E1327" s="10"/>
      <c r="G1327" s="81"/>
      <c r="AU1327" s="25"/>
    </row>
    <row r="1328">
      <c r="D1328" s="10"/>
      <c r="E1328" s="10"/>
      <c r="G1328" s="81"/>
      <c r="AU1328" s="25"/>
    </row>
    <row r="1329">
      <c r="D1329" s="10"/>
      <c r="E1329" s="10"/>
      <c r="G1329" s="81"/>
      <c r="AU1329" s="25"/>
    </row>
    <row r="1330">
      <c r="D1330" s="10"/>
      <c r="E1330" s="10"/>
      <c r="G1330" s="81"/>
      <c r="AU1330" s="25"/>
    </row>
    <row r="1331">
      <c r="D1331" s="10"/>
      <c r="E1331" s="10"/>
      <c r="G1331" s="81"/>
      <c r="AU1331" s="25"/>
    </row>
    <row r="1332">
      <c r="D1332" s="10"/>
      <c r="E1332" s="10"/>
      <c r="G1332" s="81"/>
      <c r="AU1332" s="25"/>
    </row>
    <row r="1333">
      <c r="D1333" s="10"/>
      <c r="E1333" s="10"/>
      <c r="G1333" s="81"/>
      <c r="AU1333" s="25"/>
    </row>
    <row r="1334">
      <c r="D1334" s="10"/>
      <c r="E1334" s="10"/>
      <c r="G1334" s="81"/>
      <c r="AU1334" s="25"/>
    </row>
    <row r="1335">
      <c r="D1335" s="10"/>
      <c r="E1335" s="10"/>
      <c r="G1335" s="81"/>
      <c r="AU1335" s="25"/>
    </row>
    <row r="1336">
      <c r="D1336" s="10"/>
      <c r="E1336" s="10"/>
      <c r="G1336" s="81"/>
      <c r="AU1336" s="25"/>
    </row>
    <row r="1337">
      <c r="D1337" s="10"/>
      <c r="E1337" s="10"/>
      <c r="G1337" s="81"/>
      <c r="AU1337" s="25"/>
    </row>
    <row r="1338">
      <c r="D1338" s="10"/>
      <c r="E1338" s="10"/>
      <c r="G1338" s="81"/>
      <c r="AU1338" s="25"/>
    </row>
    <row r="1339">
      <c r="D1339" s="10"/>
      <c r="E1339" s="10"/>
      <c r="G1339" s="81"/>
      <c r="AU1339" s="25"/>
    </row>
    <row r="1340">
      <c r="D1340" s="10"/>
      <c r="E1340" s="10"/>
      <c r="G1340" s="81"/>
      <c r="AU1340" s="25"/>
    </row>
    <row r="1341">
      <c r="D1341" s="10"/>
      <c r="E1341" s="10"/>
      <c r="G1341" s="81"/>
      <c r="AU1341" s="25"/>
    </row>
    <row r="1342">
      <c r="D1342" s="10"/>
      <c r="E1342" s="10"/>
      <c r="G1342" s="81"/>
      <c r="AU1342" s="25"/>
    </row>
    <row r="1343">
      <c r="D1343" s="10"/>
      <c r="E1343" s="10"/>
      <c r="G1343" s="81"/>
      <c r="AU1343" s="25"/>
    </row>
    <row r="1344">
      <c r="D1344" s="10"/>
      <c r="E1344" s="10"/>
      <c r="G1344" s="81"/>
      <c r="AU1344" s="25"/>
    </row>
    <row r="1345">
      <c r="D1345" s="10"/>
      <c r="E1345" s="10"/>
      <c r="G1345" s="81"/>
      <c r="AU1345" s="25"/>
    </row>
    <row r="1346">
      <c r="D1346" s="10"/>
      <c r="E1346" s="10"/>
      <c r="G1346" s="81"/>
      <c r="AU1346" s="25"/>
    </row>
    <row r="1347">
      <c r="D1347" s="10"/>
      <c r="E1347" s="10"/>
      <c r="G1347" s="81"/>
      <c r="AU1347" s="25"/>
    </row>
    <row r="1348">
      <c r="D1348" s="10"/>
      <c r="E1348" s="10"/>
      <c r="G1348" s="81"/>
      <c r="AU1348" s="25"/>
    </row>
    <row r="1349">
      <c r="D1349" s="10"/>
      <c r="E1349" s="10"/>
      <c r="G1349" s="81"/>
      <c r="AU1349" s="25"/>
    </row>
    <row r="1350">
      <c r="D1350" s="10"/>
      <c r="E1350" s="10"/>
      <c r="G1350" s="81"/>
      <c r="AU1350" s="25"/>
    </row>
    <row r="1351">
      <c r="D1351" s="10"/>
      <c r="E1351" s="10"/>
      <c r="G1351" s="81"/>
      <c r="AU1351" s="25"/>
    </row>
    <row r="1352">
      <c r="D1352" s="10"/>
      <c r="E1352" s="10"/>
      <c r="G1352" s="81"/>
      <c r="AU1352" s="25"/>
    </row>
    <row r="1353">
      <c r="D1353" s="10"/>
      <c r="E1353" s="10"/>
      <c r="G1353" s="81"/>
      <c r="AU1353" s="25"/>
    </row>
    <row r="1354">
      <c r="D1354" s="10"/>
      <c r="E1354" s="10"/>
      <c r="G1354" s="81"/>
      <c r="AU1354" s="25"/>
    </row>
    <row r="1355">
      <c r="D1355" s="10"/>
      <c r="E1355" s="10"/>
      <c r="G1355" s="81"/>
      <c r="AU1355" s="25"/>
    </row>
    <row r="1356">
      <c r="D1356" s="10"/>
      <c r="E1356" s="10"/>
      <c r="G1356" s="81"/>
      <c r="AU1356" s="25"/>
    </row>
    <row r="1357">
      <c r="D1357" s="10"/>
      <c r="E1357" s="10"/>
      <c r="G1357" s="81"/>
      <c r="AU1357" s="25"/>
    </row>
    <row r="1358">
      <c r="D1358" s="10"/>
      <c r="E1358" s="10"/>
      <c r="G1358" s="81"/>
      <c r="AU1358" s="25"/>
    </row>
    <row r="1359">
      <c r="D1359" s="10"/>
      <c r="E1359" s="10"/>
      <c r="G1359" s="81"/>
      <c r="AU1359" s="25"/>
    </row>
    <row r="1360">
      <c r="D1360" s="10"/>
      <c r="E1360" s="10"/>
      <c r="G1360" s="81"/>
      <c r="AU1360" s="25"/>
    </row>
    <row r="1361">
      <c r="D1361" s="10"/>
      <c r="E1361" s="10"/>
      <c r="G1361" s="81"/>
      <c r="AU1361" s="25"/>
    </row>
    <row r="1362">
      <c r="D1362" s="10"/>
      <c r="E1362" s="10"/>
      <c r="G1362" s="81"/>
      <c r="AU1362" s="25"/>
    </row>
    <row r="1363">
      <c r="D1363" s="10"/>
      <c r="E1363" s="10"/>
      <c r="G1363" s="81"/>
      <c r="AU1363" s="25"/>
    </row>
    <row r="1364">
      <c r="D1364" s="10"/>
      <c r="E1364" s="10"/>
      <c r="G1364" s="81"/>
      <c r="AU1364" s="25"/>
    </row>
    <row r="1365">
      <c r="D1365" s="10"/>
      <c r="E1365" s="10"/>
      <c r="G1365" s="81"/>
      <c r="AU1365" s="25"/>
    </row>
    <row r="1366">
      <c r="D1366" s="10"/>
      <c r="E1366" s="10"/>
      <c r="G1366" s="81"/>
      <c r="AU1366" s="25"/>
    </row>
    <row r="1367">
      <c r="D1367" s="10"/>
      <c r="E1367" s="10"/>
      <c r="G1367" s="81"/>
      <c r="AU1367" s="25"/>
    </row>
    <row r="1368">
      <c r="D1368" s="10"/>
      <c r="E1368" s="10"/>
      <c r="G1368" s="81"/>
      <c r="AU1368" s="25"/>
    </row>
    <row r="1369">
      <c r="D1369" s="10"/>
      <c r="E1369" s="10"/>
      <c r="G1369" s="81"/>
      <c r="AU1369" s="25"/>
    </row>
    <row r="1370">
      <c r="D1370" s="10"/>
      <c r="E1370" s="10"/>
      <c r="G1370" s="81"/>
      <c r="AU1370" s="25"/>
    </row>
    <row r="1371">
      <c r="D1371" s="10"/>
      <c r="E1371" s="10"/>
      <c r="G1371" s="81"/>
      <c r="AU1371" s="25"/>
    </row>
    <row r="1372">
      <c r="D1372" s="10"/>
      <c r="E1372" s="10"/>
      <c r="G1372" s="81"/>
      <c r="AU1372" s="25"/>
    </row>
    <row r="1373">
      <c r="D1373" s="10"/>
      <c r="E1373" s="10"/>
      <c r="G1373" s="81"/>
      <c r="AU1373" s="25"/>
    </row>
    <row r="1374">
      <c r="D1374" s="10"/>
      <c r="E1374" s="10"/>
      <c r="G1374" s="81"/>
      <c r="AU1374" s="25"/>
    </row>
    <row r="1375">
      <c r="D1375" s="10"/>
      <c r="E1375" s="10"/>
      <c r="G1375" s="81"/>
      <c r="AU1375" s="25"/>
    </row>
    <row r="1376">
      <c r="D1376" s="10"/>
      <c r="E1376" s="10"/>
      <c r="G1376" s="81"/>
      <c r="AU1376" s="25"/>
    </row>
    <row r="1377">
      <c r="D1377" s="10"/>
      <c r="E1377" s="10"/>
      <c r="G1377" s="81"/>
      <c r="AU1377" s="25"/>
    </row>
    <row r="1378">
      <c r="D1378" s="10"/>
      <c r="E1378" s="10"/>
      <c r="G1378" s="81"/>
      <c r="AU1378" s="25"/>
    </row>
    <row r="1379">
      <c r="D1379" s="10"/>
      <c r="E1379" s="10"/>
      <c r="G1379" s="81"/>
      <c r="AU1379" s="25"/>
    </row>
    <row r="1380">
      <c r="D1380" s="10"/>
      <c r="E1380" s="10"/>
      <c r="G1380" s="81"/>
      <c r="AU1380" s="25"/>
    </row>
    <row r="1381">
      <c r="D1381" s="10"/>
      <c r="E1381" s="10"/>
      <c r="G1381" s="81"/>
      <c r="AU1381" s="25"/>
    </row>
    <row r="1382">
      <c r="D1382" s="10"/>
      <c r="E1382" s="10"/>
      <c r="G1382" s="81"/>
      <c r="AU1382" s="25"/>
    </row>
    <row r="1383">
      <c r="D1383" s="10"/>
      <c r="E1383" s="10"/>
      <c r="G1383" s="81"/>
      <c r="AU1383" s="25"/>
    </row>
    <row r="1384">
      <c r="D1384" s="10"/>
      <c r="E1384" s="10"/>
      <c r="G1384" s="81"/>
      <c r="AU1384" s="25"/>
    </row>
    <row r="1385">
      <c r="D1385" s="10"/>
      <c r="E1385" s="10"/>
      <c r="G1385" s="81"/>
      <c r="AU1385" s="25"/>
    </row>
    <row r="1386">
      <c r="D1386" s="10"/>
      <c r="E1386" s="10"/>
      <c r="G1386" s="81"/>
      <c r="AU1386" s="25"/>
    </row>
    <row r="1387">
      <c r="D1387" s="10"/>
      <c r="E1387" s="10"/>
      <c r="G1387" s="81"/>
      <c r="AU1387" s="25"/>
    </row>
    <row r="1388">
      <c r="D1388" s="10"/>
      <c r="E1388" s="10"/>
      <c r="G1388" s="81"/>
      <c r="AU1388" s="25"/>
    </row>
    <row r="1389">
      <c r="D1389" s="10"/>
      <c r="E1389" s="10"/>
      <c r="G1389" s="81"/>
      <c r="AU1389" s="25"/>
    </row>
    <row r="1390">
      <c r="D1390" s="10"/>
      <c r="E1390" s="10"/>
      <c r="G1390" s="81"/>
      <c r="AU1390" s="25"/>
    </row>
    <row r="1391">
      <c r="D1391" s="10"/>
      <c r="E1391" s="10"/>
      <c r="G1391" s="81"/>
      <c r="AU1391" s="25"/>
    </row>
    <row r="1392">
      <c r="D1392" s="10"/>
      <c r="E1392" s="10"/>
      <c r="G1392" s="81"/>
      <c r="AU1392" s="25"/>
    </row>
    <row r="1393">
      <c r="D1393" s="10"/>
      <c r="E1393" s="10"/>
      <c r="G1393" s="81"/>
      <c r="AU1393" s="25"/>
    </row>
    <row r="1394">
      <c r="D1394" s="10"/>
      <c r="E1394" s="10"/>
      <c r="G1394" s="81"/>
      <c r="AU1394" s="25"/>
    </row>
    <row r="1395">
      <c r="D1395" s="10"/>
      <c r="E1395" s="10"/>
      <c r="G1395" s="81"/>
      <c r="AU1395" s="25"/>
    </row>
    <row r="1396">
      <c r="D1396" s="10"/>
      <c r="E1396" s="10"/>
      <c r="G1396" s="81"/>
      <c r="AU1396" s="25"/>
    </row>
    <row r="1397">
      <c r="D1397" s="10"/>
      <c r="E1397" s="10"/>
      <c r="G1397" s="81"/>
      <c r="AU1397" s="25"/>
    </row>
    <row r="1398">
      <c r="D1398" s="10"/>
      <c r="E1398" s="10"/>
      <c r="G1398" s="81"/>
      <c r="AU1398" s="25"/>
    </row>
    <row r="1399">
      <c r="D1399" s="10"/>
      <c r="E1399" s="10"/>
      <c r="G1399" s="81"/>
      <c r="AU1399" s="25"/>
    </row>
    <row r="1400">
      <c r="D1400" s="10"/>
      <c r="E1400" s="10"/>
      <c r="G1400" s="81"/>
      <c r="AU1400" s="25"/>
    </row>
    <row r="1401">
      <c r="D1401" s="10"/>
      <c r="E1401" s="10"/>
      <c r="G1401" s="81"/>
      <c r="AU1401" s="25"/>
    </row>
    <row r="1402">
      <c r="D1402" s="10"/>
      <c r="E1402" s="10"/>
      <c r="G1402" s="81"/>
      <c r="AU1402" s="25"/>
    </row>
    <row r="1403">
      <c r="D1403" s="10"/>
      <c r="E1403" s="10"/>
      <c r="G1403" s="81"/>
      <c r="AU1403" s="25"/>
    </row>
    <row r="1404">
      <c r="D1404" s="10"/>
      <c r="E1404" s="10"/>
      <c r="G1404" s="81"/>
      <c r="AU1404" s="25"/>
    </row>
    <row r="1405">
      <c r="D1405" s="10"/>
      <c r="E1405" s="10"/>
      <c r="G1405" s="81"/>
      <c r="AU1405" s="25"/>
    </row>
    <row r="1406">
      <c r="D1406" s="10"/>
      <c r="E1406" s="10"/>
      <c r="G1406" s="81"/>
      <c r="AU1406" s="25"/>
    </row>
    <row r="1407">
      <c r="D1407" s="10"/>
      <c r="E1407" s="10"/>
      <c r="G1407" s="81"/>
      <c r="AU1407" s="25"/>
    </row>
    <row r="1408">
      <c r="D1408" s="10"/>
      <c r="E1408" s="10"/>
      <c r="G1408" s="81"/>
      <c r="AU1408" s="25"/>
    </row>
    <row r="1409">
      <c r="D1409" s="10"/>
      <c r="E1409" s="10"/>
      <c r="G1409" s="81"/>
      <c r="AU1409" s="25"/>
    </row>
    <row r="1410">
      <c r="D1410" s="10"/>
      <c r="E1410" s="10"/>
      <c r="G1410" s="81"/>
      <c r="AU1410" s="25"/>
    </row>
    <row r="1411">
      <c r="D1411" s="10"/>
      <c r="E1411" s="10"/>
      <c r="G1411" s="81"/>
      <c r="AU1411" s="25"/>
    </row>
    <row r="1412">
      <c r="D1412" s="10"/>
      <c r="E1412" s="10"/>
      <c r="G1412" s="81"/>
      <c r="AU1412" s="25"/>
    </row>
    <row r="1413">
      <c r="D1413" s="10"/>
      <c r="E1413" s="10"/>
      <c r="G1413" s="81"/>
      <c r="AU1413" s="25"/>
    </row>
    <row r="1414">
      <c r="D1414" s="10"/>
      <c r="E1414" s="10"/>
      <c r="G1414" s="81"/>
      <c r="AU1414" s="25"/>
    </row>
    <row r="1415">
      <c r="D1415" s="10"/>
      <c r="E1415" s="10"/>
      <c r="G1415" s="81"/>
      <c r="AU1415" s="25"/>
    </row>
    <row r="1416">
      <c r="D1416" s="10"/>
      <c r="E1416" s="10"/>
      <c r="G1416" s="81"/>
      <c r="AU1416" s="25"/>
    </row>
    <row r="1417">
      <c r="D1417" s="10"/>
      <c r="E1417" s="10"/>
      <c r="G1417" s="81"/>
      <c r="AU1417" s="25"/>
    </row>
    <row r="1418">
      <c r="D1418" s="10"/>
      <c r="E1418" s="10"/>
      <c r="G1418" s="81"/>
      <c r="AU1418" s="25"/>
    </row>
    <row r="1419">
      <c r="D1419" s="10"/>
      <c r="E1419" s="10"/>
      <c r="G1419" s="81"/>
      <c r="AU1419" s="25"/>
    </row>
    <row r="1420">
      <c r="D1420" s="10"/>
      <c r="E1420" s="10"/>
      <c r="G1420" s="81"/>
      <c r="AU1420" s="25"/>
    </row>
    <row r="1421">
      <c r="D1421" s="10"/>
      <c r="E1421" s="10"/>
      <c r="G1421" s="81"/>
      <c r="AU1421" s="25"/>
    </row>
    <row r="1422">
      <c r="D1422" s="10"/>
      <c r="E1422" s="10"/>
      <c r="G1422" s="81"/>
      <c r="AU1422" s="25"/>
    </row>
    <row r="1423">
      <c r="D1423" s="10"/>
      <c r="E1423" s="10"/>
      <c r="G1423" s="81"/>
      <c r="AU1423" s="25"/>
    </row>
    <row r="1424">
      <c r="D1424" s="10"/>
      <c r="E1424" s="10"/>
      <c r="G1424" s="81"/>
      <c r="AU1424" s="25"/>
    </row>
    <row r="1425">
      <c r="D1425" s="10"/>
      <c r="E1425" s="10"/>
      <c r="G1425" s="81"/>
      <c r="AU1425" s="25"/>
    </row>
    <row r="1426">
      <c r="D1426" s="10"/>
      <c r="E1426" s="10"/>
      <c r="G1426" s="81"/>
      <c r="AU1426" s="25"/>
    </row>
    <row r="1427">
      <c r="D1427" s="10"/>
      <c r="E1427" s="10"/>
      <c r="G1427" s="81"/>
      <c r="AU1427" s="25"/>
    </row>
    <row r="1428">
      <c r="D1428" s="10"/>
      <c r="E1428" s="10"/>
      <c r="G1428" s="81"/>
      <c r="AU1428" s="25"/>
    </row>
    <row r="1429">
      <c r="D1429" s="10"/>
      <c r="E1429" s="10"/>
      <c r="G1429" s="81"/>
      <c r="AU1429" s="25"/>
    </row>
    <row r="1430">
      <c r="D1430" s="10"/>
      <c r="E1430" s="10"/>
      <c r="G1430" s="81"/>
      <c r="AU1430" s="25"/>
    </row>
    <row r="1431">
      <c r="D1431" s="10"/>
      <c r="E1431" s="10"/>
      <c r="G1431" s="81"/>
      <c r="AU1431" s="25"/>
    </row>
    <row r="1432">
      <c r="D1432" s="10"/>
      <c r="E1432" s="10"/>
      <c r="G1432" s="81"/>
      <c r="AU1432" s="25"/>
    </row>
    <row r="1433">
      <c r="D1433" s="10"/>
      <c r="E1433" s="10"/>
      <c r="G1433" s="81"/>
      <c r="AU1433" s="25"/>
    </row>
    <row r="1434">
      <c r="D1434" s="10"/>
      <c r="E1434" s="10"/>
      <c r="G1434" s="81"/>
      <c r="AU1434" s="25"/>
    </row>
    <row r="1435">
      <c r="D1435" s="10"/>
      <c r="E1435" s="10"/>
      <c r="G1435" s="81"/>
      <c r="AU1435" s="25"/>
    </row>
    <row r="1436">
      <c r="D1436" s="10"/>
      <c r="E1436" s="10"/>
      <c r="G1436" s="81"/>
      <c r="AU1436" s="25"/>
    </row>
    <row r="1437">
      <c r="D1437" s="10"/>
      <c r="E1437" s="10"/>
      <c r="G1437" s="81"/>
      <c r="AU1437" s="25"/>
    </row>
    <row r="1438">
      <c r="D1438" s="10"/>
      <c r="E1438" s="10"/>
      <c r="G1438" s="81"/>
      <c r="AU1438" s="25"/>
    </row>
    <row r="1439">
      <c r="D1439" s="10"/>
      <c r="E1439" s="10"/>
      <c r="G1439" s="81"/>
      <c r="AU1439" s="25"/>
    </row>
    <row r="1440">
      <c r="D1440" s="10"/>
      <c r="E1440" s="10"/>
      <c r="G1440" s="81"/>
      <c r="AU1440" s="25"/>
    </row>
    <row r="1441">
      <c r="D1441" s="10"/>
      <c r="E1441" s="10"/>
      <c r="G1441" s="81"/>
      <c r="AU1441" s="25"/>
    </row>
    <row r="1442">
      <c r="D1442" s="10"/>
      <c r="E1442" s="10"/>
      <c r="G1442" s="81"/>
      <c r="AU1442" s="25"/>
    </row>
    <row r="1443">
      <c r="D1443" s="10"/>
      <c r="E1443" s="10"/>
      <c r="G1443" s="81"/>
      <c r="AU1443" s="25"/>
    </row>
    <row r="1444">
      <c r="D1444" s="10"/>
      <c r="E1444" s="10"/>
      <c r="G1444" s="81"/>
      <c r="AU1444" s="25"/>
    </row>
    <row r="1445">
      <c r="D1445" s="10"/>
      <c r="E1445" s="10"/>
      <c r="G1445" s="81"/>
      <c r="AU1445" s="25"/>
    </row>
    <row r="1446">
      <c r="D1446" s="10"/>
      <c r="E1446" s="10"/>
      <c r="G1446" s="81"/>
      <c r="AU1446" s="25"/>
    </row>
    <row r="1447">
      <c r="D1447" s="10"/>
      <c r="E1447" s="10"/>
      <c r="G1447" s="81"/>
      <c r="AU1447" s="25"/>
    </row>
    <row r="1448">
      <c r="D1448" s="10"/>
      <c r="E1448" s="10"/>
      <c r="G1448" s="81"/>
      <c r="AU1448" s="25"/>
    </row>
    <row r="1449">
      <c r="D1449" s="10"/>
      <c r="E1449" s="10"/>
      <c r="G1449" s="81"/>
      <c r="AU1449" s="25"/>
    </row>
    <row r="1450">
      <c r="D1450" s="10"/>
      <c r="E1450" s="10"/>
      <c r="G1450" s="81"/>
      <c r="AU1450" s="25"/>
    </row>
    <row r="1451">
      <c r="D1451" s="10"/>
      <c r="E1451" s="10"/>
      <c r="G1451" s="81"/>
      <c r="AU1451" s="25"/>
    </row>
    <row r="1452">
      <c r="D1452" s="10"/>
      <c r="E1452" s="10"/>
      <c r="G1452" s="81"/>
      <c r="AU1452" s="25"/>
    </row>
    <row r="1453">
      <c r="D1453" s="10"/>
      <c r="E1453" s="10"/>
      <c r="G1453" s="81"/>
      <c r="AU1453" s="25"/>
    </row>
    <row r="1454">
      <c r="D1454" s="10"/>
      <c r="E1454" s="10"/>
      <c r="G1454" s="81"/>
      <c r="AU1454" s="25"/>
    </row>
    <row r="1455">
      <c r="D1455" s="10"/>
      <c r="E1455" s="10"/>
      <c r="G1455" s="81"/>
      <c r="AU1455" s="25"/>
    </row>
    <row r="1456">
      <c r="D1456" s="10"/>
      <c r="E1456" s="10"/>
      <c r="G1456" s="81"/>
      <c r="AU1456" s="25"/>
    </row>
    <row r="1457">
      <c r="D1457" s="10"/>
      <c r="E1457" s="10"/>
      <c r="G1457" s="81"/>
      <c r="AU1457" s="25"/>
    </row>
    <row r="1458">
      <c r="D1458" s="10"/>
      <c r="E1458" s="10"/>
      <c r="G1458" s="81"/>
      <c r="AU1458" s="25"/>
    </row>
    <row r="1459">
      <c r="D1459" s="10"/>
      <c r="E1459" s="10"/>
      <c r="G1459" s="81"/>
      <c r="AU1459" s="25"/>
    </row>
    <row r="1460">
      <c r="D1460" s="10"/>
      <c r="E1460" s="10"/>
      <c r="G1460" s="81"/>
      <c r="AU1460" s="25"/>
    </row>
    <row r="1461">
      <c r="D1461" s="10"/>
      <c r="E1461" s="10"/>
      <c r="G1461" s="81"/>
      <c r="AU1461" s="25"/>
    </row>
    <row r="1462">
      <c r="D1462" s="10"/>
      <c r="E1462" s="10"/>
      <c r="G1462" s="81"/>
      <c r="AU1462" s="25"/>
    </row>
    <row r="1463">
      <c r="D1463" s="10"/>
      <c r="E1463" s="10"/>
      <c r="G1463" s="81"/>
      <c r="AU1463" s="25"/>
    </row>
    <row r="1464">
      <c r="D1464" s="10"/>
      <c r="E1464" s="10"/>
      <c r="G1464" s="81"/>
      <c r="AU1464" s="25"/>
    </row>
    <row r="1465">
      <c r="D1465" s="10"/>
      <c r="E1465" s="10"/>
      <c r="G1465" s="81"/>
      <c r="AU1465" s="25"/>
    </row>
    <row r="1466">
      <c r="D1466" s="10"/>
      <c r="E1466" s="10"/>
      <c r="G1466" s="81"/>
      <c r="AU1466" s="25"/>
    </row>
    <row r="1467">
      <c r="D1467" s="10"/>
      <c r="E1467" s="10"/>
      <c r="G1467" s="81"/>
      <c r="AU1467" s="25"/>
    </row>
    <row r="1468">
      <c r="D1468" s="10"/>
      <c r="E1468" s="10"/>
      <c r="G1468" s="81"/>
      <c r="AU1468" s="25"/>
    </row>
    <row r="1469">
      <c r="D1469" s="10"/>
      <c r="E1469" s="10"/>
      <c r="G1469" s="81"/>
      <c r="AU1469" s="25"/>
    </row>
    <row r="1470">
      <c r="D1470" s="10"/>
      <c r="E1470" s="10"/>
      <c r="G1470" s="81"/>
      <c r="AU1470" s="25"/>
    </row>
    <row r="1471">
      <c r="D1471" s="10"/>
      <c r="E1471" s="10"/>
      <c r="G1471" s="81"/>
      <c r="AU1471" s="25"/>
    </row>
    <row r="1472">
      <c r="D1472" s="10"/>
      <c r="E1472" s="10"/>
      <c r="G1472" s="81"/>
      <c r="AU1472" s="25"/>
    </row>
    <row r="1473">
      <c r="D1473" s="10"/>
      <c r="E1473" s="10"/>
      <c r="G1473" s="81"/>
      <c r="AU1473" s="25"/>
    </row>
    <row r="1474">
      <c r="D1474" s="10"/>
      <c r="E1474" s="10"/>
      <c r="G1474" s="81"/>
      <c r="AU1474" s="25"/>
    </row>
    <row r="1475">
      <c r="D1475" s="10"/>
      <c r="E1475" s="10"/>
      <c r="G1475" s="81"/>
      <c r="AU1475" s="25"/>
    </row>
    <row r="1476">
      <c r="D1476" s="10"/>
      <c r="E1476" s="10"/>
      <c r="G1476" s="81"/>
      <c r="AU1476" s="25"/>
    </row>
    <row r="1477">
      <c r="D1477" s="10"/>
      <c r="E1477" s="10"/>
      <c r="G1477" s="81"/>
      <c r="AU1477" s="25"/>
    </row>
    <row r="1478">
      <c r="D1478" s="10"/>
      <c r="E1478" s="10"/>
      <c r="G1478" s="81"/>
      <c r="AU1478" s="25"/>
    </row>
    <row r="1479">
      <c r="D1479" s="10"/>
      <c r="E1479" s="10"/>
      <c r="G1479" s="81"/>
      <c r="AU1479" s="25"/>
    </row>
    <row r="1480">
      <c r="D1480" s="10"/>
      <c r="E1480" s="10"/>
      <c r="G1480" s="81"/>
      <c r="AU1480" s="25"/>
    </row>
    <row r="1481">
      <c r="D1481" s="10"/>
      <c r="E1481" s="10"/>
      <c r="G1481" s="81"/>
      <c r="AU1481" s="25"/>
    </row>
    <row r="1482">
      <c r="D1482" s="10"/>
      <c r="E1482" s="10"/>
      <c r="G1482" s="81"/>
      <c r="AU1482" s="25"/>
    </row>
    <row r="1483">
      <c r="D1483" s="10"/>
      <c r="E1483" s="10"/>
      <c r="G1483" s="81"/>
      <c r="AU1483" s="25"/>
    </row>
    <row r="1484">
      <c r="D1484" s="10"/>
      <c r="E1484" s="10"/>
      <c r="G1484" s="81"/>
      <c r="AU1484" s="25"/>
    </row>
    <row r="1485">
      <c r="D1485" s="10"/>
      <c r="E1485" s="10"/>
      <c r="G1485" s="81"/>
      <c r="AU1485" s="25"/>
    </row>
    <row r="1486">
      <c r="D1486" s="10"/>
      <c r="E1486" s="10"/>
      <c r="G1486" s="81"/>
      <c r="AU1486" s="25"/>
    </row>
    <row r="1487">
      <c r="D1487" s="10"/>
      <c r="E1487" s="10"/>
      <c r="G1487" s="81"/>
      <c r="AU1487" s="25"/>
    </row>
    <row r="1488">
      <c r="D1488" s="10"/>
      <c r="E1488" s="10"/>
      <c r="G1488" s="81"/>
      <c r="AU1488" s="25"/>
    </row>
    <row r="1489">
      <c r="D1489" s="10"/>
      <c r="E1489" s="10"/>
      <c r="G1489" s="81"/>
      <c r="AU1489" s="25"/>
    </row>
    <row r="1490">
      <c r="D1490" s="10"/>
      <c r="E1490" s="10"/>
      <c r="G1490" s="81"/>
      <c r="AU1490" s="25"/>
    </row>
    <row r="1491">
      <c r="D1491" s="10"/>
      <c r="E1491" s="10"/>
      <c r="G1491" s="81"/>
      <c r="AU1491" s="25"/>
    </row>
    <row r="1492">
      <c r="D1492" s="10"/>
      <c r="E1492" s="10"/>
      <c r="G1492" s="81"/>
      <c r="AU1492" s="25"/>
    </row>
    <row r="1493">
      <c r="D1493" s="10"/>
      <c r="E1493" s="10"/>
      <c r="G1493" s="81"/>
      <c r="AU1493" s="25"/>
    </row>
    <row r="1494">
      <c r="D1494" s="10"/>
      <c r="E1494" s="10"/>
      <c r="G1494" s="81"/>
      <c r="AU1494" s="25"/>
    </row>
    <row r="1495">
      <c r="D1495" s="10"/>
      <c r="E1495" s="10"/>
      <c r="G1495" s="81"/>
      <c r="AU1495" s="25"/>
    </row>
    <row r="1496">
      <c r="D1496" s="10"/>
      <c r="E1496" s="10"/>
      <c r="G1496" s="81"/>
      <c r="AU1496" s="25"/>
    </row>
    <row r="1497">
      <c r="D1497" s="10"/>
      <c r="E1497" s="10"/>
      <c r="G1497" s="81"/>
      <c r="AU1497" s="25"/>
    </row>
    <row r="1498">
      <c r="D1498" s="10"/>
      <c r="E1498" s="10"/>
      <c r="G1498" s="81"/>
      <c r="AU1498" s="25"/>
    </row>
    <row r="1499">
      <c r="D1499" s="10"/>
      <c r="E1499" s="10"/>
      <c r="G1499" s="81"/>
      <c r="AU1499" s="25"/>
    </row>
    <row r="1500">
      <c r="D1500" s="10"/>
      <c r="E1500" s="10"/>
      <c r="G1500" s="81"/>
      <c r="AU1500" s="25"/>
    </row>
    <row r="1501">
      <c r="D1501" s="10"/>
      <c r="E1501" s="10"/>
      <c r="G1501" s="81"/>
      <c r="AU1501" s="25"/>
    </row>
    <row r="1502">
      <c r="D1502" s="10"/>
      <c r="E1502" s="10"/>
      <c r="G1502" s="81"/>
      <c r="AU1502" s="25"/>
    </row>
    <row r="1503">
      <c r="D1503" s="10"/>
      <c r="E1503" s="10"/>
      <c r="G1503" s="81"/>
      <c r="AU1503" s="25"/>
    </row>
    <row r="1504">
      <c r="D1504" s="10"/>
      <c r="E1504" s="10"/>
      <c r="G1504" s="81"/>
      <c r="AU1504" s="25"/>
    </row>
    <row r="1505">
      <c r="D1505" s="10"/>
      <c r="E1505" s="10"/>
      <c r="G1505" s="81"/>
      <c r="AU1505" s="25"/>
    </row>
    <row r="1506">
      <c r="D1506" s="10"/>
      <c r="E1506" s="10"/>
      <c r="G1506" s="81"/>
      <c r="AU1506" s="25"/>
    </row>
    <row r="1507">
      <c r="D1507" s="10"/>
      <c r="E1507" s="10"/>
      <c r="G1507" s="81"/>
      <c r="AU1507" s="25"/>
    </row>
    <row r="1508">
      <c r="D1508" s="10"/>
      <c r="E1508" s="10"/>
      <c r="G1508" s="81"/>
      <c r="AU1508" s="25"/>
    </row>
    <row r="1509">
      <c r="D1509" s="10"/>
      <c r="E1509" s="10"/>
      <c r="G1509" s="81"/>
      <c r="AU1509" s="25"/>
    </row>
    <row r="1510">
      <c r="D1510" s="10"/>
      <c r="E1510" s="10"/>
      <c r="G1510" s="81"/>
      <c r="AU1510" s="25"/>
    </row>
    <row r="1511">
      <c r="D1511" s="10"/>
      <c r="E1511" s="10"/>
      <c r="G1511" s="81"/>
      <c r="AU1511" s="25"/>
    </row>
    <row r="1512">
      <c r="D1512" s="10"/>
      <c r="E1512" s="10"/>
      <c r="G1512" s="81"/>
      <c r="AU1512" s="25"/>
    </row>
    <row r="1513">
      <c r="D1513" s="10"/>
      <c r="E1513" s="10"/>
      <c r="G1513" s="81"/>
      <c r="AU1513" s="25"/>
    </row>
    <row r="1514">
      <c r="D1514" s="10"/>
      <c r="E1514" s="10"/>
      <c r="G1514" s="81"/>
      <c r="AU1514" s="25"/>
    </row>
    <row r="1515">
      <c r="D1515" s="10"/>
      <c r="E1515" s="10"/>
      <c r="G1515" s="81"/>
      <c r="AU1515" s="25"/>
    </row>
    <row r="1516">
      <c r="D1516" s="10"/>
      <c r="E1516" s="10"/>
      <c r="G1516" s="81"/>
      <c r="AU1516" s="25"/>
    </row>
    <row r="1517">
      <c r="D1517" s="10"/>
      <c r="E1517" s="10"/>
      <c r="G1517" s="81"/>
      <c r="AU1517" s="25"/>
    </row>
    <row r="1518">
      <c r="D1518" s="10"/>
      <c r="E1518" s="10"/>
      <c r="G1518" s="81"/>
      <c r="AU1518" s="25"/>
    </row>
    <row r="1519">
      <c r="D1519" s="10"/>
      <c r="E1519" s="10"/>
      <c r="G1519" s="81"/>
      <c r="AU1519" s="25"/>
    </row>
    <row r="1520">
      <c r="D1520" s="10"/>
      <c r="E1520" s="10"/>
      <c r="G1520" s="81"/>
      <c r="AU1520" s="25"/>
    </row>
    <row r="1521">
      <c r="D1521" s="10"/>
      <c r="E1521" s="10"/>
      <c r="G1521" s="81"/>
      <c r="AU1521" s="25"/>
    </row>
    <row r="1522">
      <c r="D1522" s="10"/>
      <c r="E1522" s="10"/>
      <c r="G1522" s="81"/>
      <c r="AU1522" s="25"/>
    </row>
    <row r="1523">
      <c r="D1523" s="10"/>
      <c r="E1523" s="10"/>
      <c r="G1523" s="81"/>
      <c r="AU1523" s="25"/>
    </row>
    <row r="1524">
      <c r="D1524" s="10"/>
      <c r="E1524" s="10"/>
      <c r="G1524" s="81"/>
      <c r="AU1524" s="25"/>
    </row>
    <row r="1525">
      <c r="D1525" s="10"/>
      <c r="E1525" s="10"/>
      <c r="G1525" s="81"/>
      <c r="AU1525" s="25"/>
    </row>
    <row r="1526">
      <c r="D1526" s="10"/>
      <c r="E1526" s="10"/>
      <c r="G1526" s="81"/>
      <c r="AU1526" s="25"/>
    </row>
    <row r="1527">
      <c r="D1527" s="10"/>
      <c r="E1527" s="10"/>
      <c r="G1527" s="81"/>
      <c r="AU1527" s="25"/>
    </row>
    <row r="1528">
      <c r="D1528" s="10"/>
      <c r="E1528" s="10"/>
      <c r="G1528" s="81"/>
      <c r="AU1528" s="25"/>
    </row>
    <row r="1529">
      <c r="D1529" s="10"/>
      <c r="E1529" s="10"/>
      <c r="G1529" s="81"/>
      <c r="AU1529" s="25"/>
    </row>
    <row r="1530">
      <c r="D1530" s="10"/>
      <c r="E1530" s="10"/>
      <c r="G1530" s="81"/>
      <c r="AU1530" s="25"/>
    </row>
    <row r="1531">
      <c r="D1531" s="10"/>
      <c r="E1531" s="10"/>
      <c r="G1531" s="81"/>
      <c r="AU1531" s="25"/>
    </row>
    <row r="1532">
      <c r="D1532" s="10"/>
      <c r="E1532" s="10"/>
      <c r="G1532" s="81"/>
      <c r="AU1532" s="25"/>
    </row>
    <row r="1533">
      <c r="D1533" s="10"/>
      <c r="E1533" s="10"/>
      <c r="G1533" s="81"/>
      <c r="AU1533" s="25"/>
    </row>
    <row r="1534">
      <c r="D1534" s="10"/>
      <c r="E1534" s="10"/>
      <c r="G1534" s="81"/>
      <c r="AU1534" s="25"/>
    </row>
    <row r="1535">
      <c r="D1535" s="10"/>
      <c r="E1535" s="10"/>
      <c r="G1535" s="81"/>
      <c r="AU1535" s="25"/>
    </row>
    <row r="1536">
      <c r="D1536" s="10"/>
      <c r="E1536" s="10"/>
      <c r="G1536" s="81"/>
      <c r="AU1536" s="25"/>
    </row>
    <row r="1537">
      <c r="D1537" s="10"/>
      <c r="E1537" s="10"/>
      <c r="G1537" s="81"/>
      <c r="AU1537" s="25"/>
    </row>
    <row r="1538">
      <c r="D1538" s="10"/>
      <c r="E1538" s="10"/>
      <c r="G1538" s="81"/>
      <c r="AU1538" s="25"/>
    </row>
    <row r="1539">
      <c r="D1539" s="10"/>
      <c r="E1539" s="10"/>
      <c r="G1539" s="81"/>
      <c r="AU1539" s="25"/>
    </row>
    <row r="1540">
      <c r="D1540" s="10"/>
      <c r="E1540" s="10"/>
      <c r="G1540" s="81"/>
      <c r="AU1540" s="25"/>
    </row>
    <row r="1541">
      <c r="D1541" s="10"/>
      <c r="E1541" s="10"/>
      <c r="G1541" s="81"/>
      <c r="AU1541" s="25"/>
    </row>
    <row r="1542">
      <c r="D1542" s="10"/>
      <c r="E1542" s="10"/>
      <c r="G1542" s="81"/>
      <c r="AU1542" s="25"/>
    </row>
    <row r="1543">
      <c r="D1543" s="10"/>
      <c r="E1543" s="10"/>
      <c r="G1543" s="81"/>
      <c r="AU1543" s="25"/>
    </row>
    <row r="1544">
      <c r="D1544" s="10"/>
      <c r="E1544" s="10"/>
      <c r="G1544" s="81"/>
      <c r="AU1544" s="25"/>
    </row>
    <row r="1545">
      <c r="D1545" s="10"/>
      <c r="E1545" s="10"/>
      <c r="G1545" s="81"/>
      <c r="AU1545" s="25"/>
    </row>
    <row r="1546">
      <c r="D1546" s="10"/>
      <c r="E1546" s="10"/>
      <c r="G1546" s="81"/>
      <c r="AU1546" s="25"/>
    </row>
    <row r="1547">
      <c r="D1547" s="10"/>
      <c r="E1547" s="10"/>
      <c r="G1547" s="81"/>
      <c r="AU1547" s="25"/>
    </row>
    <row r="1548">
      <c r="D1548" s="10"/>
      <c r="E1548" s="10"/>
      <c r="G1548" s="81"/>
      <c r="AU1548" s="25"/>
    </row>
    <row r="1549">
      <c r="D1549" s="10"/>
      <c r="E1549" s="10"/>
      <c r="G1549" s="81"/>
      <c r="AU1549" s="25"/>
    </row>
    <row r="1550">
      <c r="D1550" s="10"/>
      <c r="E1550" s="10"/>
      <c r="G1550" s="81"/>
      <c r="AU1550" s="25"/>
    </row>
    <row r="1551">
      <c r="D1551" s="10"/>
      <c r="E1551" s="10"/>
      <c r="G1551" s="81"/>
      <c r="AU1551" s="25"/>
    </row>
    <row r="1552">
      <c r="D1552" s="10"/>
      <c r="E1552" s="10"/>
      <c r="G1552" s="81"/>
      <c r="AU1552" s="25"/>
    </row>
    <row r="1553">
      <c r="D1553" s="10"/>
      <c r="E1553" s="10"/>
      <c r="G1553" s="81"/>
      <c r="AU1553" s="25"/>
    </row>
    <row r="1554">
      <c r="D1554" s="10"/>
      <c r="E1554" s="10"/>
      <c r="G1554" s="81"/>
      <c r="AU1554" s="25"/>
    </row>
    <row r="1555">
      <c r="D1555" s="10"/>
      <c r="E1555" s="10"/>
      <c r="G1555" s="81"/>
      <c r="AU1555" s="25"/>
    </row>
    <row r="1556">
      <c r="D1556" s="10"/>
      <c r="E1556" s="10"/>
      <c r="G1556" s="81"/>
      <c r="AU1556" s="25"/>
    </row>
    <row r="1557">
      <c r="D1557" s="10"/>
      <c r="E1557" s="10"/>
      <c r="G1557" s="81"/>
      <c r="AU1557" s="25"/>
    </row>
    <row r="1558">
      <c r="D1558" s="10"/>
      <c r="E1558" s="10"/>
      <c r="G1558" s="81"/>
      <c r="AU1558" s="25"/>
    </row>
    <row r="1559">
      <c r="D1559" s="10"/>
      <c r="E1559" s="10"/>
      <c r="G1559" s="81"/>
      <c r="AU1559" s="25"/>
    </row>
    <row r="1560">
      <c r="D1560" s="10"/>
      <c r="E1560" s="10"/>
      <c r="G1560" s="81"/>
      <c r="AU1560" s="25"/>
    </row>
    <row r="1561">
      <c r="D1561" s="10"/>
      <c r="E1561" s="10"/>
      <c r="G1561" s="81"/>
      <c r="AU1561" s="25"/>
    </row>
    <row r="1562">
      <c r="D1562" s="10"/>
      <c r="E1562" s="10"/>
      <c r="G1562" s="81"/>
      <c r="AU1562" s="25"/>
    </row>
    <row r="1563">
      <c r="D1563" s="10"/>
      <c r="E1563" s="10"/>
      <c r="G1563" s="81"/>
      <c r="AU1563" s="25"/>
    </row>
    <row r="1564">
      <c r="D1564" s="10"/>
      <c r="E1564" s="10"/>
      <c r="G1564" s="81"/>
      <c r="AU1564" s="25"/>
    </row>
    <row r="1565">
      <c r="D1565" s="10"/>
      <c r="E1565" s="10"/>
      <c r="G1565" s="81"/>
      <c r="AU1565" s="25"/>
    </row>
    <row r="1566">
      <c r="D1566" s="10"/>
      <c r="E1566" s="10"/>
      <c r="G1566" s="81"/>
      <c r="AU1566" s="25"/>
    </row>
    <row r="1567">
      <c r="D1567" s="10"/>
      <c r="E1567" s="10"/>
      <c r="G1567" s="81"/>
      <c r="AU1567" s="25"/>
    </row>
    <row r="1568">
      <c r="D1568" s="10"/>
      <c r="E1568" s="10"/>
      <c r="G1568" s="81"/>
      <c r="AU1568" s="25"/>
    </row>
    <row r="1569">
      <c r="D1569" s="10"/>
      <c r="E1569" s="10"/>
      <c r="G1569" s="81"/>
      <c r="AU1569" s="25"/>
    </row>
    <row r="1570">
      <c r="D1570" s="10"/>
      <c r="E1570" s="10"/>
      <c r="G1570" s="81"/>
      <c r="AU1570" s="25"/>
    </row>
    <row r="1571">
      <c r="D1571" s="10"/>
      <c r="E1571" s="10"/>
      <c r="G1571" s="81"/>
      <c r="AU1571" s="25"/>
    </row>
    <row r="1572">
      <c r="D1572" s="10"/>
      <c r="E1572" s="10"/>
      <c r="G1572" s="81"/>
      <c r="AU1572" s="25"/>
    </row>
    <row r="1573">
      <c r="D1573" s="10"/>
      <c r="E1573" s="10"/>
      <c r="G1573" s="81"/>
      <c r="AU1573" s="25"/>
    </row>
    <row r="1574">
      <c r="D1574" s="10"/>
      <c r="E1574" s="10"/>
      <c r="G1574" s="81"/>
      <c r="AU1574" s="25"/>
    </row>
    <row r="1575">
      <c r="D1575" s="10"/>
      <c r="E1575" s="10"/>
      <c r="G1575" s="81"/>
      <c r="AU1575" s="25"/>
    </row>
    <row r="1576">
      <c r="D1576" s="10"/>
      <c r="E1576" s="10"/>
      <c r="G1576" s="81"/>
      <c r="AU1576" s="25"/>
    </row>
    <row r="1577">
      <c r="D1577" s="10"/>
      <c r="E1577" s="10"/>
      <c r="G1577" s="81"/>
      <c r="AU1577" s="25"/>
    </row>
    <row r="1578">
      <c r="D1578" s="10"/>
      <c r="E1578" s="10"/>
      <c r="G1578" s="81"/>
      <c r="AU1578" s="25"/>
    </row>
    <row r="1579">
      <c r="D1579" s="10"/>
      <c r="E1579" s="10"/>
      <c r="G1579" s="81"/>
      <c r="AU1579" s="25"/>
    </row>
    <row r="1580">
      <c r="D1580" s="10"/>
      <c r="E1580" s="10"/>
      <c r="G1580" s="81"/>
      <c r="AU1580" s="25"/>
    </row>
    <row r="1581">
      <c r="D1581" s="10"/>
      <c r="E1581" s="10"/>
      <c r="G1581" s="81"/>
      <c r="AU1581" s="25"/>
    </row>
    <row r="1582">
      <c r="D1582" s="10"/>
      <c r="E1582" s="10"/>
      <c r="G1582" s="81"/>
      <c r="AU1582" s="25"/>
    </row>
    <row r="1583">
      <c r="D1583" s="10"/>
      <c r="E1583" s="10"/>
      <c r="G1583" s="81"/>
      <c r="AU1583" s="25"/>
    </row>
    <row r="1584">
      <c r="D1584" s="10"/>
      <c r="E1584" s="10"/>
      <c r="G1584" s="81"/>
      <c r="AU1584" s="25"/>
    </row>
    <row r="1585">
      <c r="D1585" s="10"/>
      <c r="E1585" s="10"/>
      <c r="G1585" s="81"/>
      <c r="AU1585" s="25"/>
    </row>
    <row r="1586">
      <c r="D1586" s="10"/>
      <c r="E1586" s="10"/>
      <c r="G1586" s="81"/>
      <c r="AU1586" s="25"/>
    </row>
    <row r="1587">
      <c r="D1587" s="10"/>
      <c r="E1587" s="10"/>
      <c r="G1587" s="81"/>
      <c r="AU1587" s="25"/>
    </row>
    <row r="1588">
      <c r="D1588" s="10"/>
      <c r="E1588" s="10"/>
      <c r="G1588" s="81"/>
      <c r="AU1588" s="25"/>
    </row>
    <row r="1589">
      <c r="D1589" s="10"/>
      <c r="E1589" s="10"/>
      <c r="G1589" s="81"/>
      <c r="AU1589" s="25"/>
    </row>
    <row r="1590">
      <c r="D1590" s="10"/>
      <c r="E1590" s="10"/>
      <c r="G1590" s="81"/>
      <c r="AU1590" s="25"/>
    </row>
    <row r="1591">
      <c r="D1591" s="10"/>
      <c r="E1591" s="10"/>
      <c r="G1591" s="81"/>
      <c r="AU1591" s="25"/>
    </row>
    <row r="1592">
      <c r="D1592" s="10"/>
      <c r="E1592" s="10"/>
      <c r="G1592" s="81"/>
      <c r="AU1592" s="25"/>
    </row>
    <row r="1593">
      <c r="D1593" s="10"/>
      <c r="E1593" s="10"/>
      <c r="G1593" s="81"/>
      <c r="AU1593" s="25"/>
    </row>
    <row r="1594">
      <c r="D1594" s="10"/>
      <c r="E1594" s="10"/>
      <c r="G1594" s="81"/>
      <c r="AU1594" s="25"/>
    </row>
    <row r="1595">
      <c r="D1595" s="10"/>
      <c r="E1595" s="10"/>
      <c r="G1595" s="81"/>
      <c r="AU1595" s="25"/>
    </row>
    <row r="1596">
      <c r="D1596" s="10"/>
      <c r="E1596" s="10"/>
      <c r="G1596" s="81"/>
      <c r="AU1596" s="25"/>
    </row>
    <row r="1597">
      <c r="D1597" s="10"/>
      <c r="E1597" s="10"/>
      <c r="G1597" s="81"/>
      <c r="AU1597" s="25"/>
    </row>
    <row r="1598">
      <c r="D1598" s="10"/>
      <c r="E1598" s="10"/>
      <c r="G1598" s="81"/>
      <c r="AU1598" s="25"/>
    </row>
    <row r="1599">
      <c r="D1599" s="10"/>
      <c r="E1599" s="10"/>
      <c r="G1599" s="81"/>
      <c r="AU1599" s="25"/>
    </row>
    <row r="1600">
      <c r="D1600" s="10"/>
      <c r="E1600" s="10"/>
      <c r="G1600" s="81"/>
      <c r="AU1600" s="25"/>
    </row>
    <row r="1601">
      <c r="D1601" s="10"/>
      <c r="E1601" s="10"/>
      <c r="G1601" s="81"/>
      <c r="AU1601" s="25"/>
    </row>
    <row r="1602">
      <c r="D1602" s="10"/>
      <c r="E1602" s="10"/>
      <c r="G1602" s="81"/>
      <c r="AU1602" s="25"/>
    </row>
    <row r="1603">
      <c r="D1603" s="10"/>
      <c r="E1603" s="10"/>
      <c r="G1603" s="81"/>
      <c r="AU1603" s="25"/>
    </row>
    <row r="1604">
      <c r="D1604" s="10"/>
      <c r="E1604" s="10"/>
      <c r="G1604" s="81"/>
      <c r="AU1604" s="25"/>
    </row>
    <row r="1605">
      <c r="D1605" s="10"/>
      <c r="E1605" s="10"/>
      <c r="G1605" s="81"/>
      <c r="AU1605" s="25"/>
    </row>
    <row r="1606">
      <c r="D1606" s="10"/>
      <c r="E1606" s="10"/>
      <c r="G1606" s="81"/>
      <c r="AU1606" s="25"/>
    </row>
    <row r="1607">
      <c r="D1607" s="10"/>
      <c r="E1607" s="10"/>
      <c r="G1607" s="81"/>
      <c r="AU1607" s="25"/>
    </row>
    <row r="1608">
      <c r="D1608" s="10"/>
      <c r="E1608" s="10"/>
      <c r="G1608" s="81"/>
      <c r="AU1608" s="25"/>
    </row>
    <row r="1609">
      <c r="D1609" s="10"/>
      <c r="E1609" s="10"/>
      <c r="G1609" s="81"/>
      <c r="AU1609" s="25"/>
    </row>
    <row r="1610">
      <c r="D1610" s="10"/>
      <c r="E1610" s="10"/>
      <c r="G1610" s="81"/>
      <c r="AU1610" s="25"/>
    </row>
    <row r="1611">
      <c r="D1611" s="10"/>
      <c r="E1611" s="10"/>
      <c r="G1611" s="81"/>
      <c r="AU1611" s="25"/>
    </row>
    <row r="1612">
      <c r="D1612" s="10"/>
      <c r="E1612" s="10"/>
      <c r="G1612" s="81"/>
      <c r="AU1612" s="25"/>
    </row>
    <row r="1613">
      <c r="D1613" s="10"/>
      <c r="E1613" s="10"/>
      <c r="G1613" s="81"/>
      <c r="AU1613" s="25"/>
    </row>
    <row r="1614">
      <c r="D1614" s="10"/>
      <c r="E1614" s="10"/>
      <c r="G1614" s="81"/>
      <c r="AU1614" s="25"/>
    </row>
    <row r="1615">
      <c r="D1615" s="10"/>
      <c r="E1615" s="10"/>
      <c r="G1615" s="81"/>
      <c r="AU1615" s="25"/>
    </row>
    <row r="1616">
      <c r="D1616" s="10"/>
      <c r="E1616" s="10"/>
      <c r="G1616" s="81"/>
      <c r="AU1616" s="25"/>
    </row>
    <row r="1617">
      <c r="D1617" s="10"/>
      <c r="E1617" s="10"/>
      <c r="G1617" s="81"/>
      <c r="AU1617" s="25"/>
    </row>
    <row r="1618">
      <c r="D1618" s="10"/>
      <c r="E1618" s="10"/>
      <c r="G1618" s="81"/>
      <c r="AU1618" s="25"/>
    </row>
    <row r="1619">
      <c r="D1619" s="10"/>
      <c r="E1619" s="10"/>
      <c r="G1619" s="81"/>
      <c r="AU1619" s="25"/>
    </row>
    <row r="1620">
      <c r="D1620" s="10"/>
      <c r="E1620" s="10"/>
      <c r="G1620" s="81"/>
      <c r="AU1620" s="25"/>
    </row>
    <row r="1621">
      <c r="D1621" s="10"/>
      <c r="E1621" s="10"/>
      <c r="G1621" s="81"/>
      <c r="AU1621" s="25"/>
    </row>
    <row r="1622">
      <c r="D1622" s="10"/>
      <c r="E1622" s="10"/>
      <c r="G1622" s="81"/>
      <c r="AU1622" s="25"/>
    </row>
    <row r="1623">
      <c r="D1623" s="10"/>
      <c r="E1623" s="10"/>
      <c r="G1623" s="81"/>
      <c r="AU1623" s="25"/>
    </row>
    <row r="1624">
      <c r="D1624" s="10"/>
      <c r="E1624" s="10"/>
      <c r="G1624" s="81"/>
      <c r="AU1624" s="25"/>
    </row>
    <row r="1625">
      <c r="D1625" s="10"/>
      <c r="E1625" s="10"/>
      <c r="G1625" s="81"/>
      <c r="AU1625" s="25"/>
    </row>
    <row r="1626">
      <c r="D1626" s="10"/>
      <c r="E1626" s="10"/>
      <c r="G1626" s="81"/>
      <c r="AU1626" s="25"/>
    </row>
    <row r="1627">
      <c r="D1627" s="10"/>
      <c r="E1627" s="10"/>
      <c r="G1627" s="81"/>
      <c r="AU1627" s="25"/>
    </row>
    <row r="1628">
      <c r="D1628" s="10"/>
      <c r="E1628" s="10"/>
      <c r="G1628" s="81"/>
      <c r="AU1628" s="25"/>
    </row>
    <row r="1629">
      <c r="D1629" s="10"/>
      <c r="E1629" s="10"/>
      <c r="G1629" s="81"/>
      <c r="AU1629" s="25"/>
    </row>
    <row r="1630">
      <c r="D1630" s="10"/>
      <c r="E1630" s="10"/>
      <c r="G1630" s="81"/>
      <c r="AU1630" s="25"/>
    </row>
    <row r="1631">
      <c r="D1631" s="10"/>
      <c r="E1631" s="10"/>
      <c r="G1631" s="81"/>
      <c r="AU1631" s="25"/>
    </row>
    <row r="1632">
      <c r="D1632" s="10"/>
      <c r="E1632" s="10"/>
      <c r="G1632" s="81"/>
      <c r="AU1632" s="25"/>
    </row>
    <row r="1633">
      <c r="D1633" s="10"/>
      <c r="E1633" s="10"/>
      <c r="G1633" s="81"/>
      <c r="AU1633" s="25"/>
    </row>
    <row r="1634">
      <c r="D1634" s="10"/>
      <c r="E1634" s="10"/>
      <c r="G1634" s="81"/>
      <c r="AU1634" s="25"/>
    </row>
    <row r="1635">
      <c r="D1635" s="10"/>
      <c r="E1635" s="10"/>
      <c r="G1635" s="81"/>
      <c r="AU1635" s="25"/>
    </row>
    <row r="1636">
      <c r="D1636" s="10"/>
      <c r="E1636" s="10"/>
      <c r="G1636" s="81"/>
      <c r="AU1636" s="25"/>
    </row>
    <row r="1637">
      <c r="D1637" s="10"/>
      <c r="E1637" s="10"/>
      <c r="G1637" s="81"/>
      <c r="AU1637" s="25"/>
    </row>
    <row r="1638">
      <c r="D1638" s="10"/>
      <c r="E1638" s="10"/>
      <c r="G1638" s="81"/>
      <c r="AU1638" s="25"/>
    </row>
    <row r="1639">
      <c r="D1639" s="10"/>
      <c r="E1639" s="10"/>
      <c r="G1639" s="81"/>
      <c r="AU1639" s="25"/>
    </row>
    <row r="1640">
      <c r="D1640" s="10"/>
      <c r="E1640" s="10"/>
      <c r="G1640" s="81"/>
      <c r="AU1640" s="25"/>
    </row>
    <row r="1641">
      <c r="D1641" s="10"/>
      <c r="E1641" s="10"/>
      <c r="G1641" s="81"/>
      <c r="AU1641" s="25"/>
    </row>
    <row r="1642">
      <c r="D1642" s="10"/>
      <c r="E1642" s="10"/>
      <c r="G1642" s="81"/>
      <c r="AU1642" s="25"/>
    </row>
    <row r="1643">
      <c r="D1643" s="10"/>
      <c r="E1643" s="10"/>
      <c r="G1643" s="81"/>
      <c r="AU1643" s="25"/>
    </row>
    <row r="1644">
      <c r="D1644" s="10"/>
      <c r="E1644" s="10"/>
      <c r="G1644" s="81"/>
      <c r="AU1644" s="25"/>
    </row>
    <row r="1645">
      <c r="D1645" s="10"/>
      <c r="E1645" s="10"/>
      <c r="G1645" s="81"/>
      <c r="AU1645" s="25"/>
    </row>
    <row r="1646">
      <c r="D1646" s="10"/>
      <c r="E1646" s="10"/>
      <c r="G1646" s="81"/>
      <c r="AU1646" s="25"/>
    </row>
    <row r="1647">
      <c r="D1647" s="10"/>
      <c r="E1647" s="10"/>
      <c r="G1647" s="81"/>
      <c r="AU1647" s="25"/>
    </row>
    <row r="1648">
      <c r="D1648" s="10"/>
      <c r="E1648" s="10"/>
      <c r="G1648" s="81"/>
      <c r="AU1648" s="25"/>
    </row>
    <row r="1649">
      <c r="D1649" s="10"/>
      <c r="E1649" s="10"/>
      <c r="G1649" s="81"/>
      <c r="AU1649" s="25"/>
    </row>
    <row r="1650">
      <c r="D1650" s="10"/>
      <c r="E1650" s="10"/>
      <c r="G1650" s="81"/>
      <c r="AU1650" s="25"/>
    </row>
    <row r="1651">
      <c r="D1651" s="10"/>
      <c r="E1651" s="10"/>
      <c r="G1651" s="81"/>
      <c r="AU1651" s="25"/>
    </row>
    <row r="1652">
      <c r="D1652" s="10"/>
      <c r="E1652" s="10"/>
      <c r="G1652" s="81"/>
      <c r="AU1652" s="25"/>
    </row>
    <row r="1653">
      <c r="D1653" s="10"/>
      <c r="E1653" s="10"/>
      <c r="G1653" s="81"/>
      <c r="AU1653" s="25"/>
    </row>
    <row r="1654">
      <c r="D1654" s="10"/>
      <c r="E1654" s="10"/>
      <c r="G1654" s="81"/>
      <c r="AU1654" s="25"/>
    </row>
    <row r="1655">
      <c r="D1655" s="10"/>
      <c r="E1655" s="10"/>
      <c r="G1655" s="81"/>
      <c r="AU1655" s="25"/>
    </row>
    <row r="1656">
      <c r="D1656" s="10"/>
      <c r="E1656" s="10"/>
      <c r="G1656" s="81"/>
      <c r="AU1656" s="25"/>
    </row>
    <row r="1657">
      <c r="D1657" s="10"/>
      <c r="E1657" s="10"/>
      <c r="G1657" s="81"/>
      <c r="AU1657" s="25"/>
    </row>
    <row r="1658">
      <c r="D1658" s="10"/>
      <c r="E1658" s="10"/>
      <c r="G1658" s="81"/>
      <c r="AU1658" s="25"/>
    </row>
    <row r="1659">
      <c r="D1659" s="10"/>
      <c r="E1659" s="10"/>
      <c r="G1659" s="81"/>
      <c r="AU1659" s="25"/>
    </row>
    <row r="1660">
      <c r="D1660" s="10"/>
      <c r="E1660" s="10"/>
      <c r="G1660" s="81"/>
      <c r="AU1660" s="25"/>
    </row>
    <row r="1661">
      <c r="D1661" s="10"/>
      <c r="E1661" s="10"/>
      <c r="G1661" s="81"/>
      <c r="AU1661" s="25"/>
    </row>
    <row r="1662">
      <c r="D1662" s="10"/>
      <c r="E1662" s="10"/>
      <c r="G1662" s="81"/>
      <c r="AU1662" s="25"/>
    </row>
    <row r="1663">
      <c r="D1663" s="10"/>
      <c r="E1663" s="10"/>
      <c r="G1663" s="81"/>
      <c r="AU1663" s="25"/>
    </row>
    <row r="1664">
      <c r="D1664" s="10"/>
      <c r="E1664" s="10"/>
      <c r="G1664" s="81"/>
      <c r="AU1664" s="25"/>
    </row>
    <row r="1665">
      <c r="D1665" s="10"/>
      <c r="E1665" s="10"/>
      <c r="G1665" s="81"/>
      <c r="AU1665" s="25"/>
    </row>
    <row r="1666">
      <c r="D1666" s="10"/>
      <c r="E1666" s="10"/>
      <c r="G1666" s="81"/>
      <c r="AU1666" s="25"/>
    </row>
    <row r="1667">
      <c r="D1667" s="10"/>
      <c r="E1667" s="10"/>
      <c r="G1667" s="81"/>
      <c r="AU1667" s="25"/>
    </row>
    <row r="1668">
      <c r="D1668" s="10"/>
      <c r="E1668" s="10"/>
      <c r="G1668" s="81"/>
      <c r="AU1668" s="25"/>
    </row>
    <row r="1669">
      <c r="D1669" s="10"/>
      <c r="E1669" s="10"/>
      <c r="G1669" s="81"/>
      <c r="AU1669" s="25"/>
    </row>
    <row r="1670">
      <c r="D1670" s="10"/>
      <c r="E1670" s="10"/>
      <c r="G1670" s="81"/>
      <c r="AU1670" s="25"/>
    </row>
    <row r="1671">
      <c r="D1671" s="10"/>
      <c r="E1671" s="10"/>
      <c r="G1671" s="81"/>
      <c r="AU1671" s="25"/>
    </row>
    <row r="1672">
      <c r="D1672" s="10"/>
      <c r="E1672" s="10"/>
      <c r="G1672" s="81"/>
      <c r="AU1672" s="25"/>
    </row>
    <row r="1673">
      <c r="D1673" s="10"/>
      <c r="E1673" s="10"/>
      <c r="G1673" s="81"/>
      <c r="AU1673" s="25"/>
    </row>
    <row r="1674">
      <c r="D1674" s="10"/>
      <c r="E1674" s="10"/>
      <c r="G1674" s="81"/>
      <c r="AU1674" s="25"/>
    </row>
    <row r="1675">
      <c r="D1675" s="10"/>
      <c r="E1675" s="10"/>
      <c r="G1675" s="81"/>
      <c r="AU1675" s="25"/>
    </row>
    <row r="1676">
      <c r="D1676" s="10"/>
      <c r="E1676" s="10"/>
      <c r="G1676" s="81"/>
      <c r="AU1676" s="25"/>
    </row>
    <row r="1677">
      <c r="D1677" s="10"/>
      <c r="E1677" s="10"/>
      <c r="G1677" s="81"/>
      <c r="AU1677" s="25"/>
    </row>
    <row r="1678">
      <c r="D1678" s="10"/>
      <c r="E1678" s="10"/>
      <c r="G1678" s="81"/>
      <c r="AU1678" s="25"/>
    </row>
    <row r="1679">
      <c r="D1679" s="10"/>
      <c r="E1679" s="10"/>
      <c r="G1679" s="81"/>
      <c r="AU1679" s="25"/>
    </row>
    <row r="1680">
      <c r="D1680" s="10"/>
      <c r="E1680" s="10"/>
      <c r="G1680" s="81"/>
      <c r="AU1680" s="25"/>
    </row>
    <row r="1681">
      <c r="D1681" s="10"/>
      <c r="E1681" s="10"/>
      <c r="G1681" s="81"/>
      <c r="AU1681" s="25"/>
    </row>
    <row r="1682">
      <c r="D1682" s="10"/>
      <c r="E1682" s="10"/>
      <c r="G1682" s="81"/>
      <c r="AU1682" s="25"/>
    </row>
    <row r="1683">
      <c r="D1683" s="10"/>
      <c r="E1683" s="10"/>
      <c r="G1683" s="81"/>
      <c r="AU1683" s="25"/>
    </row>
    <row r="1684">
      <c r="D1684" s="10"/>
      <c r="E1684" s="10"/>
      <c r="G1684" s="81"/>
      <c r="AU1684" s="25"/>
    </row>
    <row r="1685">
      <c r="D1685" s="10"/>
      <c r="E1685" s="10"/>
      <c r="G1685" s="81"/>
      <c r="AU1685" s="25"/>
    </row>
    <row r="1686">
      <c r="D1686" s="10"/>
      <c r="E1686" s="10"/>
      <c r="G1686" s="81"/>
      <c r="AU1686" s="25"/>
    </row>
    <row r="1687">
      <c r="D1687" s="10"/>
      <c r="E1687" s="10"/>
      <c r="G1687" s="81"/>
      <c r="AU1687" s="25"/>
    </row>
    <row r="1688">
      <c r="D1688" s="10"/>
      <c r="E1688" s="10"/>
      <c r="G1688" s="81"/>
      <c r="AU1688" s="25"/>
    </row>
    <row r="1689">
      <c r="D1689" s="10"/>
      <c r="E1689" s="10"/>
      <c r="G1689" s="81"/>
      <c r="AU1689" s="25"/>
    </row>
    <row r="1690">
      <c r="D1690" s="10"/>
      <c r="E1690" s="10"/>
      <c r="G1690" s="81"/>
      <c r="AU1690" s="25"/>
    </row>
    <row r="1691">
      <c r="D1691" s="10"/>
      <c r="E1691" s="10"/>
      <c r="G1691" s="81"/>
      <c r="AU1691" s="25"/>
    </row>
    <row r="1692">
      <c r="D1692" s="10"/>
      <c r="E1692" s="10"/>
      <c r="G1692" s="81"/>
      <c r="AU1692" s="25"/>
    </row>
    <row r="1693">
      <c r="D1693" s="10"/>
      <c r="E1693" s="10"/>
      <c r="G1693" s="81"/>
      <c r="AU1693" s="25"/>
    </row>
    <row r="1694">
      <c r="D1694" s="10"/>
      <c r="E1694" s="10"/>
      <c r="G1694" s="81"/>
      <c r="AU1694" s="25"/>
    </row>
    <row r="1695">
      <c r="D1695" s="10"/>
      <c r="E1695" s="10"/>
      <c r="G1695" s="81"/>
      <c r="AU1695" s="25"/>
    </row>
    <row r="1696">
      <c r="D1696" s="10"/>
      <c r="E1696" s="10"/>
      <c r="G1696" s="81"/>
      <c r="AU1696" s="25"/>
    </row>
    <row r="1697">
      <c r="D1697" s="10"/>
      <c r="E1697" s="10"/>
      <c r="G1697" s="81"/>
      <c r="AU1697" s="25"/>
    </row>
    <row r="1698">
      <c r="D1698" s="10"/>
      <c r="E1698" s="10"/>
      <c r="G1698" s="81"/>
      <c r="AU1698" s="25"/>
    </row>
    <row r="1699">
      <c r="D1699" s="10"/>
      <c r="E1699" s="10"/>
      <c r="G1699" s="81"/>
      <c r="AU1699" s="25"/>
    </row>
    <row r="1700">
      <c r="D1700" s="10"/>
      <c r="E1700" s="10"/>
      <c r="G1700" s="81"/>
      <c r="AU1700" s="25"/>
    </row>
    <row r="1701">
      <c r="D1701" s="10"/>
      <c r="E1701" s="10"/>
      <c r="G1701" s="81"/>
      <c r="AU1701" s="25"/>
    </row>
    <row r="1702">
      <c r="D1702" s="10"/>
      <c r="E1702" s="10"/>
      <c r="G1702" s="81"/>
      <c r="AU1702" s="25"/>
    </row>
    <row r="1703">
      <c r="D1703" s="10"/>
      <c r="E1703" s="10"/>
      <c r="G1703" s="81"/>
      <c r="AU1703" s="25"/>
    </row>
    <row r="1704">
      <c r="D1704" s="10"/>
      <c r="E1704" s="10"/>
      <c r="G1704" s="81"/>
      <c r="AU1704" s="25"/>
    </row>
    <row r="1705">
      <c r="D1705" s="10"/>
      <c r="E1705" s="10"/>
      <c r="G1705" s="81"/>
      <c r="AU1705" s="25"/>
    </row>
    <row r="1706">
      <c r="D1706" s="10"/>
      <c r="E1706" s="10"/>
      <c r="G1706" s="81"/>
      <c r="AU1706" s="25"/>
    </row>
    <row r="1707">
      <c r="D1707" s="10"/>
      <c r="E1707" s="10"/>
      <c r="G1707" s="81"/>
      <c r="AU1707" s="25"/>
    </row>
    <row r="1708">
      <c r="D1708" s="10"/>
      <c r="E1708" s="10"/>
      <c r="G1708" s="81"/>
      <c r="AU1708" s="25"/>
    </row>
    <row r="1709">
      <c r="D1709" s="10"/>
      <c r="E1709" s="10"/>
      <c r="G1709" s="81"/>
      <c r="AU1709" s="25"/>
    </row>
    <row r="1710">
      <c r="D1710" s="10"/>
      <c r="E1710" s="10"/>
      <c r="G1710" s="81"/>
      <c r="AU1710" s="25"/>
    </row>
    <row r="1711">
      <c r="D1711" s="10"/>
      <c r="E1711" s="10"/>
      <c r="G1711" s="81"/>
      <c r="AU1711" s="25"/>
    </row>
    <row r="1712">
      <c r="D1712" s="10"/>
      <c r="E1712" s="10"/>
      <c r="G1712" s="81"/>
      <c r="AU1712" s="25"/>
    </row>
    <row r="1713">
      <c r="D1713" s="10"/>
      <c r="E1713" s="10"/>
      <c r="G1713" s="81"/>
      <c r="AU1713" s="25"/>
    </row>
    <row r="1714">
      <c r="D1714" s="10"/>
      <c r="E1714" s="10"/>
      <c r="G1714" s="81"/>
      <c r="AU1714" s="25"/>
    </row>
    <row r="1715">
      <c r="D1715" s="10"/>
      <c r="E1715" s="10"/>
      <c r="G1715" s="81"/>
      <c r="AU1715" s="25"/>
    </row>
    <row r="1716">
      <c r="D1716" s="10"/>
      <c r="E1716" s="10"/>
      <c r="G1716" s="81"/>
      <c r="AU1716" s="25"/>
    </row>
    <row r="1717">
      <c r="D1717" s="10"/>
      <c r="E1717" s="10"/>
      <c r="G1717" s="81"/>
      <c r="AU1717" s="25"/>
    </row>
    <row r="1718">
      <c r="D1718" s="10"/>
      <c r="E1718" s="10"/>
      <c r="G1718" s="81"/>
      <c r="AU1718" s="25"/>
    </row>
    <row r="1719">
      <c r="D1719" s="10"/>
      <c r="E1719" s="10"/>
      <c r="G1719" s="81"/>
      <c r="AU1719" s="25"/>
    </row>
    <row r="1720">
      <c r="D1720" s="10"/>
      <c r="E1720" s="10"/>
      <c r="G1720" s="81"/>
      <c r="AU1720" s="25"/>
    </row>
    <row r="1721">
      <c r="D1721" s="10"/>
      <c r="E1721" s="10"/>
      <c r="G1721" s="81"/>
      <c r="AU1721" s="25"/>
    </row>
    <row r="1722">
      <c r="D1722" s="10"/>
      <c r="E1722" s="10"/>
      <c r="G1722" s="81"/>
      <c r="AU1722" s="25"/>
    </row>
    <row r="1723">
      <c r="D1723" s="10"/>
      <c r="E1723" s="10"/>
      <c r="G1723" s="81"/>
      <c r="AU1723" s="25"/>
    </row>
    <row r="1724">
      <c r="D1724" s="10"/>
      <c r="E1724" s="10"/>
      <c r="G1724" s="81"/>
      <c r="AU1724" s="25"/>
    </row>
    <row r="1725">
      <c r="D1725" s="10"/>
      <c r="E1725" s="10"/>
      <c r="G1725" s="81"/>
      <c r="AU1725" s="25"/>
    </row>
    <row r="1726">
      <c r="D1726" s="10"/>
      <c r="E1726" s="10"/>
      <c r="G1726" s="81"/>
      <c r="AU1726" s="25"/>
    </row>
    <row r="1727">
      <c r="D1727" s="10"/>
      <c r="E1727" s="10"/>
      <c r="G1727" s="81"/>
      <c r="AU1727" s="25"/>
    </row>
    <row r="1728">
      <c r="D1728" s="10"/>
      <c r="E1728" s="10"/>
      <c r="G1728" s="81"/>
      <c r="AU1728" s="25"/>
    </row>
    <row r="1729">
      <c r="D1729" s="10"/>
      <c r="E1729" s="10"/>
      <c r="G1729" s="81"/>
      <c r="AU1729" s="25"/>
    </row>
    <row r="1730">
      <c r="D1730" s="10"/>
      <c r="E1730" s="10"/>
      <c r="G1730" s="81"/>
      <c r="AU1730" s="25"/>
    </row>
    <row r="1731">
      <c r="D1731" s="10"/>
      <c r="E1731" s="10"/>
      <c r="G1731" s="81"/>
      <c r="AU1731" s="25"/>
    </row>
    <row r="1732">
      <c r="D1732" s="10"/>
      <c r="E1732" s="10"/>
      <c r="G1732" s="81"/>
      <c r="AU1732" s="25"/>
    </row>
    <row r="1733">
      <c r="D1733" s="10"/>
      <c r="E1733" s="10"/>
      <c r="G1733" s="81"/>
      <c r="AU1733" s="25"/>
    </row>
    <row r="1734">
      <c r="D1734" s="10"/>
      <c r="E1734" s="10"/>
      <c r="G1734" s="81"/>
      <c r="AU1734" s="25"/>
    </row>
    <row r="1735">
      <c r="D1735" s="10"/>
      <c r="E1735" s="10"/>
      <c r="G1735" s="81"/>
      <c r="AU1735" s="25"/>
    </row>
    <row r="1736">
      <c r="D1736" s="10"/>
      <c r="E1736" s="10"/>
      <c r="G1736" s="81"/>
      <c r="AU1736" s="25"/>
    </row>
    <row r="1737">
      <c r="D1737" s="10"/>
      <c r="E1737" s="10"/>
      <c r="G1737" s="81"/>
      <c r="AU1737" s="25"/>
    </row>
    <row r="1738">
      <c r="D1738" s="10"/>
      <c r="E1738" s="10"/>
      <c r="G1738" s="81"/>
      <c r="AU1738" s="25"/>
    </row>
    <row r="1739">
      <c r="D1739" s="10"/>
      <c r="E1739" s="10"/>
      <c r="G1739" s="81"/>
      <c r="AU1739" s="25"/>
    </row>
    <row r="1740">
      <c r="D1740" s="10"/>
      <c r="E1740" s="10"/>
      <c r="G1740" s="81"/>
      <c r="AU1740" s="25"/>
    </row>
    <row r="1741">
      <c r="D1741" s="10"/>
      <c r="E1741" s="10"/>
      <c r="G1741" s="81"/>
      <c r="AU1741" s="25"/>
    </row>
    <row r="1742">
      <c r="D1742" s="10"/>
      <c r="E1742" s="10"/>
      <c r="G1742" s="81"/>
      <c r="AU1742" s="25"/>
    </row>
    <row r="1743">
      <c r="D1743" s="10"/>
      <c r="E1743" s="10"/>
      <c r="G1743" s="81"/>
      <c r="AU1743" s="25"/>
    </row>
    <row r="1744">
      <c r="D1744" s="10"/>
      <c r="E1744" s="10"/>
      <c r="G1744" s="81"/>
      <c r="AU1744" s="25"/>
    </row>
    <row r="1745">
      <c r="D1745" s="10"/>
      <c r="E1745" s="10"/>
      <c r="G1745" s="81"/>
      <c r="AU1745" s="25"/>
    </row>
    <row r="1746">
      <c r="D1746" s="10"/>
      <c r="E1746" s="10"/>
      <c r="G1746" s="81"/>
      <c r="AU1746" s="25"/>
    </row>
    <row r="1747">
      <c r="D1747" s="10"/>
      <c r="E1747" s="10"/>
      <c r="G1747" s="81"/>
      <c r="AU1747" s="25"/>
    </row>
    <row r="1748">
      <c r="D1748" s="10"/>
      <c r="E1748" s="10"/>
      <c r="G1748" s="81"/>
      <c r="AU1748" s="25"/>
    </row>
    <row r="1749">
      <c r="D1749" s="10"/>
      <c r="E1749" s="10"/>
      <c r="G1749" s="81"/>
      <c r="AU1749" s="25"/>
    </row>
    <row r="1750">
      <c r="D1750" s="10"/>
      <c r="E1750" s="10"/>
      <c r="G1750" s="81"/>
      <c r="AU1750" s="25"/>
    </row>
    <row r="1751">
      <c r="D1751" s="10"/>
      <c r="E1751" s="10"/>
      <c r="G1751" s="81"/>
      <c r="AU1751" s="25"/>
    </row>
    <row r="1752">
      <c r="D1752" s="10"/>
      <c r="E1752" s="10"/>
      <c r="G1752" s="81"/>
      <c r="AU1752" s="25"/>
    </row>
    <row r="1753">
      <c r="D1753" s="10"/>
      <c r="E1753" s="10"/>
      <c r="G1753" s="81"/>
      <c r="AU1753" s="25"/>
    </row>
    <row r="1754">
      <c r="D1754" s="10"/>
      <c r="E1754" s="10"/>
      <c r="G1754" s="81"/>
      <c r="AU1754" s="25"/>
    </row>
    <row r="1755">
      <c r="D1755" s="10"/>
      <c r="E1755" s="10"/>
      <c r="G1755" s="81"/>
      <c r="AU1755" s="25"/>
    </row>
    <row r="1756">
      <c r="D1756" s="10"/>
      <c r="E1756" s="10"/>
      <c r="G1756" s="81"/>
      <c r="AU1756" s="25"/>
    </row>
    <row r="1757">
      <c r="D1757" s="10"/>
      <c r="E1757" s="10"/>
      <c r="G1757" s="81"/>
      <c r="AU1757" s="25"/>
    </row>
    <row r="1758">
      <c r="D1758" s="10"/>
      <c r="E1758" s="10"/>
      <c r="G1758" s="81"/>
      <c r="AU1758" s="25"/>
    </row>
    <row r="1759">
      <c r="D1759" s="10"/>
      <c r="E1759" s="10"/>
      <c r="G1759" s="81"/>
      <c r="AU1759" s="25"/>
    </row>
    <row r="1760">
      <c r="D1760" s="10"/>
      <c r="E1760" s="10"/>
      <c r="G1760" s="81"/>
      <c r="AU1760" s="25"/>
    </row>
    <row r="1761">
      <c r="D1761" s="10"/>
      <c r="E1761" s="10"/>
      <c r="G1761" s="81"/>
      <c r="AU1761" s="25"/>
    </row>
    <row r="1762">
      <c r="D1762" s="10"/>
      <c r="E1762" s="10"/>
      <c r="G1762" s="81"/>
      <c r="AU1762" s="25"/>
    </row>
    <row r="1763">
      <c r="D1763" s="10"/>
      <c r="E1763" s="10"/>
      <c r="G1763" s="81"/>
      <c r="AU1763" s="25"/>
    </row>
    <row r="1764">
      <c r="D1764" s="10"/>
      <c r="E1764" s="10"/>
      <c r="G1764" s="81"/>
      <c r="AU1764" s="25"/>
    </row>
    <row r="1765">
      <c r="D1765" s="10"/>
      <c r="E1765" s="10"/>
      <c r="G1765" s="81"/>
      <c r="AU1765" s="25"/>
    </row>
    <row r="1766">
      <c r="D1766" s="10"/>
      <c r="E1766" s="10"/>
      <c r="G1766" s="81"/>
      <c r="AU1766" s="25"/>
    </row>
    <row r="1767">
      <c r="D1767" s="10"/>
      <c r="E1767" s="10"/>
      <c r="G1767" s="81"/>
      <c r="AU1767" s="25"/>
    </row>
    <row r="1768">
      <c r="D1768" s="10"/>
      <c r="E1768" s="10"/>
      <c r="G1768" s="81"/>
      <c r="AU1768" s="25"/>
    </row>
    <row r="1769">
      <c r="D1769" s="10"/>
      <c r="E1769" s="10"/>
      <c r="G1769" s="81"/>
      <c r="AU1769" s="25"/>
    </row>
    <row r="1770">
      <c r="D1770" s="10"/>
      <c r="E1770" s="10"/>
      <c r="G1770" s="81"/>
      <c r="AU1770" s="25"/>
    </row>
    <row r="1771">
      <c r="D1771" s="10"/>
      <c r="E1771" s="10"/>
      <c r="G1771" s="81"/>
      <c r="AU1771" s="25"/>
    </row>
    <row r="1772">
      <c r="D1772" s="10"/>
      <c r="E1772" s="10"/>
      <c r="G1772" s="81"/>
      <c r="AU1772" s="25"/>
    </row>
    <row r="1773">
      <c r="D1773" s="10"/>
      <c r="E1773" s="10"/>
      <c r="G1773" s="81"/>
      <c r="AU1773" s="25"/>
    </row>
    <row r="1774">
      <c r="D1774" s="10"/>
      <c r="E1774" s="10"/>
      <c r="G1774" s="81"/>
      <c r="AU1774" s="25"/>
    </row>
    <row r="1775">
      <c r="D1775" s="10"/>
      <c r="E1775" s="10"/>
      <c r="G1775" s="81"/>
      <c r="AU1775" s="25"/>
    </row>
    <row r="1776">
      <c r="D1776" s="10"/>
      <c r="E1776" s="10"/>
      <c r="G1776" s="81"/>
      <c r="AU1776" s="25"/>
    </row>
    <row r="1777">
      <c r="D1777" s="10"/>
      <c r="E1777" s="10"/>
      <c r="G1777" s="81"/>
      <c r="AU1777" s="25"/>
    </row>
    <row r="1778">
      <c r="D1778" s="10"/>
      <c r="E1778" s="10"/>
      <c r="G1778" s="81"/>
      <c r="AU1778" s="25"/>
    </row>
    <row r="1779">
      <c r="D1779" s="10"/>
      <c r="E1779" s="10"/>
      <c r="G1779" s="81"/>
      <c r="AU1779" s="25"/>
    </row>
    <row r="1780">
      <c r="D1780" s="10"/>
      <c r="E1780" s="10"/>
      <c r="G1780" s="81"/>
      <c r="AU1780" s="25"/>
    </row>
    <row r="1781">
      <c r="D1781" s="10"/>
      <c r="E1781" s="10"/>
      <c r="G1781" s="81"/>
      <c r="AU1781" s="25"/>
    </row>
    <row r="1782">
      <c r="D1782" s="10"/>
      <c r="E1782" s="10"/>
      <c r="G1782" s="81"/>
      <c r="AU1782" s="25"/>
    </row>
    <row r="1783">
      <c r="D1783" s="10"/>
      <c r="E1783" s="10"/>
      <c r="G1783" s="81"/>
      <c r="AU1783" s="25"/>
    </row>
    <row r="1784">
      <c r="D1784" s="10"/>
      <c r="E1784" s="10"/>
      <c r="G1784" s="81"/>
      <c r="AU1784" s="25"/>
    </row>
    <row r="1785">
      <c r="D1785" s="10"/>
      <c r="E1785" s="10"/>
      <c r="G1785" s="81"/>
      <c r="AU1785" s="25"/>
    </row>
    <row r="1786">
      <c r="D1786" s="10"/>
      <c r="E1786" s="10"/>
      <c r="G1786" s="81"/>
      <c r="AU1786" s="25"/>
    </row>
    <row r="1787">
      <c r="D1787" s="10"/>
      <c r="E1787" s="10"/>
      <c r="G1787" s="81"/>
      <c r="AU1787" s="25"/>
    </row>
    <row r="1788">
      <c r="D1788" s="10"/>
      <c r="E1788" s="10"/>
      <c r="G1788" s="81"/>
      <c r="AU1788" s="25"/>
    </row>
    <row r="1789">
      <c r="D1789" s="10"/>
      <c r="E1789" s="10"/>
      <c r="G1789" s="81"/>
      <c r="AU1789" s="25"/>
    </row>
    <row r="1790">
      <c r="D1790" s="10"/>
      <c r="E1790" s="10"/>
      <c r="G1790" s="81"/>
      <c r="AU1790" s="25"/>
    </row>
    <row r="1791">
      <c r="D1791" s="10"/>
      <c r="E1791" s="10"/>
      <c r="G1791" s="81"/>
      <c r="AU1791" s="25"/>
    </row>
    <row r="1792">
      <c r="D1792" s="10"/>
      <c r="E1792" s="10"/>
      <c r="G1792" s="81"/>
      <c r="AU1792" s="25"/>
    </row>
    <row r="1793">
      <c r="D1793" s="10"/>
      <c r="E1793" s="10"/>
      <c r="G1793" s="81"/>
      <c r="AU1793" s="25"/>
    </row>
    <row r="1794">
      <c r="D1794" s="10"/>
      <c r="E1794" s="10"/>
      <c r="G1794" s="81"/>
      <c r="AU1794" s="25"/>
    </row>
    <row r="1795">
      <c r="D1795" s="10"/>
      <c r="E1795" s="10"/>
      <c r="G1795" s="81"/>
      <c r="AU1795" s="25"/>
    </row>
    <row r="1796">
      <c r="D1796" s="10"/>
      <c r="E1796" s="10"/>
      <c r="G1796" s="81"/>
      <c r="AU1796" s="25"/>
    </row>
    <row r="1797">
      <c r="D1797" s="10"/>
      <c r="E1797" s="10"/>
      <c r="G1797" s="81"/>
      <c r="AU1797" s="25"/>
    </row>
    <row r="1798">
      <c r="D1798" s="10"/>
      <c r="E1798" s="10"/>
      <c r="G1798" s="81"/>
      <c r="AU1798" s="25"/>
    </row>
    <row r="1799">
      <c r="D1799" s="10"/>
      <c r="E1799" s="10"/>
      <c r="G1799" s="81"/>
      <c r="AU1799" s="25"/>
    </row>
    <row r="1800">
      <c r="D1800" s="10"/>
      <c r="E1800" s="10"/>
      <c r="G1800" s="81"/>
      <c r="AU1800" s="25"/>
    </row>
    <row r="1801">
      <c r="D1801" s="10"/>
      <c r="E1801" s="10"/>
      <c r="G1801" s="81"/>
      <c r="AU1801" s="25"/>
    </row>
    <row r="1802">
      <c r="D1802" s="10"/>
      <c r="E1802" s="10"/>
      <c r="G1802" s="81"/>
      <c r="AU1802" s="25"/>
    </row>
    <row r="1803">
      <c r="D1803" s="10"/>
      <c r="E1803" s="10"/>
      <c r="G1803" s="81"/>
      <c r="AU1803" s="25"/>
    </row>
    <row r="1804">
      <c r="D1804" s="10"/>
      <c r="E1804" s="10"/>
      <c r="G1804" s="81"/>
      <c r="AU1804" s="25"/>
    </row>
    <row r="1805">
      <c r="D1805" s="10"/>
      <c r="E1805" s="10"/>
      <c r="G1805" s="81"/>
      <c r="AU1805" s="25"/>
    </row>
    <row r="1806">
      <c r="D1806" s="10"/>
      <c r="E1806" s="10"/>
      <c r="G1806" s="81"/>
      <c r="AU1806" s="25"/>
    </row>
    <row r="1807">
      <c r="D1807" s="10"/>
      <c r="E1807" s="10"/>
      <c r="G1807" s="81"/>
      <c r="AU1807" s="25"/>
    </row>
    <row r="1808">
      <c r="D1808" s="10"/>
      <c r="E1808" s="10"/>
      <c r="G1808" s="81"/>
      <c r="AU1808" s="25"/>
    </row>
    <row r="1809">
      <c r="D1809" s="10"/>
      <c r="E1809" s="10"/>
      <c r="G1809" s="81"/>
      <c r="AU1809" s="25"/>
    </row>
    <row r="1810">
      <c r="D1810" s="10"/>
      <c r="E1810" s="10"/>
      <c r="G1810" s="81"/>
      <c r="AU1810" s="25"/>
    </row>
    <row r="1811">
      <c r="D1811" s="10"/>
      <c r="E1811" s="10"/>
      <c r="G1811" s="81"/>
      <c r="AU1811" s="25"/>
    </row>
    <row r="1812">
      <c r="D1812" s="10"/>
      <c r="E1812" s="10"/>
      <c r="G1812" s="81"/>
      <c r="AU1812" s="25"/>
    </row>
    <row r="1813">
      <c r="D1813" s="10"/>
      <c r="E1813" s="10"/>
      <c r="G1813" s="81"/>
      <c r="AU1813" s="25"/>
    </row>
    <row r="1814">
      <c r="D1814" s="10"/>
      <c r="E1814" s="10"/>
      <c r="G1814" s="81"/>
      <c r="AU1814" s="25"/>
    </row>
    <row r="1815">
      <c r="D1815" s="10"/>
      <c r="E1815" s="10"/>
      <c r="G1815" s="81"/>
      <c r="AU1815" s="25"/>
    </row>
    <row r="1816">
      <c r="D1816" s="10"/>
      <c r="E1816" s="10"/>
      <c r="G1816" s="81"/>
      <c r="AU1816" s="25"/>
    </row>
    <row r="1817">
      <c r="D1817" s="10"/>
      <c r="E1817" s="10"/>
      <c r="G1817" s="81"/>
      <c r="AU1817" s="25"/>
    </row>
    <row r="1818">
      <c r="D1818" s="10"/>
      <c r="E1818" s="10"/>
      <c r="G1818" s="81"/>
      <c r="AU1818" s="25"/>
    </row>
    <row r="1819">
      <c r="D1819" s="10"/>
      <c r="E1819" s="10"/>
      <c r="G1819" s="81"/>
      <c r="AU1819" s="25"/>
    </row>
    <row r="1820">
      <c r="D1820" s="10"/>
      <c r="E1820" s="10"/>
      <c r="G1820" s="81"/>
      <c r="AU1820" s="25"/>
    </row>
    <row r="1821">
      <c r="D1821" s="10"/>
      <c r="E1821" s="10"/>
      <c r="G1821" s="81"/>
      <c r="AU1821" s="25"/>
    </row>
    <row r="1822">
      <c r="D1822" s="10"/>
      <c r="E1822" s="10"/>
      <c r="G1822" s="81"/>
      <c r="AU1822" s="25"/>
    </row>
    <row r="1823">
      <c r="D1823" s="10"/>
      <c r="E1823" s="10"/>
      <c r="G1823" s="81"/>
      <c r="AU1823" s="25"/>
    </row>
    <row r="1824">
      <c r="D1824" s="10"/>
      <c r="E1824" s="10"/>
      <c r="G1824" s="81"/>
      <c r="AU1824" s="25"/>
    </row>
    <row r="1825">
      <c r="D1825" s="10"/>
      <c r="E1825" s="10"/>
      <c r="G1825" s="81"/>
      <c r="AU1825" s="25"/>
    </row>
    <row r="1826">
      <c r="D1826" s="10"/>
      <c r="E1826" s="10"/>
      <c r="G1826" s="81"/>
      <c r="AU1826" s="25"/>
    </row>
    <row r="1827">
      <c r="D1827" s="10"/>
      <c r="E1827" s="10"/>
      <c r="G1827" s="81"/>
      <c r="AU1827" s="25"/>
    </row>
    <row r="1828">
      <c r="D1828" s="10"/>
      <c r="E1828" s="10"/>
      <c r="G1828" s="81"/>
      <c r="AU1828" s="25"/>
    </row>
    <row r="1829">
      <c r="D1829" s="10"/>
      <c r="E1829" s="10"/>
      <c r="G1829" s="81"/>
      <c r="AU1829" s="25"/>
    </row>
    <row r="1830">
      <c r="D1830" s="10"/>
      <c r="E1830" s="10"/>
      <c r="G1830" s="81"/>
      <c r="AU1830" s="25"/>
    </row>
    <row r="1831">
      <c r="D1831" s="10"/>
      <c r="E1831" s="10"/>
      <c r="G1831" s="81"/>
      <c r="AU1831" s="25"/>
    </row>
    <row r="1832">
      <c r="D1832" s="10"/>
      <c r="E1832" s="10"/>
      <c r="G1832" s="81"/>
      <c r="AU1832" s="25"/>
    </row>
    <row r="1833">
      <c r="D1833" s="10"/>
      <c r="E1833" s="10"/>
      <c r="G1833" s="81"/>
      <c r="AU1833" s="25"/>
    </row>
    <row r="1834">
      <c r="D1834" s="10"/>
      <c r="E1834" s="10"/>
      <c r="G1834" s="81"/>
      <c r="AU1834" s="25"/>
    </row>
    <row r="1835">
      <c r="D1835" s="10"/>
      <c r="E1835" s="10"/>
      <c r="G1835" s="81"/>
      <c r="AU1835" s="25"/>
    </row>
    <row r="1836">
      <c r="D1836" s="10"/>
      <c r="E1836" s="10"/>
      <c r="G1836" s="81"/>
      <c r="AU1836" s="25"/>
    </row>
    <row r="1837">
      <c r="D1837" s="10"/>
      <c r="E1837" s="10"/>
      <c r="G1837" s="81"/>
      <c r="AU1837" s="25"/>
    </row>
    <row r="1838">
      <c r="D1838" s="10"/>
      <c r="E1838" s="10"/>
      <c r="G1838" s="81"/>
      <c r="AU1838" s="25"/>
    </row>
    <row r="1839">
      <c r="D1839" s="10"/>
      <c r="E1839" s="10"/>
      <c r="G1839" s="81"/>
      <c r="AU1839" s="25"/>
    </row>
    <row r="1840">
      <c r="D1840" s="10"/>
      <c r="E1840" s="10"/>
      <c r="G1840" s="81"/>
      <c r="AU1840" s="25"/>
    </row>
    <row r="1841">
      <c r="D1841" s="10"/>
      <c r="E1841" s="10"/>
      <c r="G1841" s="81"/>
      <c r="AU1841" s="25"/>
    </row>
    <row r="1842">
      <c r="D1842" s="10"/>
      <c r="E1842" s="10"/>
      <c r="G1842" s="81"/>
      <c r="AU1842" s="25"/>
    </row>
    <row r="1843">
      <c r="D1843" s="10"/>
      <c r="E1843" s="10"/>
      <c r="G1843" s="81"/>
      <c r="AU1843" s="25"/>
    </row>
    <row r="1844">
      <c r="D1844" s="10"/>
      <c r="E1844" s="10"/>
      <c r="G1844" s="81"/>
      <c r="AU1844" s="25"/>
    </row>
    <row r="1845">
      <c r="D1845" s="10"/>
      <c r="E1845" s="10"/>
      <c r="G1845" s="81"/>
      <c r="AU1845" s="25"/>
    </row>
    <row r="1846">
      <c r="D1846" s="10"/>
      <c r="E1846" s="10"/>
      <c r="G1846" s="81"/>
      <c r="AU1846" s="25"/>
    </row>
    <row r="1847">
      <c r="D1847" s="10"/>
      <c r="E1847" s="10"/>
      <c r="G1847" s="81"/>
      <c r="AU1847" s="25"/>
    </row>
    <row r="1848">
      <c r="D1848" s="10"/>
      <c r="E1848" s="10"/>
      <c r="G1848" s="81"/>
      <c r="AU1848" s="25"/>
    </row>
    <row r="1849">
      <c r="D1849" s="10"/>
      <c r="E1849" s="10"/>
      <c r="G1849" s="81"/>
      <c r="AU1849" s="25"/>
    </row>
    <row r="1850">
      <c r="D1850" s="10"/>
      <c r="E1850" s="10"/>
      <c r="G1850" s="81"/>
      <c r="AU1850" s="25"/>
    </row>
    <row r="1851">
      <c r="D1851" s="10"/>
      <c r="E1851" s="10"/>
      <c r="G1851" s="81"/>
      <c r="AU1851" s="25"/>
    </row>
    <row r="1852">
      <c r="D1852" s="10"/>
      <c r="E1852" s="10"/>
      <c r="G1852" s="81"/>
      <c r="AU1852" s="25"/>
    </row>
    <row r="1853">
      <c r="D1853" s="10"/>
      <c r="E1853" s="10"/>
      <c r="G1853" s="81"/>
      <c r="AU1853" s="25"/>
    </row>
    <row r="1854">
      <c r="D1854" s="10"/>
      <c r="E1854" s="10"/>
      <c r="G1854" s="81"/>
      <c r="AU1854" s="25"/>
    </row>
    <row r="1855">
      <c r="D1855" s="10"/>
      <c r="E1855" s="10"/>
      <c r="G1855" s="81"/>
      <c r="AU1855" s="25"/>
    </row>
    <row r="1856">
      <c r="D1856" s="10"/>
      <c r="E1856" s="10"/>
      <c r="G1856" s="81"/>
      <c r="AU1856" s="25"/>
    </row>
    <row r="1857">
      <c r="D1857" s="10"/>
      <c r="E1857" s="10"/>
      <c r="G1857" s="81"/>
      <c r="AU1857" s="25"/>
    </row>
    <row r="1858">
      <c r="D1858" s="10"/>
      <c r="E1858" s="10"/>
      <c r="G1858" s="81"/>
      <c r="AU1858" s="25"/>
    </row>
    <row r="1859">
      <c r="D1859" s="10"/>
      <c r="E1859" s="10"/>
      <c r="G1859" s="81"/>
      <c r="AU1859" s="25"/>
    </row>
    <row r="1860">
      <c r="D1860" s="10"/>
      <c r="E1860" s="10"/>
      <c r="G1860" s="81"/>
      <c r="AU1860" s="25"/>
    </row>
    <row r="1861">
      <c r="D1861" s="10"/>
      <c r="E1861" s="10"/>
      <c r="G1861" s="81"/>
      <c r="AU1861" s="25"/>
    </row>
    <row r="1862">
      <c r="D1862" s="10"/>
      <c r="E1862" s="10"/>
      <c r="G1862" s="81"/>
      <c r="AU1862" s="25"/>
    </row>
    <row r="1863">
      <c r="D1863" s="10"/>
      <c r="E1863" s="10"/>
      <c r="G1863" s="81"/>
      <c r="AU1863" s="25"/>
    </row>
    <row r="1864">
      <c r="D1864" s="10"/>
      <c r="E1864" s="10"/>
      <c r="G1864" s="81"/>
      <c r="AU1864" s="25"/>
    </row>
    <row r="1865">
      <c r="D1865" s="10"/>
      <c r="E1865" s="10"/>
      <c r="G1865" s="81"/>
      <c r="AU1865" s="25"/>
    </row>
    <row r="1866">
      <c r="D1866" s="10"/>
      <c r="E1866" s="10"/>
      <c r="G1866" s="81"/>
      <c r="AU1866" s="25"/>
    </row>
    <row r="1867">
      <c r="D1867" s="10"/>
      <c r="E1867" s="10"/>
      <c r="G1867" s="81"/>
      <c r="AU1867" s="25"/>
    </row>
    <row r="1868">
      <c r="D1868" s="10"/>
      <c r="E1868" s="10"/>
      <c r="G1868" s="81"/>
      <c r="AU1868" s="25"/>
    </row>
    <row r="1869">
      <c r="D1869" s="10"/>
      <c r="E1869" s="10"/>
      <c r="G1869" s="81"/>
      <c r="AU1869" s="25"/>
    </row>
    <row r="1870">
      <c r="D1870" s="10"/>
      <c r="E1870" s="10"/>
      <c r="G1870" s="81"/>
      <c r="AU1870" s="25"/>
    </row>
    <row r="1871">
      <c r="D1871" s="10"/>
      <c r="E1871" s="10"/>
      <c r="G1871" s="81"/>
      <c r="AU1871" s="25"/>
    </row>
    <row r="1872">
      <c r="D1872" s="10"/>
      <c r="E1872" s="10"/>
      <c r="G1872" s="81"/>
      <c r="AU1872" s="25"/>
    </row>
    <row r="1873">
      <c r="D1873" s="10"/>
      <c r="E1873" s="10"/>
      <c r="G1873" s="81"/>
      <c r="AU1873" s="25"/>
    </row>
    <row r="1874">
      <c r="D1874" s="10"/>
      <c r="E1874" s="10"/>
      <c r="G1874" s="81"/>
      <c r="AU1874" s="25"/>
    </row>
    <row r="1875">
      <c r="D1875" s="10"/>
      <c r="E1875" s="10"/>
      <c r="G1875" s="81"/>
      <c r="AU1875" s="25"/>
    </row>
    <row r="1876">
      <c r="D1876" s="10"/>
      <c r="E1876" s="10"/>
      <c r="G1876" s="81"/>
      <c r="AU1876" s="25"/>
    </row>
    <row r="1877">
      <c r="D1877" s="10"/>
      <c r="E1877" s="10"/>
      <c r="G1877" s="81"/>
      <c r="AU1877" s="25"/>
    </row>
    <row r="1878">
      <c r="D1878" s="10"/>
      <c r="E1878" s="10"/>
      <c r="G1878" s="81"/>
      <c r="AU1878" s="25"/>
    </row>
    <row r="1879">
      <c r="D1879" s="10"/>
      <c r="E1879" s="10"/>
      <c r="G1879" s="81"/>
      <c r="AU1879" s="25"/>
    </row>
    <row r="1880">
      <c r="D1880" s="10"/>
      <c r="E1880" s="10"/>
      <c r="G1880" s="81"/>
      <c r="AU1880" s="25"/>
    </row>
    <row r="1881">
      <c r="D1881" s="10"/>
      <c r="E1881" s="10"/>
      <c r="G1881" s="81"/>
      <c r="AU1881" s="25"/>
    </row>
    <row r="1882">
      <c r="D1882" s="10"/>
      <c r="E1882" s="10"/>
      <c r="G1882" s="81"/>
      <c r="AU1882" s="25"/>
    </row>
    <row r="1883">
      <c r="D1883" s="10"/>
      <c r="E1883" s="10"/>
      <c r="G1883" s="81"/>
      <c r="AU1883" s="25"/>
    </row>
    <row r="1884">
      <c r="D1884" s="10"/>
      <c r="E1884" s="10"/>
      <c r="G1884" s="81"/>
      <c r="AU1884" s="25"/>
    </row>
    <row r="1885">
      <c r="D1885" s="10"/>
      <c r="E1885" s="10"/>
      <c r="G1885" s="81"/>
      <c r="AU1885" s="25"/>
    </row>
    <row r="1886">
      <c r="D1886" s="10"/>
      <c r="E1886" s="10"/>
      <c r="G1886" s="81"/>
      <c r="AU1886" s="25"/>
    </row>
    <row r="1887">
      <c r="D1887" s="10"/>
      <c r="E1887" s="10"/>
      <c r="G1887" s="81"/>
      <c r="AU1887" s="25"/>
    </row>
    <row r="1888">
      <c r="D1888" s="10"/>
      <c r="E1888" s="10"/>
      <c r="G1888" s="81"/>
      <c r="AU1888" s="25"/>
    </row>
    <row r="1889">
      <c r="D1889" s="10"/>
      <c r="E1889" s="10"/>
      <c r="G1889" s="81"/>
      <c r="AU1889" s="25"/>
    </row>
    <row r="1890">
      <c r="D1890" s="10"/>
      <c r="E1890" s="10"/>
      <c r="G1890" s="81"/>
      <c r="AU1890" s="25"/>
    </row>
    <row r="1891">
      <c r="D1891" s="10"/>
      <c r="E1891" s="10"/>
      <c r="G1891" s="81"/>
      <c r="AU1891" s="25"/>
    </row>
    <row r="1892">
      <c r="D1892" s="10"/>
      <c r="E1892" s="10"/>
      <c r="G1892" s="81"/>
      <c r="AU1892" s="25"/>
    </row>
    <row r="1893">
      <c r="D1893" s="10"/>
      <c r="E1893" s="10"/>
      <c r="G1893" s="81"/>
      <c r="AU1893" s="25"/>
    </row>
    <row r="1894">
      <c r="D1894" s="10"/>
      <c r="E1894" s="10"/>
      <c r="G1894" s="81"/>
      <c r="AU1894" s="25"/>
    </row>
    <row r="1895">
      <c r="D1895" s="10"/>
      <c r="E1895" s="10"/>
      <c r="G1895" s="81"/>
      <c r="AU1895" s="25"/>
    </row>
    <row r="1896">
      <c r="D1896" s="10"/>
      <c r="E1896" s="10"/>
      <c r="G1896" s="81"/>
      <c r="AU1896" s="25"/>
    </row>
    <row r="1897">
      <c r="D1897" s="10"/>
      <c r="E1897" s="10"/>
      <c r="G1897" s="81"/>
      <c r="AU1897" s="25"/>
    </row>
    <row r="1898">
      <c r="D1898" s="10"/>
      <c r="E1898" s="10"/>
      <c r="G1898" s="81"/>
      <c r="AU1898" s="25"/>
    </row>
    <row r="1899">
      <c r="D1899" s="10"/>
      <c r="E1899" s="10"/>
      <c r="G1899" s="81"/>
      <c r="AU1899" s="25"/>
    </row>
    <row r="1900">
      <c r="D1900" s="10"/>
      <c r="E1900" s="10"/>
      <c r="G1900" s="81"/>
      <c r="AU1900" s="25"/>
    </row>
    <row r="1901">
      <c r="D1901" s="10"/>
      <c r="E1901" s="10"/>
      <c r="G1901" s="81"/>
      <c r="AU1901" s="25"/>
    </row>
    <row r="1902">
      <c r="D1902" s="10"/>
      <c r="E1902" s="10"/>
      <c r="G1902" s="81"/>
      <c r="AU1902" s="25"/>
    </row>
    <row r="1903">
      <c r="D1903" s="10"/>
      <c r="E1903" s="10"/>
      <c r="G1903" s="81"/>
      <c r="AU1903" s="25"/>
    </row>
    <row r="1904">
      <c r="D1904" s="10"/>
      <c r="E1904" s="10"/>
      <c r="G1904" s="81"/>
      <c r="AU1904" s="25"/>
    </row>
    <row r="1905">
      <c r="D1905" s="10"/>
      <c r="E1905" s="10"/>
      <c r="G1905" s="81"/>
      <c r="AU1905" s="25"/>
    </row>
    <row r="1906">
      <c r="D1906" s="10"/>
      <c r="E1906" s="10"/>
      <c r="G1906" s="81"/>
      <c r="AU1906" s="25"/>
    </row>
    <row r="1907">
      <c r="D1907" s="10"/>
      <c r="E1907" s="10"/>
      <c r="G1907" s="81"/>
      <c r="AU1907" s="25"/>
    </row>
    <row r="1908">
      <c r="D1908" s="10"/>
      <c r="E1908" s="10"/>
      <c r="G1908" s="81"/>
      <c r="AU1908" s="25"/>
    </row>
    <row r="1909">
      <c r="D1909" s="10"/>
      <c r="E1909" s="10"/>
      <c r="G1909" s="81"/>
      <c r="AU1909" s="25"/>
    </row>
    <row r="1910">
      <c r="D1910" s="10"/>
      <c r="E1910" s="10"/>
      <c r="G1910" s="81"/>
      <c r="AU1910" s="25"/>
    </row>
    <row r="1911">
      <c r="D1911" s="10"/>
      <c r="E1911" s="10"/>
      <c r="G1911" s="81"/>
      <c r="AU1911" s="25"/>
    </row>
    <row r="1912">
      <c r="D1912" s="10"/>
      <c r="E1912" s="10"/>
      <c r="G1912" s="81"/>
      <c r="AU1912" s="25"/>
    </row>
    <row r="1913">
      <c r="D1913" s="10"/>
      <c r="E1913" s="10"/>
      <c r="G1913" s="81"/>
      <c r="AU1913" s="25"/>
    </row>
    <row r="1914">
      <c r="D1914" s="10"/>
      <c r="E1914" s="10"/>
      <c r="G1914" s="81"/>
      <c r="AU1914" s="25"/>
    </row>
    <row r="1915">
      <c r="D1915" s="10"/>
      <c r="E1915" s="10"/>
      <c r="G1915" s="81"/>
      <c r="AU1915" s="25"/>
    </row>
    <row r="1916">
      <c r="D1916" s="10"/>
      <c r="E1916" s="10"/>
      <c r="G1916" s="81"/>
      <c r="AU1916" s="25"/>
    </row>
    <row r="1917">
      <c r="D1917" s="10"/>
      <c r="E1917" s="10"/>
      <c r="G1917" s="81"/>
      <c r="AU1917" s="25"/>
    </row>
    <row r="1918">
      <c r="D1918" s="10"/>
      <c r="E1918" s="10"/>
      <c r="G1918" s="81"/>
      <c r="AU1918" s="25"/>
    </row>
    <row r="1919">
      <c r="D1919" s="10"/>
      <c r="E1919" s="10"/>
      <c r="G1919" s="81"/>
      <c r="AU1919" s="25"/>
    </row>
    <row r="1920">
      <c r="D1920" s="10"/>
      <c r="E1920" s="10"/>
      <c r="G1920" s="81"/>
      <c r="AU1920" s="25"/>
    </row>
    <row r="1921">
      <c r="D1921" s="10"/>
      <c r="E1921" s="10"/>
      <c r="G1921" s="81"/>
      <c r="AU1921" s="25"/>
    </row>
    <row r="1922">
      <c r="D1922" s="10"/>
      <c r="E1922" s="10"/>
      <c r="G1922" s="81"/>
      <c r="AU1922" s="25"/>
    </row>
    <row r="1923">
      <c r="D1923" s="10"/>
      <c r="E1923" s="10"/>
      <c r="G1923" s="81"/>
      <c r="AU1923" s="25"/>
    </row>
    <row r="1924">
      <c r="D1924" s="10"/>
      <c r="E1924" s="10"/>
      <c r="G1924" s="81"/>
      <c r="AU1924" s="25"/>
    </row>
    <row r="1925">
      <c r="D1925" s="10"/>
      <c r="E1925" s="10"/>
      <c r="G1925" s="81"/>
      <c r="AU1925" s="25"/>
    </row>
    <row r="1926">
      <c r="D1926" s="10"/>
      <c r="E1926" s="10"/>
      <c r="G1926" s="81"/>
      <c r="AU1926" s="25"/>
    </row>
    <row r="1927">
      <c r="D1927" s="10"/>
      <c r="E1927" s="10"/>
      <c r="G1927" s="81"/>
      <c r="AU1927" s="25"/>
    </row>
    <row r="1928">
      <c r="D1928" s="10"/>
      <c r="E1928" s="10"/>
      <c r="G1928" s="81"/>
      <c r="AU1928" s="25"/>
    </row>
    <row r="1929">
      <c r="D1929" s="10"/>
      <c r="E1929" s="10"/>
      <c r="G1929" s="81"/>
      <c r="AU1929" s="25"/>
    </row>
    <row r="1930">
      <c r="D1930" s="10"/>
      <c r="E1930" s="10"/>
      <c r="G1930" s="81"/>
      <c r="AU1930" s="25"/>
    </row>
    <row r="1931">
      <c r="D1931" s="10"/>
      <c r="E1931" s="10"/>
      <c r="G1931" s="81"/>
      <c r="AU1931" s="25"/>
    </row>
    <row r="1932">
      <c r="D1932" s="10"/>
      <c r="E1932" s="10"/>
      <c r="G1932" s="81"/>
      <c r="AU1932" s="25"/>
    </row>
    <row r="1933">
      <c r="D1933" s="10"/>
      <c r="E1933" s="10"/>
      <c r="G1933" s="81"/>
      <c r="AU1933" s="25"/>
    </row>
    <row r="1934">
      <c r="D1934" s="10"/>
      <c r="E1934" s="10"/>
      <c r="G1934" s="81"/>
      <c r="AU1934" s="25"/>
    </row>
    <row r="1935">
      <c r="D1935" s="10"/>
      <c r="E1935" s="10"/>
      <c r="G1935" s="81"/>
      <c r="AU1935" s="25"/>
    </row>
    <row r="1936">
      <c r="D1936" s="10"/>
      <c r="E1936" s="10"/>
      <c r="G1936" s="81"/>
      <c r="AU1936" s="25"/>
    </row>
    <row r="1937">
      <c r="D1937" s="10"/>
      <c r="E1937" s="10"/>
      <c r="G1937" s="81"/>
      <c r="AU1937" s="25"/>
    </row>
    <row r="1938">
      <c r="D1938" s="10"/>
      <c r="E1938" s="10"/>
      <c r="G1938" s="81"/>
      <c r="AU1938" s="25"/>
    </row>
    <row r="1939">
      <c r="D1939" s="10"/>
      <c r="E1939" s="10"/>
      <c r="G1939" s="81"/>
      <c r="AU1939" s="25"/>
    </row>
    <row r="1940">
      <c r="D1940" s="10"/>
      <c r="E1940" s="10"/>
      <c r="G1940" s="81"/>
      <c r="AU1940" s="25"/>
    </row>
    <row r="1941">
      <c r="D1941" s="10"/>
      <c r="E1941" s="10"/>
      <c r="G1941" s="81"/>
      <c r="AU1941" s="25"/>
    </row>
    <row r="1942">
      <c r="D1942" s="10"/>
      <c r="E1942" s="10"/>
      <c r="G1942" s="81"/>
      <c r="AU1942" s="25"/>
    </row>
    <row r="1943">
      <c r="D1943" s="10"/>
      <c r="E1943" s="10"/>
      <c r="G1943" s="81"/>
      <c r="AU1943" s="25"/>
    </row>
    <row r="1944">
      <c r="D1944" s="10"/>
      <c r="E1944" s="10"/>
      <c r="G1944" s="81"/>
      <c r="AU1944" s="25"/>
    </row>
    <row r="1945">
      <c r="D1945" s="10"/>
      <c r="E1945" s="10"/>
      <c r="G1945" s="81"/>
      <c r="AU1945" s="25"/>
    </row>
    <row r="1946">
      <c r="D1946" s="10"/>
      <c r="E1946" s="10"/>
      <c r="G1946" s="81"/>
      <c r="AU1946" s="25"/>
    </row>
    <row r="1947">
      <c r="D1947" s="10"/>
      <c r="E1947" s="10"/>
      <c r="G1947" s="81"/>
      <c r="AU1947" s="25"/>
    </row>
    <row r="1948">
      <c r="D1948" s="10"/>
      <c r="E1948" s="10"/>
      <c r="G1948" s="81"/>
      <c r="AU1948" s="25"/>
    </row>
    <row r="1949">
      <c r="D1949" s="10"/>
      <c r="E1949" s="10"/>
      <c r="G1949" s="81"/>
      <c r="AU1949" s="25"/>
    </row>
    <row r="1950">
      <c r="D1950" s="10"/>
      <c r="E1950" s="10"/>
      <c r="G1950" s="81"/>
      <c r="AU1950" s="25"/>
    </row>
    <row r="1951">
      <c r="D1951" s="10"/>
      <c r="E1951" s="10"/>
      <c r="G1951" s="81"/>
      <c r="AU1951" s="25"/>
    </row>
    <row r="1952">
      <c r="D1952" s="10"/>
      <c r="E1952" s="10"/>
      <c r="G1952" s="81"/>
      <c r="AU1952" s="25"/>
    </row>
    <row r="1953">
      <c r="D1953" s="10"/>
      <c r="E1953" s="10"/>
      <c r="G1953" s="81"/>
      <c r="AU1953" s="25"/>
    </row>
    <row r="1954">
      <c r="D1954" s="10"/>
      <c r="E1954" s="10"/>
      <c r="G1954" s="81"/>
      <c r="AU1954" s="25"/>
    </row>
    <row r="1955">
      <c r="D1955" s="10"/>
      <c r="E1955" s="10"/>
      <c r="G1955" s="81"/>
      <c r="AU1955" s="25"/>
    </row>
    <row r="1956">
      <c r="D1956" s="10"/>
      <c r="E1956" s="10"/>
      <c r="G1956" s="81"/>
      <c r="AU1956" s="25"/>
    </row>
    <row r="1957">
      <c r="D1957" s="10"/>
      <c r="E1957" s="10"/>
      <c r="G1957" s="81"/>
      <c r="AU1957" s="25"/>
    </row>
    <row r="1958">
      <c r="D1958" s="10"/>
      <c r="E1958" s="10"/>
      <c r="G1958" s="81"/>
      <c r="AU1958" s="25"/>
    </row>
    <row r="1959">
      <c r="D1959" s="10"/>
      <c r="E1959" s="10"/>
      <c r="G1959" s="81"/>
      <c r="AU1959" s="25"/>
    </row>
    <row r="1960">
      <c r="D1960" s="10"/>
      <c r="E1960" s="10"/>
      <c r="G1960" s="81"/>
      <c r="AU1960" s="25"/>
    </row>
    <row r="1961">
      <c r="D1961" s="10"/>
      <c r="E1961" s="10"/>
      <c r="G1961" s="81"/>
      <c r="AU1961" s="25"/>
    </row>
    <row r="1962">
      <c r="D1962" s="10"/>
      <c r="E1962" s="10"/>
      <c r="G1962" s="81"/>
      <c r="AU1962" s="25"/>
    </row>
    <row r="1963">
      <c r="D1963" s="10"/>
      <c r="E1963" s="10"/>
      <c r="G1963" s="81"/>
      <c r="AU1963" s="25"/>
    </row>
    <row r="1964">
      <c r="D1964" s="10"/>
      <c r="E1964" s="10"/>
      <c r="G1964" s="81"/>
      <c r="AU1964" s="25"/>
    </row>
    <row r="1965">
      <c r="D1965" s="10"/>
      <c r="E1965" s="10"/>
      <c r="G1965" s="81"/>
      <c r="AU1965" s="25"/>
    </row>
    <row r="1966">
      <c r="D1966" s="10"/>
      <c r="E1966" s="10"/>
      <c r="G1966" s="81"/>
      <c r="AU1966" s="25"/>
    </row>
    <row r="1967">
      <c r="D1967" s="10"/>
      <c r="E1967" s="10"/>
      <c r="G1967" s="81"/>
      <c r="AU1967" s="25"/>
    </row>
    <row r="1968">
      <c r="D1968" s="10"/>
      <c r="E1968" s="10"/>
      <c r="G1968" s="81"/>
      <c r="AU1968" s="25"/>
    </row>
    <row r="1969">
      <c r="D1969" s="10"/>
      <c r="E1969" s="10"/>
      <c r="G1969" s="81"/>
      <c r="AU1969" s="25"/>
    </row>
    <row r="1970">
      <c r="D1970" s="10"/>
      <c r="E1970" s="10"/>
      <c r="G1970" s="81"/>
      <c r="AU1970" s="25"/>
    </row>
    <row r="1971">
      <c r="D1971" s="10"/>
      <c r="E1971" s="10"/>
      <c r="G1971" s="81"/>
      <c r="AU1971" s="25"/>
    </row>
    <row r="1972">
      <c r="D1972" s="10"/>
      <c r="E1972" s="10"/>
      <c r="G1972" s="81"/>
      <c r="AU1972" s="25"/>
    </row>
    <row r="1973">
      <c r="D1973" s="10"/>
      <c r="E1973" s="10"/>
      <c r="G1973" s="81"/>
      <c r="AU1973" s="25"/>
    </row>
    <row r="1974">
      <c r="D1974" s="10"/>
      <c r="E1974" s="10"/>
      <c r="G1974" s="81"/>
      <c r="AU1974" s="25"/>
    </row>
    <row r="1975">
      <c r="D1975" s="10"/>
      <c r="E1975" s="10"/>
      <c r="G1975" s="81"/>
      <c r="AU1975" s="25"/>
    </row>
    <row r="1976">
      <c r="D1976" s="10"/>
      <c r="E1976" s="10"/>
      <c r="G1976" s="81"/>
      <c r="AU1976" s="25"/>
    </row>
    <row r="1977">
      <c r="D1977" s="10"/>
      <c r="E1977" s="10"/>
      <c r="G1977" s="81"/>
      <c r="AU1977" s="25"/>
    </row>
    <row r="1978">
      <c r="D1978" s="10"/>
      <c r="E1978" s="10"/>
      <c r="G1978" s="81"/>
      <c r="AU1978" s="25"/>
    </row>
    <row r="1979">
      <c r="D1979" s="10"/>
      <c r="E1979" s="10"/>
      <c r="G1979" s="81"/>
      <c r="AU1979" s="25"/>
    </row>
    <row r="1980">
      <c r="D1980" s="10"/>
      <c r="E1980" s="10"/>
      <c r="G1980" s="81"/>
      <c r="AU1980" s="25"/>
    </row>
    <row r="1981">
      <c r="D1981" s="10"/>
      <c r="E1981" s="10"/>
      <c r="G1981" s="81"/>
      <c r="AU1981" s="25"/>
    </row>
    <row r="1982">
      <c r="D1982" s="10"/>
      <c r="E1982" s="10"/>
      <c r="G1982" s="81"/>
      <c r="AU1982" s="25"/>
    </row>
    <row r="1983">
      <c r="D1983" s="10"/>
      <c r="E1983" s="10"/>
      <c r="G1983" s="81"/>
      <c r="AU1983" s="25"/>
    </row>
    <row r="1984">
      <c r="D1984" s="10"/>
      <c r="E1984" s="10"/>
      <c r="G1984" s="81"/>
      <c r="AU1984" s="25"/>
    </row>
    <row r="1985">
      <c r="D1985" s="10"/>
      <c r="E1985" s="10"/>
      <c r="G1985" s="81"/>
      <c r="AU1985" s="25"/>
    </row>
    <row r="1986">
      <c r="D1986" s="10"/>
      <c r="E1986" s="10"/>
      <c r="G1986" s="81"/>
      <c r="AU1986" s="25"/>
    </row>
    <row r="1987">
      <c r="D1987" s="10"/>
      <c r="E1987" s="10"/>
      <c r="G1987" s="81"/>
      <c r="AU1987" s="25"/>
    </row>
    <row r="1988">
      <c r="D1988" s="10"/>
      <c r="E1988" s="10"/>
      <c r="G1988" s="81"/>
      <c r="AU1988" s="25"/>
    </row>
    <row r="1989">
      <c r="D1989" s="10"/>
      <c r="E1989" s="10"/>
      <c r="G1989" s="81"/>
      <c r="AU1989" s="25"/>
    </row>
    <row r="1990">
      <c r="D1990" s="10"/>
      <c r="E1990" s="10"/>
      <c r="G1990" s="81"/>
      <c r="AU1990" s="25"/>
    </row>
    <row r="1991">
      <c r="D1991" s="10"/>
      <c r="E1991" s="10"/>
      <c r="G1991" s="81"/>
      <c r="AU1991" s="25"/>
    </row>
    <row r="1992">
      <c r="D1992" s="10"/>
      <c r="E1992" s="10"/>
      <c r="G1992" s="81"/>
      <c r="AU1992" s="25"/>
    </row>
    <row r="1993">
      <c r="D1993" s="10"/>
      <c r="E1993" s="10"/>
      <c r="G1993" s="81"/>
      <c r="AU1993" s="25"/>
    </row>
    <row r="1994">
      <c r="D1994" s="10"/>
      <c r="E1994" s="10"/>
      <c r="G1994" s="81"/>
      <c r="AU1994" s="25"/>
    </row>
    <row r="1995">
      <c r="D1995" s="10"/>
      <c r="E1995" s="10"/>
      <c r="G1995" s="81"/>
      <c r="AU1995" s="25"/>
    </row>
    <row r="1996">
      <c r="D1996" s="10"/>
      <c r="E1996" s="10"/>
      <c r="G1996" s="81"/>
      <c r="AU1996" s="25"/>
    </row>
    <row r="1997">
      <c r="D1997" s="10"/>
      <c r="E1997" s="10"/>
      <c r="G1997" s="81"/>
      <c r="AU1997" s="25"/>
    </row>
    <row r="1998">
      <c r="D1998" s="10"/>
      <c r="E1998" s="10"/>
      <c r="G1998" s="81"/>
      <c r="AU1998" s="25"/>
    </row>
    <row r="1999">
      <c r="D1999" s="10"/>
      <c r="E1999" s="10"/>
      <c r="G1999" s="81"/>
      <c r="AU1999" s="25"/>
    </row>
    <row r="2000">
      <c r="D2000" s="10"/>
      <c r="E2000" s="10"/>
      <c r="G2000" s="81"/>
      <c r="AU2000" s="25"/>
    </row>
    <row r="2001">
      <c r="D2001" s="10"/>
      <c r="E2001" s="10"/>
      <c r="G2001" s="81"/>
      <c r="AU2001" s="25"/>
    </row>
    <row r="2002">
      <c r="D2002" s="10"/>
      <c r="E2002" s="10"/>
      <c r="G2002" s="81"/>
      <c r="AU2002" s="25"/>
    </row>
    <row r="2003">
      <c r="D2003" s="10"/>
      <c r="E2003" s="10"/>
      <c r="G2003" s="81"/>
      <c r="AU2003" s="25"/>
    </row>
    <row r="2004">
      <c r="D2004" s="10"/>
      <c r="E2004" s="10"/>
      <c r="G2004" s="81"/>
      <c r="AU2004" s="25"/>
    </row>
    <row r="2005">
      <c r="D2005" s="10"/>
      <c r="E2005" s="10"/>
      <c r="G2005" s="81"/>
      <c r="AU2005" s="25"/>
    </row>
    <row r="2006">
      <c r="D2006" s="10"/>
      <c r="E2006" s="10"/>
      <c r="G2006" s="81"/>
      <c r="AU2006" s="25"/>
    </row>
    <row r="2007">
      <c r="D2007" s="10"/>
      <c r="E2007" s="10"/>
      <c r="G2007" s="81"/>
      <c r="AU2007" s="25"/>
    </row>
    <row r="2008">
      <c r="D2008" s="10"/>
      <c r="E2008" s="10"/>
      <c r="G2008" s="81"/>
      <c r="AU2008" s="25"/>
    </row>
    <row r="2009">
      <c r="D2009" s="10"/>
      <c r="E2009" s="10"/>
      <c r="G2009" s="81"/>
      <c r="AU2009" s="25"/>
    </row>
    <row r="2010">
      <c r="D2010" s="10"/>
      <c r="E2010" s="10"/>
      <c r="G2010" s="81"/>
      <c r="AU2010" s="25"/>
    </row>
    <row r="2011">
      <c r="D2011" s="10"/>
      <c r="E2011" s="10"/>
      <c r="G2011" s="81"/>
      <c r="AU2011" s="25"/>
    </row>
    <row r="2012">
      <c r="D2012" s="10"/>
      <c r="E2012" s="10"/>
      <c r="G2012" s="81"/>
      <c r="AU2012" s="25"/>
    </row>
    <row r="2013">
      <c r="D2013" s="10"/>
      <c r="E2013" s="10"/>
      <c r="G2013" s="81"/>
      <c r="AU2013" s="25"/>
    </row>
    <row r="2014">
      <c r="D2014" s="10"/>
      <c r="E2014" s="10"/>
      <c r="G2014" s="81"/>
      <c r="AU2014" s="25"/>
    </row>
    <row r="2015">
      <c r="D2015" s="10"/>
      <c r="E2015" s="10"/>
      <c r="G2015" s="81"/>
      <c r="AU2015" s="25"/>
    </row>
    <row r="2016">
      <c r="D2016" s="10"/>
      <c r="E2016" s="10"/>
      <c r="G2016" s="81"/>
      <c r="AU2016" s="25"/>
    </row>
    <row r="2017">
      <c r="D2017" s="10"/>
      <c r="E2017" s="10"/>
      <c r="G2017" s="81"/>
      <c r="AU2017" s="25"/>
    </row>
    <row r="2018">
      <c r="D2018" s="10"/>
      <c r="E2018" s="10"/>
      <c r="G2018" s="81"/>
      <c r="AU2018" s="25"/>
    </row>
    <row r="2019">
      <c r="D2019" s="10"/>
      <c r="E2019" s="10"/>
      <c r="G2019" s="81"/>
      <c r="AU2019" s="25"/>
    </row>
    <row r="2020">
      <c r="D2020" s="10"/>
      <c r="E2020" s="10"/>
      <c r="G2020" s="81"/>
      <c r="AU2020" s="25"/>
    </row>
    <row r="2021">
      <c r="D2021" s="10"/>
      <c r="E2021" s="10"/>
      <c r="G2021" s="81"/>
      <c r="AU2021" s="25"/>
    </row>
    <row r="2022">
      <c r="D2022" s="10"/>
      <c r="E2022" s="10"/>
      <c r="G2022" s="81"/>
      <c r="AU2022" s="25"/>
    </row>
    <row r="2023">
      <c r="D2023" s="10"/>
      <c r="E2023" s="10"/>
      <c r="G2023" s="81"/>
      <c r="AU2023" s="25"/>
    </row>
    <row r="2024">
      <c r="D2024" s="10"/>
      <c r="E2024" s="10"/>
      <c r="G2024" s="81"/>
      <c r="AU2024" s="25"/>
    </row>
    <row r="2025">
      <c r="D2025" s="10"/>
      <c r="E2025" s="10"/>
      <c r="G2025" s="81"/>
      <c r="AU2025" s="25"/>
    </row>
    <row r="2026">
      <c r="D2026" s="10"/>
      <c r="E2026" s="10"/>
      <c r="G2026" s="81"/>
      <c r="AU2026" s="25"/>
    </row>
    <row r="2027">
      <c r="D2027" s="10"/>
      <c r="E2027" s="10"/>
      <c r="G2027" s="81"/>
      <c r="AU2027" s="25"/>
    </row>
    <row r="2028">
      <c r="D2028" s="10"/>
      <c r="E2028" s="10"/>
      <c r="G2028" s="81"/>
      <c r="AU2028" s="25"/>
    </row>
    <row r="2029">
      <c r="D2029" s="10"/>
      <c r="E2029" s="10"/>
      <c r="G2029" s="81"/>
      <c r="AU2029" s="25"/>
    </row>
    <row r="2030">
      <c r="D2030" s="10"/>
      <c r="E2030" s="10"/>
      <c r="G2030" s="81"/>
      <c r="AU2030" s="25"/>
    </row>
    <row r="2031">
      <c r="D2031" s="10"/>
      <c r="E2031" s="10"/>
      <c r="G2031" s="81"/>
      <c r="AU2031" s="25"/>
    </row>
    <row r="2032">
      <c r="D2032" s="10"/>
      <c r="E2032" s="10"/>
      <c r="G2032" s="81"/>
      <c r="AU2032" s="25"/>
    </row>
    <row r="2033">
      <c r="D2033" s="10"/>
      <c r="E2033" s="10"/>
      <c r="G2033" s="81"/>
      <c r="AU2033" s="25"/>
    </row>
    <row r="2034">
      <c r="D2034" s="10"/>
      <c r="E2034" s="10"/>
      <c r="G2034" s="81"/>
      <c r="AU2034" s="25"/>
    </row>
    <row r="2035">
      <c r="D2035" s="10"/>
      <c r="E2035" s="10"/>
      <c r="G2035" s="81"/>
      <c r="AU2035" s="25"/>
    </row>
    <row r="2036">
      <c r="D2036" s="10"/>
      <c r="E2036" s="10"/>
      <c r="G2036" s="81"/>
      <c r="AU2036" s="25"/>
    </row>
    <row r="2037">
      <c r="D2037" s="10"/>
      <c r="E2037" s="10"/>
      <c r="G2037" s="81"/>
      <c r="AU2037" s="25"/>
    </row>
    <row r="2038">
      <c r="D2038" s="10"/>
      <c r="E2038" s="10"/>
      <c r="G2038" s="81"/>
      <c r="AU2038" s="25"/>
    </row>
    <row r="2039">
      <c r="D2039" s="10"/>
      <c r="E2039" s="10"/>
      <c r="G2039" s="81"/>
      <c r="AU2039" s="25"/>
    </row>
    <row r="2040">
      <c r="D2040" s="10"/>
      <c r="E2040" s="10"/>
      <c r="G2040" s="81"/>
      <c r="AU2040" s="25"/>
    </row>
    <row r="2041">
      <c r="D2041" s="10"/>
      <c r="E2041" s="10"/>
      <c r="G2041" s="81"/>
      <c r="AU2041" s="25"/>
    </row>
    <row r="2042">
      <c r="D2042" s="10"/>
      <c r="E2042" s="10"/>
      <c r="G2042" s="81"/>
      <c r="AU2042" s="25"/>
    </row>
    <row r="2043">
      <c r="D2043" s="10"/>
      <c r="E2043" s="10"/>
      <c r="G2043" s="81"/>
      <c r="AU2043" s="25"/>
    </row>
    <row r="2044">
      <c r="D2044" s="10"/>
      <c r="E2044" s="10"/>
      <c r="G2044" s="81"/>
      <c r="AU2044" s="25"/>
    </row>
    <row r="2045">
      <c r="D2045" s="10"/>
      <c r="E2045" s="10"/>
      <c r="G2045" s="81"/>
      <c r="AU2045" s="25"/>
    </row>
    <row r="2046">
      <c r="D2046" s="10"/>
      <c r="E2046" s="10"/>
      <c r="G2046" s="81"/>
      <c r="AU2046" s="25"/>
    </row>
    <row r="2047">
      <c r="D2047" s="10"/>
      <c r="E2047" s="10"/>
      <c r="G2047" s="81"/>
      <c r="AU2047" s="25"/>
    </row>
    <row r="2048">
      <c r="D2048" s="10"/>
      <c r="E2048" s="10"/>
      <c r="G2048" s="81"/>
      <c r="AU2048" s="25"/>
    </row>
    <row r="2049">
      <c r="D2049" s="10"/>
      <c r="E2049" s="10"/>
      <c r="G2049" s="81"/>
      <c r="AU2049" s="25"/>
    </row>
    <row r="2050">
      <c r="D2050" s="10"/>
      <c r="E2050" s="10"/>
      <c r="G2050" s="81"/>
      <c r="AU2050" s="25"/>
    </row>
    <row r="2051">
      <c r="D2051" s="10"/>
      <c r="E2051" s="10"/>
      <c r="G2051" s="81"/>
      <c r="AU2051" s="25"/>
    </row>
    <row r="2052">
      <c r="D2052" s="10"/>
      <c r="E2052" s="10"/>
      <c r="G2052" s="81"/>
      <c r="AU2052" s="25"/>
    </row>
    <row r="2053">
      <c r="D2053" s="10"/>
      <c r="E2053" s="10"/>
      <c r="G2053" s="81"/>
      <c r="AU2053" s="25"/>
    </row>
    <row r="2054">
      <c r="D2054" s="10"/>
      <c r="E2054" s="10"/>
      <c r="G2054" s="81"/>
      <c r="AU2054" s="25"/>
    </row>
    <row r="2055">
      <c r="D2055" s="10"/>
      <c r="E2055" s="10"/>
      <c r="G2055" s="81"/>
      <c r="AU2055" s="25"/>
    </row>
    <row r="2056">
      <c r="D2056" s="10"/>
      <c r="E2056" s="10"/>
      <c r="G2056" s="81"/>
      <c r="AU2056" s="25"/>
    </row>
    <row r="2057">
      <c r="D2057" s="10"/>
      <c r="E2057" s="10"/>
      <c r="G2057" s="81"/>
      <c r="AU2057" s="25"/>
    </row>
    <row r="2058">
      <c r="D2058" s="10"/>
      <c r="E2058" s="10"/>
      <c r="G2058" s="81"/>
      <c r="AU2058" s="25"/>
    </row>
    <row r="2059">
      <c r="D2059" s="10"/>
      <c r="E2059" s="10"/>
      <c r="G2059" s="81"/>
      <c r="AU2059" s="25"/>
    </row>
    <row r="2060">
      <c r="D2060" s="10"/>
      <c r="E2060" s="10"/>
      <c r="G2060" s="81"/>
      <c r="AU2060" s="25"/>
    </row>
    <row r="2061">
      <c r="D2061" s="10"/>
      <c r="E2061" s="10"/>
      <c r="G2061" s="81"/>
      <c r="AU2061" s="25"/>
    </row>
    <row r="2062">
      <c r="D2062" s="10"/>
      <c r="E2062" s="10"/>
      <c r="G2062" s="81"/>
      <c r="AU2062" s="25"/>
    </row>
    <row r="2063">
      <c r="D2063" s="10"/>
      <c r="E2063" s="10"/>
      <c r="G2063" s="81"/>
      <c r="AU2063" s="25"/>
    </row>
    <row r="2064">
      <c r="D2064" s="10"/>
      <c r="E2064" s="10"/>
      <c r="G2064" s="81"/>
      <c r="AU2064" s="25"/>
    </row>
    <row r="2065">
      <c r="D2065" s="10"/>
      <c r="E2065" s="10"/>
      <c r="G2065" s="81"/>
      <c r="AU2065" s="25"/>
    </row>
    <row r="2066">
      <c r="D2066" s="10"/>
      <c r="E2066" s="10"/>
      <c r="G2066" s="81"/>
      <c r="AU2066" s="25"/>
    </row>
    <row r="2067">
      <c r="D2067" s="10"/>
      <c r="E2067" s="10"/>
      <c r="G2067" s="81"/>
      <c r="AU2067" s="25"/>
    </row>
    <row r="2068">
      <c r="D2068" s="10"/>
      <c r="E2068" s="10"/>
      <c r="G2068" s="81"/>
      <c r="AU2068" s="25"/>
    </row>
    <row r="2069">
      <c r="D2069" s="10"/>
      <c r="E2069" s="10"/>
      <c r="G2069" s="81"/>
      <c r="AU2069" s="25"/>
    </row>
    <row r="2070">
      <c r="D2070" s="10"/>
      <c r="E2070" s="10"/>
      <c r="G2070" s="81"/>
      <c r="AU2070" s="25"/>
    </row>
    <row r="2071">
      <c r="D2071" s="10"/>
      <c r="E2071" s="10"/>
      <c r="G2071" s="81"/>
      <c r="AU2071" s="25"/>
    </row>
    <row r="2072">
      <c r="D2072" s="10"/>
      <c r="E2072" s="10"/>
      <c r="G2072" s="81"/>
      <c r="AU2072" s="25"/>
    </row>
    <row r="2073">
      <c r="D2073" s="10"/>
      <c r="E2073" s="10"/>
      <c r="G2073" s="81"/>
      <c r="AU2073" s="25"/>
    </row>
    <row r="2074">
      <c r="D2074" s="10"/>
      <c r="E2074" s="10"/>
      <c r="G2074" s="81"/>
      <c r="AU2074" s="25"/>
    </row>
    <row r="2075">
      <c r="D2075" s="10"/>
      <c r="E2075" s="10"/>
      <c r="G2075" s="81"/>
      <c r="AU2075" s="25"/>
    </row>
    <row r="2076">
      <c r="D2076" s="10"/>
      <c r="E2076" s="10"/>
      <c r="G2076" s="81"/>
      <c r="AU2076" s="25"/>
    </row>
    <row r="2077">
      <c r="D2077" s="10"/>
      <c r="E2077" s="10"/>
      <c r="G2077" s="81"/>
      <c r="AU2077" s="25"/>
    </row>
    <row r="2078">
      <c r="D2078" s="10"/>
      <c r="E2078" s="10"/>
      <c r="G2078" s="81"/>
      <c r="AU2078" s="25"/>
    </row>
    <row r="2079">
      <c r="D2079" s="10"/>
      <c r="E2079" s="10"/>
      <c r="G2079" s="81"/>
      <c r="AU2079" s="25"/>
    </row>
    <row r="2080">
      <c r="D2080" s="10"/>
      <c r="E2080" s="10"/>
      <c r="G2080" s="81"/>
      <c r="AU2080" s="25"/>
    </row>
    <row r="2081">
      <c r="D2081" s="10"/>
      <c r="E2081" s="10"/>
      <c r="G2081" s="81"/>
      <c r="AU2081" s="25"/>
    </row>
    <row r="2082">
      <c r="D2082" s="10"/>
      <c r="E2082" s="10"/>
      <c r="G2082" s="81"/>
      <c r="AU2082" s="25"/>
    </row>
    <row r="2083">
      <c r="D2083" s="10"/>
      <c r="E2083" s="10"/>
      <c r="G2083" s="81"/>
      <c r="AU2083" s="25"/>
    </row>
    <row r="2084">
      <c r="D2084" s="10"/>
      <c r="E2084" s="10"/>
      <c r="G2084" s="81"/>
      <c r="AU2084" s="25"/>
    </row>
    <row r="2085">
      <c r="D2085" s="10"/>
      <c r="E2085" s="10"/>
      <c r="G2085" s="81"/>
      <c r="AU2085" s="25"/>
    </row>
    <row r="2086">
      <c r="D2086" s="10"/>
      <c r="E2086" s="10"/>
      <c r="G2086" s="81"/>
      <c r="AU2086" s="25"/>
    </row>
    <row r="2087">
      <c r="D2087" s="10"/>
      <c r="E2087" s="10"/>
      <c r="G2087" s="81"/>
      <c r="AU2087" s="25"/>
    </row>
    <row r="2088">
      <c r="D2088" s="10"/>
      <c r="E2088" s="10"/>
      <c r="G2088" s="81"/>
      <c r="AU2088" s="25"/>
    </row>
    <row r="2089">
      <c r="D2089" s="10"/>
      <c r="E2089" s="10"/>
      <c r="G2089" s="81"/>
      <c r="AU2089" s="25"/>
    </row>
    <row r="2090">
      <c r="D2090" s="10"/>
      <c r="E2090" s="10"/>
      <c r="G2090" s="81"/>
      <c r="AU2090" s="25"/>
    </row>
    <row r="2091">
      <c r="D2091" s="10"/>
      <c r="E2091" s="10"/>
      <c r="G2091" s="81"/>
      <c r="AU2091" s="25"/>
    </row>
    <row r="2092">
      <c r="D2092" s="10"/>
      <c r="E2092" s="10"/>
      <c r="G2092" s="81"/>
      <c r="AU2092" s="25"/>
    </row>
    <row r="2093">
      <c r="D2093" s="10"/>
      <c r="E2093" s="10"/>
      <c r="G2093" s="81"/>
      <c r="AU2093" s="25"/>
    </row>
    <row r="2094">
      <c r="D2094" s="10"/>
      <c r="E2094" s="10"/>
      <c r="G2094" s="81"/>
      <c r="AU2094" s="25"/>
    </row>
    <row r="2095">
      <c r="D2095" s="10"/>
      <c r="E2095" s="10"/>
      <c r="G2095" s="81"/>
      <c r="AU2095" s="25"/>
    </row>
    <row r="2096">
      <c r="D2096" s="10"/>
      <c r="E2096" s="10"/>
      <c r="G2096" s="81"/>
      <c r="AU2096" s="25"/>
    </row>
    <row r="2097">
      <c r="D2097" s="10"/>
      <c r="E2097" s="10"/>
      <c r="G2097" s="81"/>
      <c r="AU2097" s="25"/>
    </row>
    <row r="2098">
      <c r="D2098" s="10"/>
      <c r="E2098" s="10"/>
      <c r="G2098" s="81"/>
      <c r="AU2098" s="25"/>
    </row>
    <row r="2099">
      <c r="D2099" s="10"/>
      <c r="E2099" s="10"/>
      <c r="G2099" s="81"/>
      <c r="AU2099" s="25"/>
    </row>
    <row r="2100">
      <c r="D2100" s="10"/>
      <c r="E2100" s="10"/>
      <c r="G2100" s="81"/>
      <c r="AU2100" s="25"/>
    </row>
    <row r="2101">
      <c r="D2101" s="10"/>
      <c r="E2101" s="10"/>
      <c r="G2101" s="81"/>
      <c r="AU2101" s="25"/>
    </row>
    <row r="2102">
      <c r="D2102" s="10"/>
      <c r="E2102" s="10"/>
      <c r="G2102" s="81"/>
      <c r="AU2102" s="25"/>
    </row>
    <row r="2103">
      <c r="D2103" s="10"/>
      <c r="E2103" s="10"/>
      <c r="G2103" s="81"/>
      <c r="AU2103" s="25"/>
    </row>
    <row r="2104">
      <c r="D2104" s="10"/>
      <c r="E2104" s="10"/>
      <c r="G2104" s="81"/>
      <c r="AU2104" s="25"/>
    </row>
    <row r="2105">
      <c r="D2105" s="10"/>
      <c r="E2105" s="10"/>
      <c r="G2105" s="81"/>
      <c r="AU2105" s="25"/>
    </row>
    <row r="2106">
      <c r="D2106" s="10"/>
      <c r="E2106" s="10"/>
      <c r="G2106" s="81"/>
      <c r="AU2106" s="25"/>
    </row>
    <row r="2107">
      <c r="D2107" s="10"/>
      <c r="E2107" s="10"/>
      <c r="G2107" s="81"/>
      <c r="AU2107" s="25"/>
    </row>
    <row r="2108">
      <c r="D2108" s="10"/>
      <c r="E2108" s="10"/>
      <c r="G2108" s="81"/>
      <c r="AU2108" s="25"/>
    </row>
    <row r="2109">
      <c r="D2109" s="10"/>
      <c r="E2109" s="10"/>
      <c r="G2109" s="81"/>
      <c r="AU2109" s="25"/>
    </row>
    <row r="2110">
      <c r="D2110" s="10"/>
      <c r="E2110" s="10"/>
      <c r="G2110" s="81"/>
      <c r="AU2110" s="25"/>
    </row>
    <row r="2111">
      <c r="D2111" s="10"/>
      <c r="E2111" s="10"/>
      <c r="G2111" s="81"/>
      <c r="AU2111" s="25"/>
    </row>
    <row r="2112">
      <c r="D2112" s="10"/>
      <c r="E2112" s="10"/>
      <c r="G2112" s="81"/>
      <c r="AU2112" s="25"/>
    </row>
    <row r="2113">
      <c r="D2113" s="10"/>
      <c r="E2113" s="10"/>
      <c r="G2113" s="81"/>
      <c r="AU2113" s="25"/>
    </row>
    <row r="2114">
      <c r="D2114" s="10"/>
      <c r="E2114" s="10"/>
      <c r="G2114" s="81"/>
      <c r="AU2114" s="25"/>
    </row>
    <row r="2115">
      <c r="D2115" s="10"/>
      <c r="E2115" s="10"/>
      <c r="G2115" s="81"/>
      <c r="AU2115" s="25"/>
    </row>
    <row r="2116">
      <c r="D2116" s="10"/>
      <c r="E2116" s="10"/>
      <c r="G2116" s="81"/>
      <c r="AU2116" s="25"/>
    </row>
    <row r="2117">
      <c r="D2117" s="10"/>
      <c r="E2117" s="10"/>
      <c r="G2117" s="81"/>
      <c r="AU2117" s="25"/>
    </row>
    <row r="2118">
      <c r="D2118" s="10"/>
      <c r="E2118" s="10"/>
      <c r="G2118" s="81"/>
      <c r="AU2118" s="25"/>
    </row>
    <row r="2119">
      <c r="D2119" s="10"/>
      <c r="E2119" s="10"/>
      <c r="G2119" s="81"/>
      <c r="AU2119" s="25"/>
    </row>
    <row r="2120">
      <c r="D2120" s="10"/>
      <c r="E2120" s="10"/>
      <c r="G2120" s="81"/>
      <c r="AU2120" s="25"/>
    </row>
    <row r="2121">
      <c r="D2121" s="10"/>
      <c r="E2121" s="10"/>
      <c r="G2121" s="81"/>
      <c r="AU2121" s="25"/>
    </row>
    <row r="2122">
      <c r="D2122" s="10"/>
      <c r="E2122" s="10"/>
      <c r="G2122" s="81"/>
      <c r="AU2122" s="25"/>
    </row>
    <row r="2123">
      <c r="D2123" s="10"/>
      <c r="E2123" s="10"/>
      <c r="G2123" s="81"/>
      <c r="AU2123" s="25"/>
    </row>
    <row r="2124">
      <c r="D2124" s="10"/>
      <c r="E2124" s="10"/>
      <c r="G2124" s="81"/>
      <c r="AU2124" s="25"/>
    </row>
    <row r="2125">
      <c r="D2125" s="10"/>
      <c r="E2125" s="10"/>
      <c r="G2125" s="81"/>
      <c r="AU2125" s="25"/>
    </row>
    <row r="2126">
      <c r="D2126" s="10"/>
      <c r="E2126" s="10"/>
      <c r="G2126" s="81"/>
      <c r="AU2126" s="25"/>
    </row>
    <row r="2127">
      <c r="D2127" s="10"/>
      <c r="E2127" s="10"/>
      <c r="G2127" s="81"/>
      <c r="AU2127" s="25"/>
    </row>
    <row r="2128">
      <c r="D2128" s="10"/>
      <c r="E2128" s="10"/>
      <c r="G2128" s="81"/>
      <c r="AU2128" s="25"/>
    </row>
    <row r="2129">
      <c r="D2129" s="10"/>
      <c r="E2129" s="10"/>
      <c r="G2129" s="81"/>
      <c r="AU2129" s="25"/>
    </row>
    <row r="2130">
      <c r="D2130" s="10"/>
      <c r="E2130" s="10"/>
      <c r="G2130" s="81"/>
      <c r="AU2130" s="25"/>
    </row>
    <row r="2131">
      <c r="D2131" s="10"/>
      <c r="E2131" s="10"/>
      <c r="G2131" s="81"/>
      <c r="AU2131" s="25"/>
    </row>
    <row r="2132">
      <c r="D2132" s="10"/>
      <c r="E2132" s="10"/>
      <c r="G2132" s="81"/>
      <c r="AU2132" s="25"/>
    </row>
    <row r="2133">
      <c r="D2133" s="10"/>
      <c r="E2133" s="10"/>
      <c r="G2133" s="81"/>
      <c r="AU2133" s="25"/>
    </row>
    <row r="2134">
      <c r="D2134" s="10"/>
      <c r="E2134" s="10"/>
      <c r="G2134" s="81"/>
      <c r="AU2134" s="25"/>
    </row>
    <row r="2135">
      <c r="D2135" s="10"/>
      <c r="E2135" s="10"/>
      <c r="G2135" s="81"/>
      <c r="AU2135" s="25"/>
    </row>
    <row r="2136">
      <c r="D2136" s="10"/>
      <c r="E2136" s="10"/>
      <c r="G2136" s="81"/>
      <c r="AU2136" s="25"/>
    </row>
    <row r="2137">
      <c r="D2137" s="10"/>
      <c r="E2137" s="10"/>
      <c r="G2137" s="81"/>
      <c r="AU2137" s="25"/>
    </row>
    <row r="2138">
      <c r="D2138" s="10"/>
      <c r="E2138" s="10"/>
      <c r="G2138" s="81"/>
      <c r="AU2138" s="25"/>
    </row>
    <row r="2139">
      <c r="D2139" s="10"/>
      <c r="E2139" s="10"/>
      <c r="G2139" s="81"/>
      <c r="AU2139" s="25"/>
    </row>
    <row r="2140">
      <c r="D2140" s="10"/>
      <c r="E2140" s="10"/>
      <c r="G2140" s="81"/>
      <c r="AU2140" s="25"/>
    </row>
    <row r="2141">
      <c r="D2141" s="10"/>
      <c r="E2141" s="10"/>
      <c r="G2141" s="81"/>
      <c r="AU2141" s="25"/>
    </row>
    <row r="2142">
      <c r="D2142" s="10"/>
      <c r="E2142" s="10"/>
      <c r="G2142" s="81"/>
      <c r="AU2142" s="25"/>
    </row>
    <row r="2143">
      <c r="D2143" s="10"/>
      <c r="E2143" s="10"/>
      <c r="G2143" s="81"/>
      <c r="AU2143" s="25"/>
    </row>
    <row r="2144">
      <c r="D2144" s="10"/>
      <c r="E2144" s="10"/>
      <c r="G2144" s="81"/>
      <c r="AU2144" s="25"/>
    </row>
    <row r="2145">
      <c r="D2145" s="10"/>
      <c r="E2145" s="10"/>
      <c r="G2145" s="81"/>
      <c r="AU2145" s="25"/>
    </row>
    <row r="2146">
      <c r="D2146" s="10"/>
      <c r="E2146" s="10"/>
      <c r="G2146" s="81"/>
      <c r="AU2146" s="25"/>
    </row>
    <row r="2147">
      <c r="D2147" s="10"/>
      <c r="E2147" s="10"/>
      <c r="G2147" s="81"/>
      <c r="AU2147" s="25"/>
    </row>
    <row r="2148">
      <c r="D2148" s="10"/>
      <c r="E2148" s="10"/>
      <c r="G2148" s="81"/>
      <c r="AU2148" s="25"/>
    </row>
    <row r="2149">
      <c r="D2149" s="10"/>
      <c r="E2149" s="10"/>
      <c r="G2149" s="81"/>
      <c r="AU2149" s="25"/>
    </row>
    <row r="2150">
      <c r="D2150" s="10"/>
      <c r="E2150" s="10"/>
      <c r="G2150" s="81"/>
      <c r="AU2150" s="25"/>
    </row>
    <row r="2151">
      <c r="D2151" s="10"/>
      <c r="E2151" s="10"/>
      <c r="G2151" s="81"/>
      <c r="AU2151" s="25"/>
    </row>
    <row r="2152">
      <c r="D2152" s="10"/>
      <c r="E2152" s="10"/>
      <c r="G2152" s="81"/>
      <c r="AU2152" s="25"/>
    </row>
    <row r="2153">
      <c r="D2153" s="10"/>
      <c r="E2153" s="10"/>
      <c r="G2153" s="81"/>
      <c r="AU2153" s="25"/>
    </row>
    <row r="2154">
      <c r="D2154" s="10"/>
      <c r="E2154" s="10"/>
      <c r="G2154" s="81"/>
      <c r="AU2154" s="25"/>
    </row>
    <row r="2155">
      <c r="D2155" s="10"/>
      <c r="E2155" s="10"/>
      <c r="G2155" s="81"/>
      <c r="AU2155" s="25"/>
    </row>
    <row r="2156">
      <c r="D2156" s="10"/>
      <c r="E2156" s="10"/>
      <c r="G2156" s="81"/>
      <c r="AU2156" s="25"/>
    </row>
    <row r="2157">
      <c r="D2157" s="10"/>
      <c r="E2157" s="10"/>
      <c r="G2157" s="81"/>
      <c r="AU2157" s="25"/>
    </row>
    <row r="2158">
      <c r="D2158" s="10"/>
      <c r="E2158" s="10"/>
      <c r="G2158" s="81"/>
      <c r="AU2158" s="25"/>
    </row>
    <row r="2159">
      <c r="D2159" s="10"/>
      <c r="E2159" s="10"/>
      <c r="G2159" s="81"/>
      <c r="AU2159" s="25"/>
    </row>
    <row r="2160">
      <c r="D2160" s="10"/>
      <c r="E2160" s="10"/>
      <c r="G2160" s="81"/>
      <c r="AU2160" s="25"/>
    </row>
    <row r="2161">
      <c r="D2161" s="10"/>
      <c r="E2161" s="10"/>
      <c r="G2161" s="81"/>
      <c r="AU2161" s="25"/>
    </row>
    <row r="2162">
      <c r="D2162" s="10"/>
      <c r="E2162" s="10"/>
      <c r="G2162" s="81"/>
      <c r="AU2162" s="25"/>
    </row>
    <row r="2163">
      <c r="D2163" s="10"/>
      <c r="E2163" s="10"/>
      <c r="G2163" s="81"/>
      <c r="AU2163" s="25"/>
    </row>
    <row r="2164">
      <c r="D2164" s="10"/>
      <c r="E2164" s="10"/>
      <c r="G2164" s="81"/>
      <c r="AU2164" s="25"/>
    </row>
    <row r="2165">
      <c r="D2165" s="10"/>
      <c r="E2165" s="10"/>
      <c r="G2165" s="81"/>
      <c r="AU2165" s="25"/>
    </row>
    <row r="2166">
      <c r="D2166" s="10"/>
      <c r="E2166" s="10"/>
      <c r="G2166" s="81"/>
      <c r="AU2166" s="25"/>
    </row>
    <row r="2167">
      <c r="D2167" s="10"/>
      <c r="E2167" s="10"/>
      <c r="G2167" s="81"/>
      <c r="AU2167" s="25"/>
    </row>
    <row r="2168">
      <c r="D2168" s="10"/>
      <c r="E2168" s="10"/>
      <c r="G2168" s="81"/>
      <c r="AU2168" s="25"/>
    </row>
    <row r="2169">
      <c r="D2169" s="10"/>
      <c r="E2169" s="10"/>
      <c r="G2169" s="81"/>
      <c r="AU2169" s="25"/>
    </row>
    <row r="2170">
      <c r="D2170" s="10"/>
      <c r="E2170" s="10"/>
      <c r="G2170" s="81"/>
      <c r="AU2170" s="25"/>
    </row>
    <row r="2171">
      <c r="D2171" s="10"/>
      <c r="E2171" s="10"/>
      <c r="G2171" s="81"/>
      <c r="AU2171" s="25"/>
    </row>
    <row r="2172">
      <c r="D2172" s="10"/>
      <c r="E2172" s="10"/>
      <c r="G2172" s="81"/>
      <c r="AU2172" s="25"/>
    </row>
    <row r="2173">
      <c r="D2173" s="10"/>
      <c r="E2173" s="10"/>
      <c r="G2173" s="81"/>
      <c r="AU2173" s="25"/>
    </row>
    <row r="2174">
      <c r="D2174" s="10"/>
      <c r="E2174" s="10"/>
      <c r="G2174" s="81"/>
      <c r="AU2174" s="25"/>
    </row>
    <row r="2175">
      <c r="D2175" s="10"/>
      <c r="E2175" s="10"/>
      <c r="G2175" s="81"/>
      <c r="AU2175" s="25"/>
    </row>
    <row r="2176">
      <c r="D2176" s="10"/>
      <c r="E2176" s="10"/>
      <c r="G2176" s="81"/>
      <c r="AU2176" s="25"/>
    </row>
    <row r="2177">
      <c r="D2177" s="10"/>
      <c r="E2177" s="10"/>
      <c r="G2177" s="81"/>
      <c r="AU2177" s="25"/>
    </row>
    <row r="2178">
      <c r="D2178" s="10"/>
      <c r="E2178" s="10"/>
      <c r="G2178" s="81"/>
      <c r="AU2178" s="25"/>
    </row>
    <row r="2179">
      <c r="D2179" s="10"/>
      <c r="E2179" s="10"/>
      <c r="G2179" s="81"/>
      <c r="AU2179" s="25"/>
    </row>
    <row r="2180">
      <c r="D2180" s="10"/>
      <c r="E2180" s="10"/>
      <c r="G2180" s="81"/>
      <c r="AU2180" s="25"/>
    </row>
    <row r="2181">
      <c r="D2181" s="10"/>
      <c r="E2181" s="10"/>
      <c r="G2181" s="81"/>
      <c r="AU2181" s="25"/>
    </row>
    <row r="2182">
      <c r="D2182" s="10"/>
      <c r="E2182" s="10"/>
      <c r="G2182" s="81"/>
      <c r="AU2182" s="25"/>
    </row>
    <row r="2183">
      <c r="D2183" s="10"/>
      <c r="E2183" s="10"/>
      <c r="G2183" s="81"/>
      <c r="AU2183" s="25"/>
    </row>
    <row r="2184">
      <c r="D2184" s="10"/>
      <c r="E2184" s="10"/>
      <c r="G2184" s="81"/>
      <c r="AU2184" s="25"/>
    </row>
    <row r="2185">
      <c r="D2185" s="10"/>
      <c r="E2185" s="10"/>
      <c r="G2185" s="81"/>
      <c r="AU2185" s="25"/>
    </row>
    <row r="2186">
      <c r="D2186" s="10"/>
      <c r="E2186" s="10"/>
      <c r="G2186" s="81"/>
      <c r="AU2186" s="25"/>
    </row>
    <row r="2187">
      <c r="D2187" s="10"/>
      <c r="E2187" s="10"/>
      <c r="G2187" s="81"/>
      <c r="AU2187" s="25"/>
    </row>
    <row r="2188">
      <c r="D2188" s="10"/>
      <c r="E2188" s="10"/>
      <c r="G2188" s="81"/>
      <c r="AU2188" s="25"/>
    </row>
    <row r="2189">
      <c r="D2189" s="10"/>
      <c r="E2189" s="10"/>
      <c r="G2189" s="81"/>
      <c r="AU2189" s="25"/>
    </row>
    <row r="2190">
      <c r="D2190" s="10"/>
      <c r="E2190" s="10"/>
      <c r="G2190" s="81"/>
      <c r="AU2190" s="25"/>
    </row>
    <row r="2191">
      <c r="D2191" s="10"/>
      <c r="E2191" s="10"/>
      <c r="G2191" s="81"/>
      <c r="AU2191" s="25"/>
    </row>
    <row r="2192">
      <c r="D2192" s="10"/>
      <c r="E2192" s="10"/>
      <c r="G2192" s="81"/>
      <c r="AU2192" s="25"/>
    </row>
    <row r="2193">
      <c r="D2193" s="10"/>
      <c r="E2193" s="10"/>
      <c r="G2193" s="81"/>
      <c r="AU2193" s="25"/>
    </row>
    <row r="2194">
      <c r="D2194" s="10"/>
      <c r="E2194" s="10"/>
      <c r="G2194" s="81"/>
      <c r="AU2194" s="25"/>
    </row>
    <row r="2195">
      <c r="D2195" s="10"/>
      <c r="E2195" s="10"/>
      <c r="G2195" s="81"/>
      <c r="AU2195" s="25"/>
    </row>
    <row r="2196">
      <c r="D2196" s="10"/>
      <c r="E2196" s="10"/>
      <c r="G2196" s="81"/>
      <c r="AU2196" s="25"/>
    </row>
    <row r="2197">
      <c r="D2197" s="10"/>
      <c r="E2197" s="10"/>
      <c r="G2197" s="81"/>
      <c r="AU2197" s="25"/>
    </row>
    <row r="2198">
      <c r="D2198" s="10"/>
      <c r="E2198" s="10"/>
      <c r="G2198" s="81"/>
      <c r="AU2198" s="25"/>
    </row>
    <row r="2199">
      <c r="D2199" s="10"/>
      <c r="E2199" s="10"/>
      <c r="G2199" s="81"/>
      <c r="AU2199" s="25"/>
    </row>
    <row r="2200">
      <c r="D2200" s="10"/>
      <c r="E2200" s="10"/>
      <c r="G2200" s="81"/>
      <c r="AU2200" s="25"/>
    </row>
    <row r="2201">
      <c r="D2201" s="10"/>
      <c r="E2201" s="10"/>
      <c r="G2201" s="81"/>
      <c r="AU2201" s="25"/>
    </row>
    <row r="2202">
      <c r="D2202" s="10"/>
      <c r="E2202" s="10"/>
      <c r="G2202" s="81"/>
      <c r="AU2202" s="25"/>
    </row>
    <row r="2203">
      <c r="D2203" s="10"/>
      <c r="E2203" s="10"/>
      <c r="G2203" s="81"/>
      <c r="AU2203" s="25"/>
    </row>
    <row r="2204">
      <c r="D2204" s="10"/>
      <c r="E2204" s="10"/>
      <c r="G2204" s="81"/>
      <c r="AU2204" s="25"/>
    </row>
    <row r="2205">
      <c r="D2205" s="10"/>
      <c r="E2205" s="10"/>
      <c r="G2205" s="81"/>
      <c r="AU2205" s="25"/>
    </row>
    <row r="2206">
      <c r="D2206" s="10"/>
      <c r="E2206" s="10"/>
      <c r="G2206" s="81"/>
      <c r="AU2206" s="25"/>
    </row>
    <row r="2207">
      <c r="D2207" s="10"/>
      <c r="E2207" s="10"/>
      <c r="G2207" s="81"/>
      <c r="AU2207" s="25"/>
    </row>
    <row r="2208">
      <c r="D2208" s="10"/>
      <c r="E2208" s="10"/>
      <c r="G2208" s="81"/>
      <c r="AU2208" s="25"/>
    </row>
    <row r="2209">
      <c r="D2209" s="10"/>
      <c r="E2209" s="10"/>
      <c r="G2209" s="81"/>
      <c r="AU2209" s="25"/>
    </row>
    <row r="2210">
      <c r="D2210" s="10"/>
      <c r="E2210" s="10"/>
      <c r="G2210" s="81"/>
      <c r="AU2210" s="25"/>
    </row>
    <row r="2211">
      <c r="D2211" s="10"/>
      <c r="E2211" s="10"/>
      <c r="G2211" s="81"/>
      <c r="AU2211" s="25"/>
    </row>
    <row r="2212">
      <c r="D2212" s="10"/>
      <c r="E2212" s="10"/>
      <c r="G2212" s="81"/>
      <c r="AU2212" s="25"/>
    </row>
    <row r="2213">
      <c r="D2213" s="10"/>
      <c r="E2213" s="10"/>
      <c r="G2213" s="81"/>
      <c r="AU2213" s="25"/>
    </row>
    <row r="2214">
      <c r="D2214" s="10"/>
      <c r="E2214" s="10"/>
      <c r="G2214" s="81"/>
      <c r="AU2214" s="25"/>
    </row>
    <row r="2215">
      <c r="D2215" s="10"/>
      <c r="E2215" s="10"/>
      <c r="G2215" s="81"/>
      <c r="AU2215" s="25"/>
    </row>
    <row r="2216">
      <c r="D2216" s="10"/>
      <c r="E2216" s="10"/>
      <c r="G2216" s="81"/>
      <c r="AU2216" s="25"/>
    </row>
    <row r="2217">
      <c r="D2217" s="10"/>
      <c r="E2217" s="10"/>
      <c r="G2217" s="81"/>
      <c r="AU2217" s="25"/>
    </row>
    <row r="2218">
      <c r="D2218" s="10"/>
      <c r="E2218" s="10"/>
      <c r="G2218" s="81"/>
      <c r="AU2218" s="25"/>
    </row>
    <row r="2219">
      <c r="D2219" s="10"/>
      <c r="E2219" s="10"/>
      <c r="G2219" s="81"/>
      <c r="AU2219" s="25"/>
    </row>
    <row r="2220">
      <c r="D2220" s="10"/>
      <c r="E2220" s="10"/>
      <c r="G2220" s="81"/>
      <c r="AU2220" s="25"/>
    </row>
    <row r="2221">
      <c r="D2221" s="10"/>
      <c r="E2221" s="10"/>
      <c r="G2221" s="81"/>
      <c r="AU2221" s="25"/>
    </row>
    <row r="2222">
      <c r="D2222" s="10"/>
      <c r="E2222" s="10"/>
      <c r="G2222" s="81"/>
      <c r="AU2222" s="25"/>
    </row>
    <row r="2223">
      <c r="D2223" s="10"/>
      <c r="E2223" s="10"/>
      <c r="G2223" s="81"/>
      <c r="AU2223" s="25"/>
    </row>
    <row r="2224">
      <c r="D2224" s="10"/>
      <c r="E2224" s="10"/>
      <c r="G2224" s="81"/>
      <c r="AU2224" s="25"/>
    </row>
    <row r="2225">
      <c r="D2225" s="10"/>
      <c r="E2225" s="10"/>
      <c r="G2225" s="81"/>
      <c r="AU2225" s="25"/>
    </row>
    <row r="2226">
      <c r="D2226" s="10"/>
      <c r="E2226" s="10"/>
      <c r="G2226" s="81"/>
      <c r="AU2226" s="25"/>
    </row>
    <row r="2227">
      <c r="D2227" s="10"/>
      <c r="E2227" s="10"/>
      <c r="G2227" s="81"/>
      <c r="AU2227" s="25"/>
    </row>
    <row r="2228">
      <c r="D2228" s="10"/>
      <c r="E2228" s="10"/>
      <c r="G2228" s="81"/>
      <c r="AU2228" s="25"/>
    </row>
    <row r="2229">
      <c r="D2229" s="10"/>
      <c r="E2229" s="10"/>
      <c r="G2229" s="81"/>
      <c r="AU2229" s="25"/>
    </row>
    <row r="2230">
      <c r="D2230" s="10"/>
      <c r="E2230" s="10"/>
      <c r="G2230" s="81"/>
      <c r="AU2230" s="25"/>
    </row>
    <row r="2231">
      <c r="D2231" s="10"/>
      <c r="E2231" s="10"/>
      <c r="G2231" s="81"/>
      <c r="AU2231" s="25"/>
    </row>
    <row r="2232">
      <c r="D2232" s="10"/>
      <c r="E2232" s="10"/>
      <c r="G2232" s="81"/>
      <c r="AU2232" s="25"/>
    </row>
    <row r="2233">
      <c r="D2233" s="10"/>
      <c r="E2233" s="10"/>
      <c r="G2233" s="81"/>
      <c r="AU2233" s="25"/>
    </row>
    <row r="2234">
      <c r="D2234" s="10"/>
      <c r="E2234" s="10"/>
      <c r="G2234" s="81"/>
      <c r="AU2234" s="25"/>
    </row>
    <row r="2235">
      <c r="D2235" s="10"/>
      <c r="E2235" s="10"/>
      <c r="G2235" s="81"/>
      <c r="AU2235" s="25"/>
    </row>
    <row r="2236">
      <c r="D2236" s="10"/>
      <c r="E2236" s="10"/>
      <c r="G2236" s="81"/>
      <c r="AU2236" s="25"/>
    </row>
    <row r="2237">
      <c r="D2237" s="10"/>
      <c r="E2237" s="10"/>
      <c r="G2237" s="81"/>
      <c r="AU2237" s="25"/>
    </row>
    <row r="2238">
      <c r="D2238" s="10"/>
      <c r="E2238" s="10"/>
      <c r="G2238" s="81"/>
      <c r="AU2238" s="25"/>
    </row>
    <row r="2239">
      <c r="D2239" s="10"/>
      <c r="E2239" s="10"/>
      <c r="G2239" s="81"/>
      <c r="AU2239" s="25"/>
    </row>
    <row r="2240">
      <c r="D2240" s="10"/>
      <c r="E2240" s="10"/>
      <c r="G2240" s="81"/>
      <c r="AU2240" s="25"/>
    </row>
    <row r="2241">
      <c r="D2241" s="10"/>
      <c r="E2241" s="10"/>
      <c r="G2241" s="81"/>
      <c r="AU2241" s="25"/>
    </row>
    <row r="2242">
      <c r="D2242" s="10"/>
      <c r="E2242" s="10"/>
      <c r="G2242" s="81"/>
      <c r="AU2242" s="25"/>
    </row>
    <row r="2243">
      <c r="D2243" s="10"/>
      <c r="E2243" s="10"/>
      <c r="G2243" s="81"/>
      <c r="AU2243" s="25"/>
    </row>
    <row r="2244">
      <c r="D2244" s="10"/>
      <c r="E2244" s="10"/>
      <c r="G2244" s="81"/>
      <c r="AU2244" s="25"/>
    </row>
    <row r="2245">
      <c r="D2245" s="10"/>
      <c r="E2245" s="10"/>
      <c r="G2245" s="81"/>
      <c r="AU2245" s="25"/>
    </row>
    <row r="2246">
      <c r="D2246" s="10"/>
      <c r="E2246" s="10"/>
      <c r="G2246" s="81"/>
      <c r="AU2246" s="25"/>
    </row>
    <row r="2247">
      <c r="D2247" s="10"/>
      <c r="E2247" s="10"/>
      <c r="G2247" s="81"/>
      <c r="AU2247" s="25"/>
    </row>
    <row r="2248">
      <c r="D2248" s="10"/>
      <c r="E2248" s="10"/>
      <c r="G2248" s="81"/>
      <c r="AU2248" s="25"/>
    </row>
    <row r="2249">
      <c r="D2249" s="10"/>
      <c r="E2249" s="10"/>
      <c r="G2249" s="81"/>
      <c r="AU2249" s="25"/>
    </row>
    <row r="2250">
      <c r="D2250" s="10"/>
      <c r="E2250" s="10"/>
      <c r="G2250" s="81"/>
      <c r="AU2250" s="25"/>
    </row>
    <row r="2251">
      <c r="D2251" s="10"/>
      <c r="E2251" s="10"/>
      <c r="G2251" s="81"/>
      <c r="AU2251" s="25"/>
    </row>
    <row r="2252">
      <c r="D2252" s="10"/>
      <c r="E2252" s="10"/>
      <c r="G2252" s="81"/>
      <c r="AU2252" s="25"/>
    </row>
    <row r="2253">
      <c r="D2253" s="10"/>
      <c r="E2253" s="10"/>
      <c r="G2253" s="81"/>
      <c r="AU2253" s="25"/>
    </row>
    <row r="2254">
      <c r="D2254" s="10"/>
      <c r="E2254" s="10"/>
      <c r="G2254" s="81"/>
      <c r="AU2254" s="25"/>
    </row>
    <row r="2255">
      <c r="D2255" s="10"/>
      <c r="E2255" s="10"/>
      <c r="G2255" s="81"/>
      <c r="AU2255" s="25"/>
    </row>
    <row r="2256">
      <c r="D2256" s="10"/>
      <c r="E2256" s="10"/>
      <c r="G2256" s="81"/>
      <c r="AU2256" s="25"/>
    </row>
    <row r="2257">
      <c r="D2257" s="10"/>
      <c r="E2257" s="10"/>
      <c r="G2257" s="81"/>
      <c r="AU2257" s="25"/>
    </row>
    <row r="2258">
      <c r="D2258" s="10"/>
      <c r="E2258" s="10"/>
      <c r="G2258" s="81"/>
      <c r="AU2258" s="25"/>
    </row>
    <row r="2259">
      <c r="D2259" s="10"/>
      <c r="E2259" s="10"/>
      <c r="G2259" s="81"/>
      <c r="AU2259" s="25"/>
    </row>
    <row r="2260">
      <c r="D2260" s="10"/>
      <c r="E2260" s="10"/>
      <c r="G2260" s="81"/>
      <c r="AU2260" s="25"/>
    </row>
    <row r="2261">
      <c r="D2261" s="10"/>
      <c r="E2261" s="10"/>
      <c r="G2261" s="81"/>
      <c r="AU2261" s="25"/>
    </row>
    <row r="2262">
      <c r="D2262" s="10"/>
      <c r="E2262" s="10"/>
      <c r="G2262" s="81"/>
      <c r="AU2262" s="25"/>
    </row>
    <row r="2263">
      <c r="D2263" s="10"/>
      <c r="E2263" s="10"/>
      <c r="G2263" s="81"/>
      <c r="AU2263" s="25"/>
    </row>
    <row r="2264">
      <c r="D2264" s="10"/>
      <c r="E2264" s="10"/>
      <c r="G2264" s="81"/>
      <c r="AU2264" s="25"/>
    </row>
    <row r="2265">
      <c r="D2265" s="10"/>
      <c r="E2265" s="10"/>
      <c r="G2265" s="81"/>
      <c r="AU2265" s="25"/>
    </row>
    <row r="2266">
      <c r="D2266" s="10"/>
      <c r="E2266" s="10"/>
      <c r="G2266" s="81"/>
      <c r="AU2266" s="25"/>
    </row>
    <row r="2267">
      <c r="D2267" s="10"/>
      <c r="E2267" s="10"/>
      <c r="G2267" s="81"/>
      <c r="AU2267" s="25"/>
    </row>
    <row r="2268">
      <c r="D2268" s="10"/>
      <c r="E2268" s="10"/>
      <c r="G2268" s="81"/>
      <c r="AU2268" s="25"/>
    </row>
    <row r="2269">
      <c r="D2269" s="10"/>
      <c r="E2269" s="10"/>
      <c r="G2269" s="81"/>
      <c r="AU2269" s="25"/>
    </row>
    <row r="2270">
      <c r="D2270" s="10"/>
      <c r="E2270" s="10"/>
      <c r="G2270" s="81"/>
      <c r="AU2270" s="25"/>
    </row>
    <row r="2271">
      <c r="D2271" s="10"/>
      <c r="E2271" s="10"/>
      <c r="G2271" s="81"/>
      <c r="AU2271" s="25"/>
    </row>
    <row r="2272">
      <c r="D2272" s="10"/>
      <c r="E2272" s="10"/>
      <c r="G2272" s="81"/>
      <c r="AU2272" s="25"/>
    </row>
    <row r="2273">
      <c r="D2273" s="10"/>
      <c r="E2273" s="10"/>
      <c r="G2273" s="81"/>
      <c r="AU2273" s="25"/>
    </row>
    <row r="2274">
      <c r="D2274" s="10"/>
      <c r="E2274" s="10"/>
      <c r="G2274" s="81"/>
      <c r="AU2274" s="25"/>
    </row>
    <row r="2275">
      <c r="D2275" s="10"/>
      <c r="E2275" s="10"/>
      <c r="G2275" s="81"/>
      <c r="AU2275" s="25"/>
    </row>
    <row r="2276">
      <c r="D2276" s="10"/>
      <c r="E2276" s="10"/>
      <c r="G2276" s="81"/>
      <c r="AU2276" s="25"/>
    </row>
    <row r="2277">
      <c r="D2277" s="10"/>
      <c r="E2277" s="10"/>
      <c r="G2277" s="81"/>
      <c r="AU2277" s="25"/>
    </row>
    <row r="2278">
      <c r="D2278" s="10"/>
      <c r="E2278" s="10"/>
      <c r="G2278" s="81"/>
      <c r="AU2278" s="25"/>
    </row>
    <row r="2279">
      <c r="D2279" s="10"/>
      <c r="E2279" s="10"/>
      <c r="G2279" s="81"/>
      <c r="AU2279" s="25"/>
    </row>
    <row r="2280">
      <c r="D2280" s="10"/>
      <c r="E2280" s="10"/>
      <c r="G2280" s="81"/>
      <c r="AU2280" s="25"/>
    </row>
    <row r="2281">
      <c r="D2281" s="10"/>
      <c r="E2281" s="10"/>
      <c r="G2281" s="81"/>
      <c r="AU2281" s="25"/>
    </row>
    <row r="2282">
      <c r="D2282" s="10"/>
      <c r="E2282" s="10"/>
      <c r="G2282" s="81"/>
      <c r="AU2282" s="25"/>
    </row>
    <row r="2283">
      <c r="D2283" s="10"/>
      <c r="E2283" s="10"/>
      <c r="G2283" s="81"/>
      <c r="AU2283" s="25"/>
    </row>
    <row r="2284">
      <c r="D2284" s="10"/>
      <c r="E2284" s="10"/>
      <c r="G2284" s="81"/>
      <c r="AU2284" s="25"/>
    </row>
    <row r="2285">
      <c r="D2285" s="10"/>
      <c r="E2285" s="10"/>
      <c r="G2285" s="81"/>
      <c r="AU2285" s="25"/>
    </row>
    <row r="2286">
      <c r="D2286" s="10"/>
      <c r="E2286" s="10"/>
      <c r="G2286" s="81"/>
      <c r="AU2286" s="25"/>
    </row>
    <row r="2287">
      <c r="D2287" s="10"/>
      <c r="E2287" s="10"/>
      <c r="G2287" s="81"/>
      <c r="AU2287" s="25"/>
    </row>
    <row r="2288">
      <c r="D2288" s="10"/>
      <c r="E2288" s="10"/>
      <c r="G2288" s="81"/>
      <c r="AU2288" s="25"/>
    </row>
    <row r="2289">
      <c r="D2289" s="10"/>
      <c r="E2289" s="10"/>
      <c r="G2289" s="81"/>
      <c r="AU2289" s="25"/>
    </row>
    <row r="2290">
      <c r="D2290" s="10"/>
      <c r="E2290" s="10"/>
      <c r="G2290" s="81"/>
      <c r="AU2290" s="25"/>
    </row>
    <row r="2291">
      <c r="D2291" s="10"/>
      <c r="E2291" s="10"/>
      <c r="G2291" s="81"/>
      <c r="AU2291" s="25"/>
    </row>
    <row r="2292">
      <c r="D2292" s="10"/>
      <c r="E2292" s="10"/>
      <c r="G2292" s="81"/>
      <c r="AU2292" s="25"/>
    </row>
    <row r="2293">
      <c r="D2293" s="10"/>
      <c r="E2293" s="10"/>
      <c r="G2293" s="81"/>
      <c r="AU2293" s="25"/>
    </row>
    <row r="2294">
      <c r="D2294" s="10"/>
      <c r="E2294" s="10"/>
      <c r="G2294" s="81"/>
      <c r="AU2294" s="25"/>
    </row>
    <row r="2295">
      <c r="D2295" s="10"/>
      <c r="E2295" s="10"/>
      <c r="G2295" s="81"/>
      <c r="AU2295" s="25"/>
    </row>
    <row r="2296">
      <c r="D2296" s="10"/>
      <c r="E2296" s="10"/>
      <c r="G2296" s="81"/>
      <c r="AU2296" s="25"/>
    </row>
    <row r="2297">
      <c r="D2297" s="10"/>
      <c r="E2297" s="10"/>
      <c r="G2297" s="81"/>
      <c r="AU2297" s="25"/>
    </row>
    <row r="2298">
      <c r="D2298" s="10"/>
      <c r="E2298" s="10"/>
      <c r="G2298" s="81"/>
      <c r="AU2298" s="25"/>
    </row>
    <row r="2299">
      <c r="D2299" s="10"/>
      <c r="E2299" s="10"/>
      <c r="G2299" s="81"/>
      <c r="AU2299" s="25"/>
    </row>
    <row r="2300">
      <c r="D2300" s="10"/>
      <c r="E2300" s="10"/>
      <c r="G2300" s="81"/>
      <c r="AU2300" s="25"/>
    </row>
    <row r="2301">
      <c r="D2301" s="10"/>
      <c r="E2301" s="10"/>
      <c r="G2301" s="81"/>
      <c r="AU2301" s="25"/>
    </row>
    <row r="2302">
      <c r="D2302" s="10"/>
      <c r="E2302" s="10"/>
      <c r="G2302" s="81"/>
      <c r="AU2302" s="25"/>
    </row>
    <row r="2303">
      <c r="D2303" s="10"/>
      <c r="E2303" s="10"/>
      <c r="G2303" s="81"/>
      <c r="AU2303" s="25"/>
    </row>
    <row r="2304">
      <c r="D2304" s="10"/>
      <c r="E2304" s="10"/>
      <c r="G2304" s="81"/>
      <c r="AU2304" s="25"/>
    </row>
    <row r="2305">
      <c r="D2305" s="10"/>
      <c r="E2305" s="10"/>
      <c r="G2305" s="81"/>
      <c r="AU2305" s="25"/>
    </row>
    <row r="2306">
      <c r="D2306" s="10"/>
      <c r="E2306" s="10"/>
      <c r="G2306" s="81"/>
      <c r="AU2306" s="25"/>
    </row>
    <row r="2307">
      <c r="D2307" s="10"/>
      <c r="E2307" s="10"/>
      <c r="G2307" s="81"/>
      <c r="AU2307" s="25"/>
    </row>
    <row r="2308">
      <c r="D2308" s="10"/>
      <c r="E2308" s="10"/>
      <c r="G2308" s="81"/>
      <c r="AU2308" s="25"/>
    </row>
    <row r="2309">
      <c r="D2309" s="10"/>
      <c r="E2309" s="10"/>
      <c r="G2309" s="81"/>
      <c r="AU2309" s="25"/>
    </row>
    <row r="2310">
      <c r="D2310" s="10"/>
      <c r="E2310" s="10"/>
      <c r="G2310" s="81"/>
      <c r="AU2310" s="25"/>
    </row>
    <row r="2311">
      <c r="D2311" s="10"/>
      <c r="E2311" s="10"/>
      <c r="G2311" s="81"/>
      <c r="AU2311" s="25"/>
    </row>
    <row r="2312">
      <c r="D2312" s="10"/>
      <c r="E2312" s="10"/>
      <c r="G2312" s="81"/>
      <c r="AU2312" s="25"/>
    </row>
    <row r="2313">
      <c r="D2313" s="10"/>
      <c r="E2313" s="10"/>
      <c r="G2313" s="81"/>
      <c r="AU2313" s="25"/>
    </row>
    <row r="2314">
      <c r="D2314" s="10"/>
      <c r="E2314" s="10"/>
      <c r="G2314" s="81"/>
      <c r="AU2314" s="25"/>
    </row>
    <row r="2315">
      <c r="D2315" s="10"/>
      <c r="E2315" s="10"/>
      <c r="G2315" s="81"/>
      <c r="AU2315" s="25"/>
    </row>
    <row r="2316">
      <c r="D2316" s="10"/>
      <c r="E2316" s="10"/>
      <c r="G2316" s="81"/>
      <c r="AU2316" s="25"/>
    </row>
    <row r="2317">
      <c r="D2317" s="10"/>
      <c r="E2317" s="10"/>
      <c r="G2317" s="81"/>
      <c r="AU2317" s="25"/>
    </row>
    <row r="2318">
      <c r="D2318" s="10"/>
      <c r="E2318" s="10"/>
      <c r="G2318" s="81"/>
      <c r="AU2318" s="25"/>
    </row>
    <row r="2319">
      <c r="D2319" s="10"/>
      <c r="E2319" s="10"/>
      <c r="G2319" s="81"/>
      <c r="AU2319" s="25"/>
    </row>
    <row r="2320">
      <c r="D2320" s="10"/>
      <c r="E2320" s="10"/>
      <c r="G2320" s="81"/>
      <c r="AU2320" s="25"/>
    </row>
    <row r="2321">
      <c r="D2321" s="10"/>
      <c r="E2321" s="10"/>
      <c r="G2321" s="81"/>
      <c r="AU2321" s="25"/>
    </row>
    <row r="2322">
      <c r="D2322" s="10"/>
      <c r="E2322" s="10"/>
      <c r="G2322" s="81"/>
      <c r="AU2322" s="25"/>
    </row>
    <row r="2323">
      <c r="D2323" s="10"/>
      <c r="E2323" s="10"/>
      <c r="G2323" s="81"/>
      <c r="AU2323" s="25"/>
    </row>
    <row r="2324">
      <c r="D2324" s="10"/>
      <c r="E2324" s="10"/>
      <c r="G2324" s="81"/>
      <c r="AU2324" s="25"/>
    </row>
    <row r="2325">
      <c r="D2325" s="10"/>
      <c r="E2325" s="10"/>
      <c r="G2325" s="81"/>
      <c r="AU2325" s="25"/>
    </row>
    <row r="2326">
      <c r="D2326" s="10"/>
      <c r="E2326" s="10"/>
      <c r="G2326" s="81"/>
      <c r="AU2326" s="25"/>
    </row>
    <row r="2327">
      <c r="D2327" s="10"/>
      <c r="E2327" s="10"/>
      <c r="G2327" s="81"/>
      <c r="AU2327" s="25"/>
    </row>
    <row r="2328">
      <c r="D2328" s="10"/>
      <c r="E2328" s="10"/>
      <c r="G2328" s="81"/>
      <c r="AU2328" s="25"/>
    </row>
    <row r="2329">
      <c r="D2329" s="10"/>
      <c r="E2329" s="10"/>
      <c r="G2329" s="81"/>
      <c r="AU2329" s="25"/>
    </row>
    <row r="2330">
      <c r="D2330" s="10"/>
      <c r="E2330" s="10"/>
      <c r="G2330" s="81"/>
      <c r="AU2330" s="25"/>
    </row>
    <row r="2331">
      <c r="D2331" s="10"/>
      <c r="E2331" s="10"/>
      <c r="G2331" s="81"/>
      <c r="AU2331" s="25"/>
    </row>
    <row r="2332">
      <c r="D2332" s="10"/>
      <c r="E2332" s="10"/>
      <c r="G2332" s="81"/>
      <c r="AU2332" s="25"/>
    </row>
    <row r="2333">
      <c r="D2333" s="10"/>
      <c r="E2333" s="10"/>
      <c r="G2333" s="81"/>
      <c r="AU2333" s="25"/>
    </row>
    <row r="2334">
      <c r="D2334" s="10"/>
      <c r="E2334" s="10"/>
      <c r="G2334" s="81"/>
      <c r="AU2334" s="25"/>
    </row>
    <row r="2335">
      <c r="D2335" s="10"/>
      <c r="E2335" s="10"/>
      <c r="G2335" s="81"/>
      <c r="AU2335" s="25"/>
    </row>
    <row r="2336">
      <c r="D2336" s="10"/>
      <c r="E2336" s="10"/>
      <c r="G2336" s="81"/>
      <c r="AU2336" s="25"/>
    </row>
    <row r="2337">
      <c r="D2337" s="10"/>
      <c r="E2337" s="10"/>
      <c r="G2337" s="81"/>
      <c r="AU2337" s="25"/>
    </row>
    <row r="2338">
      <c r="D2338" s="10"/>
      <c r="E2338" s="10"/>
      <c r="G2338" s="81"/>
      <c r="AU2338" s="25"/>
    </row>
    <row r="2339">
      <c r="D2339" s="10"/>
      <c r="E2339" s="10"/>
      <c r="G2339" s="81"/>
      <c r="AU2339" s="25"/>
    </row>
    <row r="2340">
      <c r="D2340" s="10"/>
      <c r="E2340" s="10"/>
      <c r="G2340" s="81"/>
      <c r="AU2340" s="25"/>
    </row>
    <row r="2341">
      <c r="D2341" s="10"/>
      <c r="E2341" s="10"/>
      <c r="G2341" s="81"/>
      <c r="AU2341" s="25"/>
    </row>
    <row r="2342">
      <c r="D2342" s="10"/>
      <c r="E2342" s="10"/>
      <c r="G2342" s="81"/>
      <c r="AU2342" s="25"/>
    </row>
    <row r="2343">
      <c r="D2343" s="10"/>
      <c r="E2343" s="10"/>
      <c r="G2343" s="81"/>
      <c r="AU2343" s="25"/>
    </row>
    <row r="2344">
      <c r="D2344" s="10"/>
      <c r="E2344" s="10"/>
      <c r="G2344" s="81"/>
      <c r="AU2344" s="25"/>
    </row>
    <row r="2345">
      <c r="D2345" s="10"/>
      <c r="E2345" s="10"/>
      <c r="G2345" s="81"/>
      <c r="AU2345" s="25"/>
    </row>
    <row r="2346">
      <c r="D2346" s="10"/>
      <c r="E2346" s="10"/>
      <c r="G2346" s="81"/>
      <c r="AU2346" s="25"/>
    </row>
    <row r="2347">
      <c r="D2347" s="10"/>
      <c r="E2347" s="10"/>
      <c r="G2347" s="81"/>
      <c r="AU2347" s="25"/>
    </row>
    <row r="2348">
      <c r="D2348" s="10"/>
      <c r="E2348" s="10"/>
      <c r="G2348" s="81"/>
      <c r="AU2348" s="25"/>
    </row>
    <row r="2349">
      <c r="D2349" s="10"/>
      <c r="E2349" s="10"/>
      <c r="G2349" s="81"/>
      <c r="AU2349" s="25"/>
    </row>
    <row r="2350">
      <c r="D2350" s="10"/>
      <c r="E2350" s="10"/>
      <c r="G2350" s="81"/>
      <c r="AU2350" s="25"/>
    </row>
    <row r="2351">
      <c r="D2351" s="10"/>
      <c r="E2351" s="10"/>
      <c r="G2351" s="81"/>
      <c r="AU2351" s="25"/>
    </row>
    <row r="2352">
      <c r="D2352" s="10"/>
      <c r="E2352" s="10"/>
      <c r="G2352" s="81"/>
      <c r="AU2352" s="25"/>
    </row>
    <row r="2353">
      <c r="D2353" s="10"/>
      <c r="E2353" s="10"/>
      <c r="G2353" s="81"/>
      <c r="AU2353" s="25"/>
    </row>
    <row r="2354">
      <c r="D2354" s="10"/>
      <c r="E2354" s="10"/>
      <c r="G2354" s="81"/>
      <c r="AU2354" s="25"/>
    </row>
    <row r="2355">
      <c r="D2355" s="10"/>
      <c r="E2355" s="10"/>
      <c r="G2355" s="81"/>
      <c r="AU2355" s="25"/>
    </row>
    <row r="2356">
      <c r="D2356" s="10"/>
      <c r="E2356" s="10"/>
      <c r="G2356" s="81"/>
      <c r="AU2356" s="25"/>
    </row>
    <row r="2357">
      <c r="D2357" s="10"/>
      <c r="E2357" s="10"/>
      <c r="G2357" s="81"/>
      <c r="AU2357" s="25"/>
    </row>
    <row r="2358">
      <c r="D2358" s="10"/>
      <c r="E2358" s="10"/>
      <c r="G2358" s="81"/>
      <c r="AU2358" s="25"/>
    </row>
    <row r="2359">
      <c r="D2359" s="10"/>
      <c r="E2359" s="10"/>
      <c r="G2359" s="81"/>
      <c r="AU2359" s="25"/>
    </row>
    <row r="2360">
      <c r="D2360" s="10"/>
      <c r="E2360" s="10"/>
      <c r="G2360" s="81"/>
      <c r="AU2360" s="25"/>
    </row>
    <row r="2361">
      <c r="D2361" s="10"/>
      <c r="E2361" s="10"/>
      <c r="G2361" s="81"/>
      <c r="AU2361" s="25"/>
    </row>
    <row r="2362">
      <c r="D2362" s="10"/>
      <c r="E2362" s="10"/>
      <c r="G2362" s="81"/>
      <c r="AU2362" s="25"/>
    </row>
    <row r="2363">
      <c r="D2363" s="10"/>
      <c r="E2363" s="10"/>
      <c r="G2363" s="81"/>
      <c r="AU2363" s="25"/>
    </row>
    <row r="2364">
      <c r="D2364" s="10"/>
      <c r="E2364" s="10"/>
      <c r="G2364" s="81"/>
      <c r="AU2364" s="25"/>
    </row>
    <row r="2365">
      <c r="D2365" s="10"/>
      <c r="E2365" s="10"/>
      <c r="G2365" s="81"/>
      <c r="AU2365" s="25"/>
    </row>
    <row r="2366">
      <c r="D2366" s="10"/>
      <c r="E2366" s="10"/>
      <c r="G2366" s="81"/>
      <c r="AU2366" s="25"/>
    </row>
    <row r="2367">
      <c r="D2367" s="10"/>
      <c r="E2367" s="10"/>
      <c r="G2367" s="81"/>
      <c r="AU2367" s="25"/>
    </row>
    <row r="2368">
      <c r="D2368" s="10"/>
      <c r="E2368" s="10"/>
      <c r="G2368" s="81"/>
      <c r="AU2368" s="25"/>
    </row>
    <row r="2369">
      <c r="D2369" s="10"/>
      <c r="E2369" s="10"/>
      <c r="G2369" s="81"/>
      <c r="AU2369" s="25"/>
    </row>
    <row r="2370">
      <c r="D2370" s="10"/>
      <c r="E2370" s="10"/>
      <c r="G2370" s="81"/>
      <c r="AU2370" s="25"/>
    </row>
    <row r="2371">
      <c r="D2371" s="10"/>
      <c r="E2371" s="10"/>
      <c r="G2371" s="81"/>
      <c r="AU2371" s="25"/>
    </row>
    <row r="2372">
      <c r="D2372" s="10"/>
      <c r="E2372" s="10"/>
      <c r="G2372" s="81"/>
      <c r="AU2372" s="25"/>
    </row>
    <row r="2373">
      <c r="D2373" s="10"/>
      <c r="E2373" s="10"/>
      <c r="G2373" s="81"/>
      <c r="AU2373" s="25"/>
    </row>
    <row r="2374">
      <c r="D2374" s="10"/>
      <c r="E2374" s="10"/>
      <c r="G2374" s="81"/>
      <c r="AU2374" s="25"/>
    </row>
    <row r="2375">
      <c r="D2375" s="10"/>
      <c r="E2375" s="10"/>
      <c r="G2375" s="81"/>
      <c r="AU2375" s="25"/>
    </row>
    <row r="2376">
      <c r="D2376" s="10"/>
      <c r="E2376" s="10"/>
      <c r="G2376" s="81"/>
      <c r="AU2376" s="25"/>
    </row>
    <row r="2377">
      <c r="D2377" s="10"/>
      <c r="E2377" s="10"/>
      <c r="G2377" s="81"/>
      <c r="AU2377" s="25"/>
    </row>
    <row r="2378">
      <c r="D2378" s="10"/>
      <c r="E2378" s="10"/>
      <c r="G2378" s="81"/>
      <c r="AU2378" s="25"/>
    </row>
    <row r="2379">
      <c r="D2379" s="10"/>
      <c r="E2379" s="10"/>
      <c r="G2379" s="81"/>
      <c r="AU2379" s="25"/>
    </row>
    <row r="2380">
      <c r="D2380" s="10"/>
      <c r="E2380" s="10"/>
      <c r="G2380" s="81"/>
      <c r="AU2380" s="25"/>
    </row>
    <row r="2381">
      <c r="D2381" s="10"/>
      <c r="E2381" s="10"/>
      <c r="G2381" s="81"/>
      <c r="AU2381" s="25"/>
    </row>
    <row r="2382">
      <c r="D2382" s="10"/>
      <c r="E2382" s="10"/>
      <c r="G2382" s="81"/>
      <c r="AU2382" s="25"/>
    </row>
    <row r="2383">
      <c r="D2383" s="10"/>
      <c r="E2383" s="10"/>
      <c r="G2383" s="81"/>
      <c r="AU2383" s="25"/>
    </row>
    <row r="2384">
      <c r="D2384" s="10"/>
      <c r="E2384" s="10"/>
      <c r="G2384" s="81"/>
      <c r="AU2384" s="25"/>
    </row>
    <row r="2385">
      <c r="D2385" s="10"/>
      <c r="E2385" s="10"/>
      <c r="G2385" s="81"/>
      <c r="AU2385" s="25"/>
    </row>
    <row r="2386">
      <c r="D2386" s="10"/>
      <c r="E2386" s="10"/>
      <c r="G2386" s="81"/>
      <c r="AU2386" s="25"/>
    </row>
    <row r="2387">
      <c r="D2387" s="10"/>
      <c r="E2387" s="10"/>
      <c r="G2387" s="81"/>
      <c r="AU2387" s="25"/>
    </row>
    <row r="2388">
      <c r="D2388" s="10"/>
      <c r="E2388" s="10"/>
      <c r="G2388" s="81"/>
      <c r="AU2388" s="25"/>
    </row>
    <row r="2389">
      <c r="D2389" s="10"/>
      <c r="E2389" s="10"/>
      <c r="G2389" s="81"/>
      <c r="AU2389" s="25"/>
    </row>
    <row r="2390">
      <c r="D2390" s="10"/>
      <c r="E2390" s="10"/>
      <c r="G2390" s="81"/>
      <c r="AU2390" s="25"/>
    </row>
    <row r="2391">
      <c r="D2391" s="10"/>
      <c r="E2391" s="10"/>
      <c r="G2391" s="81"/>
      <c r="AU2391" s="25"/>
    </row>
    <row r="2392">
      <c r="D2392" s="10"/>
      <c r="E2392" s="10"/>
      <c r="G2392" s="81"/>
      <c r="AU2392" s="25"/>
    </row>
    <row r="2393">
      <c r="D2393" s="10"/>
      <c r="E2393" s="10"/>
      <c r="G2393" s="81"/>
      <c r="AU2393" s="25"/>
    </row>
    <row r="2394">
      <c r="D2394" s="10"/>
      <c r="E2394" s="10"/>
      <c r="G2394" s="81"/>
      <c r="AU2394" s="25"/>
    </row>
    <row r="2395">
      <c r="D2395" s="10"/>
      <c r="E2395" s="10"/>
      <c r="G2395" s="81"/>
      <c r="AU2395" s="25"/>
    </row>
    <row r="2396">
      <c r="D2396" s="10"/>
      <c r="E2396" s="10"/>
      <c r="G2396" s="81"/>
      <c r="AU2396" s="25"/>
    </row>
    <row r="2397">
      <c r="D2397" s="10"/>
      <c r="E2397" s="10"/>
      <c r="G2397" s="81"/>
      <c r="AU2397" s="25"/>
    </row>
    <row r="2398">
      <c r="D2398" s="10"/>
      <c r="E2398" s="10"/>
      <c r="G2398" s="81"/>
      <c r="AU2398" s="25"/>
    </row>
    <row r="2399">
      <c r="D2399" s="10"/>
      <c r="E2399" s="10"/>
      <c r="G2399" s="81"/>
      <c r="AU2399" s="25"/>
    </row>
    <row r="2400">
      <c r="D2400" s="10"/>
      <c r="E2400" s="10"/>
      <c r="G2400" s="81"/>
      <c r="AU2400" s="25"/>
    </row>
    <row r="2401">
      <c r="D2401" s="10"/>
      <c r="E2401" s="10"/>
      <c r="G2401" s="81"/>
      <c r="AU2401" s="25"/>
    </row>
    <row r="2402">
      <c r="D2402" s="10"/>
      <c r="E2402" s="10"/>
      <c r="G2402" s="81"/>
      <c r="AU2402" s="25"/>
    </row>
    <row r="2403">
      <c r="D2403" s="10"/>
      <c r="E2403" s="10"/>
      <c r="G2403" s="81"/>
      <c r="AU2403" s="25"/>
    </row>
    <row r="2404">
      <c r="D2404" s="10"/>
      <c r="E2404" s="10"/>
      <c r="G2404" s="81"/>
      <c r="AU2404" s="25"/>
    </row>
    <row r="2405">
      <c r="D2405" s="10"/>
      <c r="E2405" s="10"/>
      <c r="G2405" s="81"/>
      <c r="AU2405" s="25"/>
    </row>
    <row r="2406">
      <c r="D2406" s="10"/>
      <c r="E2406" s="10"/>
      <c r="G2406" s="81"/>
      <c r="AU2406" s="25"/>
    </row>
    <row r="2407">
      <c r="D2407" s="10"/>
      <c r="E2407" s="10"/>
      <c r="G2407" s="81"/>
      <c r="AU2407" s="25"/>
    </row>
    <row r="2408">
      <c r="D2408" s="10"/>
      <c r="E2408" s="10"/>
      <c r="G2408" s="81"/>
      <c r="AU2408" s="25"/>
    </row>
    <row r="2409">
      <c r="D2409" s="10"/>
      <c r="E2409" s="10"/>
      <c r="G2409" s="81"/>
      <c r="AU2409" s="25"/>
    </row>
    <row r="2410">
      <c r="D2410" s="10"/>
      <c r="E2410" s="10"/>
      <c r="G2410" s="81"/>
      <c r="AU2410" s="25"/>
    </row>
    <row r="2411">
      <c r="D2411" s="10"/>
      <c r="E2411" s="10"/>
      <c r="G2411" s="81"/>
      <c r="AU2411" s="25"/>
    </row>
    <row r="2412">
      <c r="D2412" s="10"/>
      <c r="E2412" s="10"/>
      <c r="G2412" s="81"/>
      <c r="AU2412" s="25"/>
    </row>
    <row r="2413">
      <c r="D2413" s="10"/>
      <c r="E2413" s="10"/>
      <c r="G2413" s="81"/>
      <c r="AU2413" s="25"/>
    </row>
    <row r="2414">
      <c r="D2414" s="10"/>
      <c r="E2414" s="10"/>
      <c r="G2414" s="81"/>
      <c r="AU2414" s="25"/>
    </row>
    <row r="2415">
      <c r="D2415" s="10"/>
      <c r="E2415" s="10"/>
      <c r="G2415" s="81"/>
      <c r="AU2415" s="25"/>
    </row>
    <row r="2416">
      <c r="D2416" s="10"/>
      <c r="E2416" s="10"/>
      <c r="G2416" s="81"/>
      <c r="AU2416" s="25"/>
    </row>
    <row r="2417">
      <c r="D2417" s="10"/>
      <c r="E2417" s="10"/>
      <c r="G2417" s="81"/>
      <c r="AU2417" s="25"/>
    </row>
    <row r="2418">
      <c r="D2418" s="10"/>
      <c r="E2418" s="10"/>
      <c r="G2418" s="81"/>
      <c r="AU2418" s="25"/>
    </row>
    <row r="2419">
      <c r="D2419" s="10"/>
      <c r="E2419" s="10"/>
      <c r="G2419" s="81"/>
      <c r="AU2419" s="25"/>
    </row>
    <row r="2420">
      <c r="D2420" s="10"/>
      <c r="E2420" s="10"/>
      <c r="G2420" s="81"/>
      <c r="AU2420" s="25"/>
    </row>
    <row r="2421">
      <c r="D2421" s="10"/>
      <c r="E2421" s="10"/>
      <c r="G2421" s="81"/>
      <c r="AU2421" s="25"/>
    </row>
    <row r="2422">
      <c r="D2422" s="10"/>
      <c r="E2422" s="10"/>
      <c r="G2422" s="81"/>
      <c r="AU2422" s="25"/>
    </row>
    <row r="2423">
      <c r="D2423" s="10"/>
      <c r="E2423" s="10"/>
      <c r="G2423" s="81"/>
      <c r="AU2423" s="25"/>
    </row>
    <row r="2424">
      <c r="D2424" s="10"/>
      <c r="E2424" s="10"/>
      <c r="G2424" s="81"/>
      <c r="AU2424" s="25"/>
    </row>
    <row r="2425">
      <c r="D2425" s="10"/>
      <c r="E2425" s="10"/>
      <c r="G2425" s="81"/>
      <c r="AU2425" s="25"/>
    </row>
    <row r="2426">
      <c r="D2426" s="10"/>
      <c r="E2426" s="10"/>
      <c r="G2426" s="81"/>
      <c r="AU2426" s="25"/>
    </row>
    <row r="2427">
      <c r="D2427" s="10"/>
      <c r="E2427" s="10"/>
      <c r="G2427" s="81"/>
      <c r="AU2427" s="25"/>
    </row>
    <row r="2428">
      <c r="D2428" s="10"/>
      <c r="E2428" s="10"/>
      <c r="G2428" s="81"/>
      <c r="AU2428" s="25"/>
    </row>
    <row r="2429">
      <c r="D2429" s="10"/>
      <c r="E2429" s="10"/>
      <c r="G2429" s="81"/>
      <c r="AU2429" s="25"/>
    </row>
    <row r="2430">
      <c r="D2430" s="10"/>
      <c r="E2430" s="10"/>
      <c r="G2430" s="81"/>
      <c r="AU2430" s="25"/>
    </row>
    <row r="2431">
      <c r="D2431" s="10"/>
      <c r="E2431" s="10"/>
      <c r="G2431" s="81"/>
      <c r="AU2431" s="25"/>
    </row>
    <row r="2432">
      <c r="D2432" s="10"/>
      <c r="E2432" s="10"/>
      <c r="G2432" s="81"/>
      <c r="AU2432" s="25"/>
    </row>
    <row r="2433">
      <c r="D2433" s="10"/>
      <c r="E2433" s="10"/>
      <c r="G2433" s="81"/>
      <c r="AU2433" s="25"/>
    </row>
    <row r="2434">
      <c r="D2434" s="10"/>
      <c r="E2434" s="10"/>
      <c r="G2434" s="81"/>
      <c r="AU2434" s="25"/>
    </row>
    <row r="2435">
      <c r="D2435" s="10"/>
      <c r="E2435" s="10"/>
      <c r="G2435" s="81"/>
      <c r="AU2435" s="25"/>
    </row>
    <row r="2436">
      <c r="D2436" s="10"/>
      <c r="E2436" s="10"/>
      <c r="G2436" s="81"/>
      <c r="AU2436" s="25"/>
    </row>
    <row r="2437">
      <c r="D2437" s="10"/>
      <c r="E2437" s="10"/>
      <c r="G2437" s="81"/>
      <c r="AU2437" s="25"/>
    </row>
    <row r="2438">
      <c r="D2438" s="10"/>
      <c r="E2438" s="10"/>
      <c r="G2438" s="81"/>
      <c r="AU2438" s="25"/>
    </row>
    <row r="2439">
      <c r="D2439" s="10"/>
      <c r="E2439" s="10"/>
      <c r="G2439" s="81"/>
      <c r="AU2439" s="25"/>
    </row>
    <row r="2440">
      <c r="D2440" s="10"/>
      <c r="E2440" s="10"/>
      <c r="G2440" s="81"/>
      <c r="AU2440" s="25"/>
    </row>
    <row r="2441">
      <c r="D2441" s="10"/>
      <c r="E2441" s="10"/>
      <c r="G2441" s="81"/>
      <c r="AU2441" s="25"/>
    </row>
    <row r="2442">
      <c r="D2442" s="10"/>
      <c r="E2442" s="10"/>
      <c r="G2442" s="81"/>
      <c r="AU2442" s="25"/>
    </row>
    <row r="2443">
      <c r="D2443" s="10"/>
      <c r="E2443" s="10"/>
      <c r="G2443" s="81"/>
      <c r="AU2443" s="25"/>
    </row>
    <row r="2444">
      <c r="D2444" s="10"/>
      <c r="E2444" s="10"/>
      <c r="G2444" s="81"/>
      <c r="AU2444" s="25"/>
    </row>
    <row r="2445">
      <c r="D2445" s="10"/>
      <c r="E2445" s="10"/>
      <c r="G2445" s="81"/>
      <c r="AU2445" s="25"/>
    </row>
    <row r="2446">
      <c r="D2446" s="10"/>
      <c r="E2446" s="10"/>
      <c r="G2446" s="81"/>
      <c r="AU2446" s="25"/>
    </row>
    <row r="2447">
      <c r="D2447" s="10"/>
      <c r="E2447" s="10"/>
      <c r="G2447" s="81"/>
      <c r="AU2447" s="25"/>
    </row>
    <row r="2448">
      <c r="D2448" s="10"/>
      <c r="E2448" s="10"/>
      <c r="G2448" s="81"/>
      <c r="AU2448" s="25"/>
    </row>
    <row r="2449">
      <c r="D2449" s="10"/>
      <c r="E2449" s="10"/>
      <c r="G2449" s="81"/>
      <c r="AU2449" s="25"/>
    </row>
    <row r="2450">
      <c r="D2450" s="10"/>
      <c r="E2450" s="10"/>
      <c r="G2450" s="81"/>
      <c r="AU2450" s="25"/>
    </row>
    <row r="2451">
      <c r="D2451" s="10"/>
      <c r="E2451" s="10"/>
      <c r="G2451" s="81"/>
      <c r="AU2451" s="25"/>
    </row>
    <row r="2452">
      <c r="D2452" s="10"/>
      <c r="E2452" s="10"/>
      <c r="G2452" s="81"/>
      <c r="AU2452" s="25"/>
    </row>
    <row r="2453">
      <c r="D2453" s="10"/>
      <c r="E2453" s="10"/>
      <c r="G2453" s="81"/>
      <c r="AU2453" s="25"/>
    </row>
    <row r="2454">
      <c r="D2454" s="10"/>
      <c r="E2454" s="10"/>
      <c r="G2454" s="81"/>
      <c r="AU2454" s="25"/>
    </row>
    <row r="2455">
      <c r="D2455" s="10"/>
      <c r="E2455" s="10"/>
      <c r="G2455" s="81"/>
      <c r="AU2455" s="25"/>
    </row>
    <row r="2456">
      <c r="D2456" s="10"/>
      <c r="E2456" s="10"/>
      <c r="G2456" s="81"/>
      <c r="AU2456" s="25"/>
    </row>
    <row r="2457">
      <c r="D2457" s="10"/>
      <c r="E2457" s="10"/>
      <c r="G2457" s="81"/>
      <c r="AU2457" s="25"/>
    </row>
    <row r="2458">
      <c r="D2458" s="10"/>
      <c r="E2458" s="10"/>
      <c r="G2458" s="81"/>
      <c r="AU2458" s="25"/>
    </row>
    <row r="2459">
      <c r="D2459" s="10"/>
      <c r="E2459" s="10"/>
      <c r="G2459" s="81"/>
      <c r="AU2459" s="25"/>
    </row>
    <row r="2460">
      <c r="D2460" s="10"/>
      <c r="E2460" s="10"/>
      <c r="G2460" s="81"/>
      <c r="AU2460" s="25"/>
    </row>
    <row r="2461">
      <c r="D2461" s="10"/>
      <c r="E2461" s="10"/>
      <c r="G2461" s="81"/>
      <c r="AU2461" s="25"/>
    </row>
    <row r="2462">
      <c r="D2462" s="10"/>
      <c r="E2462" s="10"/>
      <c r="G2462" s="81"/>
      <c r="AU2462" s="25"/>
    </row>
    <row r="2463">
      <c r="D2463" s="10"/>
      <c r="E2463" s="10"/>
      <c r="G2463" s="81"/>
      <c r="AU2463" s="25"/>
    </row>
    <row r="2464">
      <c r="D2464" s="10"/>
      <c r="E2464" s="10"/>
      <c r="G2464" s="81"/>
      <c r="AU2464" s="25"/>
    </row>
    <row r="2465">
      <c r="D2465" s="10"/>
      <c r="E2465" s="10"/>
      <c r="G2465" s="81"/>
      <c r="AU2465" s="25"/>
    </row>
    <row r="2466">
      <c r="D2466" s="10"/>
      <c r="E2466" s="10"/>
      <c r="G2466" s="81"/>
      <c r="AU2466" s="25"/>
    </row>
    <row r="2467">
      <c r="D2467" s="10"/>
      <c r="E2467" s="10"/>
      <c r="G2467" s="81"/>
      <c r="AU2467" s="25"/>
    </row>
    <row r="2468">
      <c r="D2468" s="10"/>
      <c r="E2468" s="10"/>
      <c r="G2468" s="81"/>
      <c r="AU2468" s="25"/>
    </row>
    <row r="2469">
      <c r="D2469" s="10"/>
      <c r="E2469" s="10"/>
      <c r="G2469" s="81"/>
      <c r="AU2469" s="25"/>
    </row>
    <row r="2470">
      <c r="D2470" s="10"/>
      <c r="E2470" s="10"/>
      <c r="G2470" s="81"/>
      <c r="AU2470" s="25"/>
    </row>
    <row r="2471">
      <c r="D2471" s="10"/>
      <c r="E2471" s="10"/>
      <c r="G2471" s="81"/>
      <c r="AU2471" s="25"/>
    </row>
    <row r="2472">
      <c r="D2472" s="10"/>
      <c r="E2472" s="10"/>
      <c r="G2472" s="81"/>
      <c r="AU2472" s="25"/>
    </row>
    <row r="2473">
      <c r="D2473" s="10"/>
      <c r="E2473" s="10"/>
      <c r="G2473" s="81"/>
      <c r="AU2473" s="25"/>
    </row>
    <row r="2474">
      <c r="D2474" s="10"/>
      <c r="E2474" s="10"/>
      <c r="G2474" s="81"/>
      <c r="AU2474" s="25"/>
    </row>
    <row r="2475">
      <c r="D2475" s="10"/>
      <c r="E2475" s="10"/>
      <c r="G2475" s="81"/>
      <c r="AU2475" s="25"/>
    </row>
    <row r="2476">
      <c r="D2476" s="10"/>
      <c r="E2476" s="10"/>
      <c r="G2476" s="81"/>
      <c r="AU2476" s="25"/>
    </row>
    <row r="2477">
      <c r="D2477" s="10"/>
      <c r="E2477" s="10"/>
      <c r="G2477" s="81"/>
      <c r="AU2477" s="25"/>
    </row>
    <row r="2478">
      <c r="D2478" s="10"/>
      <c r="E2478" s="10"/>
      <c r="G2478" s="81"/>
      <c r="AU2478" s="25"/>
    </row>
    <row r="2479">
      <c r="D2479" s="10"/>
      <c r="E2479" s="10"/>
      <c r="G2479" s="81"/>
      <c r="AU2479" s="25"/>
    </row>
    <row r="2480">
      <c r="D2480" s="10"/>
      <c r="E2480" s="10"/>
      <c r="G2480" s="81"/>
      <c r="AU2480" s="25"/>
    </row>
    <row r="2481">
      <c r="D2481" s="10"/>
      <c r="E2481" s="10"/>
      <c r="G2481" s="81"/>
      <c r="AU2481" s="25"/>
    </row>
    <row r="2482">
      <c r="D2482" s="10"/>
      <c r="E2482" s="10"/>
      <c r="G2482" s="81"/>
      <c r="AU2482" s="25"/>
    </row>
    <row r="2483">
      <c r="D2483" s="10"/>
      <c r="E2483" s="10"/>
      <c r="G2483" s="81"/>
      <c r="AU2483" s="25"/>
    </row>
    <row r="2484">
      <c r="D2484" s="10"/>
      <c r="E2484" s="10"/>
      <c r="G2484" s="81"/>
      <c r="AU2484" s="25"/>
    </row>
    <row r="2485">
      <c r="D2485" s="10"/>
      <c r="E2485" s="10"/>
      <c r="G2485" s="81"/>
      <c r="AU2485" s="25"/>
    </row>
    <row r="2486">
      <c r="D2486" s="10"/>
      <c r="E2486" s="10"/>
      <c r="G2486" s="81"/>
      <c r="AU2486" s="25"/>
    </row>
    <row r="2487">
      <c r="D2487" s="10"/>
      <c r="E2487" s="10"/>
      <c r="G2487" s="81"/>
      <c r="AU2487" s="25"/>
    </row>
    <row r="2488">
      <c r="D2488" s="10"/>
      <c r="E2488" s="10"/>
      <c r="G2488" s="81"/>
      <c r="AU2488" s="25"/>
    </row>
    <row r="2489">
      <c r="D2489" s="10"/>
      <c r="E2489" s="10"/>
      <c r="G2489" s="81"/>
      <c r="AU2489" s="25"/>
    </row>
    <row r="2490">
      <c r="D2490" s="10"/>
      <c r="E2490" s="10"/>
      <c r="G2490" s="81"/>
      <c r="AU2490" s="25"/>
    </row>
    <row r="2491">
      <c r="D2491" s="10"/>
      <c r="E2491" s="10"/>
      <c r="G2491" s="81"/>
      <c r="AU2491" s="25"/>
    </row>
    <row r="2492">
      <c r="D2492" s="10"/>
      <c r="E2492" s="10"/>
      <c r="G2492" s="81"/>
      <c r="AU2492" s="25"/>
    </row>
    <row r="2493">
      <c r="D2493" s="10"/>
      <c r="E2493" s="10"/>
      <c r="G2493" s="81"/>
      <c r="AU2493" s="25"/>
    </row>
    <row r="2494">
      <c r="D2494" s="10"/>
      <c r="E2494" s="10"/>
      <c r="G2494" s="81"/>
      <c r="AU2494" s="25"/>
    </row>
    <row r="2495">
      <c r="D2495" s="10"/>
      <c r="E2495" s="10"/>
      <c r="G2495" s="81"/>
      <c r="AU2495" s="25"/>
    </row>
    <row r="2496">
      <c r="D2496" s="10"/>
      <c r="E2496" s="10"/>
      <c r="G2496" s="81"/>
      <c r="AU2496" s="25"/>
    </row>
    <row r="2497">
      <c r="D2497" s="10"/>
      <c r="E2497" s="10"/>
      <c r="G2497" s="81"/>
      <c r="AU2497" s="25"/>
    </row>
    <row r="2498">
      <c r="D2498" s="10"/>
      <c r="E2498" s="10"/>
      <c r="G2498" s="81"/>
      <c r="AU2498" s="25"/>
    </row>
    <row r="2499">
      <c r="D2499" s="10"/>
      <c r="E2499" s="10"/>
      <c r="G2499" s="81"/>
      <c r="AU2499" s="25"/>
    </row>
    <row r="2500">
      <c r="D2500" s="10"/>
      <c r="E2500" s="10"/>
      <c r="G2500" s="81"/>
      <c r="AU2500" s="25"/>
    </row>
    <row r="2501">
      <c r="D2501" s="10"/>
      <c r="E2501" s="10"/>
      <c r="G2501" s="81"/>
      <c r="AU2501" s="25"/>
    </row>
    <row r="2502">
      <c r="D2502" s="10"/>
      <c r="E2502" s="10"/>
      <c r="G2502" s="81"/>
      <c r="AU2502" s="25"/>
    </row>
    <row r="2503">
      <c r="D2503" s="10"/>
      <c r="E2503" s="10"/>
      <c r="G2503" s="81"/>
      <c r="AU2503" s="25"/>
    </row>
    <row r="2504">
      <c r="D2504" s="10"/>
      <c r="E2504" s="10"/>
      <c r="G2504" s="81"/>
      <c r="AU2504" s="25"/>
    </row>
    <row r="2505">
      <c r="D2505" s="10"/>
      <c r="E2505" s="10"/>
      <c r="G2505" s="81"/>
      <c r="AU2505" s="25"/>
    </row>
    <row r="2506">
      <c r="D2506" s="10"/>
      <c r="E2506" s="10"/>
      <c r="G2506" s="81"/>
      <c r="AU2506" s="25"/>
    </row>
    <row r="2507">
      <c r="D2507" s="10"/>
      <c r="E2507" s="10"/>
      <c r="G2507" s="81"/>
      <c r="AU2507" s="25"/>
    </row>
    <row r="2508">
      <c r="D2508" s="10"/>
      <c r="E2508" s="10"/>
      <c r="G2508" s="81"/>
      <c r="AU2508" s="25"/>
    </row>
    <row r="2509">
      <c r="D2509" s="10"/>
      <c r="E2509" s="10"/>
      <c r="G2509" s="81"/>
      <c r="AU2509" s="25"/>
    </row>
    <row r="2510">
      <c r="D2510" s="10"/>
      <c r="E2510" s="10"/>
      <c r="G2510" s="81"/>
      <c r="AU2510" s="25"/>
    </row>
    <row r="2511">
      <c r="D2511" s="10"/>
      <c r="E2511" s="10"/>
      <c r="G2511" s="81"/>
      <c r="AU2511" s="25"/>
    </row>
    <row r="2512">
      <c r="D2512" s="10"/>
      <c r="E2512" s="10"/>
      <c r="G2512" s="81"/>
      <c r="AU2512" s="25"/>
    </row>
    <row r="2513">
      <c r="D2513" s="10"/>
      <c r="E2513" s="10"/>
      <c r="G2513" s="81"/>
      <c r="AU2513" s="25"/>
    </row>
    <row r="2514">
      <c r="D2514" s="10"/>
      <c r="E2514" s="10"/>
      <c r="G2514" s="81"/>
      <c r="AU2514" s="25"/>
    </row>
    <row r="2515">
      <c r="D2515" s="10"/>
      <c r="E2515" s="10"/>
      <c r="G2515" s="81"/>
      <c r="AU2515" s="25"/>
    </row>
    <row r="2516">
      <c r="D2516" s="10"/>
      <c r="E2516" s="10"/>
      <c r="G2516" s="81"/>
      <c r="AU2516" s="25"/>
    </row>
    <row r="2517">
      <c r="D2517" s="10"/>
      <c r="E2517" s="10"/>
      <c r="G2517" s="81"/>
      <c r="AU2517" s="25"/>
    </row>
    <row r="2518">
      <c r="D2518" s="10"/>
      <c r="E2518" s="10"/>
      <c r="G2518" s="81"/>
      <c r="AU2518" s="25"/>
    </row>
    <row r="2519">
      <c r="D2519" s="10"/>
      <c r="E2519" s="10"/>
      <c r="G2519" s="81"/>
      <c r="AU2519" s="25"/>
    </row>
    <row r="2520">
      <c r="D2520" s="10"/>
      <c r="E2520" s="10"/>
      <c r="G2520" s="81"/>
      <c r="AU2520" s="25"/>
    </row>
    <row r="2521">
      <c r="D2521" s="10"/>
      <c r="E2521" s="10"/>
      <c r="G2521" s="81"/>
      <c r="AU2521" s="25"/>
    </row>
    <row r="2522">
      <c r="D2522" s="10"/>
      <c r="E2522" s="10"/>
      <c r="G2522" s="81"/>
      <c r="AU2522" s="25"/>
    </row>
    <row r="2523">
      <c r="D2523" s="10"/>
      <c r="E2523" s="10"/>
      <c r="G2523" s="81"/>
      <c r="AU2523" s="25"/>
    </row>
    <row r="2524">
      <c r="D2524" s="10"/>
      <c r="E2524" s="10"/>
      <c r="G2524" s="81"/>
      <c r="AU2524" s="25"/>
    </row>
    <row r="2525">
      <c r="D2525" s="10"/>
      <c r="E2525" s="10"/>
      <c r="G2525" s="81"/>
      <c r="AU2525" s="25"/>
    </row>
    <row r="2526">
      <c r="D2526" s="10"/>
      <c r="E2526" s="10"/>
      <c r="G2526" s="81"/>
      <c r="AU2526" s="25"/>
    </row>
    <row r="2527">
      <c r="D2527" s="10"/>
      <c r="E2527" s="10"/>
      <c r="G2527" s="81"/>
      <c r="AU2527" s="25"/>
    </row>
    <row r="2528">
      <c r="D2528" s="10"/>
      <c r="E2528" s="10"/>
      <c r="G2528" s="81"/>
      <c r="AU2528" s="25"/>
    </row>
    <row r="2529">
      <c r="D2529" s="10"/>
      <c r="E2529" s="10"/>
      <c r="G2529" s="81"/>
      <c r="AU2529" s="25"/>
    </row>
    <row r="2530">
      <c r="D2530" s="10"/>
      <c r="E2530" s="10"/>
      <c r="G2530" s="81"/>
      <c r="AU2530" s="25"/>
    </row>
    <row r="2531">
      <c r="D2531" s="10"/>
      <c r="E2531" s="10"/>
      <c r="G2531" s="81"/>
      <c r="AU2531" s="25"/>
    </row>
    <row r="2532">
      <c r="D2532" s="10"/>
      <c r="E2532" s="10"/>
      <c r="G2532" s="81"/>
      <c r="AU2532" s="25"/>
    </row>
    <row r="2533">
      <c r="D2533" s="10"/>
      <c r="E2533" s="10"/>
      <c r="G2533" s="81"/>
      <c r="AU2533" s="25"/>
    </row>
    <row r="2534">
      <c r="D2534" s="10"/>
      <c r="E2534" s="10"/>
      <c r="G2534" s="81"/>
      <c r="AU2534" s="25"/>
    </row>
    <row r="2535">
      <c r="D2535" s="10"/>
      <c r="E2535" s="10"/>
      <c r="G2535" s="81"/>
      <c r="AU2535" s="25"/>
    </row>
    <row r="2536">
      <c r="D2536" s="10"/>
      <c r="E2536" s="10"/>
      <c r="G2536" s="81"/>
      <c r="AU2536" s="25"/>
    </row>
    <row r="2537">
      <c r="D2537" s="10"/>
      <c r="E2537" s="10"/>
      <c r="G2537" s="81"/>
      <c r="AU2537" s="25"/>
    </row>
    <row r="2538">
      <c r="D2538" s="10"/>
      <c r="E2538" s="10"/>
      <c r="G2538" s="81"/>
      <c r="AU2538" s="25"/>
    </row>
    <row r="2539">
      <c r="D2539" s="10"/>
      <c r="E2539" s="10"/>
      <c r="G2539" s="81"/>
      <c r="AU2539" s="25"/>
    </row>
    <row r="2540">
      <c r="D2540" s="10"/>
      <c r="E2540" s="10"/>
      <c r="G2540" s="81"/>
      <c r="AU2540" s="25"/>
    </row>
    <row r="2541">
      <c r="D2541" s="10"/>
      <c r="E2541" s="10"/>
      <c r="G2541" s="81"/>
      <c r="AU2541" s="25"/>
    </row>
    <row r="2542">
      <c r="D2542" s="10"/>
      <c r="E2542" s="10"/>
      <c r="G2542" s="81"/>
      <c r="AU2542" s="25"/>
    </row>
    <row r="2543">
      <c r="D2543" s="10"/>
      <c r="E2543" s="10"/>
      <c r="G2543" s="81"/>
      <c r="AU2543" s="25"/>
    </row>
    <row r="2544">
      <c r="D2544" s="10"/>
      <c r="E2544" s="10"/>
      <c r="G2544" s="81"/>
      <c r="AU2544" s="25"/>
    </row>
    <row r="2545">
      <c r="D2545" s="10"/>
      <c r="E2545" s="10"/>
      <c r="G2545" s="81"/>
      <c r="AU2545" s="25"/>
    </row>
    <row r="2546">
      <c r="D2546" s="10"/>
      <c r="E2546" s="10"/>
      <c r="G2546" s="81"/>
      <c r="AU2546" s="25"/>
    </row>
    <row r="2547">
      <c r="D2547" s="10"/>
      <c r="E2547" s="10"/>
      <c r="G2547" s="81"/>
      <c r="AU2547" s="25"/>
    </row>
    <row r="2548">
      <c r="D2548" s="10"/>
      <c r="E2548" s="10"/>
      <c r="G2548" s="81"/>
      <c r="AU2548" s="25"/>
    </row>
    <row r="2549">
      <c r="D2549" s="10"/>
      <c r="E2549" s="10"/>
      <c r="G2549" s="81"/>
      <c r="AU2549" s="25"/>
    </row>
    <row r="2550">
      <c r="D2550" s="10"/>
      <c r="E2550" s="10"/>
      <c r="G2550" s="81"/>
      <c r="AU2550" s="25"/>
    </row>
    <row r="2551">
      <c r="D2551" s="10"/>
      <c r="E2551" s="10"/>
      <c r="G2551" s="81"/>
      <c r="AU2551" s="25"/>
    </row>
    <row r="2552">
      <c r="D2552" s="10"/>
      <c r="E2552" s="10"/>
      <c r="G2552" s="81"/>
      <c r="AU2552" s="25"/>
    </row>
    <row r="2553">
      <c r="D2553" s="10"/>
      <c r="E2553" s="10"/>
      <c r="G2553" s="81"/>
      <c r="AU2553" s="25"/>
    </row>
    <row r="2554">
      <c r="D2554" s="10"/>
      <c r="E2554" s="10"/>
      <c r="G2554" s="81"/>
      <c r="AU2554" s="25"/>
    </row>
    <row r="2555">
      <c r="D2555" s="10"/>
      <c r="E2555" s="10"/>
      <c r="G2555" s="81"/>
      <c r="AU2555" s="25"/>
    </row>
    <row r="2556">
      <c r="D2556" s="10"/>
      <c r="E2556" s="10"/>
      <c r="G2556" s="81"/>
      <c r="AU2556" s="25"/>
    </row>
    <row r="2557">
      <c r="D2557" s="10"/>
      <c r="E2557" s="10"/>
      <c r="G2557" s="81"/>
      <c r="AU2557" s="25"/>
    </row>
    <row r="2558">
      <c r="D2558" s="10"/>
      <c r="E2558" s="10"/>
      <c r="G2558" s="81"/>
      <c r="AU2558" s="25"/>
    </row>
    <row r="2559">
      <c r="D2559" s="10"/>
      <c r="E2559" s="10"/>
      <c r="G2559" s="81"/>
      <c r="AU2559" s="25"/>
    </row>
    <row r="2560">
      <c r="D2560" s="10"/>
      <c r="E2560" s="10"/>
      <c r="G2560" s="81"/>
      <c r="AU2560" s="25"/>
    </row>
    <row r="2561">
      <c r="D2561" s="10"/>
      <c r="E2561" s="10"/>
      <c r="G2561" s="81"/>
      <c r="AU2561" s="25"/>
    </row>
    <row r="2562">
      <c r="D2562" s="10"/>
      <c r="E2562" s="10"/>
      <c r="G2562" s="81"/>
      <c r="AU2562" s="25"/>
    </row>
    <row r="2563">
      <c r="D2563" s="10"/>
      <c r="E2563" s="10"/>
      <c r="G2563" s="81"/>
      <c r="AU2563" s="25"/>
    </row>
    <row r="2564">
      <c r="D2564" s="10"/>
      <c r="E2564" s="10"/>
      <c r="G2564" s="81"/>
      <c r="AU2564" s="25"/>
    </row>
    <row r="2565">
      <c r="D2565" s="10"/>
      <c r="E2565" s="10"/>
      <c r="G2565" s="81"/>
      <c r="AU2565" s="25"/>
    </row>
    <row r="2566">
      <c r="D2566" s="10"/>
      <c r="E2566" s="10"/>
      <c r="G2566" s="81"/>
      <c r="AU2566" s="25"/>
    </row>
    <row r="2567">
      <c r="D2567" s="10"/>
      <c r="E2567" s="10"/>
      <c r="G2567" s="81"/>
      <c r="AU2567" s="25"/>
    </row>
    <row r="2568">
      <c r="D2568" s="10"/>
      <c r="E2568" s="10"/>
      <c r="G2568" s="81"/>
      <c r="AU2568" s="25"/>
    </row>
    <row r="2569">
      <c r="D2569" s="10"/>
      <c r="E2569" s="10"/>
      <c r="G2569" s="81"/>
      <c r="AU2569" s="25"/>
    </row>
    <row r="2570">
      <c r="D2570" s="10"/>
      <c r="E2570" s="10"/>
      <c r="G2570" s="81"/>
      <c r="AU2570" s="25"/>
    </row>
    <row r="2571">
      <c r="D2571" s="10"/>
      <c r="E2571" s="10"/>
      <c r="G2571" s="81"/>
      <c r="AU2571" s="25"/>
    </row>
    <row r="2572">
      <c r="D2572" s="10"/>
      <c r="E2572" s="10"/>
      <c r="G2572" s="81"/>
      <c r="AU2572" s="25"/>
    </row>
    <row r="2573">
      <c r="D2573" s="10"/>
      <c r="E2573" s="10"/>
      <c r="G2573" s="81"/>
      <c r="AU2573" s="25"/>
    </row>
    <row r="2574">
      <c r="D2574" s="10"/>
      <c r="E2574" s="10"/>
      <c r="G2574" s="81"/>
      <c r="AU2574" s="25"/>
    </row>
    <row r="2575">
      <c r="D2575" s="10"/>
      <c r="E2575" s="10"/>
      <c r="G2575" s="81"/>
      <c r="AU2575" s="25"/>
    </row>
    <row r="2576">
      <c r="D2576" s="10"/>
      <c r="E2576" s="10"/>
      <c r="G2576" s="81"/>
      <c r="AU2576" s="25"/>
    </row>
    <row r="2577">
      <c r="D2577" s="10"/>
      <c r="E2577" s="10"/>
      <c r="G2577" s="81"/>
      <c r="AU2577" s="25"/>
    </row>
    <row r="2578">
      <c r="D2578" s="10"/>
      <c r="E2578" s="10"/>
      <c r="G2578" s="81"/>
      <c r="AU2578" s="25"/>
    </row>
    <row r="2579">
      <c r="D2579" s="10"/>
      <c r="E2579" s="10"/>
      <c r="G2579" s="81"/>
      <c r="AU2579" s="25"/>
    </row>
    <row r="2580">
      <c r="D2580" s="10"/>
      <c r="E2580" s="10"/>
      <c r="G2580" s="81"/>
      <c r="AU2580" s="25"/>
    </row>
    <row r="2581">
      <c r="D2581" s="10"/>
      <c r="E2581" s="10"/>
      <c r="G2581" s="81"/>
      <c r="AU2581" s="25"/>
    </row>
    <row r="2582">
      <c r="D2582" s="10"/>
      <c r="E2582" s="10"/>
      <c r="G2582" s="81"/>
      <c r="AU2582" s="25"/>
    </row>
    <row r="2583">
      <c r="D2583" s="10"/>
      <c r="E2583" s="10"/>
      <c r="G2583" s="81"/>
      <c r="AU2583" s="25"/>
    </row>
    <row r="2584">
      <c r="D2584" s="10"/>
      <c r="E2584" s="10"/>
      <c r="G2584" s="81"/>
      <c r="AU2584" s="25"/>
    </row>
    <row r="2585">
      <c r="D2585" s="10"/>
      <c r="E2585" s="10"/>
      <c r="G2585" s="81"/>
      <c r="AU2585" s="25"/>
    </row>
    <row r="2586">
      <c r="D2586" s="10"/>
      <c r="E2586" s="10"/>
      <c r="G2586" s="81"/>
      <c r="AU2586" s="25"/>
    </row>
    <row r="2587">
      <c r="D2587" s="10"/>
      <c r="E2587" s="10"/>
      <c r="G2587" s="81"/>
      <c r="AU2587" s="25"/>
    </row>
    <row r="2588">
      <c r="D2588" s="10"/>
      <c r="E2588" s="10"/>
      <c r="G2588" s="81"/>
      <c r="AU2588" s="25"/>
    </row>
    <row r="2589">
      <c r="D2589" s="10"/>
      <c r="E2589" s="10"/>
      <c r="G2589" s="81"/>
      <c r="AU2589" s="25"/>
    </row>
    <row r="2590">
      <c r="D2590" s="10"/>
      <c r="E2590" s="10"/>
      <c r="G2590" s="81"/>
      <c r="AU2590" s="25"/>
    </row>
    <row r="2591">
      <c r="D2591" s="10"/>
      <c r="E2591" s="10"/>
      <c r="G2591" s="81"/>
      <c r="AU2591" s="25"/>
    </row>
    <row r="2592">
      <c r="D2592" s="10"/>
      <c r="E2592" s="10"/>
      <c r="G2592" s="81"/>
      <c r="AU2592" s="25"/>
    </row>
    <row r="2593">
      <c r="D2593" s="10"/>
      <c r="E2593" s="10"/>
      <c r="G2593" s="81"/>
      <c r="AU2593" s="25"/>
    </row>
    <row r="2594">
      <c r="D2594" s="10"/>
      <c r="E2594" s="10"/>
      <c r="G2594" s="81"/>
      <c r="AU2594" s="25"/>
    </row>
    <row r="2595">
      <c r="D2595" s="10"/>
      <c r="E2595" s="10"/>
      <c r="G2595" s="81"/>
      <c r="AU2595" s="25"/>
    </row>
    <row r="2596">
      <c r="D2596" s="10"/>
      <c r="E2596" s="10"/>
      <c r="G2596" s="81"/>
      <c r="AU2596" s="25"/>
    </row>
    <row r="2597">
      <c r="D2597" s="10"/>
      <c r="E2597" s="10"/>
      <c r="G2597" s="81"/>
      <c r="AU2597" s="25"/>
    </row>
    <row r="2598">
      <c r="D2598" s="10"/>
      <c r="E2598" s="10"/>
      <c r="G2598" s="81"/>
      <c r="AU2598" s="25"/>
    </row>
    <row r="2599">
      <c r="D2599" s="10"/>
      <c r="E2599" s="10"/>
      <c r="G2599" s="81"/>
      <c r="AU2599" s="25"/>
    </row>
    <row r="2600">
      <c r="D2600" s="10"/>
      <c r="E2600" s="10"/>
      <c r="G2600" s="81"/>
      <c r="AU2600" s="25"/>
    </row>
    <row r="2601">
      <c r="D2601" s="10"/>
      <c r="E2601" s="10"/>
      <c r="G2601" s="81"/>
      <c r="AU2601" s="25"/>
    </row>
    <row r="2602">
      <c r="D2602" s="10"/>
      <c r="E2602" s="10"/>
      <c r="G2602" s="81"/>
      <c r="AU2602" s="25"/>
    </row>
    <row r="2603">
      <c r="D2603" s="10"/>
      <c r="E2603" s="10"/>
      <c r="G2603" s="81"/>
      <c r="AU2603" s="25"/>
    </row>
    <row r="2604">
      <c r="D2604" s="10"/>
      <c r="E2604" s="10"/>
      <c r="G2604" s="81"/>
      <c r="AU2604" s="25"/>
    </row>
    <row r="2605">
      <c r="D2605" s="10"/>
      <c r="E2605" s="10"/>
      <c r="G2605" s="81"/>
      <c r="AU2605" s="25"/>
    </row>
    <row r="2606">
      <c r="D2606" s="10"/>
      <c r="E2606" s="10"/>
      <c r="G2606" s="81"/>
      <c r="AU2606" s="25"/>
    </row>
    <row r="2607">
      <c r="D2607" s="10"/>
      <c r="E2607" s="10"/>
      <c r="G2607" s="81"/>
      <c r="AU2607" s="25"/>
    </row>
    <row r="2608">
      <c r="D2608" s="10"/>
      <c r="E2608" s="10"/>
      <c r="G2608" s="81"/>
      <c r="AU2608" s="25"/>
    </row>
    <row r="2609">
      <c r="D2609" s="10"/>
      <c r="E2609" s="10"/>
      <c r="G2609" s="81"/>
      <c r="AU2609" s="25"/>
    </row>
    <row r="2610">
      <c r="D2610" s="10"/>
      <c r="E2610" s="10"/>
      <c r="G2610" s="81"/>
      <c r="AU2610" s="25"/>
    </row>
    <row r="2611">
      <c r="D2611" s="10"/>
      <c r="E2611" s="10"/>
      <c r="G2611" s="81"/>
      <c r="AU2611" s="25"/>
    </row>
    <row r="2612">
      <c r="D2612" s="10"/>
      <c r="E2612" s="10"/>
      <c r="G2612" s="81"/>
      <c r="AU2612" s="25"/>
    </row>
    <row r="2613">
      <c r="D2613" s="10"/>
      <c r="E2613" s="10"/>
      <c r="G2613" s="81"/>
      <c r="AU2613" s="25"/>
    </row>
    <row r="2614">
      <c r="D2614" s="10"/>
      <c r="E2614" s="10"/>
      <c r="G2614" s="81"/>
      <c r="AU2614" s="25"/>
    </row>
    <row r="2615">
      <c r="D2615" s="10"/>
      <c r="E2615" s="10"/>
      <c r="G2615" s="81"/>
      <c r="AU2615" s="25"/>
    </row>
    <row r="2616">
      <c r="D2616" s="10"/>
      <c r="E2616" s="10"/>
      <c r="G2616" s="81"/>
      <c r="AU2616" s="25"/>
    </row>
    <row r="2617">
      <c r="D2617" s="10"/>
      <c r="E2617" s="10"/>
      <c r="G2617" s="81"/>
      <c r="AU2617" s="25"/>
    </row>
    <row r="2618">
      <c r="D2618" s="10"/>
      <c r="E2618" s="10"/>
      <c r="G2618" s="81"/>
      <c r="AU2618" s="25"/>
    </row>
    <row r="2619">
      <c r="D2619" s="10"/>
      <c r="E2619" s="10"/>
      <c r="G2619" s="81"/>
      <c r="AU2619" s="25"/>
    </row>
    <row r="2620">
      <c r="D2620" s="10"/>
      <c r="E2620" s="10"/>
      <c r="G2620" s="81"/>
      <c r="AU2620" s="25"/>
    </row>
    <row r="2621">
      <c r="D2621" s="10"/>
      <c r="E2621" s="10"/>
      <c r="G2621" s="81"/>
      <c r="AU2621" s="25"/>
    </row>
    <row r="2622">
      <c r="D2622" s="10"/>
      <c r="E2622" s="10"/>
      <c r="G2622" s="81"/>
      <c r="AU2622" s="25"/>
    </row>
    <row r="2623">
      <c r="D2623" s="10"/>
      <c r="E2623" s="10"/>
      <c r="G2623" s="81"/>
      <c r="AU2623" s="25"/>
    </row>
    <row r="2624">
      <c r="D2624" s="10"/>
      <c r="E2624" s="10"/>
      <c r="G2624" s="81"/>
      <c r="AU2624" s="25"/>
    </row>
    <row r="2625">
      <c r="D2625" s="10"/>
      <c r="E2625" s="10"/>
      <c r="G2625" s="81"/>
      <c r="AU2625" s="25"/>
    </row>
    <row r="2626">
      <c r="D2626" s="10"/>
      <c r="E2626" s="10"/>
      <c r="G2626" s="81"/>
      <c r="AU2626" s="25"/>
    </row>
    <row r="2627">
      <c r="D2627" s="10"/>
      <c r="E2627" s="10"/>
      <c r="G2627" s="81"/>
      <c r="AU2627" s="25"/>
    </row>
    <row r="2628">
      <c r="D2628" s="10"/>
      <c r="E2628" s="10"/>
      <c r="G2628" s="81"/>
      <c r="AU2628" s="25"/>
    </row>
    <row r="2629">
      <c r="D2629" s="10"/>
      <c r="E2629" s="10"/>
      <c r="G2629" s="81"/>
      <c r="AU2629" s="25"/>
    </row>
    <row r="2630">
      <c r="D2630" s="10"/>
      <c r="E2630" s="10"/>
      <c r="G2630" s="81"/>
      <c r="AU2630" s="25"/>
    </row>
    <row r="2631">
      <c r="D2631" s="10"/>
      <c r="E2631" s="10"/>
      <c r="G2631" s="81"/>
      <c r="AU2631" s="25"/>
    </row>
    <row r="2632">
      <c r="D2632" s="10"/>
      <c r="E2632" s="10"/>
      <c r="G2632" s="81"/>
      <c r="AU2632" s="25"/>
    </row>
    <row r="2633">
      <c r="D2633" s="10"/>
      <c r="E2633" s="10"/>
      <c r="G2633" s="81"/>
      <c r="AU2633" s="25"/>
    </row>
    <row r="2634">
      <c r="D2634" s="10"/>
      <c r="E2634" s="10"/>
      <c r="G2634" s="81"/>
      <c r="AU2634" s="25"/>
    </row>
    <row r="2635">
      <c r="D2635" s="10"/>
      <c r="E2635" s="10"/>
      <c r="G2635" s="81"/>
      <c r="AU2635" s="25"/>
    </row>
    <row r="2636">
      <c r="D2636" s="10"/>
      <c r="E2636" s="10"/>
      <c r="G2636" s="81"/>
      <c r="AU2636" s="25"/>
    </row>
    <row r="2637">
      <c r="D2637" s="10"/>
      <c r="E2637" s="10"/>
      <c r="G2637" s="81"/>
      <c r="AU2637" s="25"/>
    </row>
    <row r="2638">
      <c r="D2638" s="10"/>
      <c r="E2638" s="10"/>
      <c r="G2638" s="81"/>
      <c r="AU2638" s="25"/>
    </row>
    <row r="2639">
      <c r="D2639" s="10"/>
      <c r="E2639" s="10"/>
      <c r="G2639" s="81"/>
      <c r="AU2639" s="25"/>
    </row>
    <row r="2640">
      <c r="D2640" s="10"/>
      <c r="E2640" s="10"/>
      <c r="G2640" s="81"/>
      <c r="AU2640" s="25"/>
    </row>
    <row r="2641">
      <c r="D2641" s="10"/>
      <c r="E2641" s="10"/>
      <c r="G2641" s="81"/>
      <c r="AU2641" s="25"/>
    </row>
    <row r="2642">
      <c r="D2642" s="10"/>
      <c r="E2642" s="10"/>
      <c r="G2642" s="81"/>
      <c r="AU2642" s="25"/>
    </row>
    <row r="2643">
      <c r="D2643" s="10"/>
      <c r="E2643" s="10"/>
      <c r="G2643" s="81"/>
      <c r="AU2643" s="25"/>
    </row>
    <row r="2644">
      <c r="D2644" s="10"/>
      <c r="E2644" s="10"/>
      <c r="G2644" s="81"/>
      <c r="AU2644" s="25"/>
    </row>
    <row r="2645">
      <c r="D2645" s="10"/>
      <c r="E2645" s="10"/>
      <c r="G2645" s="81"/>
      <c r="AU2645" s="25"/>
    </row>
    <row r="2646">
      <c r="D2646" s="10"/>
      <c r="E2646" s="10"/>
      <c r="G2646" s="81"/>
      <c r="AU2646" s="25"/>
    </row>
    <row r="2647">
      <c r="D2647" s="10"/>
      <c r="E2647" s="10"/>
      <c r="G2647" s="81"/>
      <c r="AU2647" s="25"/>
    </row>
    <row r="2648">
      <c r="D2648" s="10"/>
      <c r="E2648" s="10"/>
      <c r="G2648" s="81"/>
      <c r="AU2648" s="25"/>
    </row>
    <row r="2649">
      <c r="D2649" s="10"/>
      <c r="E2649" s="10"/>
      <c r="G2649" s="81"/>
      <c r="AU2649" s="25"/>
    </row>
    <row r="2650">
      <c r="D2650" s="10"/>
      <c r="E2650" s="10"/>
      <c r="G2650" s="81"/>
      <c r="AU2650" s="25"/>
    </row>
    <row r="2651">
      <c r="D2651" s="10"/>
      <c r="E2651" s="10"/>
      <c r="G2651" s="81"/>
      <c r="AU2651" s="25"/>
    </row>
    <row r="2652">
      <c r="D2652" s="10"/>
      <c r="E2652" s="10"/>
      <c r="G2652" s="81"/>
      <c r="AU2652" s="25"/>
    </row>
    <row r="2653">
      <c r="D2653" s="10"/>
      <c r="E2653" s="10"/>
      <c r="G2653" s="81"/>
      <c r="AU2653" s="25"/>
    </row>
    <row r="2654">
      <c r="D2654" s="10"/>
      <c r="E2654" s="10"/>
      <c r="G2654" s="81"/>
      <c r="AU2654" s="25"/>
    </row>
    <row r="2655">
      <c r="D2655" s="10"/>
      <c r="E2655" s="10"/>
      <c r="G2655" s="81"/>
      <c r="AU2655" s="25"/>
    </row>
    <row r="2656">
      <c r="D2656" s="10"/>
      <c r="E2656" s="10"/>
      <c r="G2656" s="81"/>
      <c r="AU2656" s="25"/>
    </row>
    <row r="2657">
      <c r="D2657" s="10"/>
      <c r="E2657" s="10"/>
      <c r="G2657" s="81"/>
      <c r="AU2657" s="25"/>
    </row>
    <row r="2658">
      <c r="D2658" s="10"/>
      <c r="E2658" s="10"/>
      <c r="G2658" s="81"/>
      <c r="AU2658" s="25"/>
    </row>
    <row r="2659">
      <c r="D2659" s="10"/>
      <c r="E2659" s="10"/>
      <c r="G2659" s="81"/>
      <c r="AU2659" s="25"/>
    </row>
    <row r="2660">
      <c r="D2660" s="10"/>
      <c r="E2660" s="10"/>
      <c r="G2660" s="81"/>
      <c r="AU2660" s="25"/>
    </row>
    <row r="2661">
      <c r="D2661" s="10"/>
      <c r="E2661" s="10"/>
      <c r="G2661" s="81"/>
      <c r="AU2661" s="25"/>
    </row>
    <row r="2662">
      <c r="D2662" s="10"/>
      <c r="E2662" s="10"/>
      <c r="G2662" s="81"/>
      <c r="AU2662" s="25"/>
    </row>
    <row r="2663">
      <c r="D2663" s="10"/>
      <c r="E2663" s="10"/>
      <c r="G2663" s="81"/>
      <c r="AU2663" s="25"/>
    </row>
    <row r="2664">
      <c r="D2664" s="10"/>
      <c r="E2664" s="10"/>
      <c r="G2664" s="81"/>
      <c r="AU2664" s="25"/>
    </row>
    <row r="2665">
      <c r="D2665" s="10"/>
      <c r="E2665" s="10"/>
      <c r="G2665" s="81"/>
      <c r="AU2665" s="25"/>
    </row>
    <row r="2666">
      <c r="D2666" s="10"/>
      <c r="E2666" s="10"/>
      <c r="G2666" s="81"/>
      <c r="AU2666" s="25"/>
    </row>
    <row r="2667">
      <c r="D2667" s="10"/>
      <c r="E2667" s="10"/>
      <c r="G2667" s="81"/>
      <c r="AU2667" s="25"/>
    </row>
    <row r="2668">
      <c r="D2668" s="10"/>
      <c r="E2668" s="10"/>
      <c r="G2668" s="81"/>
      <c r="AU2668" s="25"/>
    </row>
    <row r="2669">
      <c r="D2669" s="10"/>
      <c r="E2669" s="10"/>
      <c r="G2669" s="81"/>
      <c r="AU2669" s="25"/>
    </row>
    <row r="2670">
      <c r="D2670" s="10"/>
      <c r="E2670" s="10"/>
      <c r="G2670" s="81"/>
      <c r="AU2670" s="25"/>
    </row>
    <row r="2671">
      <c r="D2671" s="10"/>
      <c r="E2671" s="10"/>
      <c r="G2671" s="81"/>
      <c r="AU2671" s="25"/>
    </row>
    <row r="2672">
      <c r="D2672" s="10"/>
      <c r="E2672" s="10"/>
      <c r="G2672" s="81"/>
      <c r="AU2672" s="25"/>
    </row>
    <row r="2673">
      <c r="D2673" s="10"/>
      <c r="E2673" s="10"/>
      <c r="G2673" s="81"/>
      <c r="AU2673" s="25"/>
    </row>
    <row r="2674">
      <c r="D2674" s="10"/>
      <c r="E2674" s="10"/>
      <c r="G2674" s="81"/>
      <c r="AU2674" s="25"/>
    </row>
    <row r="2675">
      <c r="D2675" s="10"/>
      <c r="E2675" s="10"/>
      <c r="G2675" s="81"/>
      <c r="AU2675" s="25"/>
    </row>
    <row r="2676">
      <c r="D2676" s="10"/>
      <c r="E2676" s="10"/>
      <c r="G2676" s="81"/>
      <c r="AU2676" s="25"/>
    </row>
    <row r="2677">
      <c r="D2677" s="10"/>
      <c r="E2677" s="10"/>
      <c r="G2677" s="81"/>
      <c r="AU2677" s="25"/>
    </row>
    <row r="2678">
      <c r="D2678" s="10"/>
      <c r="E2678" s="10"/>
      <c r="G2678" s="81"/>
      <c r="AU2678" s="25"/>
    </row>
    <row r="2679">
      <c r="D2679" s="10"/>
      <c r="E2679" s="10"/>
      <c r="G2679" s="81"/>
      <c r="AU2679" s="25"/>
    </row>
    <row r="2680">
      <c r="D2680" s="10"/>
      <c r="E2680" s="10"/>
      <c r="G2680" s="81"/>
      <c r="AU2680" s="25"/>
    </row>
    <row r="2681">
      <c r="D2681" s="10"/>
      <c r="E2681" s="10"/>
      <c r="G2681" s="81"/>
      <c r="AU2681" s="25"/>
    </row>
    <row r="2682">
      <c r="D2682" s="10"/>
      <c r="E2682" s="10"/>
      <c r="G2682" s="81"/>
      <c r="AU2682" s="25"/>
    </row>
    <row r="2683">
      <c r="D2683" s="10"/>
      <c r="E2683" s="10"/>
      <c r="G2683" s="81"/>
      <c r="AU2683" s="25"/>
    </row>
    <row r="2684">
      <c r="D2684" s="10"/>
      <c r="E2684" s="10"/>
      <c r="G2684" s="81"/>
      <c r="AU2684" s="25"/>
    </row>
    <row r="2685">
      <c r="D2685" s="10"/>
      <c r="E2685" s="10"/>
      <c r="G2685" s="81"/>
      <c r="AU2685" s="25"/>
    </row>
    <row r="2686">
      <c r="D2686" s="10"/>
      <c r="E2686" s="10"/>
      <c r="G2686" s="81"/>
      <c r="AU2686" s="25"/>
    </row>
    <row r="2687">
      <c r="D2687" s="10"/>
      <c r="E2687" s="10"/>
      <c r="G2687" s="81"/>
      <c r="AU2687" s="25"/>
    </row>
    <row r="2688">
      <c r="D2688" s="10"/>
      <c r="E2688" s="10"/>
      <c r="G2688" s="81"/>
      <c r="AU2688" s="25"/>
    </row>
    <row r="2689">
      <c r="D2689" s="10"/>
      <c r="E2689" s="10"/>
      <c r="G2689" s="81"/>
      <c r="AU2689" s="25"/>
    </row>
    <row r="2690">
      <c r="D2690" s="10"/>
      <c r="E2690" s="10"/>
      <c r="G2690" s="81"/>
      <c r="AU2690" s="25"/>
    </row>
    <row r="2691">
      <c r="D2691" s="10"/>
      <c r="E2691" s="10"/>
      <c r="G2691" s="81"/>
      <c r="AU2691" s="25"/>
    </row>
    <row r="2692">
      <c r="D2692" s="10"/>
      <c r="E2692" s="10"/>
      <c r="G2692" s="81"/>
      <c r="AU2692" s="25"/>
    </row>
    <row r="2693">
      <c r="D2693" s="10"/>
      <c r="E2693" s="10"/>
      <c r="G2693" s="81"/>
      <c r="AU2693" s="25"/>
    </row>
    <row r="2694">
      <c r="D2694" s="10"/>
      <c r="E2694" s="10"/>
      <c r="G2694" s="81"/>
      <c r="AU2694" s="25"/>
    </row>
    <row r="2695">
      <c r="D2695" s="10"/>
      <c r="E2695" s="10"/>
      <c r="G2695" s="81"/>
      <c r="AU2695" s="25"/>
    </row>
    <row r="2696">
      <c r="D2696" s="10"/>
      <c r="E2696" s="10"/>
      <c r="G2696" s="81"/>
      <c r="AU2696" s="25"/>
    </row>
    <row r="2697">
      <c r="D2697" s="10"/>
      <c r="E2697" s="10"/>
      <c r="G2697" s="81"/>
      <c r="AU2697" s="25"/>
    </row>
    <row r="2698">
      <c r="D2698" s="10"/>
      <c r="E2698" s="10"/>
      <c r="G2698" s="81"/>
      <c r="AU2698" s="25"/>
    </row>
    <row r="2699">
      <c r="D2699" s="10"/>
      <c r="E2699" s="10"/>
      <c r="G2699" s="81"/>
      <c r="AU2699" s="25"/>
    </row>
    <row r="2700">
      <c r="D2700" s="10"/>
      <c r="E2700" s="10"/>
      <c r="G2700" s="81"/>
      <c r="AU2700" s="25"/>
    </row>
    <row r="2701">
      <c r="D2701" s="10"/>
      <c r="E2701" s="10"/>
      <c r="G2701" s="81"/>
      <c r="AU2701" s="25"/>
    </row>
    <row r="2702">
      <c r="D2702" s="10"/>
      <c r="E2702" s="10"/>
      <c r="G2702" s="81"/>
      <c r="AU2702" s="25"/>
    </row>
    <row r="2703">
      <c r="D2703" s="10"/>
      <c r="E2703" s="10"/>
      <c r="G2703" s="81"/>
      <c r="AU2703" s="25"/>
    </row>
    <row r="2704">
      <c r="D2704" s="10"/>
      <c r="E2704" s="10"/>
      <c r="G2704" s="81"/>
      <c r="AU2704" s="25"/>
    </row>
    <row r="2705">
      <c r="D2705" s="10"/>
      <c r="E2705" s="10"/>
      <c r="G2705" s="81"/>
      <c r="AU2705" s="25"/>
    </row>
    <row r="2706">
      <c r="D2706" s="10"/>
      <c r="E2706" s="10"/>
      <c r="G2706" s="81"/>
      <c r="AU2706" s="25"/>
    </row>
    <row r="2707">
      <c r="D2707" s="10"/>
      <c r="E2707" s="10"/>
      <c r="G2707" s="81"/>
      <c r="AU2707" s="25"/>
    </row>
    <row r="2708">
      <c r="D2708" s="10"/>
      <c r="E2708" s="10"/>
      <c r="G2708" s="81"/>
      <c r="AU2708" s="25"/>
    </row>
    <row r="2709">
      <c r="D2709" s="10"/>
      <c r="E2709" s="10"/>
      <c r="G2709" s="81"/>
      <c r="AU2709" s="25"/>
    </row>
    <row r="2710">
      <c r="D2710" s="10"/>
      <c r="E2710" s="10"/>
      <c r="G2710" s="81"/>
      <c r="AU2710" s="25"/>
    </row>
    <row r="2711">
      <c r="D2711" s="10"/>
      <c r="E2711" s="10"/>
      <c r="G2711" s="81"/>
      <c r="AU2711" s="25"/>
    </row>
    <row r="2712">
      <c r="D2712" s="10"/>
      <c r="E2712" s="10"/>
      <c r="G2712" s="81"/>
      <c r="AU2712" s="25"/>
    </row>
    <row r="2713">
      <c r="D2713" s="10"/>
      <c r="E2713" s="10"/>
      <c r="G2713" s="81"/>
      <c r="AU2713" s="25"/>
    </row>
    <row r="2714">
      <c r="D2714" s="10"/>
      <c r="E2714" s="10"/>
      <c r="G2714" s="81"/>
      <c r="AU2714" s="25"/>
    </row>
    <row r="2715">
      <c r="D2715" s="10"/>
      <c r="E2715" s="10"/>
      <c r="G2715" s="81"/>
      <c r="AU2715" s="25"/>
    </row>
    <row r="2716">
      <c r="D2716" s="10"/>
      <c r="E2716" s="10"/>
      <c r="G2716" s="81"/>
      <c r="AU2716" s="25"/>
    </row>
    <row r="2717">
      <c r="D2717" s="10"/>
      <c r="E2717" s="10"/>
      <c r="G2717" s="81"/>
      <c r="AU2717" s="25"/>
    </row>
    <row r="2718">
      <c r="D2718" s="10"/>
      <c r="E2718" s="10"/>
      <c r="G2718" s="81"/>
      <c r="AU2718" s="25"/>
    </row>
    <row r="2719">
      <c r="D2719" s="10"/>
      <c r="E2719" s="10"/>
      <c r="G2719" s="81"/>
      <c r="AU2719" s="25"/>
    </row>
    <row r="2720">
      <c r="D2720" s="10"/>
      <c r="E2720" s="10"/>
      <c r="G2720" s="81"/>
      <c r="AU2720" s="25"/>
    </row>
    <row r="2721">
      <c r="D2721" s="10"/>
      <c r="E2721" s="10"/>
      <c r="G2721" s="81"/>
      <c r="AU2721" s="25"/>
    </row>
    <row r="2722">
      <c r="D2722" s="10"/>
      <c r="E2722" s="10"/>
      <c r="G2722" s="81"/>
      <c r="AU2722" s="25"/>
    </row>
    <row r="2723">
      <c r="D2723" s="10"/>
      <c r="E2723" s="10"/>
      <c r="G2723" s="81"/>
      <c r="AU2723" s="25"/>
    </row>
    <row r="2724">
      <c r="D2724" s="10"/>
      <c r="E2724" s="10"/>
      <c r="G2724" s="81"/>
      <c r="AU2724" s="25"/>
    </row>
    <row r="2725">
      <c r="D2725" s="10"/>
      <c r="E2725" s="10"/>
      <c r="G2725" s="81"/>
      <c r="AU2725" s="25"/>
    </row>
    <row r="2726">
      <c r="D2726" s="10"/>
      <c r="E2726" s="10"/>
      <c r="G2726" s="81"/>
      <c r="AU2726" s="25"/>
    </row>
    <row r="2727">
      <c r="D2727" s="10"/>
      <c r="E2727" s="10"/>
      <c r="G2727" s="81"/>
      <c r="AU2727" s="25"/>
    </row>
    <row r="2728">
      <c r="D2728" s="10"/>
      <c r="E2728" s="10"/>
      <c r="G2728" s="81"/>
      <c r="AU2728" s="25"/>
    </row>
    <row r="2729">
      <c r="D2729" s="10"/>
      <c r="E2729" s="10"/>
      <c r="G2729" s="81"/>
      <c r="AU2729" s="25"/>
    </row>
    <row r="2730">
      <c r="D2730" s="10"/>
      <c r="E2730" s="10"/>
      <c r="G2730" s="81"/>
      <c r="AU2730" s="25"/>
    </row>
    <row r="2731">
      <c r="D2731" s="10"/>
      <c r="E2731" s="10"/>
      <c r="G2731" s="81"/>
      <c r="AU2731" s="25"/>
    </row>
    <row r="2732">
      <c r="D2732" s="10"/>
      <c r="E2732" s="10"/>
      <c r="G2732" s="81"/>
      <c r="AU2732" s="25"/>
    </row>
    <row r="2733">
      <c r="D2733" s="10"/>
      <c r="E2733" s="10"/>
      <c r="G2733" s="81"/>
      <c r="AU2733" s="25"/>
    </row>
    <row r="2734">
      <c r="D2734" s="10"/>
      <c r="E2734" s="10"/>
      <c r="G2734" s="81"/>
      <c r="AU2734" s="25"/>
    </row>
    <row r="2735">
      <c r="D2735" s="10"/>
      <c r="E2735" s="10"/>
      <c r="G2735" s="81"/>
      <c r="AU2735" s="25"/>
    </row>
    <row r="2736">
      <c r="D2736" s="10"/>
      <c r="E2736" s="10"/>
      <c r="G2736" s="81"/>
      <c r="AU2736" s="25"/>
    </row>
    <row r="2737">
      <c r="D2737" s="10"/>
      <c r="E2737" s="10"/>
      <c r="G2737" s="81"/>
      <c r="AU2737" s="25"/>
    </row>
    <row r="2738">
      <c r="D2738" s="10"/>
      <c r="E2738" s="10"/>
      <c r="G2738" s="81"/>
      <c r="AU2738" s="25"/>
    </row>
    <row r="2739">
      <c r="D2739" s="10"/>
      <c r="E2739" s="10"/>
      <c r="G2739" s="81"/>
      <c r="AU2739" s="25"/>
    </row>
    <row r="2740">
      <c r="D2740" s="10"/>
      <c r="E2740" s="10"/>
      <c r="G2740" s="81"/>
      <c r="AU2740" s="25"/>
    </row>
    <row r="2741">
      <c r="D2741" s="10"/>
      <c r="E2741" s="10"/>
      <c r="G2741" s="81"/>
      <c r="AU2741" s="25"/>
    </row>
    <row r="2742">
      <c r="D2742" s="10"/>
      <c r="E2742" s="10"/>
      <c r="G2742" s="81"/>
      <c r="AU2742" s="25"/>
    </row>
    <row r="2743">
      <c r="D2743" s="10"/>
      <c r="E2743" s="10"/>
      <c r="G2743" s="81"/>
      <c r="AU2743" s="25"/>
    </row>
    <row r="2744">
      <c r="D2744" s="10"/>
      <c r="E2744" s="10"/>
      <c r="G2744" s="81"/>
      <c r="AU2744" s="25"/>
    </row>
    <row r="2745">
      <c r="D2745" s="10"/>
      <c r="E2745" s="10"/>
      <c r="G2745" s="81"/>
      <c r="AU2745" s="25"/>
    </row>
    <row r="2746">
      <c r="D2746" s="10"/>
      <c r="E2746" s="10"/>
      <c r="G2746" s="81"/>
      <c r="AU2746" s="25"/>
    </row>
    <row r="2747">
      <c r="D2747" s="10"/>
      <c r="E2747" s="10"/>
      <c r="G2747" s="81"/>
      <c r="AU2747" s="25"/>
    </row>
    <row r="2748">
      <c r="D2748" s="10"/>
      <c r="E2748" s="10"/>
      <c r="G2748" s="81"/>
      <c r="AU2748" s="25"/>
    </row>
    <row r="2749">
      <c r="D2749" s="10"/>
      <c r="E2749" s="10"/>
      <c r="G2749" s="81"/>
      <c r="AU2749" s="25"/>
    </row>
    <row r="2750">
      <c r="D2750" s="10"/>
      <c r="E2750" s="10"/>
      <c r="G2750" s="81"/>
      <c r="AU2750" s="25"/>
    </row>
    <row r="2751">
      <c r="D2751" s="10"/>
      <c r="E2751" s="10"/>
      <c r="G2751" s="81"/>
      <c r="AU2751" s="25"/>
    </row>
    <row r="2752">
      <c r="D2752" s="10"/>
      <c r="E2752" s="10"/>
      <c r="G2752" s="81"/>
      <c r="AU2752" s="25"/>
    </row>
    <row r="2753">
      <c r="D2753" s="10"/>
      <c r="E2753" s="10"/>
      <c r="G2753" s="81"/>
      <c r="AU2753" s="25"/>
    </row>
    <row r="2754">
      <c r="D2754" s="10"/>
      <c r="E2754" s="10"/>
      <c r="G2754" s="81"/>
      <c r="AU2754" s="25"/>
    </row>
    <row r="2755">
      <c r="D2755" s="10"/>
      <c r="E2755" s="10"/>
      <c r="G2755" s="81"/>
      <c r="AU2755" s="25"/>
    </row>
    <row r="2756">
      <c r="D2756" s="10"/>
      <c r="E2756" s="10"/>
      <c r="G2756" s="81"/>
      <c r="AU2756" s="25"/>
    </row>
    <row r="2757">
      <c r="D2757" s="10"/>
      <c r="E2757" s="10"/>
      <c r="G2757" s="81"/>
      <c r="AU2757" s="25"/>
    </row>
    <row r="2758">
      <c r="D2758" s="10"/>
      <c r="E2758" s="10"/>
      <c r="G2758" s="81"/>
      <c r="AU2758" s="25"/>
    </row>
    <row r="2759">
      <c r="D2759" s="10"/>
      <c r="E2759" s="10"/>
      <c r="G2759" s="81"/>
      <c r="AU2759" s="25"/>
    </row>
    <row r="2760">
      <c r="D2760" s="10"/>
      <c r="E2760" s="10"/>
      <c r="G2760" s="81"/>
      <c r="AU2760" s="25"/>
    </row>
    <row r="2761">
      <c r="D2761" s="10"/>
      <c r="E2761" s="10"/>
      <c r="G2761" s="81"/>
      <c r="AU2761" s="25"/>
    </row>
    <row r="2762">
      <c r="D2762" s="10"/>
      <c r="E2762" s="10"/>
      <c r="G2762" s="81"/>
      <c r="AU2762" s="25"/>
    </row>
    <row r="2763">
      <c r="D2763" s="10"/>
      <c r="E2763" s="10"/>
      <c r="G2763" s="81"/>
      <c r="AU2763" s="25"/>
    </row>
    <row r="2764">
      <c r="D2764" s="10"/>
      <c r="E2764" s="10"/>
      <c r="G2764" s="81"/>
      <c r="AU2764" s="25"/>
    </row>
    <row r="2765">
      <c r="D2765" s="10"/>
      <c r="E2765" s="10"/>
      <c r="G2765" s="81"/>
      <c r="AU2765" s="25"/>
    </row>
    <row r="2766">
      <c r="D2766" s="10"/>
      <c r="E2766" s="10"/>
      <c r="G2766" s="81"/>
      <c r="AU2766" s="25"/>
    </row>
    <row r="2767">
      <c r="D2767" s="10"/>
      <c r="E2767" s="10"/>
      <c r="G2767" s="81"/>
      <c r="AU2767" s="25"/>
    </row>
    <row r="2768">
      <c r="D2768" s="10"/>
      <c r="E2768" s="10"/>
      <c r="G2768" s="81"/>
      <c r="AU2768" s="25"/>
    </row>
    <row r="2769">
      <c r="D2769" s="10"/>
      <c r="E2769" s="10"/>
      <c r="G2769" s="81"/>
      <c r="AU2769" s="25"/>
    </row>
    <row r="2770">
      <c r="D2770" s="10"/>
      <c r="E2770" s="10"/>
      <c r="G2770" s="81"/>
      <c r="AU2770" s="25"/>
    </row>
    <row r="2771">
      <c r="D2771" s="10"/>
      <c r="E2771" s="10"/>
      <c r="G2771" s="81"/>
      <c r="AU2771" s="25"/>
    </row>
    <row r="2772">
      <c r="D2772" s="10"/>
      <c r="E2772" s="10"/>
      <c r="G2772" s="81"/>
      <c r="AU2772" s="25"/>
    </row>
    <row r="2773">
      <c r="D2773" s="10"/>
      <c r="E2773" s="10"/>
      <c r="G2773" s="81"/>
      <c r="AU2773" s="25"/>
    </row>
    <row r="2774">
      <c r="D2774" s="10"/>
      <c r="E2774" s="10"/>
      <c r="G2774" s="81"/>
      <c r="AU2774" s="25"/>
    </row>
    <row r="2775">
      <c r="D2775" s="10"/>
      <c r="E2775" s="10"/>
      <c r="G2775" s="81"/>
      <c r="AU2775" s="25"/>
    </row>
    <row r="2776">
      <c r="D2776" s="10"/>
      <c r="E2776" s="10"/>
      <c r="G2776" s="81"/>
      <c r="AU2776" s="25"/>
    </row>
    <row r="2777">
      <c r="D2777" s="10"/>
      <c r="E2777" s="10"/>
      <c r="G2777" s="81"/>
      <c r="AU2777" s="25"/>
    </row>
    <row r="2778">
      <c r="D2778" s="10"/>
      <c r="E2778" s="10"/>
      <c r="G2778" s="81"/>
      <c r="AU2778" s="25"/>
    </row>
    <row r="2779">
      <c r="D2779" s="10"/>
      <c r="E2779" s="10"/>
      <c r="G2779" s="81"/>
      <c r="AU2779" s="25"/>
    </row>
    <row r="2780">
      <c r="D2780" s="10"/>
      <c r="E2780" s="10"/>
      <c r="G2780" s="81"/>
      <c r="AU2780" s="25"/>
    </row>
    <row r="2781">
      <c r="D2781" s="10"/>
      <c r="E2781" s="10"/>
      <c r="G2781" s="81"/>
      <c r="AU2781" s="25"/>
    </row>
    <row r="2782">
      <c r="D2782" s="10"/>
      <c r="E2782" s="10"/>
      <c r="G2782" s="81"/>
      <c r="AU2782" s="25"/>
    </row>
    <row r="2783">
      <c r="D2783" s="10"/>
      <c r="E2783" s="10"/>
      <c r="G2783" s="81"/>
      <c r="AU2783" s="25"/>
    </row>
    <row r="2784">
      <c r="D2784" s="10"/>
      <c r="E2784" s="10"/>
      <c r="G2784" s="81"/>
      <c r="AU2784" s="25"/>
    </row>
    <row r="2785">
      <c r="D2785" s="10"/>
      <c r="E2785" s="10"/>
      <c r="G2785" s="81"/>
      <c r="AU2785" s="25"/>
    </row>
    <row r="2786">
      <c r="D2786" s="10"/>
      <c r="E2786" s="10"/>
      <c r="G2786" s="81"/>
      <c r="AU2786" s="25"/>
    </row>
    <row r="2787">
      <c r="D2787" s="10"/>
      <c r="E2787" s="10"/>
      <c r="G2787" s="81"/>
      <c r="AU2787" s="25"/>
    </row>
    <row r="2788">
      <c r="D2788" s="10"/>
      <c r="E2788" s="10"/>
      <c r="G2788" s="81"/>
      <c r="AU2788" s="25"/>
    </row>
    <row r="2789">
      <c r="D2789" s="10"/>
      <c r="E2789" s="10"/>
      <c r="G2789" s="81"/>
      <c r="AU2789" s="25"/>
    </row>
    <row r="2790">
      <c r="D2790" s="10"/>
      <c r="E2790" s="10"/>
      <c r="G2790" s="81"/>
      <c r="AU2790" s="25"/>
    </row>
    <row r="2791">
      <c r="D2791" s="10"/>
      <c r="E2791" s="10"/>
      <c r="G2791" s="81"/>
      <c r="AU2791" s="25"/>
    </row>
    <row r="2792">
      <c r="D2792" s="10"/>
      <c r="E2792" s="10"/>
      <c r="G2792" s="81"/>
      <c r="AU2792" s="25"/>
    </row>
    <row r="2793">
      <c r="D2793" s="10"/>
      <c r="E2793" s="10"/>
      <c r="G2793" s="81"/>
      <c r="AU2793" s="25"/>
    </row>
    <row r="2794">
      <c r="D2794" s="10"/>
      <c r="E2794" s="10"/>
      <c r="G2794" s="81"/>
      <c r="AU2794" s="25"/>
    </row>
    <row r="2795">
      <c r="D2795" s="10"/>
      <c r="E2795" s="10"/>
      <c r="G2795" s="81"/>
      <c r="AU2795" s="25"/>
    </row>
    <row r="2796">
      <c r="D2796" s="10"/>
      <c r="E2796" s="10"/>
      <c r="G2796" s="81"/>
      <c r="AU2796" s="25"/>
    </row>
    <row r="2797">
      <c r="D2797" s="10"/>
      <c r="E2797" s="10"/>
      <c r="G2797" s="81"/>
      <c r="AU2797" s="25"/>
    </row>
    <row r="2798">
      <c r="D2798" s="10"/>
      <c r="E2798" s="10"/>
      <c r="G2798" s="81"/>
      <c r="AU2798" s="25"/>
    </row>
    <row r="2799">
      <c r="D2799" s="10"/>
      <c r="E2799" s="10"/>
      <c r="G2799" s="81"/>
      <c r="AU2799" s="25"/>
    </row>
    <row r="2800">
      <c r="D2800" s="10"/>
      <c r="E2800" s="10"/>
      <c r="G2800" s="81"/>
      <c r="AU2800" s="25"/>
    </row>
    <row r="2801">
      <c r="D2801" s="10"/>
      <c r="E2801" s="10"/>
      <c r="G2801" s="81"/>
      <c r="AU2801" s="25"/>
    </row>
    <row r="2802">
      <c r="D2802" s="10"/>
      <c r="E2802" s="10"/>
      <c r="G2802" s="81"/>
      <c r="AU2802" s="25"/>
    </row>
    <row r="2803">
      <c r="D2803" s="10"/>
      <c r="E2803" s="10"/>
      <c r="G2803" s="81"/>
      <c r="AU2803" s="25"/>
    </row>
    <row r="2804">
      <c r="D2804" s="10"/>
      <c r="E2804" s="10"/>
      <c r="G2804" s="81"/>
      <c r="AU2804" s="25"/>
    </row>
    <row r="2805">
      <c r="D2805" s="10"/>
      <c r="E2805" s="10"/>
      <c r="G2805" s="81"/>
      <c r="AU2805" s="25"/>
    </row>
    <row r="2806">
      <c r="D2806" s="10"/>
      <c r="E2806" s="10"/>
      <c r="G2806" s="81"/>
      <c r="AU2806" s="25"/>
    </row>
    <row r="2807">
      <c r="D2807" s="10"/>
      <c r="E2807" s="10"/>
      <c r="G2807" s="81"/>
      <c r="AU2807" s="25"/>
    </row>
    <row r="2808">
      <c r="D2808" s="10"/>
      <c r="E2808" s="10"/>
      <c r="G2808" s="81"/>
      <c r="AU2808" s="25"/>
    </row>
    <row r="2809">
      <c r="D2809" s="10"/>
      <c r="E2809" s="10"/>
      <c r="G2809" s="81"/>
      <c r="AU2809" s="25"/>
    </row>
    <row r="2810">
      <c r="D2810" s="10"/>
      <c r="E2810" s="10"/>
      <c r="G2810" s="81"/>
      <c r="AU2810" s="25"/>
    </row>
    <row r="2811">
      <c r="D2811" s="10"/>
      <c r="E2811" s="10"/>
      <c r="G2811" s="81"/>
      <c r="AU2811" s="25"/>
    </row>
    <row r="2812">
      <c r="D2812" s="10"/>
      <c r="E2812" s="10"/>
      <c r="G2812" s="81"/>
      <c r="AU2812" s="25"/>
    </row>
    <row r="2813">
      <c r="D2813" s="10"/>
      <c r="E2813" s="10"/>
      <c r="G2813" s="81"/>
      <c r="AU2813" s="25"/>
    </row>
    <row r="2814">
      <c r="D2814" s="10"/>
      <c r="E2814" s="10"/>
      <c r="G2814" s="81"/>
      <c r="AU2814" s="25"/>
    </row>
    <row r="2815">
      <c r="D2815" s="10"/>
      <c r="E2815" s="10"/>
      <c r="G2815" s="81"/>
      <c r="AU2815" s="25"/>
    </row>
    <row r="2816">
      <c r="D2816" s="10"/>
      <c r="E2816" s="10"/>
      <c r="G2816" s="81"/>
      <c r="AU2816" s="25"/>
    </row>
    <row r="2817">
      <c r="D2817" s="10"/>
      <c r="E2817" s="10"/>
      <c r="G2817" s="81"/>
      <c r="AU2817" s="25"/>
    </row>
    <row r="2818">
      <c r="D2818" s="10"/>
      <c r="E2818" s="10"/>
      <c r="G2818" s="81"/>
      <c r="AU2818" s="25"/>
    </row>
    <row r="2819">
      <c r="D2819" s="10"/>
      <c r="E2819" s="10"/>
      <c r="G2819" s="81"/>
      <c r="AU2819" s="25"/>
    </row>
    <row r="2820">
      <c r="D2820" s="10"/>
      <c r="E2820" s="10"/>
      <c r="G2820" s="81"/>
      <c r="AU2820" s="25"/>
    </row>
    <row r="2821">
      <c r="D2821" s="10"/>
      <c r="E2821" s="10"/>
      <c r="G2821" s="81"/>
      <c r="AU2821" s="25"/>
    </row>
    <row r="2822">
      <c r="D2822" s="10"/>
      <c r="E2822" s="10"/>
      <c r="G2822" s="81"/>
      <c r="AU2822" s="25"/>
    </row>
    <row r="2823">
      <c r="D2823" s="10"/>
      <c r="E2823" s="10"/>
      <c r="G2823" s="81"/>
      <c r="AU2823" s="25"/>
    </row>
    <row r="2824">
      <c r="D2824" s="10"/>
      <c r="E2824" s="10"/>
      <c r="G2824" s="81"/>
      <c r="AU2824" s="25"/>
    </row>
    <row r="2825">
      <c r="D2825" s="10"/>
      <c r="E2825" s="10"/>
      <c r="G2825" s="81"/>
      <c r="AU2825" s="25"/>
    </row>
    <row r="2826">
      <c r="D2826" s="10"/>
      <c r="E2826" s="10"/>
      <c r="G2826" s="81"/>
      <c r="AU2826" s="25"/>
    </row>
    <row r="2827">
      <c r="D2827" s="10"/>
      <c r="E2827" s="10"/>
      <c r="G2827" s="81"/>
      <c r="AU2827" s="25"/>
    </row>
    <row r="2828">
      <c r="D2828" s="10"/>
      <c r="E2828" s="10"/>
      <c r="G2828" s="81"/>
      <c r="AU2828" s="25"/>
    </row>
    <row r="2829">
      <c r="D2829" s="10"/>
      <c r="E2829" s="10"/>
      <c r="G2829" s="81"/>
      <c r="AU2829" s="25"/>
    </row>
    <row r="2830">
      <c r="D2830" s="10"/>
      <c r="E2830" s="10"/>
      <c r="G2830" s="81"/>
      <c r="AU2830" s="25"/>
    </row>
    <row r="2831">
      <c r="D2831" s="10"/>
      <c r="E2831" s="10"/>
      <c r="G2831" s="81"/>
      <c r="AU2831" s="25"/>
    </row>
    <row r="2832">
      <c r="D2832" s="10"/>
      <c r="E2832" s="10"/>
      <c r="G2832" s="81"/>
      <c r="AU2832" s="25"/>
    </row>
    <row r="2833">
      <c r="D2833" s="10"/>
      <c r="E2833" s="10"/>
      <c r="G2833" s="81"/>
      <c r="AU2833" s="25"/>
    </row>
    <row r="2834">
      <c r="D2834" s="10"/>
      <c r="E2834" s="10"/>
      <c r="G2834" s="81"/>
      <c r="AU2834" s="25"/>
    </row>
    <row r="2835">
      <c r="D2835" s="10"/>
      <c r="E2835" s="10"/>
      <c r="G2835" s="81"/>
      <c r="AU2835" s="25"/>
    </row>
    <row r="2836">
      <c r="D2836" s="10"/>
      <c r="E2836" s="10"/>
      <c r="G2836" s="81"/>
      <c r="AU2836" s="25"/>
    </row>
    <row r="2837">
      <c r="D2837" s="10"/>
      <c r="E2837" s="10"/>
      <c r="G2837" s="81"/>
      <c r="AU2837" s="25"/>
    </row>
    <row r="2838">
      <c r="D2838" s="10"/>
      <c r="E2838" s="10"/>
      <c r="G2838" s="81"/>
      <c r="AU2838" s="25"/>
    </row>
    <row r="2839">
      <c r="D2839" s="10"/>
      <c r="E2839" s="10"/>
      <c r="G2839" s="81"/>
      <c r="AU2839" s="25"/>
    </row>
    <row r="2840">
      <c r="D2840" s="10"/>
      <c r="E2840" s="10"/>
      <c r="G2840" s="81"/>
      <c r="AU2840" s="25"/>
    </row>
    <row r="2841">
      <c r="D2841" s="10"/>
      <c r="E2841" s="10"/>
      <c r="G2841" s="81"/>
      <c r="AU2841" s="25"/>
    </row>
    <row r="2842">
      <c r="D2842" s="10"/>
      <c r="E2842" s="10"/>
      <c r="G2842" s="81"/>
      <c r="AU2842" s="25"/>
    </row>
    <row r="2843">
      <c r="D2843" s="10"/>
      <c r="E2843" s="10"/>
      <c r="G2843" s="81"/>
      <c r="AU2843" s="25"/>
    </row>
    <row r="2844">
      <c r="D2844" s="10"/>
      <c r="E2844" s="10"/>
      <c r="G2844" s="81"/>
      <c r="AU2844" s="25"/>
    </row>
    <row r="2845">
      <c r="D2845" s="10"/>
      <c r="E2845" s="10"/>
      <c r="G2845" s="81"/>
      <c r="AU2845" s="25"/>
    </row>
    <row r="2846">
      <c r="D2846" s="10"/>
      <c r="E2846" s="10"/>
      <c r="G2846" s="81"/>
      <c r="AU2846" s="25"/>
    </row>
    <row r="2847">
      <c r="D2847" s="10"/>
      <c r="E2847" s="10"/>
      <c r="G2847" s="81"/>
      <c r="AU2847" s="25"/>
    </row>
    <row r="2848">
      <c r="D2848" s="10"/>
      <c r="E2848" s="10"/>
      <c r="G2848" s="81"/>
      <c r="AU2848" s="25"/>
    </row>
    <row r="2849">
      <c r="D2849" s="10"/>
      <c r="E2849" s="10"/>
      <c r="G2849" s="81"/>
      <c r="AU2849" s="25"/>
    </row>
    <row r="2850">
      <c r="D2850" s="10"/>
      <c r="E2850" s="10"/>
      <c r="G2850" s="81"/>
      <c r="AU2850" s="25"/>
    </row>
    <row r="2851">
      <c r="D2851" s="10"/>
      <c r="E2851" s="10"/>
      <c r="G2851" s="81"/>
      <c r="AU2851" s="25"/>
    </row>
    <row r="2852">
      <c r="D2852" s="10"/>
      <c r="E2852" s="10"/>
      <c r="G2852" s="81"/>
      <c r="AU2852" s="25"/>
    </row>
    <row r="2853">
      <c r="D2853" s="10"/>
      <c r="E2853" s="10"/>
      <c r="G2853" s="81"/>
      <c r="AU2853" s="25"/>
    </row>
    <row r="2854">
      <c r="D2854" s="10"/>
      <c r="E2854" s="10"/>
      <c r="G2854" s="81"/>
      <c r="AU2854" s="25"/>
    </row>
    <row r="2855">
      <c r="D2855" s="10"/>
      <c r="E2855" s="10"/>
      <c r="G2855" s="81"/>
      <c r="AU2855" s="25"/>
    </row>
    <row r="2856">
      <c r="D2856" s="10"/>
      <c r="E2856" s="10"/>
      <c r="G2856" s="81"/>
      <c r="AU2856" s="25"/>
    </row>
    <row r="2857">
      <c r="D2857" s="10"/>
      <c r="E2857" s="10"/>
      <c r="G2857" s="81"/>
      <c r="AU2857" s="25"/>
    </row>
    <row r="2858">
      <c r="D2858" s="10"/>
      <c r="E2858" s="10"/>
      <c r="G2858" s="81"/>
      <c r="AU2858" s="25"/>
    </row>
    <row r="2859">
      <c r="D2859" s="10"/>
      <c r="E2859" s="10"/>
      <c r="G2859" s="81"/>
      <c r="AU2859" s="25"/>
    </row>
    <row r="2860">
      <c r="D2860" s="10"/>
      <c r="E2860" s="10"/>
      <c r="G2860" s="81"/>
      <c r="AU2860" s="25"/>
    </row>
    <row r="2861">
      <c r="D2861" s="10"/>
      <c r="E2861" s="10"/>
      <c r="G2861" s="81"/>
      <c r="AU2861" s="25"/>
    </row>
    <row r="2862">
      <c r="D2862" s="10"/>
      <c r="E2862" s="10"/>
      <c r="G2862" s="81"/>
      <c r="AU2862" s="25"/>
    </row>
    <row r="2863">
      <c r="D2863" s="10"/>
      <c r="E2863" s="10"/>
      <c r="G2863" s="81"/>
      <c r="AU2863" s="25"/>
    </row>
    <row r="2864">
      <c r="D2864" s="10"/>
      <c r="E2864" s="10"/>
      <c r="G2864" s="81"/>
      <c r="AU2864" s="25"/>
    </row>
    <row r="2865">
      <c r="D2865" s="10"/>
      <c r="E2865" s="10"/>
      <c r="G2865" s="81"/>
      <c r="AU2865" s="25"/>
    </row>
    <row r="2866">
      <c r="D2866" s="10"/>
      <c r="E2866" s="10"/>
      <c r="G2866" s="81"/>
      <c r="AU2866" s="25"/>
    </row>
    <row r="2867">
      <c r="D2867" s="10"/>
      <c r="E2867" s="10"/>
      <c r="G2867" s="81"/>
      <c r="AU2867" s="25"/>
    </row>
    <row r="2868">
      <c r="D2868" s="10"/>
      <c r="E2868" s="10"/>
      <c r="G2868" s="81"/>
      <c r="AU2868" s="25"/>
    </row>
    <row r="2869">
      <c r="D2869" s="10"/>
      <c r="E2869" s="10"/>
      <c r="G2869" s="81"/>
      <c r="AU2869" s="25"/>
    </row>
    <row r="2870">
      <c r="D2870" s="10"/>
      <c r="E2870" s="10"/>
      <c r="G2870" s="81"/>
      <c r="AU2870" s="25"/>
    </row>
    <row r="2871">
      <c r="D2871" s="10"/>
      <c r="E2871" s="10"/>
      <c r="G2871" s="81"/>
      <c r="AU2871" s="25"/>
    </row>
    <row r="2872">
      <c r="D2872" s="10"/>
      <c r="E2872" s="10"/>
      <c r="G2872" s="81"/>
      <c r="AU2872" s="25"/>
    </row>
    <row r="2873">
      <c r="D2873" s="10"/>
      <c r="E2873" s="10"/>
      <c r="G2873" s="81"/>
      <c r="AU2873" s="25"/>
    </row>
    <row r="2874">
      <c r="D2874" s="10"/>
      <c r="E2874" s="10"/>
      <c r="G2874" s="81"/>
      <c r="AU2874" s="25"/>
    </row>
    <row r="2875">
      <c r="D2875" s="10"/>
      <c r="E2875" s="10"/>
      <c r="G2875" s="81"/>
      <c r="AU2875" s="25"/>
    </row>
    <row r="2876">
      <c r="D2876" s="10"/>
      <c r="E2876" s="10"/>
      <c r="G2876" s="81"/>
      <c r="AU2876" s="25"/>
    </row>
    <row r="2877">
      <c r="D2877" s="10"/>
      <c r="E2877" s="10"/>
      <c r="G2877" s="81"/>
      <c r="AU2877" s="25"/>
    </row>
    <row r="2878">
      <c r="D2878" s="10"/>
      <c r="E2878" s="10"/>
      <c r="G2878" s="81"/>
      <c r="AU2878" s="25"/>
    </row>
    <row r="2879">
      <c r="D2879" s="10"/>
      <c r="E2879" s="10"/>
      <c r="G2879" s="81"/>
      <c r="AU2879" s="25"/>
    </row>
    <row r="2880">
      <c r="D2880" s="10"/>
      <c r="E2880" s="10"/>
      <c r="G2880" s="81"/>
      <c r="AU2880" s="25"/>
    </row>
    <row r="2881">
      <c r="D2881" s="10"/>
      <c r="E2881" s="10"/>
      <c r="G2881" s="81"/>
      <c r="AU2881" s="25"/>
    </row>
    <row r="2882">
      <c r="D2882" s="10"/>
      <c r="E2882" s="10"/>
      <c r="G2882" s="81"/>
      <c r="AU2882" s="25"/>
    </row>
    <row r="2883">
      <c r="D2883" s="10"/>
      <c r="E2883" s="10"/>
      <c r="G2883" s="81"/>
      <c r="AU2883" s="25"/>
    </row>
    <row r="2884">
      <c r="D2884" s="10"/>
      <c r="E2884" s="10"/>
      <c r="G2884" s="81"/>
      <c r="AU2884" s="25"/>
    </row>
    <row r="2885">
      <c r="D2885" s="10"/>
      <c r="E2885" s="10"/>
      <c r="G2885" s="81"/>
      <c r="AU2885" s="25"/>
    </row>
    <row r="2886">
      <c r="D2886" s="10"/>
      <c r="E2886" s="10"/>
      <c r="G2886" s="81"/>
      <c r="AU2886" s="25"/>
    </row>
    <row r="2887">
      <c r="D2887" s="10"/>
      <c r="E2887" s="10"/>
      <c r="G2887" s="81"/>
      <c r="AU2887" s="25"/>
    </row>
    <row r="2888">
      <c r="D2888" s="10"/>
      <c r="E2888" s="10"/>
      <c r="G2888" s="81"/>
      <c r="AU2888" s="25"/>
    </row>
    <row r="2889">
      <c r="D2889" s="10"/>
      <c r="E2889" s="10"/>
      <c r="G2889" s="81"/>
      <c r="AU2889" s="25"/>
    </row>
    <row r="2890">
      <c r="D2890" s="10"/>
      <c r="E2890" s="10"/>
      <c r="G2890" s="81"/>
      <c r="AU2890" s="25"/>
    </row>
    <row r="2891">
      <c r="D2891" s="10"/>
      <c r="E2891" s="10"/>
      <c r="G2891" s="81"/>
      <c r="AU2891" s="25"/>
    </row>
    <row r="2892">
      <c r="D2892" s="10"/>
      <c r="E2892" s="10"/>
      <c r="G2892" s="81"/>
      <c r="AU2892" s="25"/>
    </row>
    <row r="2893">
      <c r="D2893" s="10"/>
      <c r="E2893" s="10"/>
      <c r="G2893" s="81"/>
      <c r="AU2893" s="25"/>
    </row>
    <row r="2894">
      <c r="D2894" s="10"/>
      <c r="E2894" s="10"/>
      <c r="G2894" s="81"/>
      <c r="AU2894" s="25"/>
    </row>
    <row r="2895">
      <c r="D2895" s="10"/>
      <c r="E2895" s="10"/>
      <c r="G2895" s="81"/>
      <c r="AU2895" s="25"/>
    </row>
    <row r="2896">
      <c r="D2896" s="10"/>
      <c r="E2896" s="10"/>
      <c r="G2896" s="81"/>
      <c r="AU2896" s="25"/>
    </row>
    <row r="2897">
      <c r="D2897" s="10"/>
      <c r="E2897" s="10"/>
      <c r="G2897" s="81"/>
      <c r="AU2897" s="25"/>
    </row>
    <row r="2898">
      <c r="D2898" s="10"/>
      <c r="E2898" s="10"/>
      <c r="G2898" s="81"/>
      <c r="AU2898" s="25"/>
    </row>
    <row r="2899">
      <c r="D2899" s="10"/>
      <c r="E2899" s="10"/>
      <c r="G2899" s="81"/>
      <c r="AU2899" s="25"/>
    </row>
    <row r="2900">
      <c r="D2900" s="10"/>
      <c r="E2900" s="10"/>
      <c r="G2900" s="81"/>
      <c r="AU2900" s="25"/>
    </row>
    <row r="2901">
      <c r="D2901" s="10"/>
      <c r="E2901" s="10"/>
      <c r="G2901" s="81"/>
      <c r="AU2901" s="25"/>
    </row>
    <row r="2902">
      <c r="D2902" s="10"/>
      <c r="E2902" s="10"/>
      <c r="G2902" s="81"/>
      <c r="AU2902" s="25"/>
    </row>
    <row r="2903">
      <c r="D2903" s="10"/>
      <c r="E2903" s="10"/>
      <c r="G2903" s="81"/>
      <c r="AU2903" s="25"/>
    </row>
    <row r="2904">
      <c r="D2904" s="10"/>
      <c r="E2904" s="10"/>
      <c r="G2904" s="81"/>
      <c r="AU2904" s="25"/>
    </row>
    <row r="2905">
      <c r="D2905" s="10"/>
      <c r="E2905" s="10"/>
      <c r="G2905" s="81"/>
      <c r="AU2905" s="25"/>
    </row>
    <row r="2906">
      <c r="D2906" s="10"/>
      <c r="E2906" s="10"/>
      <c r="G2906" s="81"/>
      <c r="AU2906" s="25"/>
    </row>
    <row r="2907">
      <c r="D2907" s="10"/>
      <c r="E2907" s="10"/>
      <c r="G2907" s="81"/>
      <c r="AU2907" s="25"/>
    </row>
    <row r="2908">
      <c r="D2908" s="10"/>
      <c r="E2908" s="10"/>
      <c r="G2908" s="81"/>
      <c r="AU2908" s="25"/>
    </row>
    <row r="2909">
      <c r="D2909" s="10"/>
      <c r="E2909" s="10"/>
      <c r="G2909" s="81"/>
      <c r="AU2909" s="25"/>
    </row>
    <row r="2910">
      <c r="D2910" s="10"/>
      <c r="E2910" s="10"/>
      <c r="G2910" s="81"/>
      <c r="AU2910" s="25"/>
    </row>
    <row r="2911">
      <c r="D2911" s="10"/>
      <c r="E2911" s="10"/>
      <c r="G2911" s="81"/>
      <c r="AU2911" s="25"/>
    </row>
    <row r="2912">
      <c r="D2912" s="10"/>
      <c r="E2912" s="10"/>
      <c r="G2912" s="81"/>
      <c r="AU2912" s="25"/>
    </row>
    <row r="2913">
      <c r="D2913" s="10"/>
      <c r="E2913" s="10"/>
      <c r="G2913" s="81"/>
      <c r="AU2913" s="25"/>
    </row>
    <row r="2914">
      <c r="D2914" s="10"/>
      <c r="E2914" s="10"/>
      <c r="G2914" s="81"/>
      <c r="AU2914" s="25"/>
    </row>
    <row r="2915">
      <c r="D2915" s="10"/>
      <c r="E2915" s="10"/>
      <c r="G2915" s="81"/>
      <c r="AU2915" s="25"/>
    </row>
    <row r="2916">
      <c r="D2916" s="10"/>
      <c r="E2916" s="10"/>
      <c r="G2916" s="81"/>
      <c r="AU2916" s="25"/>
    </row>
    <row r="2917">
      <c r="D2917" s="10"/>
      <c r="E2917" s="10"/>
      <c r="G2917" s="81"/>
      <c r="AU2917" s="25"/>
    </row>
    <row r="2918">
      <c r="D2918" s="10"/>
      <c r="E2918" s="10"/>
      <c r="G2918" s="81"/>
      <c r="AU2918" s="25"/>
    </row>
    <row r="2919">
      <c r="D2919" s="10"/>
      <c r="E2919" s="10"/>
      <c r="G2919" s="81"/>
      <c r="AU2919" s="25"/>
    </row>
    <row r="2920">
      <c r="D2920" s="10"/>
      <c r="E2920" s="10"/>
      <c r="G2920" s="81"/>
      <c r="AU2920" s="25"/>
    </row>
    <row r="2921">
      <c r="D2921" s="10"/>
      <c r="E2921" s="10"/>
      <c r="G2921" s="81"/>
      <c r="AU2921" s="25"/>
    </row>
    <row r="2922">
      <c r="D2922" s="10"/>
      <c r="E2922" s="10"/>
      <c r="G2922" s="81"/>
      <c r="AU2922" s="25"/>
    </row>
    <row r="2923">
      <c r="D2923" s="10"/>
      <c r="E2923" s="10"/>
      <c r="G2923" s="81"/>
      <c r="AU2923" s="25"/>
    </row>
    <row r="2924">
      <c r="D2924" s="10"/>
      <c r="E2924" s="10"/>
      <c r="G2924" s="81"/>
      <c r="AU2924" s="25"/>
    </row>
    <row r="2925">
      <c r="D2925" s="10"/>
      <c r="E2925" s="10"/>
      <c r="G2925" s="81"/>
      <c r="AU2925" s="25"/>
    </row>
    <row r="2926">
      <c r="D2926" s="10"/>
      <c r="E2926" s="10"/>
      <c r="G2926" s="81"/>
      <c r="AU2926" s="25"/>
    </row>
    <row r="2927">
      <c r="D2927" s="10"/>
      <c r="E2927" s="10"/>
      <c r="G2927" s="81"/>
      <c r="AU2927" s="25"/>
    </row>
    <row r="2928">
      <c r="D2928" s="10"/>
      <c r="E2928" s="10"/>
      <c r="G2928" s="81"/>
      <c r="AU2928" s="25"/>
    </row>
    <row r="2929">
      <c r="D2929" s="10"/>
      <c r="E2929" s="10"/>
      <c r="G2929" s="81"/>
      <c r="AU2929" s="25"/>
    </row>
    <row r="2930">
      <c r="D2930" s="10"/>
      <c r="E2930" s="10"/>
      <c r="G2930" s="81"/>
      <c r="AU2930" s="25"/>
    </row>
    <row r="2931">
      <c r="D2931" s="10"/>
      <c r="E2931" s="10"/>
      <c r="G2931" s="81"/>
      <c r="AU2931" s="25"/>
    </row>
    <row r="2932">
      <c r="D2932" s="10"/>
      <c r="E2932" s="10"/>
      <c r="G2932" s="81"/>
      <c r="AU2932" s="25"/>
    </row>
    <row r="2933">
      <c r="D2933" s="10"/>
      <c r="E2933" s="10"/>
      <c r="G2933" s="81"/>
      <c r="AU2933" s="25"/>
    </row>
    <row r="2934">
      <c r="D2934" s="10"/>
      <c r="E2934" s="10"/>
      <c r="G2934" s="81"/>
      <c r="AU2934" s="25"/>
    </row>
    <row r="2935">
      <c r="D2935" s="10"/>
      <c r="E2935" s="10"/>
      <c r="G2935" s="81"/>
      <c r="AU2935" s="25"/>
    </row>
    <row r="2936">
      <c r="D2936" s="10"/>
      <c r="E2936" s="10"/>
      <c r="G2936" s="81"/>
      <c r="AU2936" s="25"/>
    </row>
    <row r="2937">
      <c r="D2937" s="10"/>
      <c r="E2937" s="10"/>
      <c r="G2937" s="81"/>
      <c r="AU2937" s="25"/>
    </row>
    <row r="2938">
      <c r="D2938" s="10"/>
      <c r="E2938" s="10"/>
      <c r="G2938" s="81"/>
      <c r="AU2938" s="25"/>
    </row>
    <row r="2939">
      <c r="D2939" s="10"/>
      <c r="E2939" s="10"/>
      <c r="G2939" s="81"/>
      <c r="AU2939" s="25"/>
    </row>
    <row r="2940">
      <c r="D2940" s="10"/>
      <c r="E2940" s="10"/>
      <c r="G2940" s="81"/>
      <c r="AU2940" s="25"/>
    </row>
    <row r="2941">
      <c r="D2941" s="10"/>
      <c r="E2941" s="10"/>
      <c r="G2941" s="81"/>
      <c r="AU2941" s="25"/>
    </row>
    <row r="2942">
      <c r="D2942" s="10"/>
      <c r="E2942" s="10"/>
      <c r="G2942" s="81"/>
      <c r="AU2942" s="25"/>
    </row>
    <row r="2943">
      <c r="D2943" s="10"/>
      <c r="E2943" s="10"/>
      <c r="G2943" s="81"/>
      <c r="AU2943" s="25"/>
    </row>
    <row r="2944">
      <c r="D2944" s="10"/>
      <c r="E2944" s="10"/>
      <c r="G2944" s="81"/>
      <c r="AU2944" s="25"/>
    </row>
    <row r="2945">
      <c r="D2945" s="10"/>
      <c r="E2945" s="10"/>
      <c r="G2945" s="81"/>
      <c r="AU2945" s="25"/>
    </row>
    <row r="2946">
      <c r="D2946" s="10"/>
      <c r="E2946" s="10"/>
      <c r="G2946" s="81"/>
      <c r="AU2946" s="25"/>
    </row>
    <row r="2947">
      <c r="D2947" s="10"/>
      <c r="E2947" s="10"/>
      <c r="G2947" s="81"/>
      <c r="AU2947" s="25"/>
    </row>
    <row r="2948">
      <c r="D2948" s="10"/>
      <c r="E2948" s="10"/>
      <c r="G2948" s="81"/>
      <c r="AU2948" s="25"/>
    </row>
    <row r="2949">
      <c r="D2949" s="10"/>
      <c r="E2949" s="10"/>
      <c r="G2949" s="81"/>
      <c r="AU2949" s="25"/>
    </row>
    <row r="2950">
      <c r="D2950" s="10"/>
      <c r="E2950" s="10"/>
      <c r="G2950" s="81"/>
      <c r="AU2950" s="25"/>
    </row>
    <row r="2951">
      <c r="D2951" s="10"/>
      <c r="E2951" s="10"/>
      <c r="G2951" s="81"/>
      <c r="AU2951" s="25"/>
    </row>
    <row r="2952">
      <c r="D2952" s="10"/>
      <c r="E2952" s="10"/>
      <c r="G2952" s="81"/>
      <c r="AU2952" s="25"/>
    </row>
    <row r="2953">
      <c r="D2953" s="10"/>
      <c r="E2953" s="10"/>
      <c r="G2953" s="81"/>
      <c r="AU2953" s="25"/>
    </row>
    <row r="2954">
      <c r="D2954" s="10"/>
      <c r="E2954" s="10"/>
      <c r="G2954" s="81"/>
      <c r="AU2954" s="25"/>
    </row>
    <row r="2955">
      <c r="D2955" s="10"/>
      <c r="E2955" s="10"/>
      <c r="G2955" s="81"/>
      <c r="AU2955" s="25"/>
    </row>
    <row r="2956">
      <c r="D2956" s="10"/>
      <c r="E2956" s="10"/>
      <c r="G2956" s="81"/>
      <c r="AU2956" s="25"/>
    </row>
    <row r="2957">
      <c r="D2957" s="10"/>
      <c r="E2957" s="10"/>
      <c r="G2957" s="81"/>
      <c r="AU2957" s="25"/>
    </row>
    <row r="2958">
      <c r="D2958" s="10"/>
      <c r="E2958" s="10"/>
      <c r="G2958" s="81"/>
      <c r="AU2958" s="25"/>
    </row>
    <row r="2959">
      <c r="D2959" s="10"/>
      <c r="E2959" s="10"/>
      <c r="G2959" s="81"/>
      <c r="AU2959" s="25"/>
    </row>
    <row r="2960">
      <c r="D2960" s="10"/>
      <c r="E2960" s="10"/>
      <c r="G2960" s="81"/>
      <c r="AU2960" s="25"/>
    </row>
    <row r="2961">
      <c r="D2961" s="10"/>
      <c r="E2961" s="10"/>
      <c r="G2961" s="81"/>
      <c r="AU2961" s="25"/>
    </row>
    <row r="2962">
      <c r="D2962" s="10"/>
      <c r="E2962" s="10"/>
      <c r="G2962" s="81"/>
      <c r="AU2962" s="25"/>
    </row>
    <row r="2963">
      <c r="D2963" s="10"/>
      <c r="E2963" s="10"/>
      <c r="G2963" s="81"/>
      <c r="AU2963" s="25"/>
    </row>
    <row r="2964">
      <c r="D2964" s="10"/>
      <c r="E2964" s="10"/>
      <c r="G2964" s="81"/>
      <c r="AU2964" s="25"/>
    </row>
    <row r="2965">
      <c r="D2965" s="10"/>
      <c r="E2965" s="10"/>
      <c r="G2965" s="81"/>
      <c r="AU2965" s="25"/>
    </row>
    <row r="2966">
      <c r="D2966" s="10"/>
      <c r="E2966" s="10"/>
      <c r="G2966" s="81"/>
      <c r="AU2966" s="25"/>
    </row>
    <row r="2967">
      <c r="D2967" s="10"/>
      <c r="E2967" s="10"/>
      <c r="G2967" s="81"/>
      <c r="AU2967" s="25"/>
    </row>
    <row r="2968">
      <c r="D2968" s="10"/>
      <c r="E2968" s="10"/>
      <c r="G2968" s="81"/>
      <c r="AU2968" s="25"/>
    </row>
    <row r="2969">
      <c r="D2969" s="10"/>
      <c r="E2969" s="10"/>
      <c r="G2969" s="81"/>
      <c r="AU2969" s="25"/>
    </row>
    <row r="2970">
      <c r="D2970" s="10"/>
      <c r="E2970" s="10"/>
      <c r="G2970" s="81"/>
      <c r="AU2970" s="25"/>
    </row>
    <row r="2971">
      <c r="D2971" s="10"/>
      <c r="E2971" s="10"/>
      <c r="G2971" s="81"/>
      <c r="AU2971" s="25"/>
    </row>
    <row r="2972">
      <c r="D2972" s="10"/>
      <c r="E2972" s="10"/>
      <c r="G2972" s="81"/>
      <c r="AU2972" s="25"/>
    </row>
    <row r="2973">
      <c r="D2973" s="10"/>
      <c r="E2973" s="10"/>
      <c r="G2973" s="81"/>
      <c r="AU2973" s="25"/>
    </row>
    <row r="2974">
      <c r="D2974" s="10"/>
      <c r="E2974" s="10"/>
      <c r="G2974" s="81"/>
      <c r="AU2974" s="25"/>
    </row>
    <row r="2975">
      <c r="D2975" s="10"/>
      <c r="E2975" s="10"/>
      <c r="G2975" s="81"/>
      <c r="AU2975" s="25"/>
    </row>
    <row r="2976">
      <c r="D2976" s="10"/>
      <c r="E2976" s="10"/>
      <c r="G2976" s="81"/>
      <c r="AU2976" s="25"/>
    </row>
    <row r="2977">
      <c r="D2977" s="10"/>
      <c r="E2977" s="10"/>
      <c r="G2977" s="81"/>
      <c r="AU2977" s="25"/>
    </row>
    <row r="2978">
      <c r="D2978" s="10"/>
      <c r="E2978" s="10"/>
      <c r="G2978" s="81"/>
      <c r="AU2978" s="25"/>
    </row>
    <row r="2979">
      <c r="D2979" s="10"/>
      <c r="E2979" s="10"/>
      <c r="G2979" s="81"/>
      <c r="AU2979" s="25"/>
    </row>
    <row r="2980">
      <c r="D2980" s="10"/>
      <c r="E2980" s="10"/>
      <c r="G2980" s="81"/>
      <c r="AU2980" s="25"/>
    </row>
    <row r="2981">
      <c r="D2981" s="10"/>
      <c r="E2981" s="10"/>
      <c r="G2981" s="81"/>
      <c r="AU2981" s="25"/>
    </row>
    <row r="2982">
      <c r="D2982" s="10"/>
      <c r="E2982" s="10"/>
      <c r="G2982" s="81"/>
      <c r="AU2982" s="25"/>
    </row>
    <row r="2983">
      <c r="D2983" s="10"/>
      <c r="E2983" s="10"/>
      <c r="G2983" s="81"/>
      <c r="AU2983" s="25"/>
    </row>
    <row r="2984">
      <c r="D2984" s="10"/>
      <c r="E2984" s="10"/>
      <c r="G2984" s="81"/>
      <c r="AU2984" s="25"/>
    </row>
    <row r="2985">
      <c r="D2985" s="10"/>
      <c r="E2985" s="10"/>
      <c r="G2985" s="81"/>
      <c r="AU2985" s="25"/>
    </row>
    <row r="2986">
      <c r="D2986" s="10"/>
      <c r="E2986" s="10"/>
      <c r="G2986" s="81"/>
      <c r="AU2986" s="25"/>
    </row>
    <row r="2987">
      <c r="D2987" s="10"/>
      <c r="E2987" s="10"/>
      <c r="G2987" s="81"/>
      <c r="AU2987" s="25"/>
    </row>
    <row r="2988">
      <c r="D2988" s="10"/>
      <c r="E2988" s="10"/>
      <c r="G2988" s="81"/>
      <c r="AU2988" s="25"/>
    </row>
    <row r="2989">
      <c r="D2989" s="10"/>
      <c r="E2989" s="10"/>
      <c r="G2989" s="81"/>
      <c r="AU2989" s="25"/>
    </row>
    <row r="2990">
      <c r="D2990" s="10"/>
      <c r="E2990" s="10"/>
      <c r="G2990" s="81"/>
      <c r="AU2990" s="25"/>
    </row>
    <row r="2991">
      <c r="D2991" s="10"/>
      <c r="E2991" s="10"/>
      <c r="G2991" s="81"/>
      <c r="AU2991" s="25"/>
    </row>
    <row r="2992">
      <c r="D2992" s="10"/>
      <c r="E2992" s="10"/>
      <c r="G2992" s="81"/>
      <c r="AU2992" s="25"/>
    </row>
    <row r="2993">
      <c r="D2993" s="10"/>
      <c r="E2993" s="10"/>
      <c r="G2993" s="81"/>
      <c r="AU2993" s="25"/>
    </row>
    <row r="2994">
      <c r="D2994" s="10"/>
      <c r="E2994" s="10"/>
      <c r="G2994" s="81"/>
      <c r="AU2994" s="25"/>
    </row>
    <row r="2995">
      <c r="D2995" s="10"/>
      <c r="E2995" s="10"/>
      <c r="G2995" s="81"/>
      <c r="AU2995" s="25"/>
    </row>
    <row r="2996">
      <c r="D2996" s="10"/>
      <c r="E2996" s="10"/>
      <c r="G2996" s="81"/>
      <c r="AU2996" s="25"/>
    </row>
    <row r="2997">
      <c r="D2997" s="10"/>
      <c r="E2997" s="10"/>
      <c r="G2997" s="81"/>
      <c r="AU2997" s="25"/>
    </row>
    <row r="2998">
      <c r="D2998" s="10"/>
      <c r="E2998" s="10"/>
      <c r="G2998" s="81"/>
      <c r="AU2998" s="25"/>
    </row>
    <row r="2999">
      <c r="D2999" s="10"/>
      <c r="E2999" s="10"/>
      <c r="G2999" s="81"/>
      <c r="AU2999" s="25"/>
    </row>
    <row r="3000">
      <c r="D3000" s="10"/>
      <c r="E3000" s="10"/>
      <c r="G3000" s="81"/>
      <c r="AU3000" s="25"/>
    </row>
    <row r="3001">
      <c r="D3001" s="10"/>
      <c r="E3001" s="10"/>
      <c r="G3001" s="81"/>
      <c r="AU3001" s="25"/>
    </row>
    <row r="3002">
      <c r="D3002" s="10"/>
      <c r="E3002" s="10"/>
      <c r="G3002" s="81"/>
      <c r="AU3002" s="25"/>
    </row>
    <row r="3003">
      <c r="D3003" s="10"/>
      <c r="E3003" s="10"/>
      <c r="G3003" s="81"/>
      <c r="AU3003" s="25"/>
    </row>
    <row r="3004">
      <c r="D3004" s="10"/>
      <c r="E3004" s="10"/>
      <c r="G3004" s="81"/>
      <c r="AU3004" s="25"/>
    </row>
    <row r="3005">
      <c r="D3005" s="10"/>
      <c r="E3005" s="10"/>
      <c r="G3005" s="81"/>
      <c r="AU3005" s="25"/>
    </row>
    <row r="3006">
      <c r="D3006" s="10"/>
      <c r="E3006" s="10"/>
      <c r="G3006" s="81"/>
      <c r="AU3006" s="25"/>
    </row>
    <row r="3007">
      <c r="D3007" s="10"/>
      <c r="E3007" s="10"/>
      <c r="G3007" s="81"/>
      <c r="AU3007" s="25"/>
    </row>
    <row r="3008">
      <c r="D3008" s="10"/>
      <c r="E3008" s="10"/>
      <c r="G3008" s="81"/>
      <c r="AU3008" s="25"/>
    </row>
    <row r="3009">
      <c r="D3009" s="10"/>
      <c r="E3009" s="10"/>
      <c r="G3009" s="81"/>
      <c r="AU3009" s="25"/>
    </row>
    <row r="3010">
      <c r="D3010" s="10"/>
      <c r="E3010" s="10"/>
      <c r="G3010" s="81"/>
      <c r="AU3010" s="25"/>
    </row>
    <row r="3011">
      <c r="D3011" s="10"/>
      <c r="E3011" s="10"/>
      <c r="G3011" s="81"/>
      <c r="AU3011" s="25"/>
    </row>
    <row r="3012">
      <c r="D3012" s="10"/>
      <c r="E3012" s="10"/>
      <c r="G3012" s="81"/>
      <c r="AU3012" s="25"/>
    </row>
    <row r="3013">
      <c r="D3013" s="10"/>
      <c r="E3013" s="10"/>
      <c r="G3013" s="81"/>
      <c r="AU3013" s="25"/>
    </row>
    <row r="3014">
      <c r="D3014" s="10"/>
      <c r="E3014" s="10"/>
      <c r="G3014" s="81"/>
      <c r="AU3014" s="25"/>
    </row>
    <row r="3015">
      <c r="D3015" s="10"/>
      <c r="E3015" s="10"/>
      <c r="G3015" s="81"/>
      <c r="AU3015" s="25"/>
    </row>
    <row r="3016">
      <c r="D3016" s="10"/>
      <c r="E3016" s="10"/>
      <c r="G3016" s="81"/>
      <c r="AU3016" s="25"/>
    </row>
    <row r="3017">
      <c r="D3017" s="10"/>
      <c r="E3017" s="10"/>
      <c r="G3017" s="81"/>
      <c r="AU3017" s="25"/>
    </row>
    <row r="3018">
      <c r="D3018" s="10"/>
      <c r="E3018" s="10"/>
      <c r="G3018" s="81"/>
      <c r="AU3018" s="25"/>
    </row>
    <row r="3019">
      <c r="D3019" s="10"/>
      <c r="E3019" s="10"/>
      <c r="G3019" s="81"/>
      <c r="AU3019" s="25"/>
    </row>
    <row r="3020">
      <c r="D3020" s="10"/>
      <c r="E3020" s="10"/>
      <c r="G3020" s="81"/>
      <c r="AU3020" s="25"/>
    </row>
    <row r="3021">
      <c r="D3021" s="10"/>
      <c r="E3021" s="10"/>
      <c r="G3021" s="81"/>
      <c r="AU3021" s="25"/>
    </row>
    <row r="3022">
      <c r="D3022" s="10"/>
      <c r="E3022" s="10"/>
      <c r="G3022" s="81"/>
      <c r="AU3022" s="25"/>
    </row>
    <row r="3023">
      <c r="D3023" s="10"/>
      <c r="E3023" s="10"/>
      <c r="G3023" s="81"/>
      <c r="AU3023" s="25"/>
    </row>
    <row r="3024">
      <c r="D3024" s="10"/>
      <c r="E3024" s="10"/>
      <c r="G3024" s="81"/>
      <c r="AU3024" s="25"/>
    </row>
    <row r="3025">
      <c r="D3025" s="10"/>
      <c r="E3025" s="10"/>
      <c r="G3025" s="81"/>
      <c r="AU3025" s="25"/>
    </row>
    <row r="3026">
      <c r="D3026" s="10"/>
      <c r="E3026" s="10"/>
      <c r="G3026" s="81"/>
      <c r="AU3026" s="25"/>
    </row>
    <row r="3027">
      <c r="D3027" s="10"/>
      <c r="E3027" s="10"/>
      <c r="G3027" s="81"/>
      <c r="AU3027" s="25"/>
    </row>
    <row r="3028">
      <c r="D3028" s="10"/>
      <c r="E3028" s="10"/>
      <c r="G3028" s="81"/>
      <c r="AU3028" s="25"/>
    </row>
    <row r="3029">
      <c r="D3029" s="10"/>
      <c r="E3029" s="10"/>
      <c r="G3029" s="81"/>
      <c r="AU3029" s="25"/>
    </row>
    <row r="3030">
      <c r="D3030" s="10"/>
      <c r="E3030" s="10"/>
      <c r="G3030" s="81"/>
      <c r="AU3030" s="25"/>
    </row>
    <row r="3031">
      <c r="D3031" s="10"/>
      <c r="E3031" s="10"/>
      <c r="G3031" s="81"/>
      <c r="AU3031" s="25"/>
    </row>
    <row r="3032">
      <c r="D3032" s="10"/>
      <c r="E3032" s="10"/>
      <c r="G3032" s="81"/>
      <c r="AU3032" s="25"/>
    </row>
    <row r="3033">
      <c r="D3033" s="10"/>
      <c r="E3033" s="10"/>
      <c r="G3033" s="81"/>
      <c r="AU3033" s="25"/>
    </row>
    <row r="3034">
      <c r="D3034" s="10"/>
      <c r="E3034" s="10"/>
      <c r="G3034" s="81"/>
      <c r="AU3034" s="25"/>
    </row>
    <row r="3035">
      <c r="D3035" s="10"/>
      <c r="E3035" s="10"/>
      <c r="G3035" s="81"/>
      <c r="AU3035" s="25"/>
    </row>
    <row r="3036">
      <c r="D3036" s="10"/>
      <c r="E3036" s="10"/>
      <c r="G3036" s="81"/>
      <c r="AU3036" s="25"/>
    </row>
    <row r="3037">
      <c r="D3037" s="10"/>
      <c r="E3037" s="10"/>
      <c r="G3037" s="81"/>
      <c r="AU3037" s="25"/>
    </row>
    <row r="3038">
      <c r="D3038" s="10"/>
      <c r="E3038" s="10"/>
      <c r="G3038" s="81"/>
      <c r="AU3038" s="25"/>
    </row>
    <row r="3039">
      <c r="D3039" s="10"/>
      <c r="E3039" s="10"/>
      <c r="G3039" s="81"/>
      <c r="AU3039" s="25"/>
    </row>
    <row r="3040">
      <c r="D3040" s="10"/>
      <c r="E3040" s="10"/>
      <c r="G3040" s="81"/>
      <c r="AU3040" s="25"/>
    </row>
    <row r="3041">
      <c r="D3041" s="10"/>
      <c r="E3041" s="10"/>
      <c r="G3041" s="81"/>
      <c r="AU3041" s="25"/>
    </row>
    <row r="3042">
      <c r="D3042" s="10"/>
      <c r="E3042" s="10"/>
      <c r="G3042" s="81"/>
      <c r="AU3042" s="25"/>
    </row>
    <row r="3043">
      <c r="D3043" s="10"/>
      <c r="E3043" s="10"/>
      <c r="G3043" s="81"/>
      <c r="AU3043" s="25"/>
    </row>
    <row r="3044">
      <c r="D3044" s="10"/>
      <c r="E3044" s="10"/>
      <c r="G3044" s="81"/>
      <c r="AU3044" s="25"/>
    </row>
    <row r="3045">
      <c r="D3045" s="10"/>
      <c r="E3045" s="10"/>
      <c r="G3045" s="81"/>
      <c r="AU3045" s="25"/>
    </row>
    <row r="3046">
      <c r="D3046" s="10"/>
      <c r="E3046" s="10"/>
      <c r="G3046" s="81"/>
      <c r="AU3046" s="25"/>
    </row>
    <row r="3047">
      <c r="D3047" s="10"/>
      <c r="E3047" s="10"/>
      <c r="G3047" s="81"/>
      <c r="AU3047" s="25"/>
    </row>
    <row r="3048">
      <c r="D3048" s="10"/>
      <c r="E3048" s="10"/>
      <c r="G3048" s="81"/>
      <c r="AU3048" s="25"/>
    </row>
    <row r="3049">
      <c r="D3049" s="10"/>
      <c r="E3049" s="10"/>
      <c r="G3049" s="81"/>
      <c r="AU3049" s="25"/>
    </row>
    <row r="3050">
      <c r="D3050" s="10"/>
      <c r="E3050" s="10"/>
      <c r="G3050" s="81"/>
      <c r="AU3050" s="25"/>
    </row>
    <row r="3051">
      <c r="D3051" s="10"/>
      <c r="E3051" s="10"/>
      <c r="G3051" s="81"/>
      <c r="AU3051" s="25"/>
    </row>
    <row r="3052">
      <c r="D3052" s="10"/>
      <c r="E3052" s="10"/>
      <c r="G3052" s="81"/>
      <c r="AU3052" s="25"/>
    </row>
    <row r="3053">
      <c r="D3053" s="10"/>
      <c r="E3053" s="10"/>
      <c r="G3053" s="81"/>
      <c r="AU3053" s="25"/>
    </row>
    <row r="3054">
      <c r="D3054" s="10"/>
      <c r="E3054" s="10"/>
      <c r="G3054" s="81"/>
      <c r="AU3054" s="25"/>
    </row>
    <row r="3055">
      <c r="D3055" s="10"/>
      <c r="E3055" s="10"/>
      <c r="G3055" s="81"/>
      <c r="AU3055" s="25"/>
    </row>
    <row r="3056">
      <c r="D3056" s="10"/>
      <c r="E3056" s="10"/>
      <c r="G3056" s="81"/>
      <c r="AU3056" s="25"/>
    </row>
    <row r="3057">
      <c r="D3057" s="10"/>
      <c r="E3057" s="10"/>
      <c r="G3057" s="81"/>
      <c r="AU3057" s="25"/>
    </row>
    <row r="3058">
      <c r="D3058" s="10"/>
      <c r="E3058" s="10"/>
      <c r="G3058" s="81"/>
      <c r="AU3058" s="25"/>
    </row>
    <row r="3059">
      <c r="D3059" s="10"/>
      <c r="E3059" s="10"/>
      <c r="G3059" s="81"/>
      <c r="AU3059" s="25"/>
    </row>
    <row r="3060">
      <c r="D3060" s="10"/>
      <c r="E3060" s="10"/>
      <c r="G3060" s="81"/>
      <c r="AU3060" s="25"/>
    </row>
    <row r="3061">
      <c r="D3061" s="10"/>
      <c r="E3061" s="10"/>
      <c r="G3061" s="81"/>
      <c r="AU3061" s="25"/>
    </row>
    <row r="3062">
      <c r="D3062" s="10"/>
      <c r="E3062" s="10"/>
      <c r="G3062" s="81"/>
      <c r="AU3062" s="25"/>
    </row>
    <row r="3063">
      <c r="D3063" s="10"/>
      <c r="E3063" s="10"/>
      <c r="G3063" s="81"/>
      <c r="AU3063" s="25"/>
    </row>
    <row r="3064">
      <c r="D3064" s="10"/>
      <c r="E3064" s="10"/>
      <c r="G3064" s="81"/>
      <c r="AU3064" s="25"/>
    </row>
    <row r="3065">
      <c r="D3065" s="10"/>
      <c r="E3065" s="10"/>
      <c r="G3065" s="81"/>
      <c r="AU3065" s="25"/>
    </row>
    <row r="3066">
      <c r="D3066" s="10"/>
      <c r="E3066" s="10"/>
      <c r="G3066" s="81"/>
      <c r="AU3066" s="25"/>
    </row>
    <row r="3067">
      <c r="D3067" s="10"/>
      <c r="E3067" s="10"/>
      <c r="G3067" s="81"/>
      <c r="AU3067" s="25"/>
    </row>
    <row r="3068">
      <c r="D3068" s="10"/>
      <c r="E3068" s="10"/>
      <c r="G3068" s="81"/>
      <c r="AU3068" s="25"/>
    </row>
    <row r="3069">
      <c r="D3069" s="10"/>
      <c r="E3069" s="10"/>
      <c r="G3069" s="81"/>
      <c r="AU3069" s="25"/>
    </row>
    <row r="3070">
      <c r="D3070" s="10"/>
      <c r="E3070" s="10"/>
      <c r="G3070" s="81"/>
      <c r="AU3070" s="25"/>
    </row>
    <row r="3071">
      <c r="D3071" s="10"/>
      <c r="E3071" s="10"/>
      <c r="G3071" s="81"/>
      <c r="AU3071" s="25"/>
    </row>
    <row r="3072">
      <c r="D3072" s="10"/>
      <c r="E3072" s="10"/>
      <c r="G3072" s="81"/>
      <c r="AU3072" s="25"/>
    </row>
    <row r="3073">
      <c r="D3073" s="10"/>
      <c r="E3073" s="10"/>
      <c r="G3073" s="81"/>
      <c r="AU3073" s="25"/>
    </row>
    <row r="3074">
      <c r="D3074" s="10"/>
      <c r="E3074" s="10"/>
      <c r="G3074" s="81"/>
      <c r="AU3074" s="25"/>
    </row>
    <row r="3075">
      <c r="D3075" s="10"/>
      <c r="E3075" s="10"/>
      <c r="G3075" s="81"/>
      <c r="AU3075" s="25"/>
    </row>
    <row r="3076">
      <c r="D3076" s="10"/>
      <c r="E3076" s="10"/>
      <c r="G3076" s="81"/>
      <c r="AU3076" s="25"/>
    </row>
    <row r="3077">
      <c r="D3077" s="10"/>
      <c r="E3077" s="10"/>
      <c r="G3077" s="81"/>
      <c r="AU3077" s="25"/>
    </row>
    <row r="3078">
      <c r="D3078" s="10"/>
      <c r="E3078" s="10"/>
      <c r="G3078" s="81"/>
      <c r="AU3078" s="25"/>
    </row>
    <row r="3079">
      <c r="D3079" s="10"/>
      <c r="E3079" s="10"/>
      <c r="G3079" s="81"/>
      <c r="AU3079" s="25"/>
    </row>
    <row r="3080">
      <c r="D3080" s="10"/>
      <c r="E3080" s="10"/>
      <c r="G3080" s="81"/>
      <c r="AU3080" s="25"/>
    </row>
    <row r="3081">
      <c r="D3081" s="10"/>
      <c r="E3081" s="10"/>
      <c r="G3081" s="81"/>
      <c r="AU3081" s="25"/>
    </row>
    <row r="3082">
      <c r="D3082" s="10"/>
      <c r="E3082" s="10"/>
      <c r="G3082" s="81"/>
      <c r="AU3082" s="25"/>
    </row>
    <row r="3083">
      <c r="D3083" s="10"/>
      <c r="E3083" s="10"/>
      <c r="G3083" s="81"/>
      <c r="AU3083" s="25"/>
    </row>
    <row r="3084">
      <c r="D3084" s="10"/>
      <c r="E3084" s="10"/>
      <c r="G3084" s="81"/>
      <c r="AU3084" s="25"/>
    </row>
    <row r="3085">
      <c r="D3085" s="10"/>
      <c r="E3085" s="10"/>
      <c r="G3085" s="81"/>
      <c r="AU3085" s="25"/>
    </row>
    <row r="3086">
      <c r="D3086" s="10"/>
      <c r="E3086" s="10"/>
      <c r="G3086" s="81"/>
      <c r="AU3086" s="25"/>
    </row>
    <row r="3087">
      <c r="D3087" s="10"/>
      <c r="E3087" s="10"/>
      <c r="G3087" s="81"/>
      <c r="AU3087" s="25"/>
    </row>
    <row r="3088">
      <c r="D3088" s="10"/>
      <c r="E3088" s="10"/>
      <c r="G3088" s="81"/>
      <c r="AU3088" s="25"/>
    </row>
    <row r="3089">
      <c r="D3089" s="10"/>
      <c r="E3089" s="10"/>
      <c r="G3089" s="81"/>
      <c r="AU3089" s="25"/>
    </row>
    <row r="3090">
      <c r="D3090" s="10"/>
      <c r="E3090" s="10"/>
      <c r="G3090" s="81"/>
      <c r="AU3090" s="25"/>
    </row>
    <row r="3091">
      <c r="D3091" s="10"/>
      <c r="E3091" s="10"/>
      <c r="G3091" s="81"/>
      <c r="AU3091" s="25"/>
    </row>
    <row r="3092">
      <c r="D3092" s="10"/>
      <c r="E3092" s="10"/>
      <c r="G3092" s="81"/>
      <c r="AU3092" s="25"/>
    </row>
    <row r="3093">
      <c r="D3093" s="10"/>
      <c r="E3093" s="10"/>
      <c r="G3093" s="81"/>
      <c r="AU3093" s="25"/>
    </row>
    <row r="3094">
      <c r="D3094" s="10"/>
      <c r="E3094" s="10"/>
      <c r="G3094" s="81"/>
      <c r="AU3094" s="25"/>
    </row>
    <row r="3095">
      <c r="D3095" s="10"/>
      <c r="E3095" s="10"/>
      <c r="G3095" s="81"/>
      <c r="AU3095" s="25"/>
    </row>
    <row r="3096">
      <c r="D3096" s="10"/>
      <c r="E3096" s="10"/>
      <c r="G3096" s="81"/>
      <c r="AU3096" s="25"/>
    </row>
    <row r="3097">
      <c r="D3097" s="10"/>
      <c r="E3097" s="10"/>
      <c r="G3097" s="81"/>
      <c r="AU3097" s="25"/>
    </row>
    <row r="3098">
      <c r="D3098" s="10"/>
      <c r="E3098" s="10"/>
      <c r="G3098" s="81"/>
      <c r="AU3098" s="25"/>
    </row>
    <row r="3099">
      <c r="D3099" s="10"/>
      <c r="E3099" s="10"/>
      <c r="G3099" s="81"/>
      <c r="AU3099" s="25"/>
    </row>
    <row r="3100">
      <c r="D3100" s="10"/>
      <c r="E3100" s="10"/>
      <c r="G3100" s="81"/>
      <c r="AU3100" s="25"/>
    </row>
    <row r="3101">
      <c r="D3101" s="10"/>
      <c r="E3101" s="10"/>
      <c r="G3101" s="81"/>
      <c r="AU3101" s="25"/>
    </row>
    <row r="3102">
      <c r="D3102" s="10"/>
      <c r="E3102" s="10"/>
      <c r="G3102" s="81"/>
      <c r="AU3102" s="25"/>
    </row>
    <row r="3103">
      <c r="D3103" s="10"/>
      <c r="E3103" s="10"/>
      <c r="G3103" s="81"/>
      <c r="AU3103" s="25"/>
    </row>
    <row r="3104">
      <c r="D3104" s="10"/>
      <c r="E3104" s="10"/>
      <c r="G3104" s="81"/>
      <c r="AU3104" s="25"/>
    </row>
    <row r="3105">
      <c r="D3105" s="10"/>
      <c r="E3105" s="10"/>
      <c r="G3105" s="81"/>
      <c r="AU3105" s="25"/>
    </row>
    <row r="3106">
      <c r="D3106" s="10"/>
      <c r="E3106" s="10"/>
      <c r="G3106" s="81"/>
      <c r="AU3106" s="25"/>
    </row>
    <row r="3107">
      <c r="D3107" s="10"/>
      <c r="E3107" s="10"/>
      <c r="G3107" s="81"/>
      <c r="AU3107" s="25"/>
    </row>
    <row r="3108">
      <c r="D3108" s="10"/>
      <c r="E3108" s="10"/>
      <c r="G3108" s="81"/>
      <c r="AU3108" s="25"/>
    </row>
    <row r="3109">
      <c r="D3109" s="10"/>
      <c r="E3109" s="10"/>
      <c r="G3109" s="81"/>
      <c r="AU3109" s="25"/>
    </row>
    <row r="3110">
      <c r="D3110" s="10"/>
      <c r="E3110" s="10"/>
      <c r="G3110" s="81"/>
      <c r="AU3110" s="25"/>
    </row>
    <row r="3111">
      <c r="D3111" s="10"/>
      <c r="E3111" s="10"/>
      <c r="G3111" s="81"/>
      <c r="AU3111" s="25"/>
    </row>
    <row r="3112">
      <c r="D3112" s="10"/>
      <c r="E3112" s="10"/>
      <c r="G3112" s="81"/>
      <c r="AU3112" s="25"/>
    </row>
    <row r="3113">
      <c r="D3113" s="10"/>
      <c r="E3113" s="10"/>
      <c r="G3113" s="81"/>
      <c r="AU3113" s="25"/>
    </row>
    <row r="3114">
      <c r="D3114" s="10"/>
      <c r="E3114" s="10"/>
      <c r="G3114" s="81"/>
      <c r="AU3114" s="25"/>
    </row>
    <row r="3115">
      <c r="D3115" s="10"/>
      <c r="E3115" s="10"/>
      <c r="G3115" s="81"/>
      <c r="AU3115" s="25"/>
    </row>
    <row r="3116">
      <c r="D3116" s="10"/>
      <c r="E3116" s="10"/>
      <c r="G3116" s="81"/>
      <c r="AU3116" s="25"/>
    </row>
    <row r="3117">
      <c r="D3117" s="10"/>
      <c r="E3117" s="10"/>
      <c r="G3117" s="81"/>
      <c r="AU3117" s="25"/>
    </row>
    <row r="3118">
      <c r="D3118" s="10"/>
      <c r="E3118" s="10"/>
      <c r="G3118" s="81"/>
      <c r="AU3118" s="25"/>
    </row>
    <row r="3119">
      <c r="D3119" s="10"/>
      <c r="E3119" s="10"/>
      <c r="G3119" s="81"/>
      <c r="AU3119" s="25"/>
    </row>
    <row r="3120">
      <c r="D3120" s="10"/>
      <c r="E3120" s="10"/>
      <c r="G3120" s="81"/>
      <c r="AU3120" s="25"/>
    </row>
    <row r="3121">
      <c r="D3121" s="10"/>
      <c r="E3121" s="10"/>
      <c r="G3121" s="81"/>
      <c r="AU3121" s="25"/>
    </row>
    <row r="3122">
      <c r="D3122" s="10"/>
      <c r="E3122" s="10"/>
      <c r="G3122" s="81"/>
      <c r="AU3122" s="25"/>
    </row>
    <row r="3123">
      <c r="D3123" s="10"/>
      <c r="E3123" s="10"/>
      <c r="G3123" s="81"/>
      <c r="AU3123" s="25"/>
    </row>
    <row r="3124">
      <c r="D3124" s="10"/>
      <c r="E3124" s="10"/>
      <c r="G3124" s="81"/>
      <c r="AU3124" s="25"/>
    </row>
    <row r="3125">
      <c r="D3125" s="10"/>
      <c r="E3125" s="10"/>
      <c r="G3125" s="81"/>
      <c r="AU3125" s="25"/>
    </row>
    <row r="3126">
      <c r="D3126" s="10"/>
      <c r="E3126" s="10"/>
      <c r="G3126" s="81"/>
      <c r="AU3126" s="25"/>
    </row>
    <row r="3127">
      <c r="D3127" s="10"/>
      <c r="E3127" s="10"/>
      <c r="G3127" s="81"/>
      <c r="AU3127" s="25"/>
    </row>
    <row r="3128">
      <c r="D3128" s="10"/>
      <c r="E3128" s="10"/>
      <c r="G3128" s="81"/>
      <c r="AU3128" s="25"/>
    </row>
    <row r="3129">
      <c r="D3129" s="10"/>
      <c r="E3129" s="10"/>
      <c r="G3129" s="81"/>
      <c r="AU3129" s="25"/>
    </row>
    <row r="3130">
      <c r="D3130" s="10"/>
      <c r="E3130" s="10"/>
      <c r="G3130" s="81"/>
      <c r="AU3130" s="25"/>
    </row>
    <row r="3131">
      <c r="D3131" s="10"/>
      <c r="E3131" s="10"/>
      <c r="G3131" s="81"/>
      <c r="AU3131" s="25"/>
    </row>
    <row r="3132">
      <c r="D3132" s="10"/>
      <c r="E3132" s="10"/>
      <c r="G3132" s="81"/>
      <c r="AU3132" s="25"/>
    </row>
    <row r="3133">
      <c r="D3133" s="10"/>
      <c r="E3133" s="10"/>
      <c r="G3133" s="81"/>
      <c r="AU3133" s="25"/>
    </row>
    <row r="3134">
      <c r="D3134" s="10"/>
      <c r="E3134" s="10"/>
      <c r="G3134" s="81"/>
      <c r="AU3134" s="25"/>
    </row>
    <row r="3135">
      <c r="D3135" s="10"/>
      <c r="E3135" s="10"/>
      <c r="G3135" s="81"/>
      <c r="AU3135" s="25"/>
    </row>
    <row r="3136">
      <c r="D3136" s="10"/>
      <c r="E3136" s="10"/>
      <c r="G3136" s="81"/>
      <c r="AU3136" s="25"/>
    </row>
    <row r="3137">
      <c r="D3137" s="10"/>
      <c r="E3137" s="10"/>
      <c r="G3137" s="81"/>
      <c r="AU3137" s="25"/>
    </row>
    <row r="3138">
      <c r="D3138" s="10"/>
      <c r="E3138" s="10"/>
      <c r="G3138" s="81"/>
      <c r="AU3138" s="25"/>
    </row>
    <row r="3139">
      <c r="D3139" s="10"/>
      <c r="E3139" s="10"/>
      <c r="G3139" s="81"/>
      <c r="AU3139" s="25"/>
    </row>
    <row r="3140">
      <c r="D3140" s="10"/>
      <c r="E3140" s="10"/>
      <c r="G3140" s="81"/>
      <c r="AU3140" s="25"/>
    </row>
    <row r="3141">
      <c r="D3141" s="10"/>
      <c r="E3141" s="10"/>
      <c r="G3141" s="81"/>
      <c r="AU3141" s="25"/>
    </row>
    <row r="3142">
      <c r="D3142" s="10"/>
      <c r="E3142" s="10"/>
      <c r="G3142" s="81"/>
      <c r="AU3142" s="25"/>
    </row>
    <row r="3143">
      <c r="D3143" s="10"/>
      <c r="E3143" s="10"/>
      <c r="G3143" s="81"/>
      <c r="AU3143" s="25"/>
    </row>
    <row r="3144">
      <c r="D3144" s="10"/>
      <c r="E3144" s="10"/>
      <c r="G3144" s="81"/>
      <c r="AU3144" s="25"/>
    </row>
    <row r="3145">
      <c r="D3145" s="10"/>
      <c r="E3145" s="10"/>
      <c r="G3145" s="81"/>
      <c r="AU3145" s="25"/>
    </row>
    <row r="3146">
      <c r="D3146" s="10"/>
      <c r="E3146" s="10"/>
      <c r="G3146" s="81"/>
      <c r="AU3146" s="25"/>
    </row>
    <row r="3147">
      <c r="D3147" s="10"/>
      <c r="E3147" s="10"/>
      <c r="G3147" s="81"/>
      <c r="AU3147" s="25"/>
    </row>
    <row r="3148">
      <c r="D3148" s="10"/>
      <c r="E3148" s="10"/>
      <c r="G3148" s="81"/>
      <c r="AU3148" s="25"/>
    </row>
    <row r="3149">
      <c r="D3149" s="10"/>
      <c r="E3149" s="10"/>
      <c r="G3149" s="81"/>
      <c r="AU3149" s="25"/>
    </row>
    <row r="3150">
      <c r="D3150" s="10"/>
      <c r="E3150" s="10"/>
      <c r="G3150" s="81"/>
      <c r="AU3150" s="25"/>
    </row>
    <row r="3151">
      <c r="D3151" s="10"/>
      <c r="E3151" s="10"/>
      <c r="G3151" s="81"/>
      <c r="AU3151" s="25"/>
    </row>
    <row r="3152">
      <c r="D3152" s="10"/>
      <c r="E3152" s="10"/>
      <c r="G3152" s="81"/>
      <c r="AU3152" s="25"/>
    </row>
    <row r="3153">
      <c r="D3153" s="10"/>
      <c r="E3153" s="10"/>
      <c r="G3153" s="81"/>
      <c r="AU3153" s="25"/>
    </row>
    <row r="3154">
      <c r="D3154" s="10"/>
      <c r="E3154" s="10"/>
      <c r="G3154" s="81"/>
      <c r="AU3154" s="25"/>
    </row>
    <row r="3155">
      <c r="D3155" s="10"/>
      <c r="E3155" s="10"/>
      <c r="G3155" s="81"/>
      <c r="AU3155" s="25"/>
    </row>
    <row r="3156">
      <c r="D3156" s="10"/>
      <c r="E3156" s="10"/>
      <c r="G3156" s="81"/>
      <c r="AU3156" s="25"/>
    </row>
    <row r="3157">
      <c r="D3157" s="10"/>
      <c r="E3157" s="10"/>
      <c r="G3157" s="81"/>
      <c r="AU3157" s="25"/>
    </row>
    <row r="3158">
      <c r="D3158" s="10"/>
      <c r="E3158" s="10"/>
      <c r="G3158" s="81"/>
      <c r="AU3158" s="25"/>
    </row>
    <row r="3159">
      <c r="D3159" s="10"/>
      <c r="E3159" s="10"/>
      <c r="G3159" s="81"/>
      <c r="AU3159" s="25"/>
    </row>
    <row r="3160">
      <c r="D3160" s="10"/>
      <c r="E3160" s="10"/>
      <c r="G3160" s="81"/>
      <c r="AU3160" s="25"/>
    </row>
    <row r="3161">
      <c r="D3161" s="10"/>
      <c r="E3161" s="10"/>
      <c r="G3161" s="81"/>
      <c r="AU3161" s="25"/>
    </row>
    <row r="3162">
      <c r="D3162" s="10"/>
      <c r="E3162" s="10"/>
      <c r="G3162" s="81"/>
      <c r="AU3162" s="25"/>
    </row>
    <row r="3163">
      <c r="D3163" s="10"/>
      <c r="E3163" s="10"/>
      <c r="G3163" s="81"/>
      <c r="AU3163" s="25"/>
    </row>
    <row r="3164">
      <c r="D3164" s="10"/>
      <c r="E3164" s="10"/>
      <c r="G3164" s="81"/>
      <c r="AU3164" s="25"/>
    </row>
    <row r="3165">
      <c r="D3165" s="10"/>
      <c r="E3165" s="10"/>
      <c r="G3165" s="81"/>
      <c r="AU3165" s="25"/>
    </row>
    <row r="3166">
      <c r="D3166" s="10"/>
      <c r="E3166" s="10"/>
      <c r="G3166" s="81"/>
      <c r="AU3166" s="25"/>
    </row>
    <row r="3167">
      <c r="D3167" s="10"/>
      <c r="E3167" s="10"/>
      <c r="G3167" s="81"/>
      <c r="AU3167" s="25"/>
    </row>
    <row r="3168">
      <c r="D3168" s="10"/>
      <c r="E3168" s="10"/>
      <c r="G3168" s="81"/>
      <c r="AU3168" s="25"/>
    </row>
    <row r="3169">
      <c r="D3169" s="10"/>
      <c r="E3169" s="10"/>
      <c r="G3169" s="81"/>
      <c r="AU3169" s="25"/>
    </row>
    <row r="3170">
      <c r="D3170" s="10"/>
      <c r="E3170" s="10"/>
      <c r="G3170" s="81"/>
      <c r="AU3170" s="25"/>
    </row>
    <row r="3171">
      <c r="D3171" s="10"/>
      <c r="E3171" s="10"/>
      <c r="G3171" s="81"/>
      <c r="AU3171" s="25"/>
    </row>
    <row r="3172">
      <c r="D3172" s="10"/>
      <c r="E3172" s="10"/>
      <c r="G3172" s="81"/>
      <c r="AU3172" s="25"/>
    </row>
    <row r="3173">
      <c r="D3173" s="10"/>
      <c r="E3173" s="10"/>
      <c r="G3173" s="81"/>
      <c r="AU3173" s="25"/>
    </row>
    <row r="3174">
      <c r="D3174" s="10"/>
      <c r="E3174" s="10"/>
      <c r="G3174" s="81"/>
      <c r="AU3174" s="25"/>
    </row>
    <row r="3175">
      <c r="D3175" s="10"/>
      <c r="E3175" s="10"/>
      <c r="G3175" s="81"/>
      <c r="AU3175" s="25"/>
    </row>
    <row r="3176">
      <c r="D3176" s="10"/>
      <c r="E3176" s="10"/>
      <c r="G3176" s="81"/>
      <c r="AU3176" s="25"/>
    </row>
    <row r="3177">
      <c r="D3177" s="10"/>
      <c r="E3177" s="10"/>
      <c r="G3177" s="81"/>
      <c r="AU3177" s="25"/>
    </row>
    <row r="3178">
      <c r="D3178" s="10"/>
      <c r="E3178" s="10"/>
      <c r="G3178" s="81"/>
      <c r="AU3178" s="25"/>
    </row>
    <row r="3179">
      <c r="D3179" s="10"/>
      <c r="E3179" s="10"/>
      <c r="G3179" s="81"/>
      <c r="AU3179" s="25"/>
    </row>
    <row r="3180">
      <c r="D3180" s="10"/>
      <c r="E3180" s="10"/>
      <c r="G3180" s="81"/>
      <c r="AU3180" s="25"/>
    </row>
    <row r="3181">
      <c r="D3181" s="10"/>
      <c r="E3181" s="10"/>
      <c r="G3181" s="81"/>
      <c r="AU3181" s="25"/>
    </row>
    <row r="3182">
      <c r="D3182" s="10"/>
      <c r="E3182" s="10"/>
      <c r="G3182" s="81"/>
      <c r="AU3182" s="25"/>
    </row>
    <row r="3183">
      <c r="D3183" s="10"/>
      <c r="E3183" s="10"/>
      <c r="G3183" s="81"/>
      <c r="AU3183" s="25"/>
    </row>
    <row r="3184">
      <c r="D3184" s="10"/>
      <c r="E3184" s="10"/>
      <c r="G3184" s="81"/>
      <c r="AU3184" s="25"/>
    </row>
    <row r="3185">
      <c r="D3185" s="10"/>
      <c r="E3185" s="10"/>
      <c r="G3185" s="81"/>
      <c r="AU3185" s="25"/>
    </row>
    <row r="3186">
      <c r="D3186" s="10"/>
      <c r="E3186" s="10"/>
      <c r="G3186" s="81"/>
      <c r="AU3186" s="25"/>
    </row>
    <row r="3187">
      <c r="D3187" s="10"/>
      <c r="E3187" s="10"/>
      <c r="G3187" s="81"/>
      <c r="AU3187" s="25"/>
    </row>
    <row r="3188">
      <c r="D3188" s="10"/>
      <c r="E3188" s="10"/>
      <c r="G3188" s="81"/>
      <c r="AU3188" s="25"/>
    </row>
    <row r="3189">
      <c r="D3189" s="10"/>
      <c r="E3189" s="10"/>
      <c r="G3189" s="81"/>
      <c r="AU3189" s="25"/>
    </row>
    <row r="3190">
      <c r="D3190" s="10"/>
      <c r="E3190" s="10"/>
      <c r="G3190" s="81"/>
      <c r="AU3190" s="25"/>
    </row>
    <row r="3191">
      <c r="D3191" s="10"/>
      <c r="E3191" s="10"/>
      <c r="G3191" s="81"/>
      <c r="AU3191" s="25"/>
    </row>
    <row r="3192">
      <c r="D3192" s="10"/>
      <c r="E3192" s="10"/>
      <c r="G3192" s="81"/>
      <c r="AU3192" s="25"/>
    </row>
    <row r="3193">
      <c r="D3193" s="10"/>
      <c r="E3193" s="10"/>
      <c r="G3193" s="81"/>
      <c r="AU3193" s="25"/>
    </row>
    <row r="3194">
      <c r="D3194" s="10"/>
      <c r="E3194" s="10"/>
      <c r="G3194" s="81"/>
      <c r="AU3194" s="25"/>
    </row>
    <row r="3195">
      <c r="D3195" s="10"/>
      <c r="E3195" s="10"/>
      <c r="G3195" s="81"/>
      <c r="AU3195" s="25"/>
    </row>
    <row r="3196">
      <c r="D3196" s="10"/>
      <c r="E3196" s="10"/>
      <c r="G3196" s="81"/>
      <c r="AU3196" s="25"/>
    </row>
    <row r="3197">
      <c r="D3197" s="10"/>
      <c r="E3197" s="10"/>
      <c r="G3197" s="81"/>
      <c r="AU3197" s="25"/>
    </row>
    <row r="3198">
      <c r="D3198" s="10"/>
      <c r="E3198" s="10"/>
      <c r="G3198" s="81"/>
      <c r="AU3198" s="25"/>
    </row>
    <row r="3199">
      <c r="D3199" s="10"/>
      <c r="E3199" s="10"/>
      <c r="G3199" s="81"/>
      <c r="AU3199" s="25"/>
    </row>
    <row r="3200">
      <c r="D3200" s="10"/>
      <c r="E3200" s="10"/>
      <c r="G3200" s="81"/>
      <c r="AU3200" s="25"/>
    </row>
    <row r="3201">
      <c r="D3201" s="10"/>
      <c r="E3201" s="10"/>
      <c r="G3201" s="81"/>
      <c r="AU3201" s="25"/>
    </row>
    <row r="3202">
      <c r="D3202" s="10"/>
      <c r="E3202" s="10"/>
      <c r="G3202" s="81"/>
      <c r="AU3202" s="25"/>
    </row>
    <row r="3203">
      <c r="D3203" s="10"/>
      <c r="E3203" s="10"/>
      <c r="G3203" s="81"/>
      <c r="AU3203" s="25"/>
    </row>
    <row r="3204">
      <c r="D3204" s="10"/>
      <c r="E3204" s="10"/>
      <c r="G3204" s="81"/>
      <c r="AU3204" s="25"/>
    </row>
    <row r="3205">
      <c r="D3205" s="10"/>
      <c r="E3205" s="10"/>
      <c r="G3205" s="81"/>
      <c r="AU3205" s="25"/>
    </row>
    <row r="3206">
      <c r="D3206" s="10"/>
      <c r="E3206" s="10"/>
      <c r="G3206" s="81"/>
      <c r="AU3206" s="25"/>
    </row>
    <row r="3207">
      <c r="D3207" s="10"/>
      <c r="E3207" s="10"/>
      <c r="G3207" s="81"/>
      <c r="AU3207" s="25"/>
    </row>
    <row r="3208">
      <c r="D3208" s="10"/>
      <c r="E3208" s="10"/>
      <c r="G3208" s="81"/>
      <c r="AU3208" s="25"/>
    </row>
    <row r="3209">
      <c r="D3209" s="10"/>
      <c r="E3209" s="10"/>
      <c r="G3209" s="81"/>
      <c r="AU3209" s="25"/>
    </row>
    <row r="3210">
      <c r="D3210" s="10"/>
      <c r="E3210" s="10"/>
      <c r="G3210" s="81"/>
      <c r="AU3210" s="25"/>
    </row>
    <row r="3211">
      <c r="D3211" s="10"/>
      <c r="E3211" s="10"/>
      <c r="G3211" s="81"/>
      <c r="AU3211" s="25"/>
    </row>
    <row r="3212">
      <c r="D3212" s="10"/>
      <c r="E3212" s="10"/>
      <c r="G3212" s="81"/>
      <c r="AU3212" s="25"/>
    </row>
    <row r="3213">
      <c r="D3213" s="10"/>
      <c r="E3213" s="10"/>
      <c r="G3213" s="81"/>
      <c r="AU3213" s="25"/>
    </row>
    <row r="3214">
      <c r="D3214" s="10"/>
      <c r="E3214" s="10"/>
      <c r="G3214" s="81"/>
      <c r="AU3214" s="25"/>
    </row>
    <row r="3215">
      <c r="D3215" s="10"/>
      <c r="E3215" s="10"/>
      <c r="G3215" s="81"/>
      <c r="AU3215" s="25"/>
    </row>
    <row r="3216">
      <c r="D3216" s="10"/>
      <c r="E3216" s="10"/>
      <c r="G3216" s="81"/>
      <c r="AU3216" s="25"/>
    </row>
    <row r="3217">
      <c r="D3217" s="10"/>
      <c r="E3217" s="10"/>
      <c r="G3217" s="81"/>
      <c r="AU3217" s="25"/>
    </row>
    <row r="3218">
      <c r="D3218" s="10"/>
      <c r="E3218" s="10"/>
      <c r="G3218" s="81"/>
      <c r="AU3218" s="25"/>
    </row>
    <row r="3219">
      <c r="D3219" s="10"/>
      <c r="E3219" s="10"/>
      <c r="G3219" s="81"/>
      <c r="AU3219" s="25"/>
    </row>
    <row r="3220">
      <c r="D3220" s="10"/>
      <c r="E3220" s="10"/>
      <c r="G3220" s="81"/>
      <c r="AU3220" s="25"/>
    </row>
    <row r="3221">
      <c r="D3221" s="10"/>
      <c r="E3221" s="10"/>
      <c r="G3221" s="81"/>
      <c r="AU3221" s="25"/>
    </row>
    <row r="3222">
      <c r="D3222" s="10"/>
      <c r="E3222" s="10"/>
      <c r="G3222" s="81"/>
      <c r="AU3222" s="25"/>
    </row>
    <row r="3223">
      <c r="D3223" s="10"/>
      <c r="E3223" s="10"/>
      <c r="G3223" s="81"/>
      <c r="AU3223" s="25"/>
    </row>
    <row r="3224">
      <c r="D3224" s="10"/>
      <c r="E3224" s="10"/>
      <c r="G3224" s="81"/>
      <c r="AU3224" s="25"/>
    </row>
    <row r="3225">
      <c r="D3225" s="10"/>
      <c r="E3225" s="10"/>
      <c r="G3225" s="81"/>
      <c r="AU3225" s="25"/>
    </row>
    <row r="3226">
      <c r="D3226" s="10"/>
      <c r="E3226" s="10"/>
      <c r="G3226" s="81"/>
      <c r="AU3226" s="25"/>
    </row>
    <row r="3227">
      <c r="D3227" s="10"/>
      <c r="E3227" s="10"/>
      <c r="G3227" s="81"/>
      <c r="AU3227" s="25"/>
    </row>
    <row r="3228">
      <c r="D3228" s="10"/>
      <c r="E3228" s="10"/>
      <c r="G3228" s="81"/>
      <c r="AU3228" s="25"/>
    </row>
    <row r="3229">
      <c r="D3229" s="10"/>
      <c r="E3229" s="10"/>
      <c r="G3229" s="81"/>
      <c r="AU3229" s="25"/>
    </row>
    <row r="3230">
      <c r="D3230" s="10"/>
      <c r="E3230" s="10"/>
      <c r="G3230" s="81"/>
      <c r="AU3230" s="25"/>
    </row>
    <row r="3231">
      <c r="D3231" s="10"/>
      <c r="E3231" s="10"/>
      <c r="G3231" s="81"/>
      <c r="AU3231" s="25"/>
    </row>
    <row r="3232">
      <c r="D3232" s="10"/>
      <c r="E3232" s="10"/>
      <c r="G3232" s="81"/>
      <c r="AU3232" s="25"/>
    </row>
    <row r="3233">
      <c r="D3233" s="10"/>
      <c r="E3233" s="10"/>
      <c r="G3233" s="81"/>
      <c r="AU3233" s="25"/>
    </row>
    <row r="3234">
      <c r="D3234" s="10"/>
      <c r="E3234" s="10"/>
      <c r="G3234" s="81"/>
      <c r="AU3234" s="25"/>
    </row>
    <row r="3235">
      <c r="D3235" s="10"/>
      <c r="E3235" s="10"/>
      <c r="G3235" s="81"/>
      <c r="AU3235" s="25"/>
    </row>
    <row r="3236">
      <c r="D3236" s="10"/>
      <c r="E3236" s="10"/>
      <c r="G3236" s="81"/>
      <c r="AU3236" s="25"/>
    </row>
    <row r="3237">
      <c r="D3237" s="10"/>
      <c r="E3237" s="10"/>
      <c r="G3237" s="81"/>
      <c r="AU3237" s="25"/>
    </row>
    <row r="3238">
      <c r="D3238" s="10"/>
      <c r="E3238" s="10"/>
      <c r="G3238" s="81"/>
      <c r="AU3238" s="25"/>
    </row>
    <row r="3239">
      <c r="D3239" s="10"/>
      <c r="E3239" s="10"/>
      <c r="G3239" s="81"/>
      <c r="AU3239" s="25"/>
    </row>
    <row r="3240">
      <c r="D3240" s="10"/>
      <c r="E3240" s="10"/>
      <c r="G3240" s="81"/>
      <c r="AU3240" s="25"/>
    </row>
    <row r="3241">
      <c r="D3241" s="10"/>
      <c r="E3241" s="10"/>
      <c r="G3241" s="81"/>
      <c r="AU3241" s="25"/>
    </row>
    <row r="3242">
      <c r="D3242" s="10"/>
      <c r="E3242" s="10"/>
      <c r="G3242" s="81"/>
      <c r="AU3242" s="25"/>
    </row>
    <row r="3243">
      <c r="D3243" s="10"/>
      <c r="E3243" s="10"/>
      <c r="G3243" s="81"/>
      <c r="AU3243" s="25"/>
    </row>
    <row r="3244">
      <c r="D3244" s="10"/>
      <c r="E3244" s="10"/>
      <c r="G3244" s="81"/>
      <c r="AU3244" s="25"/>
    </row>
    <row r="3245">
      <c r="D3245" s="10"/>
      <c r="E3245" s="10"/>
      <c r="G3245" s="81"/>
      <c r="AU3245" s="25"/>
    </row>
    <row r="3246">
      <c r="D3246" s="10"/>
      <c r="E3246" s="10"/>
      <c r="G3246" s="81"/>
      <c r="AU3246" s="25"/>
    </row>
    <row r="3247">
      <c r="D3247" s="10"/>
      <c r="E3247" s="10"/>
      <c r="G3247" s="81"/>
      <c r="AU3247" s="25"/>
    </row>
    <row r="3248">
      <c r="D3248" s="10"/>
      <c r="E3248" s="10"/>
      <c r="G3248" s="81"/>
      <c r="AU3248" s="25"/>
    </row>
    <row r="3249">
      <c r="D3249" s="10"/>
      <c r="E3249" s="10"/>
      <c r="G3249" s="81"/>
      <c r="AU3249" s="25"/>
    </row>
    <row r="3250">
      <c r="D3250" s="10"/>
      <c r="E3250" s="10"/>
      <c r="G3250" s="81"/>
      <c r="AU3250" s="25"/>
    </row>
    <row r="3251">
      <c r="D3251" s="10"/>
      <c r="E3251" s="10"/>
      <c r="G3251" s="81"/>
      <c r="AU3251" s="25"/>
    </row>
    <row r="3252">
      <c r="D3252" s="10"/>
      <c r="E3252" s="10"/>
      <c r="G3252" s="81"/>
      <c r="AU3252" s="25"/>
    </row>
    <row r="3253">
      <c r="D3253" s="10"/>
      <c r="E3253" s="10"/>
      <c r="G3253" s="81"/>
      <c r="AU3253" s="25"/>
    </row>
    <row r="3254">
      <c r="D3254" s="10"/>
      <c r="E3254" s="10"/>
      <c r="G3254" s="81"/>
      <c r="AU3254" s="25"/>
    </row>
    <row r="3255">
      <c r="D3255" s="10"/>
      <c r="E3255" s="10"/>
      <c r="G3255" s="81"/>
      <c r="AU3255" s="25"/>
    </row>
    <row r="3256">
      <c r="D3256" s="10"/>
      <c r="E3256" s="10"/>
      <c r="G3256" s="81"/>
      <c r="AU3256" s="25"/>
    </row>
    <row r="3257">
      <c r="D3257" s="10"/>
      <c r="E3257" s="10"/>
      <c r="G3257" s="81"/>
      <c r="AU3257" s="25"/>
    </row>
    <row r="3258">
      <c r="D3258" s="10"/>
      <c r="E3258" s="10"/>
      <c r="G3258" s="81"/>
      <c r="AU3258" s="25"/>
    </row>
    <row r="3259">
      <c r="D3259" s="10"/>
      <c r="E3259" s="10"/>
      <c r="G3259" s="81"/>
      <c r="AU3259" s="25"/>
    </row>
    <row r="3260">
      <c r="D3260" s="10"/>
      <c r="E3260" s="10"/>
      <c r="G3260" s="81"/>
      <c r="AU3260" s="25"/>
    </row>
    <row r="3261">
      <c r="D3261" s="10"/>
      <c r="E3261" s="10"/>
      <c r="G3261" s="81"/>
      <c r="AU3261" s="25"/>
    </row>
    <row r="3262">
      <c r="D3262" s="10"/>
      <c r="E3262" s="10"/>
      <c r="G3262" s="81"/>
      <c r="AU3262" s="25"/>
    </row>
    <row r="3263">
      <c r="D3263" s="10"/>
      <c r="E3263" s="10"/>
      <c r="G3263" s="81"/>
      <c r="AU3263" s="25"/>
    </row>
    <row r="3264">
      <c r="D3264" s="10"/>
      <c r="E3264" s="10"/>
      <c r="G3264" s="81"/>
      <c r="AU3264" s="25"/>
    </row>
    <row r="3265">
      <c r="D3265" s="10"/>
      <c r="E3265" s="10"/>
      <c r="G3265" s="81"/>
      <c r="AU3265" s="25"/>
    </row>
    <row r="3266">
      <c r="D3266" s="10"/>
      <c r="E3266" s="10"/>
      <c r="G3266" s="81"/>
      <c r="AU3266" s="25"/>
    </row>
    <row r="3267">
      <c r="D3267" s="10"/>
      <c r="E3267" s="10"/>
      <c r="G3267" s="81"/>
      <c r="AU3267" s="25"/>
    </row>
    <row r="3268">
      <c r="D3268" s="10"/>
      <c r="E3268" s="10"/>
      <c r="G3268" s="81"/>
      <c r="AU3268" s="25"/>
    </row>
    <row r="3269">
      <c r="D3269" s="10"/>
      <c r="E3269" s="10"/>
      <c r="G3269" s="81"/>
      <c r="AU3269" s="25"/>
    </row>
    <row r="3270">
      <c r="D3270" s="10"/>
      <c r="E3270" s="10"/>
      <c r="G3270" s="81"/>
      <c r="AU3270" s="25"/>
    </row>
    <row r="3271">
      <c r="D3271" s="10"/>
      <c r="E3271" s="10"/>
      <c r="G3271" s="81"/>
      <c r="AU3271" s="25"/>
    </row>
    <row r="3272">
      <c r="D3272" s="10"/>
      <c r="E3272" s="10"/>
      <c r="G3272" s="81"/>
      <c r="AU3272" s="25"/>
    </row>
    <row r="3273">
      <c r="D3273" s="10"/>
      <c r="E3273" s="10"/>
      <c r="G3273" s="81"/>
      <c r="AU3273" s="25"/>
    </row>
    <row r="3274">
      <c r="D3274" s="10"/>
      <c r="E3274" s="10"/>
      <c r="G3274" s="81"/>
      <c r="AU3274" s="25"/>
    </row>
    <row r="3275">
      <c r="D3275" s="10"/>
      <c r="E3275" s="10"/>
      <c r="G3275" s="81"/>
      <c r="AU3275" s="25"/>
    </row>
    <row r="3276">
      <c r="D3276" s="10"/>
      <c r="E3276" s="10"/>
      <c r="G3276" s="81"/>
      <c r="AU3276" s="25"/>
    </row>
    <row r="3277">
      <c r="D3277" s="10"/>
      <c r="E3277" s="10"/>
      <c r="G3277" s="81"/>
      <c r="AU3277" s="25"/>
    </row>
    <row r="3278">
      <c r="D3278" s="10"/>
      <c r="E3278" s="10"/>
      <c r="G3278" s="81"/>
      <c r="AU3278" s="25"/>
    </row>
    <row r="3279">
      <c r="D3279" s="10"/>
      <c r="E3279" s="10"/>
      <c r="G3279" s="81"/>
      <c r="AU3279" s="25"/>
    </row>
    <row r="3280">
      <c r="D3280" s="10"/>
      <c r="E3280" s="10"/>
      <c r="G3280" s="81"/>
      <c r="AU3280" s="25"/>
    </row>
    <row r="3281">
      <c r="D3281" s="10"/>
      <c r="E3281" s="10"/>
      <c r="G3281" s="81"/>
      <c r="AU3281" s="25"/>
    </row>
    <row r="3282">
      <c r="D3282" s="10"/>
      <c r="E3282" s="10"/>
      <c r="G3282" s="81"/>
      <c r="AU3282" s="25"/>
    </row>
    <row r="3283">
      <c r="D3283" s="10"/>
      <c r="E3283" s="10"/>
      <c r="G3283" s="81"/>
      <c r="AU3283" s="25"/>
    </row>
    <row r="3284">
      <c r="D3284" s="10"/>
      <c r="E3284" s="10"/>
      <c r="G3284" s="81"/>
      <c r="AU3284" s="25"/>
    </row>
    <row r="3285">
      <c r="D3285" s="10"/>
      <c r="E3285" s="10"/>
      <c r="G3285" s="81"/>
      <c r="AU3285" s="25"/>
    </row>
    <row r="3286">
      <c r="D3286" s="10"/>
      <c r="E3286" s="10"/>
      <c r="G3286" s="81"/>
      <c r="AU3286" s="25"/>
    </row>
    <row r="3287">
      <c r="D3287" s="10"/>
      <c r="E3287" s="10"/>
      <c r="G3287" s="81"/>
      <c r="AU3287" s="25"/>
    </row>
    <row r="3288">
      <c r="D3288" s="10"/>
      <c r="E3288" s="10"/>
      <c r="G3288" s="81"/>
      <c r="AU3288" s="25"/>
    </row>
    <row r="3289">
      <c r="D3289" s="10"/>
      <c r="E3289" s="10"/>
      <c r="G3289" s="81"/>
      <c r="AU3289" s="25"/>
    </row>
    <row r="3290">
      <c r="D3290" s="10"/>
      <c r="E3290" s="10"/>
      <c r="G3290" s="81"/>
      <c r="AU3290" s="25"/>
    </row>
    <row r="3291">
      <c r="D3291" s="10"/>
      <c r="E3291" s="10"/>
      <c r="G3291" s="81"/>
      <c r="AU3291" s="25"/>
    </row>
    <row r="3292">
      <c r="D3292" s="10"/>
      <c r="E3292" s="10"/>
      <c r="G3292" s="81"/>
      <c r="AU3292" s="25"/>
    </row>
    <row r="3293">
      <c r="D3293" s="10"/>
      <c r="E3293" s="10"/>
      <c r="G3293" s="81"/>
      <c r="AU3293" s="25"/>
    </row>
    <row r="3294">
      <c r="D3294" s="10"/>
      <c r="E3294" s="10"/>
      <c r="G3294" s="81"/>
      <c r="AU3294" s="25"/>
    </row>
    <row r="3295">
      <c r="D3295" s="10"/>
      <c r="E3295" s="10"/>
      <c r="G3295" s="81"/>
      <c r="AU3295" s="25"/>
    </row>
    <row r="3296">
      <c r="D3296" s="10"/>
      <c r="E3296" s="10"/>
      <c r="G3296" s="81"/>
      <c r="AU3296" s="25"/>
    </row>
    <row r="3297">
      <c r="D3297" s="10"/>
      <c r="E3297" s="10"/>
      <c r="G3297" s="81"/>
      <c r="AU3297" s="25"/>
    </row>
    <row r="3298">
      <c r="D3298" s="10"/>
      <c r="E3298" s="10"/>
      <c r="G3298" s="81"/>
      <c r="AU3298" s="25"/>
    </row>
    <row r="3299">
      <c r="D3299" s="10"/>
      <c r="E3299" s="10"/>
      <c r="G3299" s="81"/>
      <c r="AU3299" s="25"/>
    </row>
    <row r="3300">
      <c r="D3300" s="10"/>
      <c r="E3300" s="10"/>
      <c r="G3300" s="81"/>
      <c r="AU3300" s="25"/>
    </row>
    <row r="3301">
      <c r="D3301" s="10"/>
      <c r="E3301" s="10"/>
      <c r="G3301" s="81"/>
      <c r="AU3301" s="25"/>
    </row>
    <row r="3302">
      <c r="D3302" s="10"/>
      <c r="E3302" s="10"/>
      <c r="G3302" s="81"/>
      <c r="AU3302" s="25"/>
    </row>
    <row r="3303">
      <c r="D3303" s="10"/>
      <c r="E3303" s="10"/>
      <c r="G3303" s="81"/>
      <c r="AU3303" s="25"/>
    </row>
    <row r="3304">
      <c r="D3304" s="10"/>
      <c r="E3304" s="10"/>
      <c r="G3304" s="81"/>
      <c r="AU3304" s="25"/>
    </row>
    <row r="3305">
      <c r="D3305" s="10"/>
      <c r="E3305" s="10"/>
      <c r="G3305" s="81"/>
      <c r="AU3305" s="25"/>
    </row>
    <row r="3306">
      <c r="D3306" s="10"/>
      <c r="E3306" s="10"/>
      <c r="G3306" s="81"/>
      <c r="AU3306" s="25"/>
    </row>
    <row r="3307">
      <c r="D3307" s="10"/>
      <c r="E3307" s="10"/>
      <c r="G3307" s="81"/>
      <c r="AU3307" s="25"/>
    </row>
    <row r="3308">
      <c r="D3308" s="10"/>
      <c r="E3308" s="10"/>
      <c r="G3308" s="81"/>
      <c r="AU3308" s="25"/>
    </row>
    <row r="3309">
      <c r="D3309" s="10"/>
      <c r="E3309" s="10"/>
      <c r="G3309" s="81"/>
      <c r="AU3309" s="25"/>
    </row>
    <row r="3310">
      <c r="D3310" s="10"/>
      <c r="E3310" s="10"/>
      <c r="G3310" s="81"/>
      <c r="AU3310" s="25"/>
    </row>
    <row r="3311">
      <c r="D3311" s="10"/>
      <c r="E3311" s="10"/>
      <c r="G3311" s="81"/>
      <c r="AU3311" s="25"/>
    </row>
    <row r="3312">
      <c r="D3312" s="10"/>
      <c r="E3312" s="10"/>
      <c r="G3312" s="81"/>
      <c r="AU3312" s="25"/>
    </row>
    <row r="3313">
      <c r="D3313" s="10"/>
      <c r="E3313" s="10"/>
      <c r="G3313" s="81"/>
      <c r="AU3313" s="25"/>
    </row>
    <row r="3314">
      <c r="D3314" s="10"/>
      <c r="E3314" s="10"/>
      <c r="G3314" s="81"/>
      <c r="AU3314" s="25"/>
    </row>
    <row r="3315">
      <c r="D3315" s="10"/>
      <c r="E3315" s="10"/>
      <c r="G3315" s="81"/>
      <c r="AU3315" s="25"/>
    </row>
    <row r="3316">
      <c r="D3316" s="10"/>
      <c r="E3316" s="10"/>
      <c r="G3316" s="81"/>
      <c r="AU3316" s="25"/>
    </row>
    <row r="3317">
      <c r="D3317" s="10"/>
      <c r="E3317" s="10"/>
      <c r="G3317" s="81"/>
      <c r="AU3317" s="25"/>
    </row>
    <row r="3318">
      <c r="D3318" s="10"/>
      <c r="E3318" s="10"/>
      <c r="G3318" s="81"/>
      <c r="AU3318" s="25"/>
    </row>
    <row r="3319">
      <c r="D3319" s="10"/>
      <c r="E3319" s="10"/>
      <c r="G3319" s="81"/>
      <c r="AU3319" s="25"/>
    </row>
    <row r="3320">
      <c r="D3320" s="10"/>
      <c r="E3320" s="10"/>
      <c r="G3320" s="81"/>
      <c r="AU3320" s="25"/>
    </row>
    <row r="3321">
      <c r="D3321" s="10"/>
      <c r="E3321" s="10"/>
      <c r="G3321" s="81"/>
      <c r="AU3321" s="25"/>
    </row>
    <row r="3322">
      <c r="D3322" s="10"/>
      <c r="E3322" s="10"/>
      <c r="G3322" s="81"/>
      <c r="AU3322" s="25"/>
    </row>
    <row r="3323">
      <c r="D3323" s="10"/>
      <c r="E3323" s="10"/>
      <c r="G3323" s="81"/>
      <c r="AU3323" s="25"/>
    </row>
    <row r="3324">
      <c r="D3324" s="10"/>
      <c r="E3324" s="10"/>
      <c r="G3324" s="81"/>
      <c r="AU3324" s="25"/>
    </row>
    <row r="3325">
      <c r="D3325" s="10"/>
      <c r="E3325" s="10"/>
      <c r="G3325" s="81"/>
      <c r="AU3325" s="25"/>
    </row>
    <row r="3326">
      <c r="D3326" s="10"/>
      <c r="E3326" s="10"/>
      <c r="G3326" s="81"/>
      <c r="AU3326" s="25"/>
    </row>
    <row r="3327">
      <c r="D3327" s="10"/>
      <c r="E3327" s="10"/>
      <c r="G3327" s="81"/>
      <c r="AU3327" s="25"/>
    </row>
    <row r="3328">
      <c r="D3328" s="10"/>
      <c r="E3328" s="10"/>
      <c r="G3328" s="81"/>
      <c r="AU3328" s="25"/>
    </row>
    <row r="3329">
      <c r="D3329" s="10"/>
      <c r="E3329" s="10"/>
      <c r="G3329" s="81"/>
      <c r="AU3329" s="25"/>
    </row>
    <row r="3330">
      <c r="D3330" s="10"/>
      <c r="E3330" s="10"/>
      <c r="G3330" s="81"/>
      <c r="AU3330" s="25"/>
    </row>
    <row r="3331">
      <c r="D3331" s="10"/>
      <c r="E3331" s="10"/>
      <c r="G3331" s="81"/>
      <c r="AU3331" s="25"/>
    </row>
    <row r="3332">
      <c r="D3332" s="10"/>
      <c r="E3332" s="10"/>
      <c r="G3332" s="81"/>
      <c r="AU3332" s="25"/>
    </row>
    <row r="3333">
      <c r="D3333" s="10"/>
      <c r="E3333" s="10"/>
      <c r="G3333" s="81"/>
      <c r="AU3333" s="25"/>
    </row>
    <row r="3334">
      <c r="D3334" s="10"/>
      <c r="E3334" s="10"/>
      <c r="G3334" s="81"/>
      <c r="AU3334" s="25"/>
    </row>
    <row r="3335">
      <c r="D3335" s="10"/>
      <c r="E3335" s="10"/>
      <c r="G3335" s="81"/>
      <c r="AU3335" s="25"/>
    </row>
    <row r="3336">
      <c r="D3336" s="10"/>
      <c r="E3336" s="10"/>
      <c r="G3336" s="81"/>
      <c r="AU3336" s="25"/>
    </row>
    <row r="3337">
      <c r="D3337" s="10"/>
      <c r="E3337" s="10"/>
      <c r="G3337" s="81"/>
      <c r="AU3337" s="25"/>
    </row>
    <row r="3338">
      <c r="D3338" s="10"/>
      <c r="E3338" s="10"/>
      <c r="G3338" s="81"/>
      <c r="AU3338" s="25"/>
    </row>
    <row r="3339">
      <c r="D3339" s="10"/>
      <c r="E3339" s="10"/>
      <c r="G3339" s="81"/>
      <c r="AU3339" s="25"/>
    </row>
    <row r="3340">
      <c r="D3340" s="10"/>
      <c r="E3340" s="10"/>
      <c r="G3340" s="81"/>
      <c r="AU3340" s="25"/>
    </row>
    <row r="3341">
      <c r="D3341" s="10"/>
      <c r="E3341" s="10"/>
      <c r="G3341" s="81"/>
      <c r="AU3341" s="25"/>
    </row>
    <row r="3342">
      <c r="D3342" s="10"/>
      <c r="E3342" s="10"/>
      <c r="G3342" s="81"/>
      <c r="AU3342" s="25"/>
    </row>
    <row r="3343">
      <c r="D3343" s="10"/>
      <c r="E3343" s="10"/>
      <c r="G3343" s="81"/>
      <c r="AU3343" s="25"/>
    </row>
    <row r="3344">
      <c r="D3344" s="10"/>
      <c r="E3344" s="10"/>
      <c r="G3344" s="81"/>
      <c r="AU3344" s="25"/>
    </row>
    <row r="3345">
      <c r="D3345" s="10"/>
      <c r="E3345" s="10"/>
      <c r="G3345" s="81"/>
      <c r="AU3345" s="25"/>
    </row>
    <row r="3346">
      <c r="D3346" s="10"/>
      <c r="E3346" s="10"/>
      <c r="G3346" s="81"/>
      <c r="AU3346" s="25"/>
    </row>
    <row r="3347">
      <c r="D3347" s="10"/>
      <c r="E3347" s="10"/>
      <c r="G3347" s="81"/>
      <c r="AU3347" s="25"/>
    </row>
    <row r="3348">
      <c r="D3348" s="10"/>
      <c r="E3348" s="10"/>
      <c r="G3348" s="81"/>
      <c r="AU3348" s="25"/>
    </row>
    <row r="3349">
      <c r="D3349" s="10"/>
      <c r="E3349" s="10"/>
      <c r="G3349" s="81"/>
      <c r="AU3349" s="25"/>
    </row>
    <row r="3350">
      <c r="D3350" s="10"/>
      <c r="E3350" s="10"/>
      <c r="G3350" s="81"/>
      <c r="AU3350" s="25"/>
    </row>
    <row r="3351">
      <c r="D3351" s="10"/>
      <c r="E3351" s="10"/>
      <c r="G3351" s="81"/>
      <c r="AU3351" s="25"/>
    </row>
    <row r="3352">
      <c r="D3352" s="10"/>
      <c r="E3352" s="10"/>
      <c r="G3352" s="81"/>
      <c r="AU3352" s="25"/>
    </row>
    <row r="3353">
      <c r="D3353" s="10"/>
      <c r="E3353" s="10"/>
      <c r="G3353" s="81"/>
      <c r="AU3353" s="25"/>
    </row>
    <row r="3354">
      <c r="D3354" s="10"/>
      <c r="E3354" s="10"/>
      <c r="G3354" s="81"/>
      <c r="AU3354" s="25"/>
    </row>
    <row r="3355">
      <c r="D3355" s="10"/>
      <c r="E3355" s="10"/>
      <c r="G3355" s="81"/>
      <c r="AU3355" s="25"/>
    </row>
    <row r="3356">
      <c r="D3356" s="10"/>
      <c r="E3356" s="10"/>
      <c r="G3356" s="81"/>
      <c r="AU3356" s="25"/>
    </row>
    <row r="3357">
      <c r="D3357" s="10"/>
      <c r="E3357" s="10"/>
      <c r="G3357" s="81"/>
      <c r="AU3357" s="25"/>
    </row>
    <row r="3358">
      <c r="D3358" s="10"/>
      <c r="E3358" s="10"/>
      <c r="G3358" s="81"/>
      <c r="AU3358" s="25"/>
    </row>
    <row r="3359">
      <c r="D3359" s="10"/>
      <c r="E3359" s="10"/>
      <c r="G3359" s="81"/>
      <c r="AU3359" s="25"/>
    </row>
    <row r="3360">
      <c r="D3360" s="10"/>
      <c r="E3360" s="10"/>
      <c r="G3360" s="81"/>
      <c r="AU3360" s="25"/>
    </row>
    <row r="3361">
      <c r="D3361" s="10"/>
      <c r="E3361" s="10"/>
      <c r="G3361" s="81"/>
      <c r="AU3361" s="25"/>
    </row>
    <row r="3362">
      <c r="D3362" s="10"/>
      <c r="E3362" s="10"/>
      <c r="G3362" s="81"/>
      <c r="AU3362" s="25"/>
    </row>
    <row r="3363">
      <c r="D3363" s="10"/>
      <c r="E3363" s="10"/>
      <c r="G3363" s="81"/>
      <c r="AU3363" s="25"/>
    </row>
    <row r="3364">
      <c r="D3364" s="10"/>
      <c r="E3364" s="10"/>
      <c r="G3364" s="81"/>
      <c r="AU3364" s="25"/>
    </row>
    <row r="3365">
      <c r="D3365" s="10"/>
      <c r="E3365" s="10"/>
      <c r="G3365" s="81"/>
      <c r="AU3365" s="25"/>
    </row>
    <row r="3366">
      <c r="D3366" s="10"/>
      <c r="E3366" s="10"/>
      <c r="G3366" s="81"/>
      <c r="AU3366" s="25"/>
    </row>
    <row r="3367">
      <c r="D3367" s="10"/>
      <c r="E3367" s="10"/>
      <c r="G3367" s="81"/>
      <c r="AU3367" s="25"/>
    </row>
    <row r="3368">
      <c r="D3368" s="10"/>
      <c r="E3368" s="10"/>
      <c r="G3368" s="81"/>
      <c r="AU3368" s="25"/>
    </row>
    <row r="3369">
      <c r="D3369" s="10"/>
      <c r="E3369" s="10"/>
      <c r="G3369" s="81"/>
      <c r="AU3369" s="25"/>
    </row>
    <row r="3370">
      <c r="D3370" s="10"/>
      <c r="E3370" s="10"/>
      <c r="G3370" s="81"/>
      <c r="AU3370" s="25"/>
    </row>
    <row r="3371">
      <c r="D3371" s="10"/>
      <c r="E3371" s="10"/>
      <c r="G3371" s="81"/>
      <c r="AU3371" s="25"/>
    </row>
    <row r="3372">
      <c r="D3372" s="10"/>
      <c r="E3372" s="10"/>
      <c r="G3372" s="81"/>
      <c r="AU3372" s="25"/>
    </row>
    <row r="3373">
      <c r="D3373" s="10"/>
      <c r="E3373" s="10"/>
      <c r="G3373" s="81"/>
      <c r="AU3373" s="25"/>
    </row>
    <row r="3374">
      <c r="D3374" s="10"/>
      <c r="E3374" s="10"/>
      <c r="G3374" s="81"/>
      <c r="AU3374" s="25"/>
    </row>
    <row r="3375">
      <c r="D3375" s="10"/>
      <c r="E3375" s="10"/>
      <c r="G3375" s="81"/>
      <c r="AU3375" s="25"/>
    </row>
    <row r="3376">
      <c r="D3376" s="10"/>
      <c r="E3376" s="10"/>
      <c r="G3376" s="81"/>
      <c r="AU3376" s="25"/>
    </row>
    <row r="3377">
      <c r="D3377" s="10"/>
      <c r="E3377" s="10"/>
      <c r="G3377" s="81"/>
      <c r="AU3377" s="25"/>
    </row>
    <row r="3378">
      <c r="D3378" s="10"/>
      <c r="E3378" s="10"/>
      <c r="G3378" s="81"/>
      <c r="AU3378" s="25"/>
    </row>
    <row r="3379">
      <c r="D3379" s="10"/>
      <c r="E3379" s="10"/>
      <c r="G3379" s="81"/>
      <c r="AU3379" s="25"/>
    </row>
    <row r="3380">
      <c r="D3380" s="10"/>
      <c r="E3380" s="10"/>
      <c r="G3380" s="81"/>
      <c r="AU3380" s="25"/>
    </row>
    <row r="3381">
      <c r="D3381" s="10"/>
      <c r="E3381" s="10"/>
      <c r="G3381" s="81"/>
      <c r="AU3381" s="25"/>
    </row>
    <row r="3382">
      <c r="D3382" s="10"/>
      <c r="E3382" s="10"/>
      <c r="G3382" s="81"/>
      <c r="AU3382" s="25"/>
    </row>
    <row r="3383">
      <c r="D3383" s="10"/>
      <c r="E3383" s="10"/>
      <c r="G3383" s="81"/>
      <c r="AU3383" s="25"/>
    </row>
    <row r="3384">
      <c r="D3384" s="10"/>
      <c r="E3384" s="10"/>
      <c r="G3384" s="81"/>
      <c r="AU3384" s="25"/>
    </row>
    <row r="3385">
      <c r="D3385" s="10"/>
      <c r="E3385" s="10"/>
      <c r="G3385" s="81"/>
      <c r="AU3385" s="25"/>
    </row>
    <row r="3386">
      <c r="D3386" s="10"/>
      <c r="E3386" s="10"/>
      <c r="G3386" s="81"/>
      <c r="AU3386" s="25"/>
    </row>
    <row r="3387">
      <c r="D3387" s="10"/>
      <c r="E3387" s="10"/>
      <c r="G3387" s="81"/>
      <c r="AU3387" s="25"/>
    </row>
    <row r="3388">
      <c r="D3388" s="10"/>
      <c r="E3388" s="10"/>
      <c r="G3388" s="81"/>
      <c r="AU3388" s="25"/>
    </row>
    <row r="3389">
      <c r="D3389" s="10"/>
      <c r="E3389" s="10"/>
      <c r="G3389" s="81"/>
      <c r="AU3389" s="25"/>
    </row>
    <row r="3390">
      <c r="D3390" s="10"/>
      <c r="E3390" s="10"/>
      <c r="G3390" s="81"/>
      <c r="AU3390" s="25"/>
    </row>
    <row r="3391">
      <c r="D3391" s="10"/>
      <c r="E3391" s="10"/>
      <c r="G3391" s="81"/>
      <c r="AU3391" s="25"/>
    </row>
    <row r="3392">
      <c r="D3392" s="10"/>
      <c r="E3392" s="10"/>
      <c r="G3392" s="81"/>
      <c r="AU3392" s="25"/>
    </row>
    <row r="3393">
      <c r="D3393" s="10"/>
      <c r="E3393" s="10"/>
      <c r="G3393" s="81"/>
      <c r="AU3393" s="25"/>
    </row>
    <row r="3394">
      <c r="D3394" s="10"/>
      <c r="E3394" s="10"/>
      <c r="G3394" s="81"/>
      <c r="AU3394" s="25"/>
    </row>
    <row r="3395">
      <c r="D3395" s="10"/>
      <c r="E3395" s="10"/>
      <c r="G3395" s="81"/>
      <c r="AU3395" s="25"/>
    </row>
    <row r="3396">
      <c r="D3396" s="10"/>
      <c r="E3396" s="10"/>
      <c r="G3396" s="81"/>
      <c r="AU3396" s="25"/>
    </row>
    <row r="3397">
      <c r="D3397" s="10"/>
      <c r="E3397" s="10"/>
      <c r="G3397" s="81"/>
      <c r="AU3397" s="25"/>
    </row>
    <row r="3398">
      <c r="D3398" s="10"/>
      <c r="E3398" s="10"/>
      <c r="G3398" s="81"/>
      <c r="AU3398" s="25"/>
    </row>
    <row r="3399">
      <c r="D3399" s="10"/>
      <c r="E3399" s="10"/>
      <c r="G3399" s="81"/>
      <c r="AU3399" s="25"/>
    </row>
    <row r="3400">
      <c r="D3400" s="10"/>
      <c r="E3400" s="10"/>
      <c r="G3400" s="81"/>
      <c r="AU3400" s="25"/>
    </row>
    <row r="3401">
      <c r="D3401" s="10"/>
      <c r="E3401" s="10"/>
      <c r="G3401" s="81"/>
      <c r="AU3401" s="25"/>
    </row>
    <row r="3402">
      <c r="D3402" s="10"/>
      <c r="E3402" s="10"/>
      <c r="G3402" s="81"/>
      <c r="AU3402" s="25"/>
    </row>
    <row r="3403">
      <c r="D3403" s="10"/>
      <c r="E3403" s="10"/>
      <c r="G3403" s="81"/>
      <c r="AU3403" s="25"/>
    </row>
    <row r="3404">
      <c r="D3404" s="10"/>
      <c r="E3404" s="10"/>
      <c r="G3404" s="81"/>
      <c r="AU3404" s="25"/>
    </row>
    <row r="3405">
      <c r="D3405" s="10"/>
      <c r="E3405" s="10"/>
      <c r="G3405" s="81"/>
      <c r="AU3405" s="25"/>
    </row>
    <row r="3406">
      <c r="D3406" s="10"/>
      <c r="E3406" s="10"/>
      <c r="G3406" s="81"/>
      <c r="AU3406" s="25"/>
    </row>
    <row r="3407">
      <c r="D3407" s="10"/>
      <c r="E3407" s="10"/>
      <c r="G3407" s="81"/>
      <c r="AU3407" s="25"/>
    </row>
    <row r="3408">
      <c r="D3408" s="10"/>
      <c r="E3408" s="10"/>
      <c r="G3408" s="81"/>
      <c r="AU3408" s="25"/>
    </row>
    <row r="3409">
      <c r="D3409" s="10"/>
      <c r="E3409" s="10"/>
      <c r="G3409" s="81"/>
      <c r="AU3409" s="25"/>
    </row>
    <row r="3410">
      <c r="D3410" s="10"/>
      <c r="E3410" s="10"/>
      <c r="G3410" s="81"/>
      <c r="AU3410" s="25"/>
    </row>
    <row r="3411">
      <c r="D3411" s="10"/>
      <c r="E3411" s="10"/>
      <c r="G3411" s="81"/>
      <c r="AU3411" s="25"/>
    </row>
    <row r="3412">
      <c r="D3412" s="10"/>
      <c r="E3412" s="10"/>
      <c r="G3412" s="81"/>
      <c r="AU3412" s="25"/>
    </row>
    <row r="3413">
      <c r="D3413" s="10"/>
      <c r="E3413" s="10"/>
      <c r="G3413" s="81"/>
      <c r="AU3413" s="25"/>
    </row>
    <row r="3414">
      <c r="D3414" s="10"/>
      <c r="E3414" s="10"/>
      <c r="G3414" s="81"/>
      <c r="AU3414" s="25"/>
    </row>
    <row r="3415">
      <c r="D3415" s="10"/>
      <c r="E3415" s="10"/>
      <c r="G3415" s="81"/>
      <c r="AU3415" s="25"/>
    </row>
    <row r="3416">
      <c r="D3416" s="10"/>
      <c r="E3416" s="10"/>
      <c r="G3416" s="81"/>
      <c r="AU3416" s="25"/>
    </row>
    <row r="3417">
      <c r="D3417" s="10"/>
      <c r="E3417" s="10"/>
      <c r="G3417" s="81"/>
      <c r="AU3417" s="25"/>
    </row>
    <row r="3418">
      <c r="D3418" s="10"/>
      <c r="E3418" s="10"/>
      <c r="G3418" s="81"/>
      <c r="AU3418" s="25"/>
    </row>
    <row r="3419">
      <c r="D3419" s="10"/>
      <c r="E3419" s="10"/>
      <c r="G3419" s="81"/>
      <c r="AU3419" s="25"/>
    </row>
    <row r="3420">
      <c r="D3420" s="10"/>
      <c r="E3420" s="10"/>
      <c r="G3420" s="81"/>
      <c r="AU3420" s="25"/>
    </row>
    <row r="3421">
      <c r="D3421" s="10"/>
      <c r="E3421" s="10"/>
      <c r="G3421" s="81"/>
      <c r="AU3421" s="25"/>
    </row>
    <row r="3422">
      <c r="D3422" s="10"/>
      <c r="E3422" s="10"/>
      <c r="G3422" s="81"/>
      <c r="AU3422" s="25"/>
    </row>
    <row r="3423">
      <c r="D3423" s="10"/>
      <c r="E3423" s="10"/>
      <c r="G3423" s="81"/>
      <c r="AU3423" s="25"/>
    </row>
    <row r="3424">
      <c r="D3424" s="10"/>
      <c r="E3424" s="10"/>
      <c r="G3424" s="81"/>
      <c r="AU3424" s="25"/>
    </row>
    <row r="3425">
      <c r="D3425" s="10"/>
      <c r="E3425" s="10"/>
      <c r="G3425" s="81"/>
      <c r="AU3425" s="25"/>
    </row>
    <row r="3426">
      <c r="D3426" s="10"/>
      <c r="E3426" s="10"/>
      <c r="G3426" s="81"/>
      <c r="AU3426" s="25"/>
    </row>
    <row r="3427">
      <c r="D3427" s="10"/>
      <c r="E3427" s="10"/>
      <c r="G3427" s="81"/>
      <c r="AU3427" s="25"/>
    </row>
    <row r="3428">
      <c r="D3428" s="10"/>
      <c r="E3428" s="10"/>
      <c r="G3428" s="81"/>
      <c r="AU3428" s="25"/>
    </row>
    <row r="3429">
      <c r="D3429" s="10"/>
      <c r="E3429" s="10"/>
      <c r="G3429" s="81"/>
      <c r="AU3429" s="25"/>
    </row>
    <row r="3430">
      <c r="D3430" s="10"/>
      <c r="E3430" s="10"/>
      <c r="G3430" s="81"/>
      <c r="AU3430" s="25"/>
    </row>
    <row r="3431">
      <c r="D3431" s="10"/>
      <c r="E3431" s="10"/>
      <c r="G3431" s="81"/>
      <c r="AU3431" s="25"/>
    </row>
    <row r="3432">
      <c r="D3432" s="10"/>
      <c r="E3432" s="10"/>
      <c r="G3432" s="81"/>
      <c r="AU3432" s="25"/>
    </row>
    <row r="3433">
      <c r="D3433" s="10"/>
      <c r="E3433" s="10"/>
      <c r="G3433" s="81"/>
      <c r="AU3433" s="25"/>
    </row>
    <row r="3434">
      <c r="D3434" s="10"/>
      <c r="E3434" s="10"/>
      <c r="G3434" s="81"/>
      <c r="AU3434" s="25"/>
    </row>
    <row r="3435">
      <c r="D3435" s="10"/>
      <c r="E3435" s="10"/>
      <c r="G3435" s="81"/>
      <c r="AU3435" s="25"/>
    </row>
    <row r="3436">
      <c r="D3436" s="10"/>
      <c r="E3436" s="10"/>
      <c r="G3436" s="81"/>
      <c r="AU3436" s="25"/>
    </row>
    <row r="3437">
      <c r="D3437" s="10"/>
      <c r="E3437" s="10"/>
      <c r="G3437" s="81"/>
      <c r="AU3437" s="25"/>
    </row>
    <row r="3438">
      <c r="D3438" s="10"/>
      <c r="E3438" s="10"/>
      <c r="G3438" s="81"/>
      <c r="AU3438" s="25"/>
    </row>
    <row r="3439">
      <c r="D3439" s="10"/>
      <c r="E3439" s="10"/>
      <c r="G3439" s="81"/>
      <c r="AU3439" s="25"/>
    </row>
    <row r="3440">
      <c r="D3440" s="10"/>
      <c r="E3440" s="10"/>
      <c r="G3440" s="81"/>
      <c r="AU3440" s="25"/>
    </row>
    <row r="3441">
      <c r="D3441" s="10"/>
      <c r="E3441" s="10"/>
      <c r="G3441" s="81"/>
      <c r="AU3441" s="25"/>
    </row>
    <row r="3442">
      <c r="D3442" s="10"/>
      <c r="E3442" s="10"/>
      <c r="G3442" s="81"/>
      <c r="AU3442" s="25"/>
    </row>
    <row r="3443">
      <c r="D3443" s="10"/>
      <c r="E3443" s="10"/>
      <c r="G3443" s="81"/>
      <c r="AU3443" s="25"/>
    </row>
    <row r="3444">
      <c r="D3444" s="10"/>
      <c r="E3444" s="10"/>
      <c r="G3444" s="81"/>
      <c r="AU3444" s="25"/>
    </row>
    <row r="3445">
      <c r="D3445" s="10"/>
      <c r="E3445" s="10"/>
      <c r="G3445" s="81"/>
      <c r="AU3445" s="25"/>
    </row>
    <row r="3446">
      <c r="D3446" s="10"/>
      <c r="E3446" s="10"/>
      <c r="G3446" s="81"/>
      <c r="AU3446" s="25"/>
    </row>
    <row r="3447">
      <c r="D3447" s="10"/>
      <c r="E3447" s="10"/>
      <c r="G3447" s="81"/>
      <c r="AU3447" s="25"/>
    </row>
    <row r="3448">
      <c r="D3448" s="10"/>
      <c r="E3448" s="10"/>
      <c r="G3448" s="81"/>
      <c r="AU3448" s="25"/>
    </row>
    <row r="3449">
      <c r="D3449" s="10"/>
      <c r="E3449" s="10"/>
      <c r="G3449" s="81"/>
      <c r="AU3449" s="25"/>
    </row>
    <row r="3450">
      <c r="D3450" s="10"/>
      <c r="E3450" s="10"/>
      <c r="G3450" s="81"/>
      <c r="AU3450" s="25"/>
    </row>
    <row r="3451">
      <c r="D3451" s="10"/>
      <c r="E3451" s="10"/>
      <c r="G3451" s="81"/>
      <c r="AU3451" s="25"/>
    </row>
    <row r="3452">
      <c r="D3452" s="10"/>
      <c r="E3452" s="10"/>
      <c r="G3452" s="81"/>
      <c r="AU3452" s="25"/>
    </row>
    <row r="3453">
      <c r="D3453" s="10"/>
      <c r="E3453" s="10"/>
      <c r="G3453" s="81"/>
      <c r="AU3453" s="25"/>
    </row>
    <row r="3454">
      <c r="D3454" s="10"/>
      <c r="E3454" s="10"/>
      <c r="G3454" s="81"/>
      <c r="AU3454" s="25"/>
    </row>
    <row r="3455">
      <c r="D3455" s="10"/>
      <c r="E3455" s="10"/>
      <c r="G3455" s="81"/>
      <c r="AU3455" s="25"/>
    </row>
    <row r="3456">
      <c r="D3456" s="10"/>
      <c r="E3456" s="10"/>
      <c r="G3456" s="81"/>
      <c r="AU3456" s="25"/>
    </row>
    <row r="3457">
      <c r="D3457" s="10"/>
      <c r="E3457" s="10"/>
      <c r="G3457" s="81"/>
      <c r="AU3457" s="25"/>
    </row>
    <row r="3458">
      <c r="D3458" s="10"/>
      <c r="E3458" s="10"/>
      <c r="G3458" s="81"/>
      <c r="AU3458" s="25"/>
    </row>
    <row r="3459">
      <c r="D3459" s="10"/>
      <c r="E3459" s="10"/>
      <c r="G3459" s="81"/>
      <c r="AU3459" s="25"/>
    </row>
    <row r="3460">
      <c r="D3460" s="10"/>
      <c r="E3460" s="10"/>
      <c r="G3460" s="81"/>
      <c r="AU3460" s="25"/>
    </row>
    <row r="3461">
      <c r="D3461" s="10"/>
      <c r="E3461" s="10"/>
      <c r="G3461" s="81"/>
      <c r="AU3461" s="25"/>
    </row>
    <row r="3462">
      <c r="D3462" s="10"/>
      <c r="E3462" s="10"/>
      <c r="G3462" s="81"/>
      <c r="AU3462" s="25"/>
    </row>
    <row r="3463">
      <c r="D3463" s="10"/>
      <c r="E3463" s="10"/>
      <c r="G3463" s="81"/>
      <c r="AU3463" s="25"/>
    </row>
    <row r="3464">
      <c r="D3464" s="10"/>
      <c r="E3464" s="10"/>
      <c r="G3464" s="81"/>
      <c r="AU3464" s="25"/>
    </row>
    <row r="3465">
      <c r="D3465" s="10"/>
      <c r="E3465" s="10"/>
      <c r="G3465" s="81"/>
      <c r="AU3465" s="25"/>
    </row>
    <row r="3466">
      <c r="D3466" s="10"/>
      <c r="E3466" s="10"/>
      <c r="G3466" s="81"/>
      <c r="AU3466" s="25"/>
    </row>
    <row r="3467">
      <c r="D3467" s="10"/>
      <c r="E3467" s="10"/>
      <c r="G3467" s="81"/>
      <c r="AU3467" s="25"/>
    </row>
    <row r="3468">
      <c r="D3468" s="10"/>
      <c r="E3468" s="10"/>
      <c r="G3468" s="81"/>
      <c r="AU3468" s="25"/>
    </row>
    <row r="3469">
      <c r="D3469" s="10"/>
      <c r="E3469" s="10"/>
      <c r="G3469" s="81"/>
      <c r="AU3469" s="25"/>
    </row>
    <row r="3470">
      <c r="D3470" s="10"/>
      <c r="E3470" s="10"/>
      <c r="G3470" s="81"/>
      <c r="AU3470" s="25"/>
    </row>
    <row r="3471">
      <c r="D3471" s="10"/>
      <c r="E3471" s="10"/>
      <c r="G3471" s="81"/>
      <c r="AU3471" s="25"/>
    </row>
    <row r="3472">
      <c r="D3472" s="10"/>
      <c r="E3472" s="10"/>
      <c r="G3472" s="81"/>
      <c r="AU3472" s="25"/>
    </row>
    <row r="3473">
      <c r="D3473" s="10"/>
      <c r="E3473" s="10"/>
      <c r="G3473" s="81"/>
      <c r="AU3473" s="25"/>
    </row>
    <row r="3474">
      <c r="D3474" s="10"/>
      <c r="E3474" s="10"/>
      <c r="G3474" s="81"/>
      <c r="AU3474" s="25"/>
    </row>
    <row r="3475">
      <c r="D3475" s="10"/>
      <c r="E3475" s="10"/>
      <c r="G3475" s="81"/>
      <c r="AU3475" s="25"/>
    </row>
    <row r="3476">
      <c r="D3476" s="10"/>
      <c r="E3476" s="10"/>
      <c r="G3476" s="81"/>
      <c r="AU3476" s="25"/>
    </row>
    <row r="3477">
      <c r="D3477" s="10"/>
      <c r="E3477" s="10"/>
      <c r="G3477" s="81"/>
      <c r="AU3477" s="25"/>
    </row>
    <row r="3478">
      <c r="D3478" s="10"/>
      <c r="E3478" s="10"/>
      <c r="G3478" s="81"/>
      <c r="AU3478" s="25"/>
    </row>
    <row r="3479">
      <c r="D3479" s="10"/>
      <c r="E3479" s="10"/>
      <c r="G3479" s="81"/>
      <c r="AU3479" s="25"/>
    </row>
    <row r="3480">
      <c r="D3480" s="10"/>
      <c r="E3480" s="10"/>
      <c r="G3480" s="81"/>
      <c r="AU3480" s="25"/>
    </row>
    <row r="3481">
      <c r="D3481" s="10"/>
      <c r="E3481" s="10"/>
      <c r="G3481" s="81"/>
      <c r="AU3481" s="25"/>
    </row>
    <row r="3482">
      <c r="D3482" s="10"/>
      <c r="E3482" s="10"/>
      <c r="G3482" s="81"/>
      <c r="AU3482" s="25"/>
    </row>
    <row r="3483">
      <c r="D3483" s="10"/>
      <c r="E3483" s="10"/>
      <c r="G3483" s="81"/>
      <c r="AU3483" s="25"/>
    </row>
    <row r="3484">
      <c r="D3484" s="10"/>
      <c r="E3484" s="10"/>
      <c r="G3484" s="81"/>
      <c r="AU3484" s="25"/>
    </row>
    <row r="3485">
      <c r="D3485" s="10"/>
      <c r="E3485" s="10"/>
      <c r="G3485" s="81"/>
      <c r="AU3485" s="25"/>
    </row>
    <row r="3486">
      <c r="D3486" s="10"/>
      <c r="E3486" s="10"/>
      <c r="G3486" s="81"/>
      <c r="AU3486" s="25"/>
    </row>
    <row r="3487">
      <c r="D3487" s="10"/>
      <c r="E3487" s="10"/>
      <c r="G3487" s="81"/>
      <c r="AU3487" s="25"/>
    </row>
    <row r="3488">
      <c r="D3488" s="10"/>
      <c r="E3488" s="10"/>
      <c r="G3488" s="81"/>
      <c r="AU3488" s="25"/>
    </row>
    <row r="3489">
      <c r="D3489" s="10"/>
      <c r="E3489" s="10"/>
      <c r="G3489" s="81"/>
      <c r="AU3489" s="25"/>
    </row>
    <row r="3490">
      <c r="D3490" s="10"/>
      <c r="E3490" s="10"/>
      <c r="G3490" s="81"/>
      <c r="AU3490" s="25"/>
    </row>
    <row r="3491">
      <c r="D3491" s="10"/>
      <c r="E3491" s="10"/>
      <c r="G3491" s="81"/>
      <c r="AU3491" s="25"/>
    </row>
    <row r="3492">
      <c r="D3492" s="10"/>
      <c r="E3492" s="10"/>
      <c r="G3492" s="81"/>
      <c r="AU3492" s="25"/>
    </row>
    <row r="3493">
      <c r="D3493" s="10"/>
      <c r="E3493" s="10"/>
      <c r="G3493" s="81"/>
      <c r="AU3493" s="25"/>
    </row>
    <row r="3494">
      <c r="D3494" s="10"/>
      <c r="E3494" s="10"/>
      <c r="G3494" s="81"/>
      <c r="AU3494" s="25"/>
    </row>
    <row r="3495">
      <c r="D3495" s="10"/>
      <c r="E3495" s="10"/>
      <c r="G3495" s="81"/>
      <c r="AU3495" s="25"/>
    </row>
    <row r="3496">
      <c r="D3496" s="10"/>
      <c r="E3496" s="10"/>
      <c r="G3496" s="81"/>
      <c r="AU3496" s="25"/>
    </row>
    <row r="3497">
      <c r="D3497" s="10"/>
      <c r="E3497" s="10"/>
      <c r="G3497" s="81"/>
      <c r="AU3497" s="25"/>
    </row>
    <row r="3498">
      <c r="D3498" s="10"/>
      <c r="E3498" s="10"/>
      <c r="G3498" s="81"/>
      <c r="AU3498" s="25"/>
    </row>
    <row r="3499">
      <c r="D3499" s="10"/>
      <c r="E3499" s="10"/>
      <c r="G3499" s="81"/>
      <c r="AU3499" s="25"/>
    </row>
    <row r="3500">
      <c r="D3500" s="10"/>
      <c r="E3500" s="10"/>
      <c r="G3500" s="81"/>
      <c r="AU3500" s="25"/>
    </row>
    <row r="3501">
      <c r="D3501" s="10"/>
      <c r="E3501" s="10"/>
      <c r="G3501" s="81"/>
      <c r="AU3501" s="25"/>
    </row>
    <row r="3502">
      <c r="D3502" s="10"/>
      <c r="E3502" s="10"/>
      <c r="G3502" s="81"/>
      <c r="AU3502" s="25"/>
    </row>
    <row r="3503">
      <c r="D3503" s="10"/>
      <c r="E3503" s="10"/>
      <c r="G3503" s="81"/>
      <c r="AU3503" s="25"/>
    </row>
    <row r="3504">
      <c r="D3504" s="10"/>
      <c r="E3504" s="10"/>
      <c r="G3504" s="81"/>
      <c r="AU3504" s="25"/>
    </row>
    <row r="3505">
      <c r="D3505" s="10"/>
      <c r="E3505" s="10"/>
      <c r="G3505" s="81"/>
      <c r="AU3505" s="25"/>
    </row>
    <row r="3506">
      <c r="D3506" s="10"/>
      <c r="E3506" s="10"/>
      <c r="G3506" s="81"/>
      <c r="AU3506" s="25"/>
    </row>
    <row r="3507">
      <c r="D3507" s="10"/>
      <c r="E3507" s="10"/>
      <c r="G3507" s="81"/>
      <c r="AU3507" s="25"/>
    </row>
    <row r="3508">
      <c r="D3508" s="10"/>
      <c r="E3508" s="10"/>
      <c r="G3508" s="81"/>
      <c r="AU3508" s="25"/>
    </row>
    <row r="3509">
      <c r="D3509" s="10"/>
      <c r="E3509" s="10"/>
      <c r="G3509" s="81"/>
      <c r="AU3509" s="25"/>
    </row>
    <row r="3510">
      <c r="D3510" s="10"/>
      <c r="E3510" s="10"/>
      <c r="G3510" s="81"/>
      <c r="AU3510" s="25"/>
    </row>
    <row r="3511">
      <c r="D3511" s="10"/>
      <c r="E3511" s="10"/>
      <c r="G3511" s="81"/>
      <c r="AU3511" s="25"/>
    </row>
    <row r="3512">
      <c r="D3512" s="10"/>
      <c r="E3512" s="10"/>
      <c r="G3512" s="81"/>
      <c r="AU3512" s="25"/>
    </row>
    <row r="3513">
      <c r="D3513" s="10"/>
      <c r="E3513" s="10"/>
      <c r="G3513" s="81"/>
      <c r="AU3513" s="25"/>
    </row>
    <row r="3514">
      <c r="D3514" s="10"/>
      <c r="E3514" s="10"/>
      <c r="G3514" s="81"/>
      <c r="AU3514" s="25"/>
    </row>
    <row r="3515">
      <c r="D3515" s="10"/>
      <c r="E3515" s="10"/>
      <c r="G3515" s="81"/>
      <c r="AU3515" s="25"/>
    </row>
    <row r="3516">
      <c r="D3516" s="10"/>
      <c r="E3516" s="10"/>
      <c r="G3516" s="81"/>
      <c r="AU3516" s="25"/>
    </row>
    <row r="3517">
      <c r="D3517" s="10"/>
      <c r="E3517" s="10"/>
      <c r="G3517" s="81"/>
      <c r="AU3517" s="25"/>
    </row>
    <row r="3518">
      <c r="D3518" s="10"/>
      <c r="E3518" s="10"/>
      <c r="G3518" s="81"/>
      <c r="AU3518" s="25"/>
    </row>
    <row r="3519">
      <c r="D3519" s="10"/>
      <c r="E3519" s="10"/>
      <c r="G3519" s="81"/>
      <c r="AU3519" s="25"/>
    </row>
    <row r="3520">
      <c r="D3520" s="10"/>
      <c r="E3520" s="10"/>
      <c r="G3520" s="81"/>
      <c r="AU3520" s="25"/>
    </row>
    <row r="3521">
      <c r="D3521" s="10"/>
      <c r="E3521" s="10"/>
      <c r="G3521" s="81"/>
      <c r="AU3521" s="25"/>
    </row>
    <row r="3522">
      <c r="D3522" s="10"/>
      <c r="E3522" s="10"/>
      <c r="G3522" s="81"/>
      <c r="AU3522" s="25"/>
    </row>
    <row r="3523">
      <c r="D3523" s="10"/>
      <c r="E3523" s="10"/>
      <c r="G3523" s="81"/>
      <c r="AU3523" s="25"/>
    </row>
    <row r="3524">
      <c r="D3524" s="10"/>
      <c r="E3524" s="10"/>
      <c r="G3524" s="81"/>
      <c r="AU3524" s="25"/>
    </row>
    <row r="3525">
      <c r="D3525" s="10"/>
      <c r="E3525" s="10"/>
      <c r="G3525" s="81"/>
      <c r="AU3525" s="25"/>
    </row>
    <row r="3526">
      <c r="D3526" s="10"/>
      <c r="E3526" s="10"/>
      <c r="G3526" s="81"/>
      <c r="AU3526" s="25"/>
    </row>
    <row r="3527">
      <c r="D3527" s="10"/>
      <c r="E3527" s="10"/>
      <c r="G3527" s="81"/>
      <c r="AU3527" s="25"/>
    </row>
    <row r="3528">
      <c r="D3528" s="10"/>
      <c r="E3528" s="10"/>
      <c r="G3528" s="81"/>
      <c r="AU3528" s="25"/>
    </row>
    <row r="3529">
      <c r="D3529" s="10"/>
      <c r="E3529" s="10"/>
      <c r="G3529" s="81"/>
      <c r="AU3529" s="25"/>
    </row>
    <row r="3530">
      <c r="D3530" s="10"/>
      <c r="E3530" s="10"/>
      <c r="G3530" s="81"/>
      <c r="AU3530" s="25"/>
    </row>
    <row r="3531">
      <c r="D3531" s="10"/>
      <c r="E3531" s="10"/>
      <c r="G3531" s="81"/>
      <c r="AU3531" s="25"/>
    </row>
    <row r="3532">
      <c r="D3532" s="10"/>
      <c r="E3532" s="10"/>
      <c r="G3532" s="81"/>
      <c r="AU3532" s="25"/>
    </row>
    <row r="3533">
      <c r="D3533" s="10"/>
      <c r="E3533" s="10"/>
      <c r="G3533" s="81"/>
      <c r="AU3533" s="25"/>
    </row>
    <row r="3534">
      <c r="D3534" s="10"/>
      <c r="E3534" s="10"/>
      <c r="G3534" s="81"/>
      <c r="AU3534" s="25"/>
    </row>
    <row r="3535">
      <c r="D3535" s="10"/>
      <c r="E3535" s="10"/>
      <c r="G3535" s="81"/>
      <c r="AU3535" s="25"/>
    </row>
    <row r="3536">
      <c r="D3536" s="10"/>
      <c r="E3536" s="10"/>
      <c r="G3536" s="81"/>
      <c r="AU3536" s="25"/>
    </row>
    <row r="3537">
      <c r="D3537" s="10"/>
      <c r="E3537" s="10"/>
      <c r="G3537" s="81"/>
      <c r="AU3537" s="25"/>
    </row>
    <row r="3538">
      <c r="D3538" s="10"/>
      <c r="E3538" s="10"/>
      <c r="G3538" s="81"/>
      <c r="AU3538" s="25"/>
    </row>
    <row r="3539">
      <c r="D3539" s="10"/>
      <c r="E3539" s="10"/>
      <c r="G3539" s="81"/>
      <c r="AU3539" s="25"/>
    </row>
    <row r="3540">
      <c r="D3540" s="10"/>
      <c r="E3540" s="10"/>
      <c r="G3540" s="81"/>
      <c r="AU3540" s="25"/>
    </row>
    <row r="3541">
      <c r="D3541" s="10"/>
      <c r="E3541" s="10"/>
      <c r="G3541" s="81"/>
      <c r="AU3541" s="25"/>
    </row>
    <row r="3542">
      <c r="D3542" s="10"/>
      <c r="E3542" s="10"/>
      <c r="G3542" s="81"/>
      <c r="AU3542" s="25"/>
    </row>
    <row r="3543">
      <c r="D3543" s="10"/>
      <c r="E3543" s="10"/>
      <c r="G3543" s="81"/>
      <c r="AU3543" s="25"/>
    </row>
    <row r="3544">
      <c r="D3544" s="10"/>
      <c r="E3544" s="10"/>
      <c r="G3544" s="81"/>
      <c r="AU3544" s="25"/>
    </row>
    <row r="3545">
      <c r="D3545" s="10"/>
      <c r="E3545" s="10"/>
      <c r="G3545" s="81"/>
      <c r="AU3545" s="25"/>
    </row>
    <row r="3546">
      <c r="D3546" s="10"/>
      <c r="E3546" s="10"/>
      <c r="G3546" s="81"/>
      <c r="AU3546" s="25"/>
    </row>
    <row r="3547">
      <c r="D3547" s="10"/>
      <c r="E3547" s="10"/>
      <c r="G3547" s="81"/>
      <c r="AU3547" s="25"/>
    </row>
    <row r="3548">
      <c r="D3548" s="10"/>
      <c r="E3548" s="10"/>
      <c r="G3548" s="81"/>
      <c r="AU3548" s="25"/>
    </row>
    <row r="3549">
      <c r="D3549" s="10"/>
      <c r="E3549" s="10"/>
      <c r="G3549" s="81"/>
      <c r="AU3549" s="25"/>
    </row>
    <row r="3550">
      <c r="D3550" s="10"/>
      <c r="E3550" s="10"/>
      <c r="G3550" s="81"/>
      <c r="AU3550" s="25"/>
    </row>
    <row r="3551">
      <c r="D3551" s="10"/>
      <c r="E3551" s="10"/>
      <c r="G3551" s="81"/>
      <c r="AU3551" s="25"/>
    </row>
    <row r="3552">
      <c r="D3552" s="10"/>
      <c r="E3552" s="10"/>
      <c r="G3552" s="81"/>
      <c r="AU3552" s="25"/>
    </row>
    <row r="3553">
      <c r="D3553" s="10"/>
      <c r="E3553" s="10"/>
      <c r="G3553" s="81"/>
      <c r="AU3553" s="25"/>
    </row>
    <row r="3554">
      <c r="D3554" s="10"/>
      <c r="E3554" s="10"/>
      <c r="G3554" s="81"/>
      <c r="AU3554" s="25"/>
    </row>
    <row r="3555">
      <c r="D3555" s="10"/>
      <c r="E3555" s="10"/>
      <c r="G3555" s="81"/>
      <c r="AU3555" s="25"/>
    </row>
    <row r="3556">
      <c r="D3556" s="10"/>
      <c r="E3556" s="10"/>
      <c r="G3556" s="81"/>
      <c r="AU3556" s="25"/>
    </row>
    <row r="3557">
      <c r="D3557" s="10"/>
      <c r="E3557" s="10"/>
      <c r="G3557" s="81"/>
      <c r="AU3557" s="25"/>
    </row>
    <row r="3558">
      <c r="D3558" s="10"/>
      <c r="E3558" s="10"/>
      <c r="G3558" s="81"/>
      <c r="AU3558" s="25"/>
    </row>
    <row r="3559">
      <c r="D3559" s="10"/>
      <c r="E3559" s="10"/>
      <c r="G3559" s="81"/>
      <c r="AU3559" s="25"/>
    </row>
    <row r="3560">
      <c r="D3560" s="10"/>
      <c r="E3560" s="10"/>
      <c r="G3560" s="81"/>
      <c r="AU3560" s="25"/>
    </row>
    <row r="3561">
      <c r="D3561" s="10"/>
      <c r="E3561" s="10"/>
      <c r="G3561" s="81"/>
      <c r="AU3561" s="25"/>
    </row>
    <row r="3562">
      <c r="D3562" s="10"/>
      <c r="E3562" s="10"/>
      <c r="G3562" s="81"/>
      <c r="AU3562" s="25"/>
    </row>
    <row r="3563">
      <c r="D3563" s="10"/>
      <c r="E3563" s="10"/>
      <c r="G3563" s="81"/>
      <c r="AU3563" s="25"/>
    </row>
    <row r="3564">
      <c r="D3564" s="10"/>
      <c r="E3564" s="10"/>
      <c r="G3564" s="81"/>
      <c r="AU3564" s="25"/>
    </row>
    <row r="3565">
      <c r="D3565" s="10"/>
      <c r="E3565" s="10"/>
      <c r="G3565" s="81"/>
      <c r="AU3565" s="25"/>
    </row>
    <row r="3566">
      <c r="D3566" s="10"/>
      <c r="E3566" s="10"/>
      <c r="G3566" s="81"/>
      <c r="AU3566" s="25"/>
    </row>
    <row r="3567">
      <c r="D3567" s="10"/>
      <c r="E3567" s="10"/>
      <c r="G3567" s="81"/>
      <c r="AU3567" s="25"/>
    </row>
    <row r="3568">
      <c r="D3568" s="10"/>
      <c r="E3568" s="10"/>
      <c r="G3568" s="81"/>
      <c r="AU3568" s="25"/>
    </row>
    <row r="3569">
      <c r="D3569" s="10"/>
      <c r="E3569" s="10"/>
      <c r="G3569" s="81"/>
      <c r="AU3569" s="25"/>
    </row>
    <row r="3570">
      <c r="D3570" s="10"/>
      <c r="E3570" s="10"/>
      <c r="G3570" s="81"/>
      <c r="AU3570" s="25"/>
    </row>
    <row r="3571">
      <c r="D3571" s="10"/>
      <c r="E3571" s="10"/>
      <c r="G3571" s="81"/>
      <c r="AU3571" s="25"/>
    </row>
    <row r="3572">
      <c r="D3572" s="10"/>
      <c r="E3572" s="10"/>
      <c r="G3572" s="81"/>
      <c r="AU3572" s="25"/>
    </row>
    <row r="3573">
      <c r="D3573" s="10"/>
      <c r="E3573" s="10"/>
      <c r="G3573" s="81"/>
      <c r="AU3573" s="25"/>
    </row>
    <row r="3574">
      <c r="D3574" s="10"/>
      <c r="E3574" s="10"/>
      <c r="G3574" s="81"/>
      <c r="AU3574" s="25"/>
    </row>
    <row r="3575">
      <c r="D3575" s="10"/>
      <c r="E3575" s="10"/>
      <c r="G3575" s="81"/>
      <c r="AU3575" s="25"/>
    </row>
    <row r="3576">
      <c r="D3576" s="10"/>
      <c r="E3576" s="10"/>
      <c r="G3576" s="81"/>
      <c r="AU3576" s="25"/>
    </row>
    <row r="3577">
      <c r="D3577" s="10"/>
      <c r="E3577" s="10"/>
      <c r="G3577" s="81"/>
      <c r="AU3577" s="25"/>
    </row>
    <row r="3578">
      <c r="D3578" s="10"/>
      <c r="E3578" s="10"/>
      <c r="G3578" s="81"/>
      <c r="AU3578" s="25"/>
    </row>
    <row r="3579">
      <c r="D3579" s="10"/>
      <c r="E3579" s="10"/>
      <c r="G3579" s="81"/>
      <c r="AU3579" s="25"/>
    </row>
    <row r="3580">
      <c r="D3580" s="10"/>
      <c r="E3580" s="10"/>
      <c r="G3580" s="81"/>
      <c r="AU3580" s="25"/>
    </row>
    <row r="3581">
      <c r="D3581" s="10"/>
      <c r="E3581" s="10"/>
      <c r="G3581" s="81"/>
      <c r="AU3581" s="25"/>
    </row>
    <row r="3582">
      <c r="D3582" s="10"/>
      <c r="E3582" s="10"/>
      <c r="G3582" s="81"/>
      <c r="AU3582" s="25"/>
    </row>
    <row r="3583">
      <c r="D3583" s="10"/>
      <c r="E3583" s="10"/>
      <c r="G3583" s="81"/>
      <c r="AU3583" s="25"/>
    </row>
    <row r="3584">
      <c r="D3584" s="10"/>
      <c r="E3584" s="10"/>
      <c r="G3584" s="81"/>
      <c r="AU3584" s="25"/>
    </row>
    <row r="3585">
      <c r="D3585" s="10"/>
      <c r="E3585" s="10"/>
      <c r="G3585" s="81"/>
      <c r="AU3585" s="25"/>
    </row>
    <row r="3586">
      <c r="D3586" s="10"/>
      <c r="E3586" s="10"/>
      <c r="G3586" s="81"/>
      <c r="AU3586" s="25"/>
    </row>
    <row r="3587">
      <c r="D3587" s="10"/>
      <c r="E3587" s="10"/>
      <c r="G3587" s="81"/>
      <c r="AU3587" s="25"/>
    </row>
    <row r="3588">
      <c r="D3588" s="10"/>
      <c r="E3588" s="10"/>
      <c r="G3588" s="81"/>
      <c r="AU3588" s="25"/>
    </row>
    <row r="3589">
      <c r="D3589" s="10"/>
      <c r="E3589" s="10"/>
      <c r="G3589" s="81"/>
      <c r="AU3589" s="25"/>
    </row>
    <row r="3590">
      <c r="D3590" s="10"/>
      <c r="E3590" s="10"/>
      <c r="G3590" s="81"/>
      <c r="AU3590" s="25"/>
    </row>
    <row r="3591">
      <c r="D3591" s="10"/>
      <c r="E3591" s="10"/>
      <c r="G3591" s="81"/>
      <c r="AU3591" s="25"/>
    </row>
    <row r="3592">
      <c r="D3592" s="10"/>
      <c r="E3592" s="10"/>
      <c r="G3592" s="81"/>
      <c r="AU3592" s="25"/>
    </row>
    <row r="3593">
      <c r="D3593" s="10"/>
      <c r="E3593" s="10"/>
      <c r="G3593" s="81"/>
      <c r="AU3593" s="25"/>
    </row>
    <row r="3594">
      <c r="D3594" s="10"/>
      <c r="E3594" s="10"/>
      <c r="G3594" s="81"/>
      <c r="AU3594" s="25"/>
    </row>
    <row r="3595">
      <c r="D3595" s="10"/>
      <c r="E3595" s="10"/>
      <c r="G3595" s="81"/>
      <c r="AU3595" s="25"/>
    </row>
    <row r="3596">
      <c r="D3596" s="10"/>
      <c r="E3596" s="10"/>
      <c r="G3596" s="81"/>
      <c r="AU3596" s="25"/>
    </row>
    <row r="3597">
      <c r="D3597" s="10"/>
      <c r="E3597" s="10"/>
      <c r="G3597" s="81"/>
      <c r="AU3597" s="25"/>
    </row>
    <row r="3598">
      <c r="D3598" s="10"/>
      <c r="E3598" s="10"/>
      <c r="G3598" s="81"/>
      <c r="AU3598" s="25"/>
    </row>
    <row r="3599">
      <c r="D3599" s="10"/>
      <c r="E3599" s="10"/>
      <c r="G3599" s="81"/>
      <c r="AU3599" s="25"/>
    </row>
    <row r="3600">
      <c r="D3600" s="10"/>
      <c r="E3600" s="10"/>
      <c r="G3600" s="81"/>
      <c r="AU3600" s="25"/>
    </row>
    <row r="3601">
      <c r="D3601" s="10"/>
      <c r="E3601" s="10"/>
      <c r="G3601" s="81"/>
      <c r="AU3601" s="25"/>
    </row>
    <row r="3602">
      <c r="D3602" s="10"/>
      <c r="E3602" s="10"/>
      <c r="G3602" s="81"/>
      <c r="AU3602" s="25"/>
    </row>
    <row r="3603">
      <c r="D3603" s="10"/>
      <c r="E3603" s="10"/>
      <c r="G3603" s="81"/>
      <c r="AU3603" s="25"/>
    </row>
    <row r="3604">
      <c r="D3604" s="10"/>
      <c r="E3604" s="10"/>
      <c r="G3604" s="81"/>
      <c r="AU3604" s="25"/>
    </row>
    <row r="3605">
      <c r="D3605" s="10"/>
      <c r="E3605" s="10"/>
      <c r="G3605" s="81"/>
      <c r="AU3605" s="25"/>
    </row>
    <row r="3606">
      <c r="D3606" s="10"/>
      <c r="E3606" s="10"/>
      <c r="G3606" s="81"/>
      <c r="AU3606" s="25"/>
    </row>
    <row r="3607">
      <c r="D3607" s="10"/>
      <c r="E3607" s="10"/>
      <c r="G3607" s="81"/>
      <c r="AU3607" s="25"/>
    </row>
    <row r="3608">
      <c r="D3608" s="10"/>
      <c r="E3608" s="10"/>
      <c r="G3608" s="81"/>
      <c r="AU3608" s="25"/>
    </row>
    <row r="3609">
      <c r="D3609" s="10"/>
      <c r="E3609" s="10"/>
      <c r="G3609" s="81"/>
      <c r="AU3609" s="25"/>
    </row>
    <row r="3610">
      <c r="D3610" s="10"/>
      <c r="E3610" s="10"/>
      <c r="G3610" s="81"/>
      <c r="AU3610" s="25"/>
    </row>
    <row r="3611">
      <c r="D3611" s="10"/>
      <c r="E3611" s="10"/>
      <c r="G3611" s="81"/>
      <c r="AU3611" s="25"/>
    </row>
    <row r="3612">
      <c r="D3612" s="10"/>
      <c r="E3612" s="10"/>
      <c r="G3612" s="81"/>
      <c r="AU3612" s="25"/>
    </row>
    <row r="3613">
      <c r="D3613" s="10"/>
      <c r="E3613" s="10"/>
      <c r="G3613" s="81"/>
      <c r="AU3613" s="25"/>
    </row>
    <row r="3614">
      <c r="D3614" s="10"/>
      <c r="E3614" s="10"/>
      <c r="G3614" s="81"/>
      <c r="AU3614" s="25"/>
    </row>
    <row r="3615">
      <c r="D3615" s="10"/>
      <c r="E3615" s="10"/>
      <c r="G3615" s="81"/>
      <c r="AU3615" s="25"/>
    </row>
    <row r="3616">
      <c r="D3616" s="10"/>
      <c r="E3616" s="10"/>
      <c r="G3616" s="81"/>
      <c r="AU3616" s="25"/>
    </row>
    <row r="3617">
      <c r="D3617" s="10"/>
      <c r="E3617" s="10"/>
      <c r="G3617" s="81"/>
      <c r="AU3617" s="25"/>
    </row>
    <row r="3618">
      <c r="D3618" s="10"/>
      <c r="E3618" s="10"/>
      <c r="G3618" s="81"/>
      <c r="AU3618" s="25"/>
    </row>
    <row r="3619">
      <c r="D3619" s="10"/>
      <c r="E3619" s="10"/>
      <c r="G3619" s="81"/>
      <c r="AU3619" s="25"/>
    </row>
    <row r="3620">
      <c r="D3620" s="10"/>
      <c r="E3620" s="10"/>
      <c r="G3620" s="81"/>
      <c r="AU3620" s="25"/>
    </row>
    <row r="3621">
      <c r="D3621" s="10"/>
      <c r="E3621" s="10"/>
      <c r="G3621" s="81"/>
      <c r="AU3621" s="25"/>
    </row>
    <row r="3622">
      <c r="D3622" s="10"/>
      <c r="E3622" s="10"/>
      <c r="G3622" s="81"/>
      <c r="AU3622" s="25"/>
    </row>
    <row r="3623">
      <c r="D3623" s="10"/>
      <c r="E3623" s="10"/>
      <c r="G3623" s="81"/>
      <c r="AU3623" s="25"/>
    </row>
    <row r="3624">
      <c r="D3624" s="10"/>
      <c r="E3624" s="10"/>
      <c r="G3624" s="81"/>
      <c r="AU3624" s="25"/>
    </row>
    <row r="3625">
      <c r="D3625" s="10"/>
      <c r="E3625" s="10"/>
      <c r="G3625" s="81"/>
      <c r="AU3625" s="25"/>
    </row>
    <row r="3626">
      <c r="D3626" s="10"/>
      <c r="E3626" s="10"/>
      <c r="G3626" s="81"/>
      <c r="AU3626" s="25"/>
    </row>
    <row r="3627">
      <c r="D3627" s="10"/>
      <c r="E3627" s="10"/>
      <c r="G3627" s="81"/>
      <c r="AU3627" s="25"/>
    </row>
    <row r="3628">
      <c r="D3628" s="10"/>
      <c r="E3628" s="10"/>
      <c r="G3628" s="81"/>
      <c r="AU3628" s="25"/>
    </row>
    <row r="3629">
      <c r="D3629" s="10"/>
      <c r="E3629" s="10"/>
      <c r="G3629" s="81"/>
      <c r="AU3629" s="25"/>
    </row>
    <row r="3630">
      <c r="D3630" s="10"/>
      <c r="E3630" s="10"/>
      <c r="G3630" s="81"/>
      <c r="AU3630" s="25"/>
    </row>
    <row r="3631">
      <c r="D3631" s="10"/>
      <c r="E3631" s="10"/>
      <c r="G3631" s="81"/>
      <c r="AU3631" s="25"/>
    </row>
    <row r="3632">
      <c r="D3632" s="10"/>
      <c r="E3632" s="10"/>
      <c r="G3632" s="81"/>
      <c r="AU3632" s="25"/>
    </row>
    <row r="3633">
      <c r="D3633" s="10"/>
      <c r="E3633" s="10"/>
      <c r="G3633" s="81"/>
      <c r="AU3633" s="25"/>
    </row>
    <row r="3634">
      <c r="D3634" s="10"/>
      <c r="E3634" s="10"/>
      <c r="G3634" s="81"/>
      <c r="AU3634" s="25"/>
    </row>
    <row r="3635">
      <c r="D3635" s="10"/>
      <c r="E3635" s="10"/>
      <c r="G3635" s="81"/>
      <c r="AU3635" s="25"/>
    </row>
    <row r="3636">
      <c r="D3636" s="10"/>
      <c r="E3636" s="10"/>
      <c r="G3636" s="81"/>
      <c r="AU3636" s="25"/>
    </row>
    <row r="3637">
      <c r="D3637" s="10"/>
      <c r="E3637" s="10"/>
      <c r="G3637" s="81"/>
      <c r="AU3637" s="25"/>
    </row>
    <row r="3638">
      <c r="D3638" s="10"/>
      <c r="E3638" s="10"/>
      <c r="G3638" s="81"/>
      <c r="AU3638" s="25"/>
    </row>
    <row r="3639">
      <c r="D3639" s="10"/>
      <c r="E3639" s="10"/>
      <c r="G3639" s="81"/>
      <c r="AU3639" s="25"/>
    </row>
    <row r="3640">
      <c r="D3640" s="10"/>
      <c r="E3640" s="10"/>
      <c r="G3640" s="81"/>
      <c r="AU3640" s="25"/>
    </row>
    <row r="3641">
      <c r="D3641" s="10"/>
      <c r="E3641" s="10"/>
      <c r="G3641" s="81"/>
      <c r="AU3641" s="25"/>
    </row>
    <row r="3642">
      <c r="D3642" s="10"/>
      <c r="E3642" s="10"/>
      <c r="G3642" s="81"/>
      <c r="AU3642" s="25"/>
    </row>
    <row r="3643">
      <c r="D3643" s="10"/>
      <c r="E3643" s="10"/>
      <c r="G3643" s="81"/>
      <c r="AU3643" s="25"/>
    </row>
    <row r="3644">
      <c r="D3644" s="10"/>
      <c r="E3644" s="10"/>
      <c r="G3644" s="81"/>
      <c r="AU3644" s="25"/>
    </row>
    <row r="3645">
      <c r="D3645" s="10"/>
      <c r="E3645" s="10"/>
      <c r="G3645" s="81"/>
      <c r="AU3645" s="25"/>
    </row>
    <row r="3646">
      <c r="D3646" s="10"/>
      <c r="E3646" s="10"/>
      <c r="G3646" s="81"/>
      <c r="AU3646" s="25"/>
    </row>
    <row r="3647">
      <c r="D3647" s="10"/>
      <c r="E3647" s="10"/>
      <c r="G3647" s="81"/>
      <c r="AU3647" s="25"/>
    </row>
    <row r="3648">
      <c r="D3648" s="10"/>
      <c r="E3648" s="10"/>
      <c r="G3648" s="81"/>
      <c r="AU3648" s="25"/>
    </row>
    <row r="3649">
      <c r="D3649" s="10"/>
      <c r="E3649" s="10"/>
      <c r="G3649" s="81"/>
      <c r="AU3649" s="25"/>
    </row>
    <row r="3650">
      <c r="D3650" s="10"/>
      <c r="E3650" s="10"/>
      <c r="G3650" s="81"/>
      <c r="AU3650" s="25"/>
    </row>
    <row r="3651">
      <c r="D3651" s="10"/>
      <c r="E3651" s="10"/>
      <c r="G3651" s="81"/>
      <c r="AU3651" s="25"/>
    </row>
    <row r="3652">
      <c r="D3652" s="10"/>
      <c r="E3652" s="10"/>
      <c r="G3652" s="81"/>
      <c r="AU3652" s="25"/>
    </row>
    <row r="3653">
      <c r="D3653" s="10"/>
      <c r="E3653" s="10"/>
      <c r="G3653" s="81"/>
      <c r="AU3653" s="25"/>
    </row>
    <row r="3654">
      <c r="D3654" s="10"/>
      <c r="E3654" s="10"/>
      <c r="G3654" s="81"/>
      <c r="AU3654" s="25"/>
    </row>
    <row r="3655">
      <c r="D3655" s="10"/>
      <c r="E3655" s="10"/>
      <c r="G3655" s="81"/>
      <c r="AU3655" s="25"/>
    </row>
    <row r="3656">
      <c r="D3656" s="10"/>
      <c r="E3656" s="10"/>
      <c r="G3656" s="81"/>
      <c r="AU3656" s="25"/>
    </row>
    <row r="3657">
      <c r="D3657" s="10"/>
      <c r="E3657" s="10"/>
      <c r="G3657" s="81"/>
      <c r="AU3657" s="25"/>
    </row>
    <row r="3658">
      <c r="D3658" s="10"/>
      <c r="E3658" s="10"/>
      <c r="G3658" s="81"/>
      <c r="AU3658" s="25"/>
    </row>
    <row r="3659">
      <c r="D3659" s="10"/>
      <c r="E3659" s="10"/>
      <c r="G3659" s="81"/>
      <c r="AU3659" s="25"/>
    </row>
    <row r="3660">
      <c r="D3660" s="10"/>
      <c r="E3660" s="10"/>
      <c r="G3660" s="81"/>
      <c r="AU3660" s="25"/>
    </row>
    <row r="3661">
      <c r="D3661" s="10"/>
      <c r="E3661" s="10"/>
      <c r="G3661" s="81"/>
      <c r="AU3661" s="25"/>
    </row>
    <row r="3662">
      <c r="D3662" s="10"/>
      <c r="E3662" s="10"/>
      <c r="G3662" s="81"/>
      <c r="AU3662" s="25"/>
    </row>
    <row r="3663">
      <c r="D3663" s="10"/>
      <c r="E3663" s="10"/>
      <c r="G3663" s="81"/>
      <c r="AU3663" s="25"/>
    </row>
    <row r="3664">
      <c r="D3664" s="10"/>
      <c r="E3664" s="10"/>
      <c r="G3664" s="81"/>
      <c r="AU3664" s="25"/>
    </row>
    <row r="3665">
      <c r="D3665" s="10"/>
      <c r="E3665" s="10"/>
      <c r="G3665" s="81"/>
      <c r="AU3665" s="25"/>
    </row>
    <row r="3666">
      <c r="D3666" s="10"/>
      <c r="E3666" s="10"/>
      <c r="G3666" s="81"/>
      <c r="AU3666" s="25"/>
    </row>
    <row r="3667">
      <c r="D3667" s="10"/>
      <c r="E3667" s="10"/>
      <c r="G3667" s="81"/>
      <c r="AU3667" s="25"/>
    </row>
    <row r="3668">
      <c r="D3668" s="10"/>
      <c r="E3668" s="10"/>
      <c r="G3668" s="81"/>
      <c r="AU3668" s="25"/>
    </row>
    <row r="3669">
      <c r="D3669" s="10"/>
      <c r="E3669" s="10"/>
      <c r="G3669" s="81"/>
      <c r="AU3669" s="25"/>
    </row>
    <row r="3670">
      <c r="D3670" s="10"/>
      <c r="E3670" s="10"/>
      <c r="G3670" s="81"/>
      <c r="AU3670" s="25"/>
    </row>
    <row r="3671">
      <c r="D3671" s="10"/>
      <c r="E3671" s="10"/>
      <c r="G3671" s="81"/>
      <c r="AU3671" s="25"/>
    </row>
    <row r="3672">
      <c r="D3672" s="10"/>
      <c r="E3672" s="10"/>
      <c r="G3672" s="81"/>
      <c r="AU3672" s="25"/>
    </row>
    <row r="3673">
      <c r="D3673" s="10"/>
      <c r="E3673" s="10"/>
      <c r="G3673" s="81"/>
      <c r="AU3673" s="25"/>
    </row>
    <row r="3674">
      <c r="D3674" s="10"/>
      <c r="E3674" s="10"/>
      <c r="G3674" s="81"/>
      <c r="AU3674" s="25"/>
    </row>
    <row r="3675">
      <c r="D3675" s="10"/>
      <c r="E3675" s="10"/>
      <c r="G3675" s="81"/>
      <c r="AU3675" s="25"/>
    </row>
    <row r="3676">
      <c r="D3676" s="10"/>
      <c r="E3676" s="10"/>
      <c r="G3676" s="81"/>
      <c r="AU3676" s="25"/>
    </row>
    <row r="3677">
      <c r="D3677" s="10"/>
      <c r="E3677" s="10"/>
      <c r="G3677" s="81"/>
      <c r="AU3677" s="25"/>
    </row>
    <row r="3678">
      <c r="D3678" s="10"/>
      <c r="E3678" s="10"/>
      <c r="G3678" s="81"/>
      <c r="AU3678" s="25"/>
    </row>
    <row r="3679">
      <c r="D3679" s="10"/>
      <c r="E3679" s="10"/>
      <c r="G3679" s="81"/>
      <c r="AU3679" s="25"/>
    </row>
    <row r="3680">
      <c r="D3680" s="10"/>
      <c r="E3680" s="10"/>
      <c r="G3680" s="81"/>
      <c r="AU3680" s="25"/>
    </row>
    <row r="3681">
      <c r="D3681" s="10"/>
      <c r="E3681" s="10"/>
      <c r="G3681" s="81"/>
      <c r="AU3681" s="25"/>
    </row>
    <row r="3682">
      <c r="D3682" s="10"/>
      <c r="E3682" s="10"/>
      <c r="G3682" s="81"/>
      <c r="AU3682" s="25"/>
    </row>
    <row r="3683">
      <c r="D3683" s="10"/>
      <c r="E3683" s="10"/>
      <c r="G3683" s="81"/>
      <c r="AU3683" s="25"/>
    </row>
    <row r="3684">
      <c r="D3684" s="10"/>
      <c r="E3684" s="10"/>
      <c r="G3684" s="81"/>
      <c r="AU3684" s="25"/>
    </row>
    <row r="3685">
      <c r="D3685" s="10"/>
      <c r="E3685" s="10"/>
      <c r="G3685" s="81"/>
      <c r="AU3685" s="25"/>
    </row>
    <row r="3686">
      <c r="D3686" s="10"/>
      <c r="E3686" s="10"/>
      <c r="G3686" s="81"/>
      <c r="AU3686" s="25"/>
    </row>
    <row r="3687">
      <c r="D3687" s="10"/>
      <c r="E3687" s="10"/>
      <c r="G3687" s="81"/>
      <c r="AU3687" s="25"/>
    </row>
    <row r="3688">
      <c r="D3688" s="10"/>
      <c r="E3688" s="10"/>
      <c r="G3688" s="81"/>
      <c r="AU3688" s="25"/>
    </row>
    <row r="3689">
      <c r="D3689" s="10"/>
      <c r="E3689" s="10"/>
      <c r="G3689" s="81"/>
      <c r="AU3689" s="25"/>
    </row>
    <row r="3690">
      <c r="D3690" s="10"/>
      <c r="E3690" s="10"/>
      <c r="G3690" s="81"/>
      <c r="AU3690" s="25"/>
    </row>
    <row r="3691">
      <c r="D3691" s="10"/>
      <c r="E3691" s="10"/>
      <c r="G3691" s="81"/>
      <c r="AU3691" s="25"/>
    </row>
    <row r="3692">
      <c r="D3692" s="10"/>
      <c r="E3692" s="10"/>
      <c r="G3692" s="81"/>
      <c r="AU3692" s="25"/>
    </row>
    <row r="3693">
      <c r="D3693" s="10"/>
      <c r="E3693" s="10"/>
      <c r="G3693" s="81"/>
      <c r="AU3693" s="25"/>
    </row>
    <row r="3694">
      <c r="D3694" s="10"/>
      <c r="E3694" s="10"/>
      <c r="G3694" s="81"/>
      <c r="AU3694" s="25"/>
    </row>
    <row r="3695">
      <c r="D3695" s="10"/>
      <c r="E3695" s="10"/>
      <c r="G3695" s="81"/>
      <c r="AU3695" s="25"/>
    </row>
    <row r="3696">
      <c r="D3696" s="10"/>
      <c r="E3696" s="10"/>
      <c r="G3696" s="81"/>
      <c r="AU3696" s="25"/>
    </row>
    <row r="3697">
      <c r="D3697" s="10"/>
      <c r="E3697" s="10"/>
      <c r="G3697" s="81"/>
      <c r="AU3697" s="25"/>
    </row>
    <row r="3698">
      <c r="D3698" s="10"/>
      <c r="E3698" s="10"/>
      <c r="G3698" s="81"/>
      <c r="AU3698" s="25"/>
    </row>
    <row r="3699">
      <c r="D3699" s="10"/>
      <c r="E3699" s="10"/>
      <c r="G3699" s="81"/>
      <c r="AU3699" s="25"/>
    </row>
    <row r="3700">
      <c r="D3700" s="10"/>
      <c r="E3700" s="10"/>
      <c r="G3700" s="81"/>
      <c r="AU3700" s="25"/>
    </row>
    <row r="3701">
      <c r="D3701" s="10"/>
      <c r="E3701" s="10"/>
      <c r="G3701" s="81"/>
      <c r="AU3701" s="25"/>
    </row>
    <row r="3702">
      <c r="D3702" s="10"/>
      <c r="E3702" s="10"/>
      <c r="G3702" s="81"/>
      <c r="AU3702" s="25"/>
    </row>
    <row r="3703">
      <c r="D3703" s="10"/>
      <c r="E3703" s="10"/>
      <c r="G3703" s="81"/>
      <c r="AU3703" s="25"/>
    </row>
    <row r="3704">
      <c r="D3704" s="10"/>
      <c r="E3704" s="10"/>
      <c r="G3704" s="81"/>
      <c r="AU3704" s="25"/>
    </row>
    <row r="3705">
      <c r="D3705" s="10"/>
      <c r="E3705" s="10"/>
      <c r="G3705" s="81"/>
      <c r="AU3705" s="25"/>
    </row>
    <row r="3706">
      <c r="D3706" s="10"/>
      <c r="E3706" s="10"/>
      <c r="G3706" s="81"/>
      <c r="AU3706" s="25"/>
    </row>
    <row r="3707">
      <c r="D3707" s="10"/>
      <c r="E3707" s="10"/>
      <c r="G3707" s="81"/>
      <c r="AU3707" s="25"/>
    </row>
    <row r="3708">
      <c r="D3708" s="10"/>
      <c r="E3708" s="10"/>
      <c r="G3708" s="81"/>
      <c r="AU3708" s="25"/>
    </row>
    <row r="3709">
      <c r="D3709" s="10"/>
      <c r="E3709" s="10"/>
      <c r="G3709" s="81"/>
      <c r="AU3709" s="25"/>
    </row>
    <row r="3710">
      <c r="D3710" s="10"/>
      <c r="E3710" s="10"/>
      <c r="G3710" s="81"/>
      <c r="AU3710" s="25"/>
    </row>
    <row r="3711">
      <c r="D3711" s="10"/>
      <c r="E3711" s="10"/>
      <c r="G3711" s="81"/>
      <c r="AU3711" s="25"/>
    </row>
    <row r="3712">
      <c r="D3712" s="10"/>
      <c r="E3712" s="10"/>
      <c r="G3712" s="81"/>
      <c r="AU3712" s="25"/>
    </row>
    <row r="3713">
      <c r="D3713" s="10"/>
      <c r="E3713" s="10"/>
      <c r="G3713" s="81"/>
      <c r="AU3713" s="25"/>
    </row>
    <row r="3714">
      <c r="D3714" s="10"/>
      <c r="E3714" s="10"/>
      <c r="G3714" s="81"/>
      <c r="AU3714" s="25"/>
    </row>
    <row r="3715">
      <c r="D3715" s="10"/>
      <c r="E3715" s="10"/>
      <c r="G3715" s="81"/>
      <c r="AU3715" s="25"/>
    </row>
    <row r="3716">
      <c r="D3716" s="10"/>
      <c r="E3716" s="10"/>
      <c r="G3716" s="81"/>
      <c r="AU3716" s="25"/>
    </row>
    <row r="3717">
      <c r="D3717" s="10"/>
      <c r="E3717" s="10"/>
      <c r="G3717" s="81"/>
      <c r="AU3717" s="25"/>
    </row>
    <row r="3718">
      <c r="D3718" s="10"/>
      <c r="E3718" s="10"/>
      <c r="G3718" s="81"/>
      <c r="AU3718" s="25"/>
    </row>
    <row r="3719">
      <c r="D3719" s="10"/>
      <c r="E3719" s="10"/>
      <c r="G3719" s="81"/>
      <c r="AU3719" s="25"/>
    </row>
    <row r="3720">
      <c r="D3720" s="10"/>
      <c r="E3720" s="10"/>
      <c r="G3720" s="81"/>
      <c r="AU3720" s="25"/>
    </row>
    <row r="3721">
      <c r="D3721" s="10"/>
      <c r="E3721" s="10"/>
      <c r="G3721" s="81"/>
      <c r="AU3721" s="25"/>
    </row>
    <row r="3722">
      <c r="D3722" s="10"/>
      <c r="E3722" s="10"/>
      <c r="G3722" s="81"/>
      <c r="AU3722" s="25"/>
    </row>
    <row r="3723">
      <c r="D3723" s="10"/>
      <c r="E3723" s="10"/>
      <c r="G3723" s="81"/>
      <c r="AU3723" s="25"/>
    </row>
    <row r="3724">
      <c r="D3724" s="10"/>
      <c r="E3724" s="10"/>
      <c r="G3724" s="81"/>
      <c r="AU3724" s="25"/>
    </row>
    <row r="3725">
      <c r="D3725" s="10"/>
      <c r="E3725" s="10"/>
      <c r="G3725" s="81"/>
      <c r="AU3725" s="25"/>
    </row>
    <row r="3726">
      <c r="D3726" s="10"/>
      <c r="E3726" s="10"/>
      <c r="G3726" s="81"/>
      <c r="AU3726" s="25"/>
    </row>
    <row r="3727">
      <c r="D3727" s="10"/>
      <c r="E3727" s="10"/>
      <c r="G3727" s="81"/>
      <c r="AU3727" s="25"/>
    </row>
    <row r="3728">
      <c r="D3728" s="10"/>
      <c r="E3728" s="10"/>
      <c r="G3728" s="81"/>
      <c r="AU3728" s="25"/>
    </row>
    <row r="3729">
      <c r="D3729" s="10"/>
      <c r="E3729" s="10"/>
      <c r="G3729" s="81"/>
      <c r="AU3729" s="25"/>
    </row>
    <row r="3730">
      <c r="D3730" s="10"/>
      <c r="E3730" s="10"/>
      <c r="G3730" s="81"/>
      <c r="AU3730" s="25"/>
    </row>
    <row r="3731">
      <c r="D3731" s="10"/>
      <c r="E3731" s="10"/>
      <c r="G3731" s="81"/>
      <c r="AU3731" s="25"/>
    </row>
    <row r="3732">
      <c r="D3732" s="10"/>
      <c r="E3732" s="10"/>
      <c r="G3732" s="81"/>
      <c r="AU3732" s="25"/>
    </row>
    <row r="3733">
      <c r="D3733" s="10"/>
      <c r="E3733" s="10"/>
      <c r="G3733" s="81"/>
      <c r="AU3733" s="25"/>
    </row>
    <row r="3734">
      <c r="D3734" s="10"/>
      <c r="E3734" s="10"/>
      <c r="G3734" s="81"/>
      <c r="AU3734" s="25"/>
    </row>
    <row r="3735">
      <c r="D3735" s="10"/>
      <c r="E3735" s="10"/>
      <c r="G3735" s="81"/>
      <c r="AU3735" s="25"/>
    </row>
    <row r="3736">
      <c r="D3736" s="10"/>
      <c r="E3736" s="10"/>
      <c r="G3736" s="81"/>
      <c r="AU3736" s="25"/>
    </row>
    <row r="3737">
      <c r="D3737" s="10"/>
      <c r="E3737" s="10"/>
      <c r="G3737" s="81"/>
      <c r="AU3737" s="25"/>
    </row>
    <row r="3738">
      <c r="D3738" s="10"/>
      <c r="E3738" s="10"/>
      <c r="G3738" s="81"/>
      <c r="AU3738" s="25"/>
    </row>
    <row r="3739">
      <c r="D3739" s="10"/>
      <c r="E3739" s="10"/>
      <c r="G3739" s="81"/>
      <c r="AU3739" s="25"/>
    </row>
    <row r="3740">
      <c r="D3740" s="10"/>
      <c r="E3740" s="10"/>
      <c r="G3740" s="81"/>
      <c r="AU3740" s="25"/>
    </row>
    <row r="3741">
      <c r="D3741" s="10"/>
      <c r="E3741" s="10"/>
      <c r="G3741" s="81"/>
      <c r="AU3741" s="25"/>
    </row>
    <row r="3742">
      <c r="D3742" s="10"/>
      <c r="E3742" s="10"/>
      <c r="G3742" s="81"/>
      <c r="AU3742" s="25"/>
    </row>
    <row r="3743">
      <c r="D3743" s="10"/>
      <c r="E3743" s="10"/>
      <c r="G3743" s="81"/>
      <c r="AU3743" s="25"/>
    </row>
    <row r="3744">
      <c r="D3744" s="10"/>
      <c r="E3744" s="10"/>
      <c r="G3744" s="81"/>
      <c r="AU3744" s="25"/>
    </row>
    <row r="3745">
      <c r="D3745" s="10"/>
      <c r="E3745" s="10"/>
      <c r="G3745" s="81"/>
      <c r="AU3745" s="25"/>
    </row>
    <row r="3746">
      <c r="D3746" s="10"/>
      <c r="E3746" s="10"/>
      <c r="G3746" s="81"/>
      <c r="AU3746" s="25"/>
    </row>
    <row r="3747">
      <c r="D3747" s="10"/>
      <c r="E3747" s="10"/>
      <c r="G3747" s="81"/>
      <c r="AU3747" s="25"/>
    </row>
    <row r="3748">
      <c r="D3748" s="10"/>
      <c r="E3748" s="10"/>
      <c r="G3748" s="81"/>
      <c r="AU3748" s="25"/>
    </row>
    <row r="3749">
      <c r="D3749" s="10"/>
      <c r="E3749" s="10"/>
      <c r="G3749" s="81"/>
      <c r="AU3749" s="25"/>
    </row>
    <row r="3750">
      <c r="D3750" s="10"/>
      <c r="E3750" s="10"/>
      <c r="G3750" s="81"/>
      <c r="AU3750" s="25"/>
    </row>
    <row r="3751">
      <c r="D3751" s="10"/>
      <c r="E3751" s="10"/>
      <c r="G3751" s="81"/>
      <c r="AU3751" s="25"/>
    </row>
    <row r="3752">
      <c r="D3752" s="10"/>
      <c r="E3752" s="10"/>
      <c r="G3752" s="81"/>
      <c r="AU3752" s="25"/>
    </row>
    <row r="3753">
      <c r="D3753" s="10"/>
      <c r="E3753" s="10"/>
      <c r="G3753" s="81"/>
      <c r="AU3753" s="25"/>
    </row>
    <row r="3754">
      <c r="D3754" s="10"/>
      <c r="E3754" s="10"/>
      <c r="G3754" s="81"/>
      <c r="AU3754" s="25"/>
    </row>
    <row r="3755">
      <c r="D3755" s="10"/>
      <c r="E3755" s="10"/>
      <c r="G3755" s="81"/>
      <c r="AU3755" s="25"/>
    </row>
    <row r="3756">
      <c r="D3756" s="10"/>
      <c r="E3756" s="10"/>
      <c r="G3756" s="81"/>
      <c r="AU3756" s="25"/>
    </row>
    <row r="3757">
      <c r="D3757" s="10"/>
      <c r="E3757" s="10"/>
      <c r="G3757" s="81"/>
      <c r="AU3757" s="25"/>
    </row>
    <row r="3758">
      <c r="D3758" s="10"/>
      <c r="E3758" s="10"/>
      <c r="G3758" s="81"/>
      <c r="AU3758" s="25"/>
    </row>
    <row r="3759">
      <c r="D3759" s="10"/>
      <c r="E3759" s="10"/>
      <c r="G3759" s="81"/>
      <c r="AU3759" s="25"/>
    </row>
    <row r="3760">
      <c r="D3760" s="10"/>
      <c r="E3760" s="10"/>
      <c r="G3760" s="81"/>
      <c r="AU3760" s="25"/>
    </row>
    <row r="3761">
      <c r="D3761" s="10"/>
      <c r="E3761" s="10"/>
      <c r="G3761" s="81"/>
      <c r="AU3761" s="25"/>
    </row>
    <row r="3762">
      <c r="D3762" s="10"/>
      <c r="E3762" s="10"/>
      <c r="G3762" s="81"/>
      <c r="AU3762" s="25"/>
    </row>
    <row r="3763">
      <c r="D3763" s="10"/>
      <c r="E3763" s="10"/>
      <c r="G3763" s="81"/>
      <c r="AU3763" s="25"/>
    </row>
    <row r="3764">
      <c r="D3764" s="10"/>
      <c r="E3764" s="10"/>
      <c r="G3764" s="81"/>
      <c r="AU3764" s="25"/>
    </row>
    <row r="3765">
      <c r="D3765" s="10"/>
      <c r="E3765" s="10"/>
      <c r="G3765" s="81"/>
      <c r="AU3765" s="25"/>
    </row>
    <row r="3766">
      <c r="D3766" s="10"/>
      <c r="E3766" s="10"/>
      <c r="G3766" s="81"/>
      <c r="AU3766" s="25"/>
    </row>
    <row r="3767">
      <c r="D3767" s="10"/>
      <c r="E3767" s="10"/>
      <c r="G3767" s="81"/>
      <c r="AU3767" s="25"/>
    </row>
    <row r="3768">
      <c r="D3768" s="10"/>
      <c r="E3768" s="10"/>
      <c r="G3768" s="81"/>
      <c r="AU3768" s="25"/>
    </row>
    <row r="3769">
      <c r="D3769" s="10"/>
      <c r="E3769" s="10"/>
      <c r="G3769" s="81"/>
      <c r="AU3769" s="25"/>
    </row>
    <row r="3770">
      <c r="D3770" s="10"/>
      <c r="E3770" s="10"/>
      <c r="G3770" s="81"/>
      <c r="AU3770" s="25"/>
    </row>
    <row r="3771">
      <c r="D3771" s="10"/>
      <c r="E3771" s="10"/>
      <c r="G3771" s="81"/>
      <c r="AU3771" s="25"/>
    </row>
    <row r="3772">
      <c r="D3772" s="10"/>
      <c r="E3772" s="10"/>
      <c r="G3772" s="81"/>
      <c r="AU3772" s="25"/>
    </row>
    <row r="3773">
      <c r="D3773" s="10"/>
      <c r="E3773" s="10"/>
      <c r="G3773" s="81"/>
      <c r="AU3773" s="25"/>
    </row>
    <row r="3774">
      <c r="D3774" s="10"/>
      <c r="E3774" s="10"/>
      <c r="G3774" s="81"/>
      <c r="AU3774" s="25"/>
    </row>
    <row r="3775">
      <c r="D3775" s="10"/>
      <c r="E3775" s="10"/>
      <c r="G3775" s="81"/>
      <c r="AU3775" s="25"/>
    </row>
    <row r="3776">
      <c r="D3776" s="10"/>
      <c r="E3776" s="10"/>
      <c r="G3776" s="81"/>
      <c r="AU3776" s="25"/>
    </row>
    <row r="3777">
      <c r="D3777" s="10"/>
      <c r="E3777" s="10"/>
      <c r="G3777" s="81"/>
      <c r="AU3777" s="25"/>
    </row>
    <row r="3778">
      <c r="D3778" s="10"/>
      <c r="E3778" s="10"/>
      <c r="G3778" s="81"/>
      <c r="AU3778" s="25"/>
    </row>
    <row r="3779">
      <c r="D3779" s="10"/>
      <c r="E3779" s="10"/>
      <c r="G3779" s="81"/>
      <c r="AU3779" s="25"/>
    </row>
    <row r="3780">
      <c r="D3780" s="10"/>
      <c r="E3780" s="10"/>
      <c r="G3780" s="81"/>
      <c r="AU3780" s="25"/>
    </row>
    <row r="3781">
      <c r="D3781" s="10"/>
      <c r="E3781" s="10"/>
      <c r="G3781" s="81"/>
      <c r="AU3781" s="25"/>
    </row>
    <row r="3782">
      <c r="D3782" s="10"/>
      <c r="E3782" s="10"/>
      <c r="G3782" s="81"/>
      <c r="AU3782" s="25"/>
    </row>
    <row r="3783">
      <c r="D3783" s="10"/>
      <c r="E3783" s="10"/>
      <c r="G3783" s="81"/>
      <c r="AU3783" s="25"/>
    </row>
    <row r="3784">
      <c r="D3784" s="10"/>
      <c r="E3784" s="10"/>
      <c r="G3784" s="81"/>
      <c r="AU3784" s="25"/>
    </row>
    <row r="3785">
      <c r="D3785" s="10"/>
      <c r="E3785" s="10"/>
      <c r="G3785" s="81"/>
      <c r="AU3785" s="25"/>
    </row>
    <row r="3786">
      <c r="D3786" s="10"/>
      <c r="E3786" s="10"/>
      <c r="G3786" s="81"/>
      <c r="AU3786" s="25"/>
    </row>
    <row r="3787">
      <c r="D3787" s="10"/>
      <c r="E3787" s="10"/>
      <c r="G3787" s="81"/>
      <c r="AU3787" s="25"/>
    </row>
    <row r="3788">
      <c r="D3788" s="10"/>
      <c r="E3788" s="10"/>
      <c r="G3788" s="81"/>
      <c r="AU3788" s="25"/>
    </row>
    <row r="3789">
      <c r="D3789" s="10"/>
      <c r="E3789" s="10"/>
      <c r="G3789" s="81"/>
      <c r="AU3789" s="25"/>
    </row>
    <row r="3790">
      <c r="D3790" s="10"/>
      <c r="E3790" s="10"/>
      <c r="G3790" s="81"/>
      <c r="AU3790" s="25"/>
    </row>
    <row r="3791">
      <c r="D3791" s="10"/>
      <c r="E3791" s="10"/>
      <c r="G3791" s="81"/>
      <c r="AU3791" s="25"/>
    </row>
    <row r="3792">
      <c r="D3792" s="10"/>
      <c r="E3792" s="10"/>
      <c r="G3792" s="81"/>
      <c r="AU3792" s="25"/>
    </row>
    <row r="3793">
      <c r="D3793" s="10"/>
      <c r="E3793" s="10"/>
      <c r="G3793" s="81"/>
      <c r="AU3793" s="25"/>
    </row>
    <row r="3794">
      <c r="D3794" s="10"/>
      <c r="E3794" s="10"/>
      <c r="G3794" s="81"/>
      <c r="AU3794" s="25"/>
    </row>
    <row r="3795">
      <c r="D3795" s="10"/>
      <c r="E3795" s="10"/>
      <c r="G3795" s="81"/>
      <c r="AU3795" s="25"/>
    </row>
    <row r="3796">
      <c r="D3796" s="10"/>
      <c r="E3796" s="10"/>
      <c r="G3796" s="81"/>
      <c r="AU3796" s="25"/>
    </row>
    <row r="3797">
      <c r="D3797" s="10"/>
      <c r="E3797" s="10"/>
      <c r="G3797" s="81"/>
      <c r="AU3797" s="25"/>
    </row>
    <row r="3798">
      <c r="D3798" s="10"/>
      <c r="E3798" s="10"/>
      <c r="G3798" s="81"/>
      <c r="AU3798" s="25"/>
    </row>
    <row r="3799">
      <c r="D3799" s="10"/>
      <c r="E3799" s="10"/>
      <c r="G3799" s="81"/>
      <c r="AU3799" s="25"/>
    </row>
    <row r="3800">
      <c r="D3800" s="10"/>
      <c r="E3800" s="10"/>
      <c r="G3800" s="81"/>
      <c r="AU3800" s="25"/>
    </row>
    <row r="3801">
      <c r="D3801" s="10"/>
      <c r="E3801" s="10"/>
      <c r="G3801" s="81"/>
      <c r="AU3801" s="25"/>
    </row>
    <row r="3802">
      <c r="D3802" s="10"/>
      <c r="E3802" s="10"/>
      <c r="G3802" s="81"/>
      <c r="AU3802" s="25"/>
    </row>
    <row r="3803">
      <c r="D3803" s="10"/>
      <c r="E3803" s="10"/>
      <c r="G3803" s="81"/>
      <c r="AU3803" s="25"/>
    </row>
    <row r="3804">
      <c r="D3804" s="10"/>
      <c r="E3804" s="10"/>
      <c r="G3804" s="81"/>
      <c r="AU3804" s="25"/>
    </row>
    <row r="3805">
      <c r="D3805" s="10"/>
      <c r="E3805" s="10"/>
      <c r="G3805" s="81"/>
      <c r="AU3805" s="25"/>
    </row>
    <row r="3806">
      <c r="D3806" s="10"/>
      <c r="E3806" s="10"/>
      <c r="G3806" s="81"/>
      <c r="AU3806" s="25"/>
    </row>
    <row r="3807">
      <c r="D3807" s="10"/>
      <c r="E3807" s="10"/>
      <c r="G3807" s="81"/>
      <c r="AU3807" s="25"/>
    </row>
    <row r="3808">
      <c r="D3808" s="10"/>
      <c r="E3808" s="10"/>
      <c r="G3808" s="81"/>
      <c r="AU3808" s="25"/>
    </row>
    <row r="3809">
      <c r="D3809" s="10"/>
      <c r="E3809" s="10"/>
      <c r="G3809" s="81"/>
      <c r="AU3809" s="25"/>
    </row>
    <row r="3810">
      <c r="D3810" s="10"/>
      <c r="E3810" s="10"/>
      <c r="G3810" s="81"/>
      <c r="AU3810" s="25"/>
    </row>
    <row r="3811">
      <c r="D3811" s="10"/>
      <c r="E3811" s="10"/>
      <c r="G3811" s="81"/>
      <c r="AU3811" s="25"/>
    </row>
    <row r="3812">
      <c r="D3812" s="10"/>
      <c r="E3812" s="10"/>
      <c r="G3812" s="81"/>
      <c r="AU3812" s="25"/>
    </row>
    <row r="3813">
      <c r="D3813" s="10"/>
      <c r="E3813" s="10"/>
      <c r="G3813" s="81"/>
      <c r="AU3813" s="25"/>
    </row>
    <row r="3814">
      <c r="D3814" s="10"/>
      <c r="E3814" s="10"/>
      <c r="G3814" s="81"/>
      <c r="AU3814" s="25"/>
    </row>
    <row r="3815">
      <c r="D3815" s="10"/>
      <c r="E3815" s="10"/>
      <c r="G3815" s="81"/>
      <c r="AU3815" s="25"/>
    </row>
    <row r="3816">
      <c r="D3816" s="10"/>
      <c r="E3816" s="10"/>
      <c r="G3816" s="81"/>
      <c r="AU3816" s="25"/>
    </row>
    <row r="3817">
      <c r="D3817" s="10"/>
      <c r="E3817" s="10"/>
      <c r="G3817" s="81"/>
      <c r="AU3817" s="25"/>
    </row>
    <row r="3818">
      <c r="D3818" s="10"/>
      <c r="E3818" s="10"/>
      <c r="G3818" s="81"/>
      <c r="AU3818" s="25"/>
    </row>
    <row r="3819">
      <c r="D3819" s="10"/>
      <c r="E3819" s="10"/>
      <c r="G3819" s="81"/>
      <c r="AU3819" s="25"/>
    </row>
    <row r="3820">
      <c r="D3820" s="10"/>
      <c r="E3820" s="10"/>
      <c r="G3820" s="81"/>
      <c r="AU3820" s="25"/>
    </row>
    <row r="3821">
      <c r="D3821" s="10"/>
      <c r="E3821" s="10"/>
      <c r="G3821" s="81"/>
      <c r="AU3821" s="25"/>
    </row>
    <row r="3822">
      <c r="D3822" s="10"/>
      <c r="E3822" s="10"/>
      <c r="G3822" s="81"/>
      <c r="AU3822" s="25"/>
    </row>
    <row r="3823">
      <c r="D3823" s="10"/>
      <c r="E3823" s="10"/>
      <c r="G3823" s="81"/>
      <c r="AU3823" s="25"/>
    </row>
    <row r="3824">
      <c r="D3824" s="10"/>
      <c r="E3824" s="10"/>
      <c r="G3824" s="81"/>
      <c r="AU3824" s="25"/>
    </row>
    <row r="3825">
      <c r="D3825" s="10"/>
      <c r="E3825" s="10"/>
      <c r="G3825" s="81"/>
      <c r="AU3825" s="25"/>
    </row>
    <row r="3826">
      <c r="D3826" s="10"/>
      <c r="E3826" s="10"/>
      <c r="G3826" s="81"/>
      <c r="AU3826" s="25"/>
    </row>
    <row r="3827">
      <c r="D3827" s="10"/>
      <c r="E3827" s="10"/>
      <c r="G3827" s="81"/>
      <c r="AU3827" s="25"/>
    </row>
    <row r="3828">
      <c r="D3828" s="10"/>
      <c r="E3828" s="10"/>
      <c r="G3828" s="81"/>
      <c r="AU3828" s="25"/>
    </row>
    <row r="3829">
      <c r="D3829" s="10"/>
      <c r="E3829" s="10"/>
      <c r="G3829" s="81"/>
      <c r="AU3829" s="25"/>
    </row>
    <row r="3830">
      <c r="D3830" s="10"/>
      <c r="E3830" s="10"/>
      <c r="G3830" s="81"/>
      <c r="AU3830" s="25"/>
    </row>
    <row r="3831">
      <c r="D3831" s="10"/>
      <c r="E3831" s="10"/>
      <c r="G3831" s="81"/>
      <c r="AU3831" s="25"/>
    </row>
    <row r="3832">
      <c r="D3832" s="10"/>
      <c r="E3832" s="10"/>
      <c r="G3832" s="81"/>
      <c r="AU3832" s="25"/>
    </row>
    <row r="3833">
      <c r="D3833" s="10"/>
      <c r="E3833" s="10"/>
      <c r="G3833" s="81"/>
      <c r="AU3833" s="25"/>
    </row>
    <row r="3834">
      <c r="D3834" s="10"/>
      <c r="E3834" s="10"/>
      <c r="G3834" s="81"/>
      <c r="AU3834" s="25"/>
    </row>
    <row r="3835">
      <c r="D3835" s="10"/>
      <c r="E3835" s="10"/>
      <c r="G3835" s="81"/>
      <c r="AU3835" s="25"/>
    </row>
    <row r="3836">
      <c r="D3836" s="10"/>
      <c r="E3836" s="10"/>
      <c r="G3836" s="81"/>
      <c r="AU3836" s="25"/>
    </row>
    <row r="3837">
      <c r="D3837" s="10"/>
      <c r="E3837" s="10"/>
      <c r="G3837" s="81"/>
      <c r="AU3837" s="25"/>
    </row>
    <row r="3838">
      <c r="D3838" s="10"/>
      <c r="E3838" s="10"/>
      <c r="G3838" s="81"/>
      <c r="AU3838" s="25"/>
    </row>
    <row r="3839">
      <c r="D3839" s="10"/>
      <c r="E3839" s="10"/>
      <c r="G3839" s="81"/>
      <c r="AU3839" s="25"/>
    </row>
    <row r="3840">
      <c r="D3840" s="10"/>
      <c r="E3840" s="10"/>
      <c r="G3840" s="81"/>
      <c r="AU3840" s="25"/>
    </row>
    <row r="3841">
      <c r="D3841" s="10"/>
      <c r="E3841" s="10"/>
      <c r="G3841" s="81"/>
      <c r="AU3841" s="25"/>
    </row>
    <row r="3842">
      <c r="D3842" s="10"/>
      <c r="E3842" s="10"/>
      <c r="G3842" s="81"/>
      <c r="AU3842" s="25"/>
    </row>
    <row r="3843">
      <c r="D3843" s="10"/>
      <c r="E3843" s="10"/>
      <c r="G3843" s="81"/>
      <c r="AU3843" s="25"/>
    </row>
    <row r="3844">
      <c r="D3844" s="10"/>
      <c r="E3844" s="10"/>
      <c r="G3844" s="81"/>
      <c r="AU3844" s="25"/>
    </row>
    <row r="3845">
      <c r="D3845" s="10"/>
      <c r="E3845" s="10"/>
      <c r="G3845" s="81"/>
      <c r="AU3845" s="25"/>
    </row>
    <row r="3846">
      <c r="D3846" s="10"/>
      <c r="E3846" s="10"/>
      <c r="G3846" s="81"/>
      <c r="AU3846" s="25"/>
    </row>
    <row r="3847">
      <c r="D3847" s="10"/>
      <c r="E3847" s="10"/>
      <c r="G3847" s="81"/>
      <c r="AU3847" s="25"/>
    </row>
    <row r="3848">
      <c r="D3848" s="10"/>
      <c r="E3848" s="10"/>
      <c r="G3848" s="81"/>
      <c r="AU3848" s="25"/>
    </row>
    <row r="3849">
      <c r="D3849" s="10"/>
      <c r="E3849" s="10"/>
      <c r="G3849" s="81"/>
      <c r="AU3849" s="25"/>
    </row>
    <row r="3850">
      <c r="D3850" s="10"/>
      <c r="E3850" s="10"/>
      <c r="G3850" s="81"/>
      <c r="AU3850" s="25"/>
    </row>
    <row r="3851">
      <c r="D3851" s="10"/>
      <c r="E3851" s="10"/>
      <c r="G3851" s="81"/>
      <c r="AU3851" s="25"/>
    </row>
    <row r="3852">
      <c r="D3852" s="10"/>
      <c r="E3852" s="10"/>
      <c r="G3852" s="81"/>
      <c r="AU3852" s="25"/>
    </row>
    <row r="3853">
      <c r="D3853" s="10"/>
      <c r="E3853" s="10"/>
      <c r="G3853" s="81"/>
      <c r="AU3853" s="25"/>
    </row>
    <row r="3854">
      <c r="D3854" s="10"/>
      <c r="E3854" s="10"/>
      <c r="G3854" s="81"/>
      <c r="AU3854" s="25"/>
    </row>
    <row r="3855">
      <c r="D3855" s="10"/>
      <c r="E3855" s="10"/>
      <c r="G3855" s="81"/>
      <c r="AU3855" s="25"/>
    </row>
    <row r="3856">
      <c r="D3856" s="10"/>
      <c r="E3856" s="10"/>
      <c r="G3856" s="81"/>
      <c r="AU3856" s="25"/>
    </row>
    <row r="3857">
      <c r="D3857" s="10"/>
      <c r="E3857" s="10"/>
      <c r="G3857" s="81"/>
      <c r="AU3857" s="25"/>
    </row>
    <row r="3858">
      <c r="D3858" s="10"/>
      <c r="E3858" s="10"/>
      <c r="G3858" s="81"/>
      <c r="AU3858" s="25"/>
    </row>
    <row r="3859">
      <c r="D3859" s="10"/>
      <c r="E3859" s="10"/>
      <c r="G3859" s="81"/>
      <c r="AU3859" s="25"/>
    </row>
    <row r="3860">
      <c r="D3860" s="10"/>
      <c r="E3860" s="10"/>
      <c r="G3860" s="81"/>
      <c r="AU3860" s="25"/>
    </row>
    <row r="3861">
      <c r="D3861" s="10"/>
      <c r="E3861" s="10"/>
      <c r="G3861" s="81"/>
      <c r="AU3861" s="25"/>
    </row>
    <row r="3862">
      <c r="D3862" s="10"/>
      <c r="E3862" s="10"/>
      <c r="G3862" s="81"/>
      <c r="AU3862" s="25"/>
    </row>
    <row r="3863">
      <c r="D3863" s="10"/>
      <c r="E3863" s="10"/>
      <c r="G3863" s="81"/>
      <c r="AU3863" s="25"/>
    </row>
    <row r="3864">
      <c r="D3864" s="10"/>
      <c r="E3864" s="10"/>
      <c r="G3864" s="81"/>
      <c r="AU3864" s="25"/>
    </row>
    <row r="3865">
      <c r="D3865" s="10"/>
      <c r="E3865" s="10"/>
      <c r="G3865" s="81"/>
      <c r="AU3865" s="25"/>
    </row>
    <row r="3866">
      <c r="D3866" s="10"/>
      <c r="E3866" s="10"/>
      <c r="G3866" s="81"/>
      <c r="AU3866" s="25"/>
    </row>
    <row r="3867">
      <c r="D3867" s="10"/>
      <c r="E3867" s="10"/>
      <c r="G3867" s="81"/>
      <c r="AU3867" s="25"/>
    </row>
    <row r="3868">
      <c r="D3868" s="10"/>
      <c r="E3868" s="10"/>
      <c r="G3868" s="81"/>
      <c r="AU3868" s="25"/>
    </row>
    <row r="3869">
      <c r="D3869" s="10"/>
      <c r="E3869" s="10"/>
      <c r="G3869" s="81"/>
      <c r="AU3869" s="25"/>
    </row>
    <row r="3870">
      <c r="D3870" s="10"/>
      <c r="E3870" s="10"/>
      <c r="G3870" s="81"/>
      <c r="AU3870" s="25"/>
    </row>
    <row r="3871">
      <c r="D3871" s="10"/>
      <c r="E3871" s="10"/>
      <c r="G3871" s="81"/>
      <c r="AU3871" s="25"/>
    </row>
    <row r="3872">
      <c r="D3872" s="10"/>
      <c r="E3872" s="10"/>
      <c r="G3872" s="81"/>
      <c r="AU3872" s="25"/>
    </row>
    <row r="3873">
      <c r="D3873" s="10"/>
      <c r="E3873" s="10"/>
      <c r="G3873" s="81"/>
      <c r="AU3873" s="25"/>
    </row>
    <row r="3874">
      <c r="D3874" s="10"/>
      <c r="E3874" s="10"/>
      <c r="G3874" s="81"/>
      <c r="AU3874" s="25"/>
    </row>
    <row r="3875">
      <c r="D3875" s="10"/>
      <c r="E3875" s="10"/>
      <c r="G3875" s="81"/>
      <c r="AU3875" s="25"/>
    </row>
    <row r="3876">
      <c r="D3876" s="10"/>
      <c r="E3876" s="10"/>
      <c r="G3876" s="81"/>
      <c r="AU3876" s="25"/>
    </row>
    <row r="3877">
      <c r="D3877" s="10"/>
      <c r="E3877" s="10"/>
      <c r="G3877" s="81"/>
      <c r="AU3877" s="25"/>
    </row>
    <row r="3878">
      <c r="D3878" s="10"/>
      <c r="E3878" s="10"/>
      <c r="G3878" s="81"/>
      <c r="AU3878" s="25"/>
    </row>
    <row r="3879">
      <c r="D3879" s="10"/>
      <c r="E3879" s="10"/>
      <c r="G3879" s="81"/>
      <c r="AU3879" s="25"/>
    </row>
    <row r="3880">
      <c r="D3880" s="10"/>
      <c r="E3880" s="10"/>
      <c r="G3880" s="81"/>
      <c r="AU3880" s="25"/>
    </row>
    <row r="3881">
      <c r="D3881" s="10"/>
      <c r="E3881" s="10"/>
      <c r="G3881" s="81"/>
      <c r="AU3881" s="25"/>
    </row>
    <row r="3882">
      <c r="D3882" s="10"/>
      <c r="E3882" s="10"/>
      <c r="G3882" s="81"/>
      <c r="AU3882" s="25"/>
    </row>
    <row r="3883">
      <c r="D3883" s="10"/>
      <c r="E3883" s="10"/>
      <c r="G3883" s="81"/>
      <c r="AU3883" s="25"/>
    </row>
    <row r="3884">
      <c r="D3884" s="10"/>
      <c r="E3884" s="10"/>
      <c r="G3884" s="81"/>
      <c r="AU3884" s="25"/>
    </row>
    <row r="3885">
      <c r="D3885" s="10"/>
      <c r="E3885" s="10"/>
      <c r="G3885" s="81"/>
      <c r="AU3885" s="25"/>
    </row>
    <row r="3886">
      <c r="D3886" s="10"/>
      <c r="E3886" s="10"/>
      <c r="G3886" s="81"/>
      <c r="AU3886" s="25"/>
    </row>
    <row r="3887">
      <c r="D3887" s="10"/>
      <c r="E3887" s="10"/>
      <c r="G3887" s="81"/>
      <c r="AU3887" s="25"/>
    </row>
    <row r="3888">
      <c r="D3888" s="10"/>
      <c r="E3888" s="10"/>
      <c r="G3888" s="81"/>
      <c r="AU3888" s="25"/>
    </row>
    <row r="3889">
      <c r="D3889" s="10"/>
      <c r="E3889" s="10"/>
      <c r="G3889" s="81"/>
      <c r="AU3889" s="25"/>
    </row>
    <row r="3890">
      <c r="D3890" s="10"/>
      <c r="E3890" s="10"/>
      <c r="G3890" s="81"/>
      <c r="AU3890" s="25"/>
    </row>
    <row r="3891">
      <c r="D3891" s="10"/>
      <c r="E3891" s="10"/>
      <c r="G3891" s="81"/>
      <c r="AU3891" s="25"/>
    </row>
    <row r="3892">
      <c r="D3892" s="10"/>
      <c r="E3892" s="10"/>
      <c r="G3892" s="81"/>
      <c r="AU3892" s="25"/>
    </row>
    <row r="3893">
      <c r="D3893" s="10"/>
      <c r="E3893" s="10"/>
      <c r="G3893" s="81"/>
      <c r="AU3893" s="25"/>
    </row>
    <row r="3894">
      <c r="D3894" s="10"/>
      <c r="E3894" s="10"/>
      <c r="G3894" s="81"/>
      <c r="AU3894" s="25"/>
    </row>
    <row r="3895">
      <c r="D3895" s="10"/>
      <c r="E3895" s="10"/>
      <c r="G3895" s="81"/>
      <c r="AU3895" s="25"/>
    </row>
    <row r="3896">
      <c r="D3896" s="10"/>
      <c r="E3896" s="10"/>
      <c r="G3896" s="81"/>
      <c r="AU3896" s="25"/>
    </row>
    <row r="3897">
      <c r="D3897" s="10"/>
      <c r="E3897" s="10"/>
      <c r="G3897" s="81"/>
      <c r="AU3897" s="25"/>
    </row>
    <row r="3898">
      <c r="D3898" s="10"/>
      <c r="E3898" s="10"/>
      <c r="G3898" s="81"/>
      <c r="AU3898" s="25"/>
    </row>
    <row r="3899">
      <c r="D3899" s="10"/>
      <c r="E3899" s="10"/>
      <c r="G3899" s="81"/>
      <c r="AU3899" s="25"/>
    </row>
    <row r="3900">
      <c r="D3900" s="10"/>
      <c r="E3900" s="10"/>
      <c r="G3900" s="81"/>
      <c r="AU3900" s="25"/>
    </row>
    <row r="3901">
      <c r="D3901" s="10"/>
      <c r="E3901" s="10"/>
      <c r="G3901" s="81"/>
      <c r="AU3901" s="25"/>
    </row>
    <row r="3902">
      <c r="D3902" s="10"/>
      <c r="E3902" s="10"/>
      <c r="G3902" s="81"/>
      <c r="AU3902" s="25"/>
    </row>
    <row r="3903">
      <c r="D3903" s="10"/>
      <c r="E3903" s="10"/>
      <c r="G3903" s="81"/>
      <c r="AU3903" s="25"/>
    </row>
    <row r="3904">
      <c r="D3904" s="10"/>
      <c r="E3904" s="10"/>
      <c r="G3904" s="81"/>
      <c r="AU3904" s="25"/>
    </row>
    <row r="3905">
      <c r="D3905" s="10"/>
      <c r="E3905" s="10"/>
      <c r="G3905" s="81"/>
      <c r="AU3905" s="25"/>
    </row>
    <row r="3906">
      <c r="D3906" s="10"/>
      <c r="E3906" s="10"/>
      <c r="G3906" s="81"/>
      <c r="AU3906" s="25"/>
    </row>
    <row r="3907">
      <c r="D3907" s="10"/>
      <c r="E3907" s="10"/>
      <c r="G3907" s="81"/>
      <c r="AU3907" s="25"/>
    </row>
    <row r="3908">
      <c r="D3908" s="10"/>
      <c r="E3908" s="10"/>
      <c r="G3908" s="81"/>
      <c r="AU3908" s="25"/>
    </row>
    <row r="3909">
      <c r="D3909" s="10"/>
      <c r="E3909" s="10"/>
      <c r="G3909" s="81"/>
      <c r="AU3909" s="25"/>
    </row>
    <row r="3910">
      <c r="D3910" s="10"/>
      <c r="E3910" s="10"/>
      <c r="G3910" s="81"/>
      <c r="AU3910" s="25"/>
    </row>
    <row r="3911">
      <c r="D3911" s="10"/>
      <c r="E3911" s="10"/>
      <c r="G3911" s="81"/>
      <c r="AU3911" s="25"/>
    </row>
    <row r="3912">
      <c r="D3912" s="10"/>
      <c r="E3912" s="10"/>
      <c r="G3912" s="81"/>
      <c r="AU3912" s="25"/>
    </row>
    <row r="3913">
      <c r="D3913" s="10"/>
      <c r="E3913" s="10"/>
      <c r="G3913" s="81"/>
      <c r="AU3913" s="25"/>
    </row>
    <row r="3914">
      <c r="D3914" s="10"/>
      <c r="E3914" s="10"/>
      <c r="G3914" s="81"/>
      <c r="AU3914" s="25"/>
    </row>
    <row r="3915">
      <c r="D3915" s="10"/>
      <c r="E3915" s="10"/>
      <c r="G3915" s="81"/>
      <c r="AU3915" s="25"/>
    </row>
    <row r="3916">
      <c r="D3916" s="10"/>
      <c r="E3916" s="10"/>
      <c r="G3916" s="81"/>
      <c r="AU3916" s="25"/>
    </row>
    <row r="3917">
      <c r="D3917" s="10"/>
      <c r="E3917" s="10"/>
      <c r="G3917" s="81"/>
      <c r="AU3917" s="25"/>
    </row>
    <row r="3918">
      <c r="D3918" s="10"/>
      <c r="E3918" s="10"/>
      <c r="G3918" s="81"/>
      <c r="AU3918" s="25"/>
    </row>
    <row r="3919">
      <c r="D3919" s="10"/>
      <c r="E3919" s="10"/>
      <c r="G3919" s="81"/>
      <c r="AU3919" s="25"/>
    </row>
    <row r="3920">
      <c r="D3920" s="10"/>
      <c r="E3920" s="10"/>
      <c r="G3920" s="81"/>
      <c r="AU3920" s="25"/>
    </row>
    <row r="3921">
      <c r="D3921" s="10"/>
      <c r="E3921" s="10"/>
      <c r="G3921" s="81"/>
      <c r="AU3921" s="25"/>
    </row>
    <row r="3922">
      <c r="D3922" s="10"/>
      <c r="E3922" s="10"/>
      <c r="G3922" s="81"/>
      <c r="AU3922" s="25"/>
    </row>
    <row r="3923">
      <c r="D3923" s="10"/>
      <c r="E3923" s="10"/>
      <c r="G3923" s="81"/>
      <c r="AU3923" s="25"/>
    </row>
    <row r="3924">
      <c r="D3924" s="10"/>
      <c r="E3924" s="10"/>
      <c r="G3924" s="81"/>
      <c r="AU3924" s="25"/>
    </row>
    <row r="3925">
      <c r="D3925" s="10"/>
      <c r="E3925" s="10"/>
      <c r="G3925" s="81"/>
      <c r="AU3925" s="25"/>
    </row>
    <row r="3926">
      <c r="D3926" s="10"/>
      <c r="E3926" s="10"/>
      <c r="G3926" s="81"/>
      <c r="AU3926" s="25"/>
    </row>
    <row r="3927">
      <c r="D3927" s="10"/>
      <c r="E3927" s="10"/>
      <c r="G3927" s="81"/>
      <c r="AU3927" s="25"/>
    </row>
    <row r="3928">
      <c r="D3928" s="10"/>
      <c r="E3928" s="10"/>
      <c r="G3928" s="81"/>
      <c r="AU3928" s="25"/>
    </row>
    <row r="3929">
      <c r="D3929" s="10"/>
      <c r="E3929" s="10"/>
      <c r="G3929" s="81"/>
      <c r="AU3929" s="25"/>
    </row>
    <row r="3930">
      <c r="D3930" s="10"/>
      <c r="E3930" s="10"/>
      <c r="G3930" s="81"/>
      <c r="AU3930" s="25"/>
    </row>
    <row r="3931">
      <c r="D3931" s="10"/>
      <c r="E3931" s="10"/>
      <c r="G3931" s="81"/>
      <c r="AU3931" s="25"/>
    </row>
    <row r="3932">
      <c r="D3932" s="10"/>
      <c r="E3932" s="10"/>
      <c r="G3932" s="81"/>
      <c r="AU3932" s="25"/>
    </row>
    <row r="3933">
      <c r="D3933" s="10"/>
      <c r="E3933" s="10"/>
      <c r="G3933" s="81"/>
      <c r="AU3933" s="25"/>
    </row>
    <row r="3934">
      <c r="D3934" s="10"/>
      <c r="E3934" s="10"/>
      <c r="G3934" s="81"/>
      <c r="AU3934" s="25"/>
    </row>
    <row r="3935">
      <c r="D3935" s="10"/>
      <c r="E3935" s="10"/>
      <c r="G3935" s="81"/>
      <c r="AU3935" s="25"/>
    </row>
    <row r="3936">
      <c r="D3936" s="10"/>
      <c r="E3936" s="10"/>
      <c r="G3936" s="81"/>
      <c r="AU3936" s="25"/>
    </row>
    <row r="3937">
      <c r="D3937" s="10"/>
      <c r="E3937" s="10"/>
      <c r="G3937" s="81"/>
      <c r="AU3937" s="25"/>
    </row>
    <row r="3938">
      <c r="D3938" s="10"/>
      <c r="E3938" s="10"/>
      <c r="G3938" s="81"/>
      <c r="AU3938" s="25"/>
    </row>
    <row r="3939">
      <c r="D3939" s="10"/>
      <c r="E3939" s="10"/>
      <c r="G3939" s="81"/>
      <c r="AU3939" s="25"/>
    </row>
    <row r="3940">
      <c r="D3940" s="10"/>
      <c r="E3940" s="10"/>
      <c r="G3940" s="81"/>
      <c r="AU3940" s="25"/>
    </row>
    <row r="3941">
      <c r="D3941" s="10"/>
      <c r="E3941" s="10"/>
      <c r="G3941" s="81"/>
      <c r="AU3941" s="25"/>
    </row>
    <row r="3942">
      <c r="D3942" s="10"/>
      <c r="E3942" s="10"/>
      <c r="G3942" s="81"/>
      <c r="AU3942" s="25"/>
    </row>
    <row r="3943">
      <c r="D3943" s="10"/>
      <c r="E3943" s="10"/>
      <c r="G3943" s="81"/>
      <c r="AU3943" s="25"/>
    </row>
    <row r="3944">
      <c r="D3944" s="10"/>
      <c r="E3944" s="10"/>
      <c r="G3944" s="81"/>
      <c r="AU3944" s="25"/>
    </row>
    <row r="3945">
      <c r="D3945" s="10"/>
      <c r="E3945" s="10"/>
      <c r="G3945" s="81"/>
      <c r="AU3945" s="25"/>
    </row>
    <row r="3946">
      <c r="D3946" s="10"/>
      <c r="E3946" s="10"/>
      <c r="G3946" s="81"/>
      <c r="AU3946" s="25"/>
    </row>
    <row r="3947">
      <c r="D3947" s="10"/>
      <c r="E3947" s="10"/>
      <c r="G3947" s="81"/>
      <c r="AU3947" s="25"/>
    </row>
    <row r="3948">
      <c r="D3948" s="10"/>
      <c r="E3948" s="10"/>
      <c r="G3948" s="81"/>
      <c r="AU3948" s="25"/>
    </row>
    <row r="3949">
      <c r="D3949" s="10"/>
      <c r="E3949" s="10"/>
      <c r="G3949" s="81"/>
      <c r="AU3949" s="25"/>
    </row>
    <row r="3950">
      <c r="D3950" s="10"/>
      <c r="E3950" s="10"/>
      <c r="G3950" s="81"/>
      <c r="AU3950" s="25"/>
    </row>
    <row r="3951">
      <c r="D3951" s="10"/>
      <c r="E3951" s="10"/>
      <c r="G3951" s="81"/>
      <c r="AU3951" s="25"/>
    </row>
    <row r="3952">
      <c r="D3952" s="10"/>
      <c r="E3952" s="10"/>
      <c r="G3952" s="81"/>
      <c r="AU3952" s="25"/>
    </row>
    <row r="3953">
      <c r="D3953" s="10"/>
      <c r="E3953" s="10"/>
      <c r="G3953" s="81"/>
      <c r="AU3953" s="25"/>
    </row>
    <row r="3954">
      <c r="D3954" s="10"/>
      <c r="E3954" s="10"/>
      <c r="G3954" s="81"/>
      <c r="AU3954" s="25"/>
    </row>
    <row r="3955">
      <c r="D3955" s="10"/>
      <c r="E3955" s="10"/>
      <c r="G3955" s="81"/>
      <c r="AU3955" s="25"/>
    </row>
    <row r="3956">
      <c r="D3956" s="10"/>
      <c r="E3956" s="10"/>
      <c r="G3956" s="81"/>
      <c r="AU3956" s="25"/>
    </row>
    <row r="3957">
      <c r="D3957" s="10"/>
      <c r="E3957" s="10"/>
      <c r="G3957" s="81"/>
      <c r="AU3957" s="25"/>
    </row>
    <row r="3958">
      <c r="D3958" s="10"/>
      <c r="E3958" s="10"/>
      <c r="G3958" s="81"/>
      <c r="AU3958" s="25"/>
    </row>
    <row r="3959">
      <c r="D3959" s="10"/>
      <c r="E3959" s="10"/>
      <c r="G3959" s="81"/>
      <c r="AU3959" s="25"/>
    </row>
    <row r="3960">
      <c r="D3960" s="10"/>
      <c r="E3960" s="10"/>
      <c r="G3960" s="81"/>
      <c r="AU3960" s="25"/>
    </row>
    <row r="3961">
      <c r="D3961" s="10"/>
      <c r="E3961" s="10"/>
      <c r="G3961" s="81"/>
      <c r="AU3961" s="25"/>
    </row>
    <row r="3962">
      <c r="D3962" s="10"/>
      <c r="E3962" s="10"/>
      <c r="G3962" s="81"/>
      <c r="AU3962" s="25"/>
    </row>
    <row r="3963">
      <c r="D3963" s="10"/>
      <c r="E3963" s="10"/>
      <c r="G3963" s="81"/>
      <c r="AU3963" s="25"/>
    </row>
    <row r="3964">
      <c r="D3964" s="10"/>
      <c r="E3964" s="10"/>
      <c r="G3964" s="81"/>
      <c r="AU3964" s="25"/>
    </row>
    <row r="3965">
      <c r="D3965" s="10"/>
      <c r="E3965" s="10"/>
      <c r="G3965" s="81"/>
      <c r="AU3965" s="25"/>
    </row>
    <row r="3966">
      <c r="D3966" s="10"/>
      <c r="E3966" s="10"/>
      <c r="G3966" s="81"/>
      <c r="AU3966" s="25"/>
    </row>
    <row r="3967">
      <c r="D3967" s="10"/>
      <c r="E3967" s="10"/>
      <c r="G3967" s="81"/>
      <c r="AU3967" s="25"/>
    </row>
    <row r="3968">
      <c r="D3968" s="10"/>
      <c r="E3968" s="10"/>
      <c r="G3968" s="81"/>
      <c r="AU3968" s="25"/>
    </row>
    <row r="3969">
      <c r="D3969" s="10"/>
      <c r="E3969" s="10"/>
      <c r="G3969" s="81"/>
      <c r="AU3969" s="25"/>
    </row>
    <row r="3970">
      <c r="D3970" s="10"/>
      <c r="E3970" s="10"/>
      <c r="G3970" s="81"/>
      <c r="AU3970" s="25"/>
    </row>
    <row r="3971">
      <c r="D3971" s="10"/>
      <c r="E3971" s="10"/>
      <c r="G3971" s="81"/>
      <c r="AU3971" s="25"/>
    </row>
    <row r="3972">
      <c r="D3972" s="10"/>
      <c r="E3972" s="10"/>
      <c r="G3972" s="81"/>
      <c r="AU3972" s="25"/>
    </row>
    <row r="3973">
      <c r="D3973" s="10"/>
      <c r="E3973" s="10"/>
      <c r="G3973" s="81"/>
      <c r="AU3973" s="25"/>
    </row>
    <row r="3974">
      <c r="D3974" s="10"/>
      <c r="E3974" s="10"/>
      <c r="G3974" s="81"/>
      <c r="AU3974" s="25"/>
    </row>
    <row r="3975">
      <c r="D3975" s="10"/>
      <c r="E3975" s="10"/>
      <c r="G3975" s="81"/>
      <c r="AU3975" s="25"/>
    </row>
    <row r="3976">
      <c r="D3976" s="10"/>
      <c r="E3976" s="10"/>
      <c r="G3976" s="81"/>
      <c r="AU3976" s="25"/>
    </row>
    <row r="3977">
      <c r="D3977" s="10"/>
      <c r="E3977" s="10"/>
      <c r="G3977" s="81"/>
      <c r="AU3977" s="25"/>
    </row>
    <row r="3978">
      <c r="D3978" s="10"/>
      <c r="E3978" s="10"/>
      <c r="G3978" s="81"/>
      <c r="AU3978" s="25"/>
    </row>
    <row r="3979">
      <c r="D3979" s="10"/>
      <c r="E3979" s="10"/>
      <c r="G3979" s="81"/>
      <c r="AU3979" s="25"/>
    </row>
    <row r="3980">
      <c r="D3980" s="10"/>
      <c r="E3980" s="10"/>
      <c r="G3980" s="81"/>
      <c r="AU3980" s="25"/>
    </row>
    <row r="3981">
      <c r="D3981" s="10"/>
      <c r="E3981" s="10"/>
      <c r="G3981" s="81"/>
      <c r="AU3981" s="25"/>
    </row>
    <row r="3982">
      <c r="D3982" s="10"/>
      <c r="E3982" s="10"/>
      <c r="G3982" s="81"/>
      <c r="AU3982" s="25"/>
    </row>
    <row r="3983">
      <c r="D3983" s="10"/>
      <c r="E3983" s="10"/>
      <c r="G3983" s="81"/>
      <c r="AU3983" s="25"/>
    </row>
    <row r="3984">
      <c r="D3984" s="10"/>
      <c r="E3984" s="10"/>
      <c r="G3984" s="81"/>
      <c r="AU3984" s="25"/>
    </row>
    <row r="3985">
      <c r="D3985" s="10"/>
      <c r="E3985" s="10"/>
      <c r="G3985" s="81"/>
      <c r="AU3985" s="25"/>
    </row>
    <row r="3986">
      <c r="D3986" s="10"/>
      <c r="E3986" s="10"/>
      <c r="G3986" s="81"/>
      <c r="AU3986" s="25"/>
    </row>
    <row r="3987">
      <c r="D3987" s="10"/>
      <c r="E3987" s="10"/>
      <c r="G3987" s="81"/>
      <c r="AU3987" s="25"/>
    </row>
    <row r="3988">
      <c r="D3988" s="10"/>
      <c r="E3988" s="10"/>
      <c r="G3988" s="81"/>
      <c r="AU3988" s="25"/>
    </row>
    <row r="3989">
      <c r="D3989" s="10"/>
      <c r="E3989" s="10"/>
      <c r="G3989" s="81"/>
      <c r="AU3989" s="25"/>
    </row>
    <row r="3990">
      <c r="D3990" s="10"/>
      <c r="E3990" s="10"/>
      <c r="G3990" s="81"/>
      <c r="AU3990" s="25"/>
    </row>
    <row r="3991">
      <c r="D3991" s="10"/>
      <c r="E3991" s="10"/>
      <c r="G3991" s="81"/>
      <c r="AU3991" s="25"/>
    </row>
    <row r="3992">
      <c r="D3992" s="10"/>
      <c r="E3992" s="10"/>
      <c r="G3992" s="81"/>
      <c r="AU3992" s="25"/>
    </row>
    <row r="3993">
      <c r="D3993" s="10"/>
      <c r="E3993" s="10"/>
      <c r="G3993" s="81"/>
      <c r="AU3993" s="25"/>
    </row>
    <row r="3994">
      <c r="D3994" s="10"/>
      <c r="E3994" s="10"/>
      <c r="G3994" s="81"/>
      <c r="AU3994" s="25"/>
    </row>
    <row r="3995">
      <c r="D3995" s="10"/>
      <c r="E3995" s="10"/>
      <c r="G3995" s="81"/>
      <c r="AU3995" s="25"/>
    </row>
    <row r="3996">
      <c r="D3996" s="10"/>
      <c r="E3996" s="10"/>
      <c r="G3996" s="81"/>
      <c r="AU3996" s="25"/>
    </row>
    <row r="3997">
      <c r="D3997" s="10"/>
      <c r="E3997" s="10"/>
      <c r="G3997" s="81"/>
      <c r="AU3997" s="25"/>
    </row>
    <row r="3998">
      <c r="D3998" s="10"/>
      <c r="E3998" s="10"/>
      <c r="G3998" s="81"/>
      <c r="AU3998" s="25"/>
    </row>
    <row r="3999">
      <c r="D3999" s="10"/>
      <c r="E3999" s="10"/>
      <c r="G3999" s="81"/>
      <c r="AU3999" s="25"/>
    </row>
    <row r="4000">
      <c r="D4000" s="10"/>
      <c r="E4000" s="10"/>
      <c r="G4000" s="81"/>
      <c r="AU4000" s="25"/>
    </row>
    <row r="4001">
      <c r="D4001" s="10"/>
      <c r="E4001" s="10"/>
      <c r="G4001" s="81"/>
      <c r="AU4001" s="25"/>
    </row>
    <row r="4002">
      <c r="D4002" s="10"/>
      <c r="E4002" s="10"/>
      <c r="G4002" s="81"/>
      <c r="AU4002" s="25"/>
    </row>
    <row r="4003">
      <c r="D4003" s="10"/>
      <c r="E4003" s="10"/>
      <c r="G4003" s="81"/>
      <c r="AU4003" s="25"/>
    </row>
    <row r="4004">
      <c r="D4004" s="10"/>
      <c r="E4004" s="10"/>
      <c r="G4004" s="81"/>
      <c r="AU4004" s="25"/>
    </row>
    <row r="4005">
      <c r="D4005" s="10"/>
      <c r="E4005" s="10"/>
      <c r="G4005" s="81"/>
      <c r="AU4005" s="25"/>
    </row>
    <row r="4006">
      <c r="D4006" s="10"/>
      <c r="E4006" s="10"/>
      <c r="G4006" s="81"/>
      <c r="AU4006" s="25"/>
    </row>
    <row r="4007">
      <c r="D4007" s="10"/>
      <c r="E4007" s="10"/>
      <c r="G4007" s="81"/>
      <c r="AU4007" s="25"/>
    </row>
    <row r="4008">
      <c r="D4008" s="10"/>
      <c r="E4008" s="10"/>
      <c r="G4008" s="81"/>
      <c r="AU4008" s="25"/>
    </row>
    <row r="4009">
      <c r="D4009" s="10"/>
      <c r="E4009" s="10"/>
      <c r="G4009" s="81"/>
      <c r="AU4009" s="25"/>
    </row>
    <row r="4010">
      <c r="D4010" s="10"/>
      <c r="E4010" s="10"/>
      <c r="G4010" s="81"/>
      <c r="AU4010" s="25"/>
    </row>
    <row r="4011">
      <c r="D4011" s="10"/>
      <c r="E4011" s="10"/>
      <c r="G4011" s="81"/>
      <c r="AU4011" s="25"/>
    </row>
    <row r="4012">
      <c r="D4012" s="10"/>
      <c r="E4012" s="10"/>
      <c r="G4012" s="81"/>
      <c r="AU4012" s="25"/>
    </row>
    <row r="4013">
      <c r="D4013" s="10"/>
      <c r="E4013" s="10"/>
      <c r="G4013" s="81"/>
      <c r="AU4013" s="25"/>
    </row>
    <row r="4014">
      <c r="D4014" s="10"/>
      <c r="E4014" s="10"/>
      <c r="G4014" s="81"/>
      <c r="AU4014" s="25"/>
    </row>
    <row r="4015">
      <c r="D4015" s="10"/>
      <c r="E4015" s="10"/>
      <c r="G4015" s="81"/>
      <c r="AU4015" s="25"/>
    </row>
    <row r="4016">
      <c r="D4016" s="10"/>
      <c r="E4016" s="10"/>
      <c r="G4016" s="81"/>
      <c r="AU4016" s="25"/>
    </row>
    <row r="4017">
      <c r="D4017" s="10"/>
      <c r="E4017" s="10"/>
      <c r="G4017" s="81"/>
      <c r="AU4017" s="25"/>
    </row>
    <row r="4018">
      <c r="D4018" s="10"/>
      <c r="E4018" s="10"/>
      <c r="G4018" s="81"/>
      <c r="AU4018" s="25"/>
    </row>
    <row r="4019">
      <c r="D4019" s="10"/>
      <c r="E4019" s="10"/>
      <c r="G4019" s="81"/>
      <c r="AU4019" s="25"/>
    </row>
    <row r="4020">
      <c r="D4020" s="10"/>
      <c r="E4020" s="10"/>
      <c r="G4020" s="81"/>
      <c r="AU4020" s="25"/>
    </row>
    <row r="4021">
      <c r="D4021" s="10"/>
      <c r="E4021" s="10"/>
      <c r="G4021" s="81"/>
      <c r="AU4021" s="25"/>
    </row>
    <row r="4022">
      <c r="D4022" s="10"/>
      <c r="E4022" s="10"/>
      <c r="G4022" s="81"/>
      <c r="AU4022" s="25"/>
    </row>
    <row r="4023">
      <c r="D4023" s="10"/>
      <c r="E4023" s="10"/>
      <c r="G4023" s="81"/>
      <c r="AU4023" s="25"/>
    </row>
    <row r="4024">
      <c r="D4024" s="10"/>
      <c r="E4024" s="10"/>
      <c r="G4024" s="81"/>
      <c r="AU4024" s="25"/>
    </row>
    <row r="4025">
      <c r="D4025" s="10"/>
      <c r="E4025" s="10"/>
      <c r="G4025" s="81"/>
      <c r="AU4025" s="25"/>
    </row>
    <row r="4026">
      <c r="D4026" s="10"/>
      <c r="E4026" s="10"/>
      <c r="G4026" s="81"/>
      <c r="AU4026" s="25"/>
    </row>
    <row r="4027">
      <c r="D4027" s="10"/>
      <c r="E4027" s="10"/>
      <c r="G4027" s="81"/>
      <c r="AU4027" s="25"/>
    </row>
    <row r="4028">
      <c r="D4028" s="10"/>
      <c r="E4028" s="10"/>
      <c r="G4028" s="81"/>
      <c r="AU4028" s="25"/>
    </row>
    <row r="4029">
      <c r="D4029" s="10"/>
      <c r="E4029" s="10"/>
      <c r="G4029" s="81"/>
      <c r="AU4029" s="25"/>
    </row>
    <row r="4030">
      <c r="D4030" s="10"/>
      <c r="E4030" s="10"/>
      <c r="G4030" s="81"/>
      <c r="AU4030" s="25"/>
    </row>
    <row r="4031">
      <c r="D4031" s="10"/>
      <c r="E4031" s="10"/>
      <c r="G4031" s="81"/>
      <c r="AU4031" s="25"/>
    </row>
    <row r="4032">
      <c r="D4032" s="10"/>
      <c r="E4032" s="10"/>
      <c r="G4032" s="81"/>
      <c r="AU4032" s="25"/>
    </row>
    <row r="4033">
      <c r="D4033" s="10"/>
      <c r="E4033" s="10"/>
      <c r="G4033" s="81"/>
      <c r="AU4033" s="25"/>
    </row>
    <row r="4034">
      <c r="D4034" s="10"/>
      <c r="E4034" s="10"/>
      <c r="G4034" s="81"/>
      <c r="AU4034" s="25"/>
    </row>
    <row r="4035">
      <c r="D4035" s="10"/>
      <c r="E4035" s="10"/>
      <c r="G4035" s="81"/>
      <c r="AU4035" s="25"/>
    </row>
    <row r="4036">
      <c r="D4036" s="10"/>
      <c r="E4036" s="10"/>
      <c r="G4036" s="81"/>
      <c r="AU4036" s="25"/>
    </row>
    <row r="4037">
      <c r="D4037" s="10"/>
      <c r="E4037" s="10"/>
      <c r="G4037" s="81"/>
      <c r="AU4037" s="25"/>
    </row>
    <row r="4038">
      <c r="D4038" s="10"/>
      <c r="E4038" s="10"/>
      <c r="G4038" s="81"/>
      <c r="AU4038" s="25"/>
    </row>
    <row r="4039">
      <c r="D4039" s="10"/>
      <c r="E4039" s="10"/>
      <c r="G4039" s="81"/>
      <c r="AU4039" s="25"/>
    </row>
    <row r="4040">
      <c r="D4040" s="10"/>
      <c r="E4040" s="10"/>
      <c r="G4040" s="81"/>
      <c r="AU4040" s="25"/>
    </row>
    <row r="4041">
      <c r="D4041" s="10"/>
      <c r="E4041" s="10"/>
      <c r="G4041" s="81"/>
      <c r="AU4041" s="25"/>
    </row>
    <row r="4042">
      <c r="D4042" s="10"/>
      <c r="E4042" s="10"/>
      <c r="G4042" s="81"/>
      <c r="AU4042" s="25"/>
    </row>
    <row r="4043">
      <c r="D4043" s="10"/>
      <c r="E4043" s="10"/>
      <c r="G4043" s="81"/>
      <c r="AU4043" s="25"/>
    </row>
    <row r="4044">
      <c r="D4044" s="10"/>
      <c r="E4044" s="10"/>
      <c r="G4044" s="81"/>
      <c r="AU4044" s="25"/>
    </row>
    <row r="4045">
      <c r="D4045" s="10"/>
      <c r="E4045" s="10"/>
      <c r="G4045" s="81"/>
      <c r="AU4045" s="25"/>
    </row>
    <row r="4046">
      <c r="D4046" s="10"/>
      <c r="E4046" s="10"/>
      <c r="G4046" s="81"/>
      <c r="AU4046" s="25"/>
    </row>
    <row r="4047">
      <c r="D4047" s="10"/>
      <c r="E4047" s="10"/>
      <c r="G4047" s="81"/>
      <c r="AU4047" s="25"/>
    </row>
    <row r="4048">
      <c r="D4048" s="10"/>
      <c r="E4048" s="10"/>
      <c r="G4048" s="81"/>
      <c r="AU4048" s="25"/>
    </row>
    <row r="4049">
      <c r="D4049" s="10"/>
      <c r="E4049" s="10"/>
      <c r="G4049" s="81"/>
      <c r="AU4049" s="25"/>
    </row>
    <row r="4050">
      <c r="D4050" s="10"/>
      <c r="E4050" s="10"/>
      <c r="G4050" s="81"/>
      <c r="AU4050" s="25"/>
    </row>
    <row r="4051">
      <c r="D4051" s="10"/>
      <c r="E4051" s="10"/>
      <c r="G4051" s="81"/>
      <c r="AU4051" s="25"/>
    </row>
    <row r="4052">
      <c r="D4052" s="10"/>
      <c r="E4052" s="10"/>
      <c r="G4052" s="81"/>
      <c r="AU4052" s="25"/>
    </row>
    <row r="4053">
      <c r="D4053" s="10"/>
      <c r="E4053" s="10"/>
      <c r="G4053" s="81"/>
      <c r="AU4053" s="25"/>
    </row>
    <row r="4054">
      <c r="D4054" s="10"/>
      <c r="E4054" s="10"/>
      <c r="G4054" s="81"/>
      <c r="AU4054" s="25"/>
    </row>
    <row r="4055">
      <c r="D4055" s="10"/>
      <c r="E4055" s="10"/>
      <c r="G4055" s="81"/>
      <c r="AU4055" s="25"/>
    </row>
    <row r="4056">
      <c r="D4056" s="10"/>
      <c r="E4056" s="10"/>
      <c r="G4056" s="81"/>
      <c r="AU4056" s="25"/>
    </row>
    <row r="4057">
      <c r="D4057" s="10"/>
      <c r="E4057" s="10"/>
      <c r="G4057" s="81"/>
      <c r="AU4057" s="25"/>
    </row>
    <row r="4058">
      <c r="D4058" s="10"/>
      <c r="E4058" s="10"/>
      <c r="G4058" s="81"/>
      <c r="AU4058" s="25"/>
    </row>
    <row r="4059">
      <c r="D4059" s="10"/>
      <c r="E4059" s="10"/>
      <c r="G4059" s="81"/>
      <c r="AU4059" s="25"/>
    </row>
    <row r="4060">
      <c r="D4060" s="10"/>
      <c r="E4060" s="10"/>
      <c r="G4060" s="81"/>
      <c r="AU4060" s="25"/>
    </row>
    <row r="4061">
      <c r="D4061" s="10"/>
      <c r="E4061" s="10"/>
      <c r="G4061" s="81"/>
      <c r="AU4061" s="25"/>
    </row>
    <row r="4062">
      <c r="D4062" s="10"/>
      <c r="E4062" s="10"/>
      <c r="G4062" s="81"/>
      <c r="AU4062" s="25"/>
    </row>
    <row r="4063">
      <c r="D4063" s="10"/>
      <c r="E4063" s="10"/>
      <c r="G4063" s="81"/>
      <c r="AU4063" s="25"/>
    </row>
    <row r="4064">
      <c r="D4064" s="10"/>
      <c r="E4064" s="10"/>
      <c r="G4064" s="81"/>
      <c r="AU4064" s="25"/>
    </row>
    <row r="4065">
      <c r="D4065" s="10"/>
      <c r="E4065" s="10"/>
      <c r="G4065" s="81"/>
      <c r="AU4065" s="25"/>
    </row>
    <row r="4066">
      <c r="D4066" s="10"/>
      <c r="E4066" s="10"/>
      <c r="G4066" s="81"/>
      <c r="AU4066" s="25"/>
    </row>
    <row r="4067">
      <c r="D4067" s="10"/>
      <c r="E4067" s="10"/>
      <c r="G4067" s="81"/>
      <c r="AU4067" s="25"/>
    </row>
    <row r="4068">
      <c r="D4068" s="10"/>
      <c r="E4068" s="10"/>
      <c r="G4068" s="81"/>
      <c r="AU4068" s="25"/>
    </row>
    <row r="4069">
      <c r="D4069" s="10"/>
      <c r="E4069" s="10"/>
      <c r="G4069" s="81"/>
      <c r="AU4069" s="25"/>
    </row>
    <row r="4070">
      <c r="D4070" s="10"/>
      <c r="E4070" s="10"/>
      <c r="G4070" s="81"/>
      <c r="AU4070" s="25"/>
    </row>
    <row r="4071">
      <c r="D4071" s="10"/>
      <c r="E4071" s="10"/>
      <c r="G4071" s="81"/>
      <c r="AU4071" s="25"/>
    </row>
    <row r="4072">
      <c r="D4072" s="10"/>
      <c r="E4072" s="10"/>
      <c r="G4072" s="81"/>
      <c r="AU4072" s="25"/>
    </row>
    <row r="4073">
      <c r="D4073" s="10"/>
      <c r="E4073" s="10"/>
      <c r="G4073" s="81"/>
      <c r="AU4073" s="25"/>
    </row>
    <row r="4074">
      <c r="D4074" s="10"/>
      <c r="E4074" s="10"/>
      <c r="G4074" s="81"/>
      <c r="AU4074" s="25"/>
    </row>
    <row r="4075">
      <c r="D4075" s="10"/>
      <c r="E4075" s="10"/>
      <c r="G4075" s="81"/>
      <c r="AU4075" s="25"/>
    </row>
    <row r="4076">
      <c r="D4076" s="10"/>
      <c r="E4076" s="10"/>
      <c r="G4076" s="81"/>
      <c r="AU4076" s="25"/>
    </row>
    <row r="4077">
      <c r="D4077" s="10"/>
      <c r="E4077" s="10"/>
      <c r="G4077" s="81"/>
      <c r="AU4077" s="25"/>
    </row>
    <row r="4078">
      <c r="D4078" s="10"/>
      <c r="E4078" s="10"/>
      <c r="G4078" s="81"/>
      <c r="AU4078" s="25"/>
    </row>
    <row r="4079">
      <c r="D4079" s="10"/>
      <c r="E4079" s="10"/>
      <c r="G4079" s="81"/>
      <c r="AU4079" s="25"/>
    </row>
    <row r="4080">
      <c r="D4080" s="10"/>
      <c r="E4080" s="10"/>
      <c r="G4080" s="81"/>
      <c r="AU4080" s="25"/>
    </row>
    <row r="4081">
      <c r="D4081" s="10"/>
      <c r="E4081" s="10"/>
      <c r="G4081" s="81"/>
      <c r="AU4081" s="25"/>
    </row>
    <row r="4082">
      <c r="D4082" s="10"/>
      <c r="E4082" s="10"/>
      <c r="G4082" s="81"/>
      <c r="AU4082" s="25"/>
    </row>
    <row r="4083">
      <c r="D4083" s="10"/>
      <c r="E4083" s="10"/>
      <c r="G4083" s="81"/>
      <c r="AU4083" s="25"/>
    </row>
    <row r="4084">
      <c r="D4084" s="10"/>
      <c r="E4084" s="10"/>
      <c r="G4084" s="81"/>
      <c r="AU4084" s="25"/>
    </row>
    <row r="4085">
      <c r="D4085" s="10"/>
      <c r="E4085" s="10"/>
      <c r="G4085" s="81"/>
      <c r="AU4085" s="25"/>
    </row>
    <row r="4086">
      <c r="D4086" s="10"/>
      <c r="E4086" s="10"/>
      <c r="G4086" s="81"/>
      <c r="AU4086" s="25"/>
    </row>
    <row r="4087">
      <c r="D4087" s="10"/>
      <c r="E4087" s="10"/>
      <c r="G4087" s="81"/>
      <c r="AU4087" s="25"/>
    </row>
    <row r="4088">
      <c r="D4088" s="10"/>
      <c r="E4088" s="10"/>
      <c r="G4088" s="81"/>
      <c r="AU4088" s="25"/>
    </row>
    <row r="4089">
      <c r="D4089" s="10"/>
      <c r="E4089" s="10"/>
      <c r="G4089" s="81"/>
      <c r="AU4089" s="25"/>
    </row>
    <row r="4090">
      <c r="D4090" s="10"/>
      <c r="E4090" s="10"/>
      <c r="G4090" s="81"/>
      <c r="AU4090" s="25"/>
    </row>
    <row r="4091">
      <c r="D4091" s="10"/>
      <c r="E4091" s="10"/>
      <c r="G4091" s="81"/>
      <c r="AU4091" s="25"/>
    </row>
    <row r="4092">
      <c r="D4092" s="10"/>
      <c r="E4092" s="10"/>
      <c r="G4092" s="81"/>
      <c r="AU4092" s="25"/>
    </row>
    <row r="4093">
      <c r="D4093" s="10"/>
      <c r="E4093" s="10"/>
      <c r="G4093" s="81"/>
      <c r="AU4093" s="25"/>
    </row>
    <row r="4094">
      <c r="D4094" s="10"/>
      <c r="E4094" s="10"/>
      <c r="G4094" s="81"/>
      <c r="AU4094" s="25"/>
    </row>
    <row r="4095">
      <c r="D4095" s="10"/>
      <c r="E4095" s="10"/>
      <c r="G4095" s="81"/>
      <c r="AU4095" s="25"/>
    </row>
    <row r="4096">
      <c r="D4096" s="10"/>
      <c r="E4096" s="10"/>
      <c r="G4096" s="81"/>
      <c r="AU4096" s="25"/>
    </row>
    <row r="4097">
      <c r="D4097" s="10"/>
      <c r="E4097" s="10"/>
      <c r="G4097" s="81"/>
      <c r="AU4097" s="25"/>
    </row>
    <row r="4098">
      <c r="D4098" s="10"/>
      <c r="E4098" s="10"/>
      <c r="G4098" s="81"/>
      <c r="AU4098" s="25"/>
    </row>
    <row r="4099">
      <c r="D4099" s="10"/>
      <c r="E4099" s="10"/>
      <c r="G4099" s="81"/>
      <c r="AU4099" s="25"/>
    </row>
    <row r="4100">
      <c r="D4100" s="10"/>
      <c r="E4100" s="10"/>
      <c r="G4100" s="81"/>
      <c r="AU4100" s="25"/>
    </row>
    <row r="4101">
      <c r="D4101" s="10"/>
      <c r="E4101" s="10"/>
      <c r="G4101" s="81"/>
      <c r="AU4101" s="25"/>
    </row>
    <row r="4102">
      <c r="D4102" s="10"/>
      <c r="E4102" s="10"/>
      <c r="G4102" s="81"/>
      <c r="AU4102" s="25"/>
    </row>
    <row r="4103">
      <c r="D4103" s="10"/>
      <c r="E4103" s="10"/>
      <c r="G4103" s="81"/>
      <c r="AU4103" s="25"/>
    </row>
    <row r="4104">
      <c r="D4104" s="10"/>
      <c r="E4104" s="10"/>
      <c r="G4104" s="81"/>
      <c r="AU4104" s="25"/>
    </row>
    <row r="4105">
      <c r="D4105" s="10"/>
      <c r="E4105" s="10"/>
      <c r="G4105" s="81"/>
      <c r="AU4105" s="25"/>
    </row>
    <row r="4106">
      <c r="D4106" s="10"/>
      <c r="E4106" s="10"/>
      <c r="G4106" s="81"/>
      <c r="AU4106" s="25"/>
    </row>
    <row r="4107">
      <c r="D4107" s="10"/>
      <c r="E4107" s="10"/>
      <c r="G4107" s="81"/>
      <c r="AU4107" s="25"/>
    </row>
    <row r="4108">
      <c r="D4108" s="10"/>
      <c r="E4108" s="10"/>
      <c r="G4108" s="81"/>
      <c r="AU4108" s="25"/>
    </row>
    <row r="4109">
      <c r="D4109" s="10"/>
      <c r="E4109" s="10"/>
      <c r="G4109" s="81"/>
      <c r="AU4109" s="25"/>
    </row>
    <row r="4110">
      <c r="D4110" s="10"/>
      <c r="E4110" s="10"/>
      <c r="G4110" s="81"/>
      <c r="AU4110" s="25"/>
    </row>
    <row r="4111">
      <c r="D4111" s="10"/>
      <c r="E4111" s="10"/>
      <c r="G4111" s="81"/>
      <c r="AU4111" s="25"/>
    </row>
    <row r="4112">
      <c r="D4112" s="10"/>
      <c r="E4112" s="10"/>
      <c r="G4112" s="81"/>
      <c r="AU4112" s="25"/>
    </row>
    <row r="4113">
      <c r="D4113" s="10"/>
      <c r="E4113" s="10"/>
      <c r="G4113" s="81"/>
      <c r="AU4113" s="25"/>
    </row>
    <row r="4114">
      <c r="D4114" s="10"/>
      <c r="E4114" s="10"/>
      <c r="G4114" s="81"/>
      <c r="AU4114" s="25"/>
    </row>
    <row r="4115">
      <c r="D4115" s="10"/>
      <c r="E4115" s="10"/>
      <c r="G4115" s="81"/>
      <c r="AU4115" s="25"/>
    </row>
    <row r="4116">
      <c r="D4116" s="10"/>
      <c r="E4116" s="10"/>
      <c r="G4116" s="81"/>
      <c r="AU4116" s="25"/>
    </row>
    <row r="4117">
      <c r="D4117" s="10"/>
      <c r="E4117" s="10"/>
      <c r="G4117" s="81"/>
      <c r="AU4117" s="25"/>
    </row>
    <row r="4118">
      <c r="D4118" s="10"/>
      <c r="E4118" s="10"/>
      <c r="G4118" s="81"/>
      <c r="AU4118" s="25"/>
    </row>
    <row r="4119">
      <c r="D4119" s="10"/>
      <c r="E4119" s="10"/>
      <c r="G4119" s="81"/>
      <c r="AU4119" s="25"/>
    </row>
    <row r="4120">
      <c r="D4120" s="10"/>
      <c r="E4120" s="10"/>
      <c r="G4120" s="81"/>
      <c r="AU4120" s="25"/>
    </row>
    <row r="4121">
      <c r="D4121" s="10"/>
      <c r="E4121" s="10"/>
      <c r="G4121" s="81"/>
      <c r="AU4121" s="25"/>
    </row>
    <row r="4122">
      <c r="D4122" s="10"/>
      <c r="E4122" s="10"/>
      <c r="G4122" s="81"/>
      <c r="AU4122" s="25"/>
    </row>
    <row r="4123">
      <c r="D4123" s="10"/>
      <c r="E4123" s="10"/>
      <c r="G4123" s="81"/>
      <c r="AU4123" s="25"/>
    </row>
    <row r="4124">
      <c r="D4124" s="10"/>
      <c r="E4124" s="10"/>
      <c r="G4124" s="81"/>
      <c r="AU4124" s="25"/>
    </row>
    <row r="4125">
      <c r="D4125" s="10"/>
      <c r="E4125" s="10"/>
      <c r="G4125" s="81"/>
      <c r="AU4125" s="25"/>
    </row>
    <row r="4126">
      <c r="D4126" s="10"/>
      <c r="E4126" s="10"/>
      <c r="G4126" s="81"/>
      <c r="AU4126" s="25"/>
    </row>
    <row r="4127">
      <c r="D4127" s="10"/>
      <c r="E4127" s="10"/>
      <c r="G4127" s="81"/>
      <c r="AU4127" s="25"/>
    </row>
    <row r="4128">
      <c r="D4128" s="10"/>
      <c r="E4128" s="10"/>
      <c r="G4128" s="81"/>
      <c r="AU4128" s="25"/>
    </row>
    <row r="4129">
      <c r="D4129" s="10"/>
      <c r="E4129" s="10"/>
      <c r="G4129" s="81"/>
      <c r="AU4129" s="25"/>
    </row>
    <row r="4130">
      <c r="D4130" s="10"/>
      <c r="E4130" s="10"/>
      <c r="G4130" s="81"/>
      <c r="AU4130" s="25"/>
    </row>
    <row r="4131">
      <c r="D4131" s="10"/>
      <c r="E4131" s="10"/>
      <c r="G4131" s="81"/>
      <c r="AU4131" s="25"/>
    </row>
    <row r="4132">
      <c r="D4132" s="10"/>
      <c r="E4132" s="10"/>
      <c r="G4132" s="81"/>
      <c r="AU4132" s="25"/>
    </row>
    <row r="4133">
      <c r="D4133" s="10"/>
      <c r="E4133" s="10"/>
      <c r="G4133" s="81"/>
      <c r="AU4133" s="25"/>
    </row>
    <row r="4134">
      <c r="D4134" s="10"/>
      <c r="E4134" s="10"/>
      <c r="G4134" s="81"/>
      <c r="AU4134" s="25"/>
    </row>
    <row r="4135">
      <c r="D4135" s="10"/>
      <c r="E4135" s="10"/>
      <c r="G4135" s="81"/>
      <c r="AU4135" s="25"/>
    </row>
    <row r="4136">
      <c r="D4136" s="10"/>
      <c r="E4136" s="10"/>
      <c r="G4136" s="81"/>
      <c r="AU4136" s="25"/>
    </row>
    <row r="4137">
      <c r="D4137" s="10"/>
      <c r="E4137" s="10"/>
      <c r="G4137" s="81"/>
      <c r="AU4137" s="25"/>
    </row>
    <row r="4138">
      <c r="D4138" s="10"/>
      <c r="E4138" s="10"/>
      <c r="G4138" s="81"/>
      <c r="AU4138" s="25"/>
    </row>
    <row r="4139">
      <c r="D4139" s="10"/>
      <c r="E4139" s="10"/>
      <c r="G4139" s="81"/>
      <c r="AU4139" s="25"/>
    </row>
    <row r="4140">
      <c r="D4140" s="10"/>
      <c r="E4140" s="10"/>
      <c r="G4140" s="81"/>
      <c r="AU4140" s="25"/>
    </row>
    <row r="4141">
      <c r="D4141" s="10"/>
      <c r="E4141" s="10"/>
      <c r="G4141" s="81"/>
      <c r="AU4141" s="25"/>
    </row>
    <row r="4142">
      <c r="D4142" s="10"/>
      <c r="E4142" s="10"/>
      <c r="G4142" s="81"/>
      <c r="AU4142" s="25"/>
    </row>
    <row r="4143">
      <c r="D4143" s="10"/>
      <c r="E4143" s="10"/>
      <c r="G4143" s="81"/>
      <c r="AU4143" s="25"/>
    </row>
    <row r="4144">
      <c r="D4144" s="10"/>
      <c r="E4144" s="10"/>
      <c r="G4144" s="81"/>
      <c r="AU4144" s="25"/>
    </row>
    <row r="4145">
      <c r="D4145" s="10"/>
      <c r="E4145" s="10"/>
      <c r="G4145" s="81"/>
      <c r="AU4145" s="25"/>
    </row>
    <row r="4146">
      <c r="D4146" s="10"/>
      <c r="E4146" s="10"/>
      <c r="G4146" s="81"/>
      <c r="AU4146" s="25"/>
    </row>
    <row r="4147">
      <c r="D4147" s="10"/>
      <c r="E4147" s="10"/>
      <c r="G4147" s="81"/>
      <c r="AU4147" s="25"/>
    </row>
    <row r="4148">
      <c r="D4148" s="10"/>
      <c r="E4148" s="10"/>
      <c r="G4148" s="81"/>
      <c r="AU4148" s="25"/>
    </row>
    <row r="4149">
      <c r="D4149" s="10"/>
      <c r="E4149" s="10"/>
      <c r="G4149" s="81"/>
      <c r="AU4149" s="25"/>
    </row>
    <row r="4150">
      <c r="D4150" s="10"/>
      <c r="E4150" s="10"/>
      <c r="G4150" s="81"/>
      <c r="AU4150" s="25"/>
    </row>
    <row r="4151">
      <c r="D4151" s="10"/>
      <c r="E4151" s="10"/>
      <c r="G4151" s="81"/>
      <c r="AU4151" s="25"/>
    </row>
    <row r="4152">
      <c r="D4152" s="10"/>
      <c r="E4152" s="10"/>
      <c r="G4152" s="81"/>
      <c r="AU4152" s="25"/>
    </row>
    <row r="4153">
      <c r="D4153" s="10"/>
      <c r="E4153" s="10"/>
      <c r="G4153" s="81"/>
      <c r="AU4153" s="25"/>
    </row>
    <row r="4154">
      <c r="D4154" s="10"/>
      <c r="E4154" s="10"/>
      <c r="G4154" s="81"/>
      <c r="AU4154" s="25"/>
    </row>
    <row r="4155">
      <c r="D4155" s="10"/>
      <c r="E4155" s="10"/>
      <c r="G4155" s="81"/>
      <c r="AU4155" s="25"/>
    </row>
    <row r="4156">
      <c r="D4156" s="10"/>
      <c r="E4156" s="10"/>
      <c r="G4156" s="81"/>
      <c r="AU4156" s="25"/>
    </row>
    <row r="4157">
      <c r="D4157" s="10"/>
      <c r="E4157" s="10"/>
      <c r="G4157" s="81"/>
      <c r="AU4157" s="25"/>
    </row>
    <row r="4158">
      <c r="D4158" s="10"/>
      <c r="E4158" s="10"/>
      <c r="G4158" s="81"/>
      <c r="AU4158" s="25"/>
    </row>
    <row r="4159">
      <c r="D4159" s="10"/>
      <c r="E4159" s="10"/>
      <c r="G4159" s="81"/>
      <c r="AU4159" s="25"/>
    </row>
    <row r="4160">
      <c r="D4160" s="10"/>
      <c r="E4160" s="10"/>
      <c r="G4160" s="81"/>
      <c r="AU4160" s="25"/>
    </row>
    <row r="4161">
      <c r="D4161" s="10"/>
      <c r="E4161" s="10"/>
      <c r="G4161" s="81"/>
      <c r="AU4161" s="25"/>
    </row>
    <row r="4162">
      <c r="D4162" s="10"/>
      <c r="E4162" s="10"/>
      <c r="G4162" s="81"/>
      <c r="AU4162" s="25"/>
    </row>
    <row r="4163">
      <c r="D4163" s="10"/>
      <c r="E4163" s="10"/>
      <c r="G4163" s="81"/>
      <c r="AU4163" s="25"/>
    </row>
    <row r="4164">
      <c r="D4164" s="10"/>
      <c r="E4164" s="10"/>
      <c r="G4164" s="81"/>
      <c r="AU4164" s="25"/>
    </row>
    <row r="4165">
      <c r="D4165" s="10"/>
      <c r="E4165" s="10"/>
      <c r="G4165" s="81"/>
      <c r="AU4165" s="25"/>
    </row>
    <row r="4166">
      <c r="D4166" s="10"/>
      <c r="E4166" s="10"/>
      <c r="G4166" s="81"/>
      <c r="AU4166" s="25"/>
    </row>
    <row r="4167">
      <c r="D4167" s="10"/>
      <c r="E4167" s="10"/>
      <c r="G4167" s="81"/>
      <c r="AU4167" s="25"/>
    </row>
    <row r="4168">
      <c r="D4168" s="10"/>
      <c r="E4168" s="10"/>
      <c r="G4168" s="81"/>
      <c r="AU4168" s="25"/>
    </row>
    <row r="4169">
      <c r="D4169" s="10"/>
      <c r="E4169" s="10"/>
      <c r="G4169" s="81"/>
      <c r="AU4169" s="25"/>
    </row>
    <row r="4170">
      <c r="D4170" s="10"/>
      <c r="E4170" s="10"/>
      <c r="G4170" s="81"/>
      <c r="AU4170" s="25"/>
    </row>
    <row r="4171">
      <c r="D4171" s="10"/>
      <c r="E4171" s="10"/>
      <c r="G4171" s="81"/>
      <c r="AU4171" s="25"/>
    </row>
    <row r="4172">
      <c r="D4172" s="10"/>
      <c r="E4172" s="10"/>
      <c r="G4172" s="81"/>
      <c r="AU4172" s="25"/>
    </row>
    <row r="4173">
      <c r="D4173" s="10"/>
      <c r="E4173" s="10"/>
      <c r="G4173" s="81"/>
      <c r="AU4173" s="25"/>
    </row>
    <row r="4174">
      <c r="D4174" s="10"/>
      <c r="E4174" s="10"/>
      <c r="G4174" s="81"/>
      <c r="AU4174" s="25"/>
    </row>
    <row r="4175">
      <c r="D4175" s="10"/>
      <c r="E4175" s="10"/>
      <c r="G4175" s="81"/>
      <c r="AU4175" s="25"/>
    </row>
    <row r="4176">
      <c r="D4176" s="10"/>
      <c r="E4176" s="10"/>
      <c r="G4176" s="81"/>
      <c r="AU4176" s="25"/>
    </row>
    <row r="4177">
      <c r="D4177" s="10"/>
      <c r="E4177" s="10"/>
      <c r="G4177" s="81"/>
      <c r="AU4177" s="25"/>
    </row>
    <row r="4178">
      <c r="D4178" s="10"/>
      <c r="E4178" s="10"/>
      <c r="G4178" s="81"/>
      <c r="AU4178" s="25"/>
    </row>
    <row r="4179">
      <c r="D4179" s="10"/>
      <c r="E4179" s="10"/>
      <c r="G4179" s="81"/>
      <c r="AU4179" s="25"/>
    </row>
    <row r="4180">
      <c r="D4180" s="10"/>
      <c r="E4180" s="10"/>
      <c r="G4180" s="81"/>
      <c r="AU4180" s="25"/>
    </row>
    <row r="4181">
      <c r="D4181" s="10"/>
      <c r="E4181" s="10"/>
      <c r="G4181" s="81"/>
      <c r="AU4181" s="25"/>
    </row>
    <row r="4182">
      <c r="D4182" s="10"/>
      <c r="E4182" s="10"/>
      <c r="G4182" s="81"/>
      <c r="AU4182" s="25"/>
    </row>
    <row r="4183">
      <c r="D4183" s="10"/>
      <c r="E4183" s="10"/>
      <c r="G4183" s="81"/>
      <c r="AU4183" s="25"/>
    </row>
    <row r="4184">
      <c r="D4184" s="10"/>
      <c r="E4184" s="10"/>
      <c r="G4184" s="81"/>
      <c r="AU4184" s="25"/>
    </row>
    <row r="4185">
      <c r="D4185" s="10"/>
      <c r="E4185" s="10"/>
      <c r="G4185" s="81"/>
      <c r="AU4185" s="25"/>
    </row>
    <row r="4186">
      <c r="D4186" s="10"/>
      <c r="E4186" s="10"/>
      <c r="G4186" s="81"/>
      <c r="AU4186" s="25"/>
    </row>
    <row r="4187">
      <c r="D4187" s="10"/>
      <c r="E4187" s="10"/>
      <c r="G4187" s="81"/>
      <c r="AU4187" s="25"/>
    </row>
    <row r="4188">
      <c r="D4188" s="10"/>
      <c r="E4188" s="10"/>
      <c r="G4188" s="81"/>
      <c r="AU4188" s="25"/>
    </row>
    <row r="4189">
      <c r="D4189" s="10"/>
      <c r="E4189" s="10"/>
      <c r="G4189" s="81"/>
      <c r="AU4189" s="25"/>
    </row>
    <row r="4190">
      <c r="D4190" s="10"/>
      <c r="E4190" s="10"/>
      <c r="G4190" s="81"/>
      <c r="AU4190" s="25"/>
    </row>
    <row r="4191">
      <c r="D4191" s="10"/>
      <c r="E4191" s="10"/>
      <c r="G4191" s="81"/>
      <c r="AU4191" s="25"/>
    </row>
    <row r="4192">
      <c r="D4192" s="10"/>
      <c r="E4192" s="10"/>
      <c r="G4192" s="81"/>
      <c r="AU4192" s="25"/>
    </row>
    <row r="4193">
      <c r="D4193" s="10"/>
      <c r="E4193" s="10"/>
      <c r="G4193" s="81"/>
      <c r="AU4193" s="25"/>
    </row>
    <row r="4194">
      <c r="D4194" s="10"/>
      <c r="E4194" s="10"/>
      <c r="G4194" s="81"/>
      <c r="AU4194" s="25"/>
    </row>
    <row r="4195">
      <c r="D4195" s="10"/>
      <c r="E4195" s="10"/>
      <c r="G4195" s="81"/>
      <c r="AU4195" s="25"/>
    </row>
    <row r="4196">
      <c r="D4196" s="10"/>
      <c r="E4196" s="10"/>
      <c r="G4196" s="81"/>
      <c r="AU4196" s="25"/>
    </row>
    <row r="4197">
      <c r="D4197" s="10"/>
      <c r="E4197" s="10"/>
      <c r="G4197" s="81"/>
      <c r="AU4197" s="25"/>
    </row>
    <row r="4198">
      <c r="D4198" s="10"/>
      <c r="E4198" s="10"/>
      <c r="G4198" s="81"/>
      <c r="AU4198" s="25"/>
    </row>
    <row r="4199">
      <c r="D4199" s="10"/>
      <c r="E4199" s="10"/>
      <c r="G4199" s="81"/>
      <c r="AU4199" s="25"/>
    </row>
    <row r="4200">
      <c r="D4200" s="10"/>
      <c r="E4200" s="10"/>
      <c r="G4200" s="81"/>
      <c r="AU4200" s="25"/>
    </row>
    <row r="4201">
      <c r="D4201" s="10"/>
      <c r="E4201" s="10"/>
      <c r="G4201" s="81"/>
      <c r="AU4201" s="25"/>
    </row>
    <row r="4202">
      <c r="D4202" s="10"/>
      <c r="E4202" s="10"/>
      <c r="G4202" s="81"/>
      <c r="AU4202" s="25"/>
    </row>
    <row r="4203">
      <c r="D4203" s="10"/>
      <c r="E4203" s="10"/>
      <c r="G4203" s="81"/>
      <c r="AU4203" s="25"/>
    </row>
    <row r="4204">
      <c r="D4204" s="10"/>
      <c r="E4204" s="10"/>
      <c r="G4204" s="81"/>
      <c r="AU4204" s="25"/>
    </row>
    <row r="4205">
      <c r="D4205" s="10"/>
      <c r="E4205" s="10"/>
      <c r="G4205" s="81"/>
      <c r="AU4205" s="25"/>
    </row>
    <row r="4206">
      <c r="D4206" s="10"/>
      <c r="E4206" s="10"/>
      <c r="G4206" s="81"/>
      <c r="AU4206" s="25"/>
    </row>
    <row r="4207">
      <c r="D4207" s="10"/>
      <c r="E4207" s="10"/>
      <c r="G4207" s="81"/>
      <c r="AU4207" s="25"/>
    </row>
    <row r="4208">
      <c r="D4208" s="10"/>
      <c r="E4208" s="10"/>
      <c r="G4208" s="81"/>
      <c r="AU4208" s="25"/>
    </row>
    <row r="4209">
      <c r="D4209" s="10"/>
      <c r="E4209" s="10"/>
      <c r="G4209" s="81"/>
      <c r="AU4209" s="25"/>
    </row>
    <row r="4210">
      <c r="D4210" s="10"/>
      <c r="E4210" s="10"/>
      <c r="G4210" s="81"/>
      <c r="AU4210" s="25"/>
    </row>
    <row r="4211">
      <c r="D4211" s="10"/>
      <c r="E4211" s="10"/>
      <c r="G4211" s="81"/>
      <c r="AU4211" s="25"/>
    </row>
    <row r="4212">
      <c r="D4212" s="10"/>
      <c r="E4212" s="10"/>
      <c r="G4212" s="81"/>
      <c r="AU4212" s="25"/>
    </row>
    <row r="4213">
      <c r="D4213" s="10"/>
      <c r="E4213" s="10"/>
      <c r="G4213" s="81"/>
      <c r="AU4213" s="25"/>
    </row>
    <row r="4214">
      <c r="D4214" s="10"/>
      <c r="E4214" s="10"/>
      <c r="G4214" s="81"/>
      <c r="AU4214" s="25"/>
    </row>
    <row r="4215">
      <c r="D4215" s="10"/>
      <c r="E4215" s="10"/>
      <c r="G4215" s="81"/>
      <c r="AU4215" s="25"/>
    </row>
    <row r="4216">
      <c r="D4216" s="10"/>
      <c r="E4216" s="10"/>
      <c r="G4216" s="81"/>
      <c r="AU4216" s="25"/>
    </row>
    <row r="4217">
      <c r="D4217" s="10"/>
      <c r="E4217" s="10"/>
      <c r="G4217" s="81"/>
      <c r="AU4217" s="25"/>
    </row>
    <row r="4218">
      <c r="D4218" s="10"/>
      <c r="E4218" s="10"/>
      <c r="G4218" s="81"/>
      <c r="AU4218" s="25"/>
    </row>
    <row r="4219">
      <c r="D4219" s="10"/>
      <c r="E4219" s="10"/>
      <c r="G4219" s="81"/>
      <c r="AU4219" s="25"/>
    </row>
    <row r="4220">
      <c r="D4220" s="10"/>
      <c r="E4220" s="10"/>
      <c r="G4220" s="81"/>
      <c r="AU4220" s="25"/>
    </row>
    <row r="4221">
      <c r="D4221" s="10"/>
      <c r="E4221" s="10"/>
      <c r="G4221" s="81"/>
      <c r="AU4221" s="25"/>
    </row>
    <row r="4222">
      <c r="D4222" s="10"/>
      <c r="E4222" s="10"/>
      <c r="G4222" s="81"/>
      <c r="AU4222" s="25"/>
    </row>
    <row r="4223">
      <c r="D4223" s="10"/>
      <c r="E4223" s="10"/>
      <c r="G4223" s="81"/>
      <c r="AU4223" s="25"/>
    </row>
    <row r="4224">
      <c r="D4224" s="10"/>
      <c r="E4224" s="10"/>
      <c r="G4224" s="81"/>
      <c r="AU4224" s="25"/>
    </row>
    <row r="4225">
      <c r="D4225" s="10"/>
      <c r="E4225" s="10"/>
      <c r="G4225" s="81"/>
      <c r="AU4225" s="25"/>
    </row>
    <row r="4226">
      <c r="D4226" s="10"/>
      <c r="E4226" s="10"/>
      <c r="G4226" s="81"/>
      <c r="AU4226" s="25"/>
    </row>
    <row r="4227">
      <c r="D4227" s="10"/>
      <c r="E4227" s="10"/>
      <c r="G4227" s="81"/>
      <c r="AU4227" s="25"/>
    </row>
    <row r="4228">
      <c r="D4228" s="10"/>
      <c r="E4228" s="10"/>
      <c r="G4228" s="81"/>
      <c r="AU4228" s="25"/>
    </row>
    <row r="4229">
      <c r="D4229" s="10"/>
      <c r="E4229" s="10"/>
      <c r="G4229" s="81"/>
      <c r="AU4229" s="25"/>
    </row>
    <row r="4230">
      <c r="D4230" s="10"/>
      <c r="E4230" s="10"/>
      <c r="G4230" s="81"/>
      <c r="AU4230" s="25"/>
    </row>
    <row r="4231">
      <c r="D4231" s="10"/>
      <c r="E4231" s="10"/>
      <c r="G4231" s="81"/>
      <c r="AU4231" s="25"/>
    </row>
    <row r="4232">
      <c r="D4232" s="10"/>
      <c r="E4232" s="10"/>
      <c r="G4232" s="81"/>
      <c r="AU4232" s="25"/>
    </row>
    <row r="4233">
      <c r="D4233" s="10"/>
      <c r="E4233" s="10"/>
      <c r="G4233" s="81"/>
      <c r="AU4233" s="25"/>
    </row>
    <row r="4234">
      <c r="D4234" s="10"/>
      <c r="E4234" s="10"/>
      <c r="G4234" s="81"/>
      <c r="AU4234" s="25"/>
    </row>
    <row r="4235">
      <c r="D4235" s="10"/>
      <c r="E4235" s="10"/>
      <c r="G4235" s="81"/>
      <c r="AU4235" s="25"/>
    </row>
    <row r="4236">
      <c r="D4236" s="10"/>
      <c r="E4236" s="10"/>
      <c r="G4236" s="81"/>
      <c r="AU4236" s="25"/>
    </row>
    <row r="4237">
      <c r="D4237" s="10"/>
      <c r="E4237" s="10"/>
      <c r="G4237" s="81"/>
      <c r="AU4237" s="25"/>
    </row>
    <row r="4238">
      <c r="D4238" s="10"/>
      <c r="E4238" s="10"/>
      <c r="G4238" s="81"/>
      <c r="AU4238" s="25"/>
    </row>
    <row r="4239">
      <c r="D4239" s="10"/>
      <c r="E4239" s="10"/>
      <c r="G4239" s="81"/>
      <c r="AU4239" s="25"/>
    </row>
    <row r="4240">
      <c r="D4240" s="10"/>
      <c r="E4240" s="10"/>
      <c r="G4240" s="81"/>
      <c r="AU4240" s="25"/>
    </row>
    <row r="4241">
      <c r="D4241" s="10"/>
      <c r="E4241" s="10"/>
      <c r="G4241" s="81"/>
      <c r="AU4241" s="25"/>
    </row>
    <row r="4242">
      <c r="D4242" s="10"/>
      <c r="E4242" s="10"/>
      <c r="G4242" s="81"/>
      <c r="AU4242" s="25"/>
    </row>
    <row r="4243">
      <c r="D4243" s="10"/>
      <c r="E4243" s="10"/>
      <c r="G4243" s="81"/>
      <c r="AU4243" s="25"/>
    </row>
    <row r="4244">
      <c r="D4244" s="10"/>
      <c r="E4244" s="10"/>
      <c r="G4244" s="81"/>
      <c r="AU4244" s="25"/>
    </row>
    <row r="4245">
      <c r="D4245" s="10"/>
      <c r="E4245" s="10"/>
      <c r="G4245" s="81"/>
      <c r="AU4245" s="25"/>
    </row>
    <row r="4246">
      <c r="D4246" s="10"/>
      <c r="E4246" s="10"/>
      <c r="G4246" s="81"/>
      <c r="AU4246" s="25"/>
    </row>
    <row r="4247">
      <c r="D4247" s="10"/>
      <c r="E4247" s="10"/>
      <c r="G4247" s="81"/>
      <c r="AU4247" s="25"/>
    </row>
    <row r="4248">
      <c r="D4248" s="10"/>
      <c r="E4248" s="10"/>
      <c r="G4248" s="81"/>
      <c r="AU4248" s="25"/>
    </row>
    <row r="4249">
      <c r="D4249" s="10"/>
      <c r="E4249" s="10"/>
      <c r="G4249" s="81"/>
      <c r="AU4249" s="25"/>
    </row>
    <row r="4250">
      <c r="D4250" s="10"/>
      <c r="E4250" s="10"/>
      <c r="G4250" s="81"/>
      <c r="AU4250" s="25"/>
    </row>
    <row r="4251">
      <c r="D4251" s="10"/>
      <c r="E4251" s="10"/>
      <c r="G4251" s="81"/>
      <c r="AU4251" s="25"/>
    </row>
    <row r="4252">
      <c r="D4252" s="10"/>
      <c r="E4252" s="10"/>
      <c r="G4252" s="81"/>
      <c r="AU4252" s="25"/>
    </row>
    <row r="4253">
      <c r="D4253" s="10"/>
      <c r="E4253" s="10"/>
      <c r="G4253" s="81"/>
      <c r="AU4253" s="25"/>
    </row>
    <row r="4254">
      <c r="D4254" s="10"/>
      <c r="E4254" s="10"/>
      <c r="G4254" s="81"/>
      <c r="AU4254" s="25"/>
    </row>
    <row r="4255">
      <c r="D4255" s="10"/>
      <c r="E4255" s="10"/>
      <c r="G4255" s="81"/>
      <c r="AU4255" s="25"/>
    </row>
    <row r="4256">
      <c r="D4256" s="10"/>
      <c r="E4256" s="10"/>
      <c r="G4256" s="81"/>
      <c r="AU4256" s="25"/>
    </row>
    <row r="4257">
      <c r="D4257" s="10"/>
      <c r="E4257" s="10"/>
      <c r="G4257" s="81"/>
      <c r="AU4257" s="25"/>
    </row>
    <row r="4258">
      <c r="D4258" s="10"/>
      <c r="E4258" s="10"/>
      <c r="G4258" s="81"/>
      <c r="AU4258" s="25"/>
    </row>
    <row r="4259">
      <c r="D4259" s="10"/>
      <c r="E4259" s="10"/>
      <c r="G4259" s="81"/>
      <c r="AU4259" s="25"/>
    </row>
    <row r="4260">
      <c r="D4260" s="10"/>
      <c r="E4260" s="10"/>
      <c r="G4260" s="81"/>
      <c r="AU4260" s="25"/>
    </row>
    <row r="4261">
      <c r="D4261" s="10"/>
      <c r="E4261" s="10"/>
      <c r="G4261" s="81"/>
      <c r="AU4261" s="25"/>
    </row>
    <row r="4262">
      <c r="D4262" s="10"/>
      <c r="E4262" s="10"/>
      <c r="G4262" s="81"/>
      <c r="AU4262" s="25"/>
    </row>
    <row r="4263">
      <c r="D4263" s="10"/>
      <c r="E4263" s="10"/>
      <c r="G4263" s="81"/>
      <c r="AU4263" s="25"/>
    </row>
    <row r="4264">
      <c r="D4264" s="10"/>
      <c r="E4264" s="10"/>
      <c r="G4264" s="81"/>
      <c r="AU4264" s="25"/>
    </row>
    <row r="4265">
      <c r="D4265" s="10"/>
      <c r="E4265" s="10"/>
      <c r="G4265" s="81"/>
      <c r="AU4265" s="25"/>
    </row>
    <row r="4266">
      <c r="D4266" s="10"/>
      <c r="E4266" s="10"/>
      <c r="G4266" s="81"/>
      <c r="AU4266" s="25"/>
    </row>
    <row r="4267">
      <c r="D4267" s="10"/>
      <c r="E4267" s="10"/>
      <c r="G4267" s="81"/>
      <c r="AU4267" s="25"/>
    </row>
    <row r="4268">
      <c r="D4268" s="10"/>
      <c r="E4268" s="10"/>
      <c r="G4268" s="81"/>
      <c r="AU4268" s="25"/>
    </row>
    <row r="4269">
      <c r="D4269" s="10"/>
      <c r="E4269" s="10"/>
      <c r="G4269" s="81"/>
      <c r="AU4269" s="25"/>
    </row>
    <row r="4270">
      <c r="D4270" s="10"/>
      <c r="E4270" s="10"/>
      <c r="G4270" s="81"/>
      <c r="AU4270" s="25"/>
    </row>
    <row r="4271">
      <c r="D4271" s="10"/>
      <c r="E4271" s="10"/>
      <c r="G4271" s="81"/>
      <c r="AU4271" s="25"/>
    </row>
    <row r="4272">
      <c r="D4272" s="10"/>
      <c r="E4272" s="10"/>
      <c r="G4272" s="81"/>
      <c r="AU4272" s="25"/>
    </row>
    <row r="4273">
      <c r="D4273" s="10"/>
      <c r="E4273" s="10"/>
      <c r="G4273" s="81"/>
      <c r="AU4273" s="25"/>
    </row>
    <row r="4274">
      <c r="D4274" s="10"/>
      <c r="E4274" s="10"/>
      <c r="G4274" s="81"/>
      <c r="AU4274" s="25"/>
    </row>
    <row r="4275">
      <c r="D4275" s="10"/>
      <c r="E4275" s="10"/>
      <c r="G4275" s="81"/>
      <c r="AU4275" s="25"/>
    </row>
    <row r="4276">
      <c r="D4276" s="10"/>
      <c r="E4276" s="10"/>
      <c r="G4276" s="81"/>
      <c r="AU4276" s="25"/>
    </row>
    <row r="4277">
      <c r="D4277" s="10"/>
      <c r="E4277" s="10"/>
      <c r="G4277" s="81"/>
      <c r="AU4277" s="25"/>
    </row>
    <row r="4278">
      <c r="D4278" s="10"/>
      <c r="E4278" s="10"/>
      <c r="G4278" s="81"/>
      <c r="AU4278" s="25"/>
    </row>
    <row r="4279">
      <c r="D4279" s="10"/>
      <c r="E4279" s="10"/>
      <c r="G4279" s="81"/>
      <c r="AU4279" s="25"/>
    </row>
    <row r="4280">
      <c r="D4280" s="10"/>
      <c r="E4280" s="10"/>
      <c r="G4280" s="81"/>
      <c r="AU4280" s="25"/>
    </row>
    <row r="4281">
      <c r="D4281" s="10"/>
      <c r="E4281" s="10"/>
      <c r="G4281" s="81"/>
      <c r="AU4281" s="25"/>
    </row>
    <row r="4282">
      <c r="D4282" s="10"/>
      <c r="E4282" s="10"/>
      <c r="G4282" s="81"/>
      <c r="AU4282" s="25"/>
    </row>
    <row r="4283">
      <c r="D4283" s="10"/>
      <c r="E4283" s="10"/>
      <c r="G4283" s="81"/>
      <c r="AU4283" s="25"/>
    </row>
    <row r="4284">
      <c r="D4284" s="10"/>
      <c r="E4284" s="10"/>
      <c r="G4284" s="81"/>
      <c r="AU4284" s="25"/>
    </row>
    <row r="4285">
      <c r="D4285" s="10"/>
      <c r="E4285" s="10"/>
      <c r="G4285" s="81"/>
      <c r="AU4285" s="25"/>
    </row>
    <row r="4286">
      <c r="D4286" s="10"/>
      <c r="E4286" s="10"/>
      <c r="G4286" s="81"/>
      <c r="AU4286" s="25"/>
    </row>
    <row r="4287">
      <c r="D4287" s="10"/>
      <c r="E4287" s="10"/>
      <c r="G4287" s="81"/>
      <c r="AU4287" s="25"/>
    </row>
    <row r="4288">
      <c r="D4288" s="10"/>
      <c r="E4288" s="10"/>
      <c r="G4288" s="81"/>
      <c r="AU4288" s="25"/>
    </row>
    <row r="4289">
      <c r="D4289" s="10"/>
      <c r="E4289" s="10"/>
      <c r="G4289" s="81"/>
      <c r="AU4289" s="25"/>
    </row>
    <row r="4290">
      <c r="D4290" s="10"/>
      <c r="E4290" s="10"/>
      <c r="G4290" s="81"/>
      <c r="AU4290" s="25"/>
    </row>
    <row r="4291">
      <c r="D4291" s="10"/>
      <c r="E4291" s="10"/>
      <c r="G4291" s="81"/>
      <c r="AU4291" s="25"/>
    </row>
    <row r="4292">
      <c r="D4292" s="10"/>
      <c r="E4292" s="10"/>
      <c r="G4292" s="81"/>
      <c r="AU4292" s="25"/>
    </row>
    <row r="4293">
      <c r="D4293" s="10"/>
      <c r="E4293" s="10"/>
      <c r="G4293" s="81"/>
      <c r="AU4293" s="25"/>
    </row>
    <row r="4294">
      <c r="D4294" s="10"/>
      <c r="E4294" s="10"/>
      <c r="G4294" s="81"/>
      <c r="AU4294" s="25"/>
    </row>
    <row r="4295">
      <c r="D4295" s="10"/>
      <c r="E4295" s="10"/>
      <c r="G4295" s="81"/>
      <c r="AU4295" s="25"/>
    </row>
    <row r="4296">
      <c r="D4296" s="10"/>
      <c r="E4296" s="10"/>
      <c r="G4296" s="81"/>
      <c r="AU4296" s="25"/>
    </row>
    <row r="4297">
      <c r="D4297" s="10"/>
      <c r="E4297" s="10"/>
      <c r="G4297" s="81"/>
      <c r="AU4297" s="25"/>
    </row>
    <row r="4298">
      <c r="D4298" s="10"/>
      <c r="E4298" s="10"/>
      <c r="G4298" s="81"/>
      <c r="AU4298" s="25"/>
    </row>
    <row r="4299">
      <c r="D4299" s="10"/>
      <c r="E4299" s="10"/>
      <c r="G4299" s="81"/>
      <c r="AU4299" s="25"/>
    </row>
    <row r="4300">
      <c r="D4300" s="10"/>
      <c r="E4300" s="10"/>
      <c r="G4300" s="81"/>
      <c r="AU4300" s="25"/>
    </row>
    <row r="4301">
      <c r="D4301" s="10"/>
      <c r="E4301" s="10"/>
      <c r="G4301" s="81"/>
      <c r="AU4301" s="25"/>
    </row>
    <row r="4302">
      <c r="D4302" s="10"/>
      <c r="E4302" s="10"/>
      <c r="G4302" s="81"/>
      <c r="AU4302" s="25"/>
    </row>
    <row r="4303">
      <c r="D4303" s="10"/>
      <c r="E4303" s="10"/>
      <c r="G4303" s="81"/>
      <c r="AU4303" s="25"/>
    </row>
    <row r="4304">
      <c r="D4304" s="10"/>
      <c r="E4304" s="10"/>
      <c r="G4304" s="81"/>
      <c r="AU4304" s="25"/>
    </row>
    <row r="4305">
      <c r="D4305" s="10"/>
      <c r="E4305" s="10"/>
      <c r="G4305" s="81"/>
      <c r="AU4305" s="25"/>
    </row>
    <row r="4306">
      <c r="D4306" s="10"/>
      <c r="E4306" s="10"/>
      <c r="G4306" s="81"/>
      <c r="AU4306" s="25"/>
    </row>
    <row r="4307">
      <c r="D4307" s="10"/>
      <c r="E4307" s="10"/>
      <c r="G4307" s="81"/>
      <c r="AU4307" s="25"/>
    </row>
    <row r="4308">
      <c r="D4308" s="10"/>
      <c r="E4308" s="10"/>
      <c r="G4308" s="81"/>
      <c r="AU4308" s="25"/>
    </row>
    <row r="4309">
      <c r="D4309" s="10"/>
      <c r="E4309" s="10"/>
      <c r="G4309" s="81"/>
      <c r="AU4309" s="25"/>
    </row>
    <row r="4310">
      <c r="D4310" s="10"/>
      <c r="E4310" s="10"/>
      <c r="G4310" s="81"/>
      <c r="AU4310" s="25"/>
    </row>
    <row r="4311">
      <c r="D4311" s="10"/>
      <c r="E4311" s="10"/>
      <c r="G4311" s="81"/>
      <c r="AU4311" s="25"/>
    </row>
    <row r="4312">
      <c r="D4312" s="10"/>
      <c r="E4312" s="10"/>
      <c r="G4312" s="81"/>
      <c r="AU4312" s="25"/>
    </row>
    <row r="4313">
      <c r="D4313" s="10"/>
      <c r="E4313" s="10"/>
      <c r="G4313" s="81"/>
      <c r="AU4313" s="25"/>
    </row>
    <row r="4314">
      <c r="D4314" s="10"/>
      <c r="E4314" s="10"/>
      <c r="G4314" s="81"/>
      <c r="AU4314" s="25"/>
    </row>
    <row r="4315">
      <c r="D4315" s="10"/>
      <c r="E4315" s="10"/>
      <c r="G4315" s="81"/>
      <c r="AU4315" s="25"/>
    </row>
    <row r="4316">
      <c r="D4316" s="10"/>
      <c r="E4316" s="10"/>
      <c r="G4316" s="81"/>
      <c r="AU4316" s="25"/>
    </row>
    <row r="4317">
      <c r="D4317" s="10"/>
      <c r="E4317" s="10"/>
      <c r="G4317" s="81"/>
      <c r="AU4317" s="25"/>
    </row>
    <row r="4318">
      <c r="D4318" s="10"/>
      <c r="E4318" s="10"/>
      <c r="G4318" s="81"/>
      <c r="AU4318" s="25"/>
    </row>
    <row r="4319">
      <c r="D4319" s="10"/>
      <c r="E4319" s="10"/>
      <c r="G4319" s="81"/>
      <c r="AU4319" s="25"/>
    </row>
    <row r="4320">
      <c r="D4320" s="10"/>
      <c r="E4320" s="10"/>
      <c r="G4320" s="81"/>
      <c r="AU4320" s="25"/>
    </row>
    <row r="4321">
      <c r="D4321" s="10"/>
      <c r="E4321" s="10"/>
      <c r="G4321" s="81"/>
      <c r="AU4321" s="25"/>
    </row>
    <row r="4322">
      <c r="D4322" s="10"/>
      <c r="E4322" s="10"/>
      <c r="G4322" s="81"/>
      <c r="AU4322" s="25"/>
    </row>
    <row r="4323">
      <c r="D4323" s="10"/>
      <c r="E4323" s="10"/>
      <c r="G4323" s="81"/>
      <c r="AU4323" s="25"/>
    </row>
    <row r="4324">
      <c r="D4324" s="10"/>
      <c r="E4324" s="10"/>
      <c r="G4324" s="81"/>
      <c r="AU4324" s="25"/>
    </row>
    <row r="4325">
      <c r="D4325" s="10"/>
      <c r="E4325" s="10"/>
      <c r="G4325" s="81"/>
      <c r="AU4325" s="25"/>
    </row>
    <row r="4326">
      <c r="D4326" s="10"/>
      <c r="E4326" s="10"/>
      <c r="G4326" s="81"/>
      <c r="AU4326" s="25"/>
    </row>
    <row r="4327">
      <c r="D4327" s="10"/>
      <c r="E4327" s="10"/>
      <c r="G4327" s="81"/>
      <c r="AU4327" s="25"/>
    </row>
    <row r="4328">
      <c r="D4328" s="10"/>
      <c r="E4328" s="10"/>
      <c r="G4328" s="81"/>
      <c r="AU4328" s="25"/>
    </row>
    <row r="4329">
      <c r="D4329" s="10"/>
      <c r="E4329" s="10"/>
      <c r="G4329" s="81"/>
      <c r="AU4329" s="25"/>
    </row>
    <row r="4330">
      <c r="D4330" s="10"/>
      <c r="E4330" s="10"/>
      <c r="G4330" s="81"/>
      <c r="AU4330" s="25"/>
    </row>
    <row r="4331">
      <c r="D4331" s="10"/>
      <c r="E4331" s="10"/>
      <c r="G4331" s="81"/>
      <c r="AU4331" s="25"/>
    </row>
    <row r="4332">
      <c r="D4332" s="10"/>
      <c r="E4332" s="10"/>
      <c r="G4332" s="81"/>
      <c r="AU4332" s="25"/>
    </row>
    <row r="4333">
      <c r="D4333" s="10"/>
      <c r="E4333" s="10"/>
      <c r="G4333" s="81"/>
      <c r="AU4333" s="25"/>
    </row>
    <row r="4334">
      <c r="D4334" s="10"/>
      <c r="E4334" s="10"/>
      <c r="G4334" s="81"/>
      <c r="AU4334" s="25"/>
    </row>
    <row r="4335">
      <c r="D4335" s="10"/>
      <c r="E4335" s="10"/>
      <c r="G4335" s="81"/>
      <c r="AU4335" s="25"/>
    </row>
    <row r="4336">
      <c r="D4336" s="10"/>
      <c r="E4336" s="10"/>
      <c r="G4336" s="81"/>
      <c r="AU4336" s="25"/>
    </row>
    <row r="4337">
      <c r="D4337" s="10"/>
      <c r="E4337" s="10"/>
      <c r="G4337" s="81"/>
      <c r="AU4337" s="25"/>
    </row>
    <row r="4338">
      <c r="D4338" s="10"/>
      <c r="E4338" s="10"/>
      <c r="G4338" s="81"/>
      <c r="AU4338" s="25"/>
    </row>
    <row r="4339">
      <c r="D4339" s="10"/>
      <c r="E4339" s="10"/>
      <c r="G4339" s="81"/>
      <c r="AU4339" s="25"/>
    </row>
    <row r="4340">
      <c r="D4340" s="10"/>
      <c r="E4340" s="10"/>
      <c r="G4340" s="81"/>
      <c r="AU4340" s="25"/>
    </row>
    <row r="4341">
      <c r="D4341" s="10"/>
      <c r="E4341" s="10"/>
      <c r="G4341" s="81"/>
      <c r="AU4341" s="25"/>
    </row>
    <row r="4342">
      <c r="D4342" s="10"/>
      <c r="E4342" s="10"/>
      <c r="G4342" s="81"/>
      <c r="AU4342" s="25"/>
    </row>
    <row r="4343">
      <c r="D4343" s="10"/>
      <c r="E4343" s="10"/>
      <c r="G4343" s="81"/>
      <c r="AU4343" s="25"/>
    </row>
    <row r="4344">
      <c r="D4344" s="10"/>
      <c r="E4344" s="10"/>
      <c r="G4344" s="81"/>
      <c r="AU4344" s="25"/>
    </row>
    <row r="4345">
      <c r="D4345" s="10"/>
      <c r="E4345" s="10"/>
      <c r="G4345" s="81"/>
      <c r="AU4345" s="25"/>
    </row>
    <row r="4346">
      <c r="D4346" s="10"/>
      <c r="E4346" s="10"/>
      <c r="G4346" s="81"/>
      <c r="AU4346" s="25"/>
    </row>
    <row r="4347">
      <c r="D4347" s="10"/>
      <c r="E4347" s="10"/>
      <c r="G4347" s="81"/>
      <c r="AU4347" s="25"/>
    </row>
    <row r="4348">
      <c r="D4348" s="10"/>
      <c r="E4348" s="10"/>
      <c r="G4348" s="81"/>
      <c r="AU4348" s="25"/>
    </row>
    <row r="4349">
      <c r="D4349" s="10"/>
      <c r="E4349" s="10"/>
      <c r="G4349" s="81"/>
      <c r="AU4349" s="25"/>
    </row>
    <row r="4350">
      <c r="D4350" s="10"/>
      <c r="E4350" s="10"/>
      <c r="G4350" s="81"/>
      <c r="AU4350" s="25"/>
    </row>
    <row r="4351">
      <c r="D4351" s="10"/>
      <c r="E4351" s="10"/>
      <c r="G4351" s="81"/>
      <c r="AU4351" s="25"/>
    </row>
    <row r="4352">
      <c r="D4352" s="10"/>
      <c r="E4352" s="10"/>
      <c r="G4352" s="81"/>
      <c r="AU4352" s="25"/>
    </row>
    <row r="4353">
      <c r="D4353" s="10"/>
      <c r="E4353" s="10"/>
      <c r="G4353" s="81"/>
      <c r="AU4353" s="25"/>
    </row>
    <row r="4354">
      <c r="D4354" s="10"/>
      <c r="E4354" s="10"/>
      <c r="G4354" s="81"/>
      <c r="AU4354" s="25"/>
    </row>
    <row r="4355">
      <c r="D4355" s="10"/>
      <c r="E4355" s="10"/>
      <c r="G4355" s="81"/>
      <c r="AU4355" s="25"/>
    </row>
    <row r="4356">
      <c r="D4356" s="10"/>
      <c r="E4356" s="10"/>
      <c r="G4356" s="81"/>
      <c r="AU4356" s="25"/>
    </row>
    <row r="4357">
      <c r="D4357" s="10"/>
      <c r="E4357" s="10"/>
      <c r="G4357" s="81"/>
      <c r="AU4357" s="25"/>
    </row>
    <row r="4358">
      <c r="D4358" s="10"/>
      <c r="E4358" s="10"/>
      <c r="G4358" s="81"/>
      <c r="AU4358" s="25"/>
    </row>
    <row r="4359">
      <c r="D4359" s="10"/>
      <c r="E4359" s="10"/>
      <c r="G4359" s="81"/>
      <c r="AU4359" s="25"/>
    </row>
    <row r="4360">
      <c r="D4360" s="10"/>
      <c r="E4360" s="10"/>
      <c r="G4360" s="81"/>
      <c r="AU4360" s="25"/>
    </row>
    <row r="4361">
      <c r="D4361" s="10"/>
      <c r="E4361" s="10"/>
      <c r="G4361" s="81"/>
      <c r="AU4361" s="25"/>
    </row>
    <row r="4362">
      <c r="D4362" s="10"/>
      <c r="E4362" s="10"/>
      <c r="G4362" s="81"/>
      <c r="AU4362" s="25"/>
    </row>
    <row r="4363">
      <c r="D4363" s="10"/>
      <c r="E4363" s="10"/>
      <c r="G4363" s="81"/>
      <c r="AU4363" s="25"/>
    </row>
    <row r="4364">
      <c r="D4364" s="10"/>
      <c r="E4364" s="10"/>
      <c r="G4364" s="81"/>
      <c r="AU4364" s="25"/>
    </row>
    <row r="4365">
      <c r="D4365" s="10"/>
      <c r="E4365" s="10"/>
      <c r="G4365" s="81"/>
      <c r="AU4365" s="25"/>
    </row>
    <row r="4366">
      <c r="D4366" s="10"/>
      <c r="E4366" s="10"/>
      <c r="G4366" s="81"/>
      <c r="AU4366" s="25"/>
    </row>
    <row r="4367">
      <c r="D4367" s="10"/>
      <c r="E4367" s="10"/>
      <c r="G4367" s="81"/>
      <c r="AU4367" s="25"/>
    </row>
    <row r="4368">
      <c r="D4368" s="10"/>
      <c r="E4368" s="10"/>
      <c r="G4368" s="81"/>
      <c r="AU4368" s="25"/>
    </row>
    <row r="4369">
      <c r="D4369" s="10"/>
      <c r="E4369" s="10"/>
      <c r="G4369" s="81"/>
      <c r="AU4369" s="25"/>
    </row>
    <row r="4370">
      <c r="D4370" s="10"/>
      <c r="E4370" s="10"/>
      <c r="G4370" s="81"/>
      <c r="AU4370" s="25"/>
    </row>
    <row r="4371">
      <c r="D4371" s="10"/>
      <c r="E4371" s="10"/>
      <c r="G4371" s="81"/>
      <c r="AU4371" s="25"/>
    </row>
    <row r="4372">
      <c r="D4372" s="10"/>
      <c r="E4372" s="10"/>
      <c r="G4372" s="81"/>
      <c r="AU4372" s="25"/>
    </row>
    <row r="4373">
      <c r="D4373" s="10"/>
      <c r="E4373" s="10"/>
      <c r="G4373" s="81"/>
      <c r="AU4373" s="25"/>
    </row>
    <row r="4374">
      <c r="D4374" s="10"/>
      <c r="E4374" s="10"/>
      <c r="G4374" s="81"/>
      <c r="AU4374" s="25"/>
    </row>
    <row r="4375">
      <c r="D4375" s="10"/>
      <c r="E4375" s="10"/>
      <c r="G4375" s="81"/>
      <c r="AU4375" s="25"/>
    </row>
    <row r="4376">
      <c r="D4376" s="10"/>
      <c r="E4376" s="10"/>
      <c r="G4376" s="81"/>
      <c r="AU4376" s="25"/>
    </row>
    <row r="4377">
      <c r="D4377" s="10"/>
      <c r="E4377" s="10"/>
      <c r="G4377" s="81"/>
      <c r="AU4377" s="25"/>
    </row>
    <row r="4378">
      <c r="D4378" s="10"/>
      <c r="E4378" s="10"/>
      <c r="G4378" s="81"/>
      <c r="AU4378" s="25"/>
    </row>
    <row r="4379">
      <c r="D4379" s="10"/>
      <c r="E4379" s="10"/>
      <c r="G4379" s="81"/>
      <c r="AU4379" s="25"/>
    </row>
    <row r="4380">
      <c r="D4380" s="10"/>
      <c r="E4380" s="10"/>
      <c r="G4380" s="81"/>
      <c r="AU4380" s="25"/>
    </row>
    <row r="4381">
      <c r="D4381" s="10"/>
      <c r="E4381" s="10"/>
      <c r="G4381" s="81"/>
      <c r="AU4381" s="25"/>
    </row>
    <row r="4382">
      <c r="D4382" s="10"/>
      <c r="E4382" s="10"/>
      <c r="G4382" s="81"/>
      <c r="AU4382" s="25"/>
    </row>
    <row r="4383">
      <c r="D4383" s="10"/>
      <c r="E4383" s="10"/>
      <c r="G4383" s="81"/>
      <c r="AU4383" s="25"/>
    </row>
    <row r="4384">
      <c r="D4384" s="10"/>
      <c r="E4384" s="10"/>
      <c r="G4384" s="81"/>
      <c r="AU4384" s="25"/>
    </row>
    <row r="4385">
      <c r="D4385" s="10"/>
      <c r="E4385" s="10"/>
      <c r="G4385" s="81"/>
      <c r="AU4385" s="25"/>
    </row>
    <row r="4386">
      <c r="D4386" s="10"/>
      <c r="E4386" s="10"/>
      <c r="G4386" s="81"/>
      <c r="AU4386" s="25"/>
    </row>
    <row r="4387">
      <c r="D4387" s="10"/>
      <c r="E4387" s="10"/>
      <c r="G4387" s="81"/>
      <c r="AU4387" s="25"/>
    </row>
    <row r="4388">
      <c r="D4388" s="10"/>
      <c r="E4388" s="10"/>
      <c r="G4388" s="81"/>
      <c r="AU4388" s="25"/>
    </row>
    <row r="4389">
      <c r="D4389" s="10"/>
      <c r="E4389" s="10"/>
      <c r="G4389" s="81"/>
      <c r="AU4389" s="25"/>
    </row>
    <row r="4390">
      <c r="D4390" s="10"/>
      <c r="E4390" s="10"/>
      <c r="G4390" s="81"/>
      <c r="AU4390" s="25"/>
    </row>
    <row r="4391">
      <c r="D4391" s="10"/>
      <c r="E4391" s="10"/>
      <c r="G4391" s="81"/>
      <c r="AU4391" s="25"/>
    </row>
    <row r="4392">
      <c r="D4392" s="10"/>
      <c r="E4392" s="10"/>
      <c r="G4392" s="81"/>
      <c r="AU4392" s="25"/>
    </row>
    <row r="4393">
      <c r="D4393" s="10"/>
      <c r="E4393" s="10"/>
      <c r="G4393" s="81"/>
      <c r="AU4393" s="25"/>
    </row>
    <row r="4394">
      <c r="D4394" s="10"/>
      <c r="E4394" s="10"/>
      <c r="G4394" s="81"/>
      <c r="AU4394" s="25"/>
    </row>
    <row r="4395">
      <c r="D4395" s="10"/>
      <c r="E4395" s="10"/>
      <c r="G4395" s="81"/>
      <c r="AU4395" s="25"/>
    </row>
    <row r="4396">
      <c r="D4396" s="10"/>
      <c r="E4396" s="10"/>
      <c r="G4396" s="81"/>
      <c r="AU4396" s="25"/>
    </row>
    <row r="4397">
      <c r="D4397" s="10"/>
      <c r="E4397" s="10"/>
      <c r="G4397" s="81"/>
      <c r="AU4397" s="25"/>
    </row>
    <row r="4398">
      <c r="D4398" s="10"/>
      <c r="E4398" s="10"/>
      <c r="G4398" s="81"/>
      <c r="AU4398" s="25"/>
    </row>
    <row r="4399">
      <c r="D4399" s="10"/>
      <c r="E4399" s="10"/>
      <c r="G4399" s="81"/>
      <c r="AU4399" s="25"/>
    </row>
    <row r="4400">
      <c r="D4400" s="10"/>
      <c r="E4400" s="10"/>
      <c r="G4400" s="81"/>
      <c r="AU4400" s="25"/>
    </row>
    <row r="4401">
      <c r="D4401" s="10"/>
      <c r="E4401" s="10"/>
      <c r="G4401" s="81"/>
      <c r="AU4401" s="25"/>
    </row>
    <row r="4402">
      <c r="D4402" s="10"/>
      <c r="E4402" s="10"/>
      <c r="G4402" s="81"/>
      <c r="AU4402" s="25"/>
    </row>
    <row r="4403">
      <c r="D4403" s="10"/>
      <c r="E4403" s="10"/>
      <c r="G4403" s="81"/>
      <c r="AU4403" s="25"/>
    </row>
    <row r="4404">
      <c r="D4404" s="10"/>
      <c r="E4404" s="10"/>
      <c r="G4404" s="81"/>
      <c r="AU4404" s="25"/>
    </row>
    <row r="4405">
      <c r="D4405" s="10"/>
      <c r="E4405" s="10"/>
      <c r="G4405" s="81"/>
      <c r="AU4405" s="25"/>
    </row>
    <row r="4406">
      <c r="D4406" s="10"/>
      <c r="E4406" s="10"/>
      <c r="G4406" s="81"/>
      <c r="AU4406" s="25"/>
    </row>
    <row r="4407">
      <c r="D4407" s="10"/>
      <c r="E4407" s="10"/>
      <c r="G4407" s="81"/>
      <c r="AU4407" s="25"/>
    </row>
    <row r="4408">
      <c r="D4408" s="10"/>
      <c r="E4408" s="10"/>
      <c r="G4408" s="81"/>
      <c r="AU4408" s="25"/>
    </row>
    <row r="4409">
      <c r="D4409" s="10"/>
      <c r="E4409" s="10"/>
      <c r="G4409" s="81"/>
      <c r="AU4409" s="25"/>
    </row>
    <row r="4410">
      <c r="D4410" s="10"/>
      <c r="E4410" s="10"/>
      <c r="G4410" s="81"/>
      <c r="AU4410" s="25"/>
    </row>
    <row r="4411">
      <c r="D4411" s="10"/>
      <c r="E4411" s="10"/>
      <c r="G4411" s="81"/>
      <c r="AU4411" s="25"/>
    </row>
    <row r="4412">
      <c r="D4412" s="10"/>
      <c r="E4412" s="10"/>
      <c r="G4412" s="81"/>
      <c r="AU4412" s="25"/>
    </row>
    <row r="4413">
      <c r="D4413" s="10"/>
      <c r="E4413" s="10"/>
      <c r="G4413" s="81"/>
      <c r="AU4413" s="25"/>
    </row>
    <row r="4414">
      <c r="D4414" s="10"/>
      <c r="E4414" s="10"/>
      <c r="G4414" s="81"/>
      <c r="AU4414" s="25"/>
    </row>
    <row r="4415">
      <c r="D4415" s="10"/>
      <c r="E4415" s="10"/>
      <c r="G4415" s="81"/>
      <c r="AU4415" s="25"/>
    </row>
    <row r="4416">
      <c r="D4416" s="10"/>
      <c r="E4416" s="10"/>
      <c r="G4416" s="81"/>
      <c r="AU4416" s="25"/>
    </row>
    <row r="4417">
      <c r="D4417" s="10"/>
      <c r="E4417" s="10"/>
      <c r="G4417" s="81"/>
      <c r="AU4417" s="25"/>
    </row>
    <row r="4418">
      <c r="D4418" s="10"/>
      <c r="E4418" s="10"/>
      <c r="G4418" s="81"/>
      <c r="AU4418" s="25"/>
    </row>
    <row r="4419">
      <c r="D4419" s="10"/>
      <c r="E4419" s="10"/>
      <c r="G4419" s="81"/>
      <c r="AU4419" s="25"/>
    </row>
    <row r="4420">
      <c r="D4420" s="10"/>
      <c r="E4420" s="10"/>
      <c r="G4420" s="81"/>
      <c r="AU4420" s="25"/>
    </row>
    <row r="4421">
      <c r="D4421" s="10"/>
      <c r="E4421" s="10"/>
      <c r="G4421" s="81"/>
      <c r="AU4421" s="25"/>
    </row>
    <row r="4422">
      <c r="D4422" s="10"/>
      <c r="E4422" s="10"/>
      <c r="G4422" s="81"/>
      <c r="AU4422" s="25"/>
    </row>
    <row r="4423">
      <c r="D4423" s="10"/>
      <c r="E4423" s="10"/>
      <c r="G4423" s="81"/>
      <c r="AU4423" s="25"/>
    </row>
    <row r="4424">
      <c r="D4424" s="10"/>
      <c r="E4424" s="10"/>
      <c r="G4424" s="81"/>
      <c r="AU4424" s="25"/>
    </row>
    <row r="4425">
      <c r="D4425" s="10"/>
      <c r="E4425" s="10"/>
      <c r="G4425" s="81"/>
      <c r="AU4425" s="25"/>
    </row>
    <row r="4426">
      <c r="D4426" s="10"/>
      <c r="E4426" s="10"/>
      <c r="G4426" s="81"/>
      <c r="AU4426" s="25"/>
    </row>
    <row r="4427">
      <c r="D4427" s="10"/>
      <c r="E4427" s="10"/>
      <c r="G4427" s="81"/>
      <c r="AU4427" s="25"/>
    </row>
    <row r="4428">
      <c r="D4428" s="10"/>
      <c r="E4428" s="10"/>
      <c r="G4428" s="81"/>
      <c r="AU4428" s="25"/>
    </row>
    <row r="4429">
      <c r="D4429" s="10"/>
      <c r="E4429" s="10"/>
      <c r="G4429" s="81"/>
      <c r="AU4429" s="25"/>
    </row>
    <row r="4430">
      <c r="D4430" s="10"/>
      <c r="E4430" s="10"/>
      <c r="G4430" s="81"/>
      <c r="AU4430" s="25"/>
    </row>
    <row r="4431">
      <c r="D4431" s="10"/>
      <c r="E4431" s="10"/>
      <c r="G4431" s="81"/>
      <c r="AU4431" s="25"/>
    </row>
    <row r="4432">
      <c r="D4432" s="10"/>
      <c r="E4432" s="10"/>
      <c r="G4432" s="81"/>
      <c r="AU4432" s="25"/>
    </row>
    <row r="4433">
      <c r="D4433" s="10"/>
      <c r="E4433" s="10"/>
      <c r="G4433" s="81"/>
      <c r="AU4433" s="25"/>
    </row>
    <row r="4434">
      <c r="D4434" s="10"/>
      <c r="E4434" s="10"/>
      <c r="G4434" s="81"/>
      <c r="AU4434" s="25"/>
    </row>
    <row r="4435">
      <c r="D4435" s="10"/>
      <c r="E4435" s="10"/>
      <c r="G4435" s="81"/>
      <c r="AU4435" s="25"/>
    </row>
    <row r="4436">
      <c r="D4436" s="10"/>
      <c r="E4436" s="10"/>
      <c r="G4436" s="81"/>
      <c r="AU4436" s="25"/>
    </row>
    <row r="4437">
      <c r="D4437" s="10"/>
      <c r="E4437" s="10"/>
      <c r="G4437" s="81"/>
      <c r="AU4437" s="25"/>
    </row>
    <row r="4438">
      <c r="D4438" s="10"/>
      <c r="E4438" s="10"/>
      <c r="G4438" s="81"/>
      <c r="AU4438" s="25"/>
    </row>
    <row r="4439">
      <c r="D4439" s="10"/>
      <c r="E4439" s="10"/>
      <c r="G4439" s="81"/>
      <c r="AU4439" s="25"/>
    </row>
    <row r="4440">
      <c r="D4440" s="10"/>
      <c r="E4440" s="10"/>
      <c r="G4440" s="81"/>
      <c r="AU4440" s="25"/>
    </row>
    <row r="4441">
      <c r="D4441" s="10"/>
      <c r="E4441" s="10"/>
      <c r="G4441" s="81"/>
      <c r="AU4441" s="25"/>
    </row>
    <row r="4442">
      <c r="D4442" s="10"/>
      <c r="E4442" s="10"/>
      <c r="G4442" s="81"/>
      <c r="AU4442" s="25"/>
    </row>
    <row r="4443">
      <c r="D4443" s="10"/>
      <c r="E4443" s="10"/>
      <c r="G4443" s="81"/>
      <c r="AU4443" s="25"/>
    </row>
    <row r="4444">
      <c r="D4444" s="10"/>
      <c r="E4444" s="10"/>
      <c r="G4444" s="81"/>
      <c r="AU4444" s="25"/>
    </row>
    <row r="4445">
      <c r="D4445" s="10"/>
      <c r="E4445" s="10"/>
      <c r="G4445" s="81"/>
      <c r="AU4445" s="25"/>
    </row>
    <row r="4446">
      <c r="D4446" s="10"/>
      <c r="E4446" s="10"/>
      <c r="G4446" s="81"/>
      <c r="AU4446" s="25"/>
    </row>
    <row r="4447">
      <c r="D4447" s="10"/>
      <c r="E4447" s="10"/>
      <c r="G4447" s="81"/>
      <c r="AU4447" s="25"/>
    </row>
    <row r="4448">
      <c r="D4448" s="10"/>
      <c r="E4448" s="10"/>
      <c r="G4448" s="81"/>
      <c r="AU4448" s="25"/>
    </row>
    <row r="4449">
      <c r="D4449" s="10"/>
      <c r="E4449" s="10"/>
      <c r="G4449" s="81"/>
      <c r="AU4449" s="25"/>
    </row>
    <row r="4450">
      <c r="D4450" s="10"/>
      <c r="E4450" s="10"/>
      <c r="G4450" s="81"/>
      <c r="AU4450" s="25"/>
    </row>
    <row r="4451">
      <c r="D4451" s="10"/>
      <c r="E4451" s="10"/>
      <c r="G4451" s="81"/>
      <c r="AU4451" s="25"/>
    </row>
    <row r="4452">
      <c r="D4452" s="10"/>
      <c r="E4452" s="10"/>
      <c r="G4452" s="81"/>
      <c r="AU4452" s="25"/>
    </row>
    <row r="4453">
      <c r="D4453" s="10"/>
      <c r="E4453" s="10"/>
      <c r="G4453" s="81"/>
      <c r="AU4453" s="25"/>
    </row>
    <row r="4454">
      <c r="D4454" s="10"/>
      <c r="E4454" s="10"/>
      <c r="G4454" s="81"/>
      <c r="AU4454" s="25"/>
    </row>
    <row r="4455">
      <c r="D4455" s="10"/>
      <c r="E4455" s="10"/>
      <c r="G4455" s="81"/>
      <c r="AU4455" s="25"/>
    </row>
    <row r="4456">
      <c r="D4456" s="10"/>
      <c r="E4456" s="10"/>
      <c r="G4456" s="81"/>
      <c r="AU4456" s="25"/>
    </row>
    <row r="4457">
      <c r="D4457" s="10"/>
      <c r="E4457" s="10"/>
      <c r="G4457" s="81"/>
      <c r="AU4457" s="25"/>
    </row>
    <row r="4458">
      <c r="D4458" s="10"/>
      <c r="E4458" s="10"/>
      <c r="G4458" s="81"/>
      <c r="AU4458" s="25"/>
    </row>
    <row r="4459">
      <c r="D4459" s="10"/>
      <c r="E4459" s="10"/>
      <c r="G4459" s="81"/>
      <c r="AU4459" s="25"/>
    </row>
    <row r="4460">
      <c r="D4460" s="10"/>
      <c r="E4460" s="10"/>
      <c r="G4460" s="81"/>
      <c r="AU4460" s="25"/>
    </row>
    <row r="4461">
      <c r="D4461" s="10"/>
      <c r="E4461" s="10"/>
      <c r="G4461" s="81"/>
      <c r="AU4461" s="25"/>
    </row>
    <row r="4462">
      <c r="D4462" s="10"/>
      <c r="E4462" s="10"/>
      <c r="G4462" s="81"/>
      <c r="AU4462" s="25"/>
    </row>
    <row r="4463">
      <c r="D4463" s="10"/>
      <c r="E4463" s="10"/>
      <c r="G4463" s="81"/>
      <c r="AU4463" s="25"/>
    </row>
    <row r="4464">
      <c r="D4464" s="10"/>
      <c r="E4464" s="10"/>
      <c r="G4464" s="81"/>
      <c r="AU4464" s="25"/>
    </row>
    <row r="4465">
      <c r="D4465" s="10"/>
      <c r="E4465" s="10"/>
      <c r="G4465" s="81"/>
      <c r="AU4465" s="25"/>
    </row>
    <row r="4466">
      <c r="D4466" s="10"/>
      <c r="E4466" s="10"/>
      <c r="G4466" s="81"/>
      <c r="AU4466" s="25"/>
    </row>
    <row r="4467">
      <c r="D4467" s="10"/>
      <c r="E4467" s="10"/>
      <c r="G4467" s="81"/>
      <c r="AU4467" s="25"/>
    </row>
    <row r="4468">
      <c r="D4468" s="10"/>
      <c r="E4468" s="10"/>
      <c r="G4468" s="81"/>
      <c r="AU4468" s="25"/>
    </row>
    <row r="4469">
      <c r="D4469" s="10"/>
      <c r="E4469" s="10"/>
      <c r="G4469" s="81"/>
      <c r="AU4469" s="25"/>
    </row>
    <row r="4470">
      <c r="D4470" s="10"/>
      <c r="E4470" s="10"/>
      <c r="G4470" s="81"/>
      <c r="AU4470" s="25"/>
    </row>
    <row r="4471">
      <c r="D4471" s="10"/>
      <c r="E4471" s="10"/>
      <c r="G4471" s="81"/>
      <c r="AU4471" s="25"/>
    </row>
    <row r="4472">
      <c r="D4472" s="10"/>
      <c r="E4472" s="10"/>
      <c r="G4472" s="81"/>
      <c r="AU4472" s="25"/>
    </row>
    <row r="4473">
      <c r="D4473" s="10"/>
      <c r="E4473" s="10"/>
      <c r="G4473" s="81"/>
      <c r="AU4473" s="25"/>
    </row>
    <row r="4474">
      <c r="D4474" s="10"/>
      <c r="E4474" s="10"/>
      <c r="G4474" s="81"/>
      <c r="AU4474" s="25"/>
    </row>
    <row r="4475">
      <c r="D4475" s="10"/>
      <c r="E4475" s="10"/>
      <c r="G4475" s="81"/>
      <c r="AU4475" s="25"/>
    </row>
    <row r="4476">
      <c r="D4476" s="10"/>
      <c r="E4476" s="10"/>
      <c r="G4476" s="81"/>
      <c r="AU4476" s="25"/>
    </row>
    <row r="4477">
      <c r="D4477" s="10"/>
      <c r="E4477" s="10"/>
      <c r="G4477" s="81"/>
      <c r="AU4477" s="25"/>
    </row>
    <row r="4478">
      <c r="D4478" s="10"/>
      <c r="E4478" s="10"/>
      <c r="G4478" s="81"/>
      <c r="AU4478" s="25"/>
    </row>
    <row r="4479">
      <c r="D4479" s="10"/>
      <c r="E4479" s="10"/>
      <c r="G4479" s="81"/>
      <c r="AU4479" s="25"/>
    </row>
    <row r="4480">
      <c r="D4480" s="10"/>
      <c r="E4480" s="10"/>
      <c r="G4480" s="81"/>
      <c r="AU4480" s="25"/>
    </row>
    <row r="4481">
      <c r="D4481" s="10"/>
      <c r="E4481" s="10"/>
      <c r="G4481" s="81"/>
      <c r="AU4481" s="25"/>
    </row>
    <row r="4482">
      <c r="D4482" s="10"/>
      <c r="E4482" s="10"/>
      <c r="G4482" s="81"/>
      <c r="AU4482" s="25"/>
    </row>
    <row r="4483">
      <c r="D4483" s="10"/>
      <c r="E4483" s="10"/>
      <c r="G4483" s="81"/>
      <c r="AU4483" s="25"/>
    </row>
    <row r="4484">
      <c r="D4484" s="10"/>
      <c r="E4484" s="10"/>
      <c r="G4484" s="81"/>
      <c r="AU4484" s="25"/>
    </row>
    <row r="4485">
      <c r="D4485" s="10"/>
      <c r="E4485" s="10"/>
      <c r="G4485" s="81"/>
      <c r="AU4485" s="25"/>
    </row>
    <row r="4486">
      <c r="D4486" s="10"/>
      <c r="E4486" s="10"/>
      <c r="G4486" s="81"/>
      <c r="AU4486" s="25"/>
    </row>
    <row r="4487">
      <c r="D4487" s="10"/>
      <c r="E4487" s="10"/>
      <c r="G4487" s="81"/>
      <c r="AU4487" s="25"/>
    </row>
    <row r="4488">
      <c r="D4488" s="10"/>
      <c r="E4488" s="10"/>
      <c r="G4488" s="81"/>
      <c r="AU4488" s="25"/>
    </row>
    <row r="4489">
      <c r="D4489" s="10"/>
      <c r="E4489" s="10"/>
      <c r="G4489" s="81"/>
      <c r="AU4489" s="25"/>
    </row>
    <row r="4490">
      <c r="D4490" s="10"/>
      <c r="E4490" s="10"/>
      <c r="G4490" s="81"/>
      <c r="AU4490" s="25"/>
    </row>
    <row r="4491">
      <c r="D4491" s="10"/>
      <c r="E4491" s="10"/>
      <c r="G4491" s="81"/>
      <c r="AU4491" s="25"/>
    </row>
    <row r="4492">
      <c r="D4492" s="10"/>
      <c r="E4492" s="10"/>
      <c r="G4492" s="81"/>
      <c r="AU4492" s="25"/>
    </row>
    <row r="4493">
      <c r="D4493" s="10"/>
      <c r="E4493" s="10"/>
      <c r="G4493" s="81"/>
      <c r="AU4493" s="25"/>
    </row>
    <row r="4494">
      <c r="D4494" s="10"/>
      <c r="E4494" s="10"/>
      <c r="G4494" s="81"/>
      <c r="AU4494" s="25"/>
    </row>
    <row r="4495">
      <c r="D4495" s="10"/>
      <c r="E4495" s="10"/>
      <c r="G4495" s="81"/>
      <c r="AU4495" s="25"/>
    </row>
    <row r="4496">
      <c r="D4496" s="10"/>
      <c r="E4496" s="10"/>
      <c r="G4496" s="81"/>
      <c r="AU4496" s="25"/>
    </row>
    <row r="4497">
      <c r="D4497" s="10"/>
      <c r="E4497" s="10"/>
      <c r="G4497" s="81"/>
      <c r="AU4497" s="25"/>
    </row>
    <row r="4498">
      <c r="D4498" s="10"/>
      <c r="E4498" s="10"/>
      <c r="G4498" s="81"/>
      <c r="AU4498" s="25"/>
    </row>
    <row r="4499">
      <c r="D4499" s="10"/>
      <c r="E4499" s="10"/>
      <c r="G4499" s="81"/>
      <c r="AU4499" s="25"/>
    </row>
    <row r="4500">
      <c r="D4500" s="10"/>
      <c r="E4500" s="10"/>
      <c r="G4500" s="81"/>
      <c r="AU4500" s="25"/>
    </row>
    <row r="4501">
      <c r="D4501" s="10"/>
      <c r="E4501" s="10"/>
      <c r="G4501" s="81"/>
      <c r="AU4501" s="25"/>
    </row>
    <row r="4502">
      <c r="D4502" s="10"/>
      <c r="E4502" s="10"/>
      <c r="G4502" s="81"/>
      <c r="AU4502" s="25"/>
    </row>
    <row r="4503">
      <c r="D4503" s="10"/>
      <c r="E4503" s="10"/>
      <c r="G4503" s="81"/>
      <c r="AU4503" s="25"/>
    </row>
    <row r="4504">
      <c r="D4504" s="10"/>
      <c r="E4504" s="10"/>
      <c r="G4504" s="81"/>
      <c r="AU4504" s="25"/>
    </row>
    <row r="4505">
      <c r="D4505" s="10"/>
      <c r="E4505" s="10"/>
      <c r="G4505" s="81"/>
      <c r="AU4505" s="25"/>
    </row>
    <row r="4506">
      <c r="D4506" s="10"/>
      <c r="E4506" s="10"/>
      <c r="G4506" s="81"/>
      <c r="AU4506" s="25"/>
    </row>
    <row r="4507">
      <c r="D4507" s="10"/>
      <c r="E4507" s="10"/>
      <c r="G4507" s="81"/>
      <c r="AU4507" s="25"/>
    </row>
    <row r="4508">
      <c r="D4508" s="10"/>
      <c r="E4508" s="10"/>
      <c r="G4508" s="81"/>
      <c r="AU4508" s="25"/>
    </row>
    <row r="4509">
      <c r="D4509" s="10"/>
      <c r="E4509" s="10"/>
      <c r="G4509" s="81"/>
      <c r="AU4509" s="25"/>
    </row>
    <row r="4510">
      <c r="D4510" s="10"/>
      <c r="E4510" s="10"/>
      <c r="G4510" s="81"/>
      <c r="AU4510" s="25"/>
    </row>
    <row r="4511">
      <c r="D4511" s="10"/>
      <c r="E4511" s="10"/>
      <c r="G4511" s="81"/>
      <c r="AU4511" s="25"/>
    </row>
    <row r="4512">
      <c r="D4512" s="10"/>
      <c r="E4512" s="10"/>
      <c r="G4512" s="81"/>
      <c r="AU4512" s="25"/>
    </row>
    <row r="4513">
      <c r="D4513" s="10"/>
      <c r="E4513" s="10"/>
      <c r="G4513" s="81"/>
      <c r="AU4513" s="25"/>
    </row>
    <row r="4514">
      <c r="D4514" s="10"/>
      <c r="E4514" s="10"/>
      <c r="G4514" s="81"/>
      <c r="AU4514" s="25"/>
    </row>
    <row r="4515">
      <c r="D4515" s="10"/>
      <c r="E4515" s="10"/>
      <c r="G4515" s="81"/>
      <c r="AU4515" s="25"/>
    </row>
    <row r="4516">
      <c r="D4516" s="10"/>
      <c r="E4516" s="10"/>
      <c r="G4516" s="81"/>
      <c r="AU4516" s="25"/>
    </row>
    <row r="4517">
      <c r="D4517" s="10"/>
      <c r="E4517" s="10"/>
      <c r="G4517" s="81"/>
      <c r="AU4517" s="25"/>
    </row>
    <row r="4518">
      <c r="D4518" s="10"/>
      <c r="E4518" s="10"/>
      <c r="G4518" s="81"/>
      <c r="AU4518" s="25"/>
    </row>
    <row r="4519">
      <c r="D4519" s="10"/>
      <c r="E4519" s="10"/>
      <c r="G4519" s="81"/>
      <c r="AU4519" s="25"/>
    </row>
    <row r="4520">
      <c r="D4520" s="10"/>
      <c r="E4520" s="10"/>
      <c r="G4520" s="81"/>
      <c r="AU4520" s="25"/>
    </row>
    <row r="4521">
      <c r="D4521" s="10"/>
      <c r="E4521" s="10"/>
      <c r="G4521" s="81"/>
      <c r="AU4521" s="25"/>
    </row>
    <row r="4522">
      <c r="D4522" s="10"/>
      <c r="E4522" s="10"/>
      <c r="G4522" s="81"/>
      <c r="AU4522" s="25"/>
    </row>
    <row r="4523">
      <c r="D4523" s="10"/>
      <c r="E4523" s="10"/>
      <c r="G4523" s="81"/>
      <c r="AU4523" s="25"/>
    </row>
    <row r="4524">
      <c r="D4524" s="10"/>
      <c r="E4524" s="10"/>
      <c r="G4524" s="81"/>
      <c r="AU4524" s="25"/>
    </row>
    <row r="4525">
      <c r="D4525" s="10"/>
      <c r="E4525" s="10"/>
      <c r="G4525" s="81"/>
      <c r="AU4525" s="25"/>
    </row>
    <row r="4526">
      <c r="D4526" s="10"/>
      <c r="E4526" s="10"/>
      <c r="G4526" s="81"/>
      <c r="AU4526" s="25"/>
    </row>
    <row r="4527">
      <c r="D4527" s="10"/>
      <c r="E4527" s="10"/>
      <c r="G4527" s="81"/>
      <c r="AU4527" s="25"/>
    </row>
    <row r="4528">
      <c r="D4528" s="10"/>
      <c r="E4528" s="10"/>
      <c r="G4528" s="81"/>
      <c r="AU4528" s="25"/>
    </row>
    <row r="4529">
      <c r="D4529" s="10"/>
      <c r="E4529" s="10"/>
      <c r="G4529" s="81"/>
      <c r="AU4529" s="25"/>
    </row>
    <row r="4530">
      <c r="D4530" s="10"/>
      <c r="E4530" s="10"/>
      <c r="G4530" s="81"/>
      <c r="AU4530" s="25"/>
    </row>
    <row r="4531">
      <c r="D4531" s="10"/>
      <c r="E4531" s="10"/>
      <c r="G4531" s="81"/>
      <c r="AU4531" s="25"/>
    </row>
    <row r="4532">
      <c r="D4532" s="10"/>
      <c r="E4532" s="10"/>
      <c r="G4532" s="81"/>
      <c r="AU4532" s="25"/>
    </row>
    <row r="4533">
      <c r="D4533" s="10"/>
      <c r="E4533" s="10"/>
      <c r="G4533" s="81"/>
      <c r="AU4533" s="25"/>
    </row>
    <row r="4534">
      <c r="D4534" s="10"/>
      <c r="E4534" s="10"/>
      <c r="G4534" s="81"/>
      <c r="AU4534" s="25"/>
    </row>
    <row r="4535">
      <c r="D4535" s="10"/>
      <c r="E4535" s="10"/>
      <c r="G4535" s="81"/>
      <c r="AU4535" s="25"/>
    </row>
    <row r="4536">
      <c r="D4536" s="10"/>
      <c r="E4536" s="10"/>
      <c r="G4536" s="81"/>
      <c r="AU4536" s="25"/>
    </row>
    <row r="4537">
      <c r="D4537" s="10"/>
      <c r="E4537" s="10"/>
      <c r="G4537" s="81"/>
      <c r="AU4537" s="25"/>
    </row>
    <row r="4538">
      <c r="D4538" s="10"/>
      <c r="E4538" s="10"/>
      <c r="G4538" s="81"/>
      <c r="AU4538" s="25"/>
    </row>
    <row r="4539">
      <c r="D4539" s="10"/>
      <c r="E4539" s="10"/>
      <c r="G4539" s="81"/>
      <c r="AU4539" s="25"/>
    </row>
    <row r="4540">
      <c r="D4540" s="10"/>
      <c r="E4540" s="10"/>
      <c r="G4540" s="81"/>
      <c r="AU4540" s="25"/>
    </row>
    <row r="4541">
      <c r="D4541" s="10"/>
      <c r="E4541" s="10"/>
      <c r="G4541" s="81"/>
      <c r="AU4541" s="25"/>
    </row>
    <row r="4542">
      <c r="D4542" s="10"/>
      <c r="E4542" s="10"/>
      <c r="G4542" s="81"/>
      <c r="AU4542" s="25"/>
    </row>
    <row r="4543">
      <c r="D4543" s="10"/>
      <c r="E4543" s="10"/>
      <c r="G4543" s="81"/>
      <c r="AU4543" s="25"/>
    </row>
    <row r="4544">
      <c r="D4544" s="10"/>
      <c r="E4544" s="10"/>
      <c r="G4544" s="81"/>
      <c r="AU4544" s="25"/>
    </row>
    <row r="4545">
      <c r="D4545" s="10"/>
      <c r="E4545" s="10"/>
      <c r="G4545" s="81"/>
      <c r="AU4545" s="25"/>
    </row>
    <row r="4546">
      <c r="D4546" s="10"/>
      <c r="E4546" s="10"/>
      <c r="G4546" s="81"/>
      <c r="AU4546" s="25"/>
    </row>
    <row r="4547">
      <c r="D4547" s="10"/>
      <c r="E4547" s="10"/>
      <c r="G4547" s="81"/>
      <c r="AU4547" s="25"/>
    </row>
    <row r="4548">
      <c r="D4548" s="10"/>
      <c r="E4548" s="10"/>
      <c r="G4548" s="81"/>
      <c r="AU4548" s="25"/>
    </row>
    <row r="4549">
      <c r="D4549" s="10"/>
      <c r="E4549" s="10"/>
      <c r="G4549" s="81"/>
      <c r="AU4549" s="25"/>
    </row>
    <row r="4550">
      <c r="D4550" s="10"/>
      <c r="E4550" s="10"/>
      <c r="G4550" s="81"/>
      <c r="AU4550" s="25"/>
    </row>
    <row r="4551">
      <c r="D4551" s="10"/>
      <c r="E4551" s="10"/>
      <c r="G4551" s="81"/>
      <c r="AU4551" s="25"/>
    </row>
    <row r="4552">
      <c r="D4552" s="10"/>
      <c r="E4552" s="10"/>
      <c r="G4552" s="81"/>
      <c r="AU4552" s="25"/>
    </row>
    <row r="4553">
      <c r="D4553" s="10"/>
      <c r="E4553" s="10"/>
      <c r="G4553" s="81"/>
      <c r="AU4553" s="25"/>
    </row>
    <row r="4554">
      <c r="D4554" s="10"/>
      <c r="E4554" s="10"/>
      <c r="G4554" s="81"/>
      <c r="AU4554" s="25"/>
    </row>
    <row r="4555">
      <c r="D4555" s="10"/>
      <c r="E4555" s="10"/>
      <c r="G4555" s="81"/>
      <c r="AU4555" s="25"/>
    </row>
    <row r="4556">
      <c r="D4556" s="10"/>
      <c r="E4556" s="10"/>
      <c r="G4556" s="81"/>
      <c r="AU4556" s="25"/>
    </row>
    <row r="4557">
      <c r="D4557" s="10"/>
      <c r="E4557" s="10"/>
      <c r="G4557" s="81"/>
      <c r="AU4557" s="25"/>
    </row>
    <row r="4558">
      <c r="D4558" s="10"/>
      <c r="E4558" s="10"/>
      <c r="G4558" s="81"/>
      <c r="AU4558" s="25"/>
    </row>
    <row r="4559">
      <c r="D4559" s="10"/>
      <c r="E4559" s="10"/>
      <c r="G4559" s="81"/>
      <c r="AU4559" s="25"/>
    </row>
    <row r="4560">
      <c r="D4560" s="10"/>
      <c r="E4560" s="10"/>
      <c r="G4560" s="81"/>
      <c r="AU4560" s="25"/>
    </row>
    <row r="4561">
      <c r="D4561" s="10"/>
      <c r="E4561" s="10"/>
      <c r="G4561" s="81"/>
      <c r="AU4561" s="25"/>
    </row>
    <row r="4562">
      <c r="D4562" s="10"/>
      <c r="E4562" s="10"/>
      <c r="G4562" s="81"/>
      <c r="AU4562" s="25"/>
    </row>
    <row r="4563">
      <c r="D4563" s="10"/>
      <c r="E4563" s="10"/>
      <c r="G4563" s="81"/>
      <c r="AU4563" s="25"/>
    </row>
    <row r="4564">
      <c r="D4564" s="10"/>
      <c r="E4564" s="10"/>
      <c r="G4564" s="81"/>
      <c r="AU4564" s="25"/>
    </row>
    <row r="4565">
      <c r="D4565" s="10"/>
      <c r="E4565" s="10"/>
      <c r="G4565" s="81"/>
      <c r="AU4565" s="25"/>
    </row>
    <row r="4566">
      <c r="D4566" s="10"/>
      <c r="E4566" s="10"/>
      <c r="G4566" s="81"/>
      <c r="AU4566" s="25"/>
    </row>
    <row r="4567">
      <c r="D4567" s="10"/>
      <c r="E4567" s="10"/>
      <c r="G4567" s="81"/>
      <c r="AU4567" s="25"/>
    </row>
    <row r="4568">
      <c r="D4568" s="10"/>
      <c r="E4568" s="10"/>
      <c r="G4568" s="81"/>
      <c r="AU4568" s="25"/>
    </row>
    <row r="4569">
      <c r="D4569" s="10"/>
      <c r="E4569" s="10"/>
      <c r="G4569" s="81"/>
      <c r="AU4569" s="25"/>
    </row>
    <row r="4570">
      <c r="D4570" s="10"/>
      <c r="E4570" s="10"/>
      <c r="G4570" s="81"/>
      <c r="AU4570" s="25"/>
    </row>
    <row r="4571">
      <c r="D4571" s="10"/>
      <c r="E4571" s="10"/>
      <c r="G4571" s="81"/>
      <c r="AU4571" s="25"/>
    </row>
    <row r="4572">
      <c r="D4572" s="10"/>
      <c r="E4572" s="10"/>
      <c r="G4572" s="81"/>
      <c r="AU4572" s="25"/>
    </row>
    <row r="4573">
      <c r="D4573" s="10"/>
      <c r="E4573" s="10"/>
      <c r="G4573" s="81"/>
      <c r="AU4573" s="25"/>
    </row>
    <row r="4574">
      <c r="D4574" s="10"/>
      <c r="E4574" s="10"/>
      <c r="G4574" s="81"/>
      <c r="AU4574" s="25"/>
    </row>
    <row r="4575">
      <c r="D4575" s="10"/>
      <c r="E4575" s="10"/>
      <c r="G4575" s="81"/>
      <c r="AU4575" s="25"/>
    </row>
    <row r="4576">
      <c r="D4576" s="10"/>
      <c r="E4576" s="10"/>
      <c r="G4576" s="81"/>
      <c r="AU4576" s="25"/>
    </row>
    <row r="4577">
      <c r="D4577" s="10"/>
      <c r="E4577" s="10"/>
      <c r="G4577" s="81"/>
      <c r="AU4577" s="25"/>
    </row>
    <row r="4578">
      <c r="D4578" s="10"/>
      <c r="E4578" s="10"/>
      <c r="G4578" s="81"/>
      <c r="AU4578" s="25"/>
    </row>
    <row r="4579">
      <c r="D4579" s="10"/>
      <c r="E4579" s="10"/>
      <c r="G4579" s="81"/>
      <c r="AU4579" s="25"/>
    </row>
    <row r="4580">
      <c r="D4580" s="10"/>
      <c r="E4580" s="10"/>
      <c r="G4580" s="81"/>
      <c r="AU4580" s="25"/>
    </row>
    <row r="4581">
      <c r="D4581" s="10"/>
      <c r="E4581" s="10"/>
      <c r="G4581" s="81"/>
      <c r="AU4581" s="25"/>
    </row>
    <row r="4582">
      <c r="D4582" s="10"/>
      <c r="E4582" s="10"/>
      <c r="G4582" s="81"/>
      <c r="AU4582" s="25"/>
    </row>
    <row r="4583">
      <c r="D4583" s="10"/>
      <c r="E4583" s="10"/>
      <c r="G4583" s="81"/>
      <c r="AU4583" s="25"/>
    </row>
    <row r="4584">
      <c r="D4584" s="10"/>
      <c r="E4584" s="10"/>
      <c r="G4584" s="81"/>
      <c r="AU4584" s="25"/>
    </row>
    <row r="4585">
      <c r="D4585" s="10"/>
      <c r="E4585" s="10"/>
      <c r="G4585" s="81"/>
      <c r="AU4585" s="25"/>
    </row>
    <row r="4586">
      <c r="D4586" s="10"/>
      <c r="E4586" s="10"/>
      <c r="G4586" s="81"/>
      <c r="AU4586" s="25"/>
    </row>
    <row r="4587">
      <c r="D4587" s="10"/>
      <c r="E4587" s="10"/>
      <c r="G4587" s="81"/>
      <c r="AU4587" s="25"/>
    </row>
    <row r="4588">
      <c r="D4588" s="10"/>
      <c r="E4588" s="10"/>
      <c r="G4588" s="81"/>
      <c r="AU4588" s="25"/>
    </row>
    <row r="4589">
      <c r="D4589" s="10"/>
      <c r="E4589" s="10"/>
      <c r="G4589" s="81"/>
      <c r="AU4589" s="25"/>
    </row>
    <row r="4590">
      <c r="D4590" s="10"/>
      <c r="E4590" s="10"/>
      <c r="G4590" s="81"/>
      <c r="AU4590" s="25"/>
    </row>
    <row r="4591">
      <c r="D4591" s="10"/>
      <c r="E4591" s="10"/>
      <c r="G4591" s="81"/>
      <c r="AU4591" s="25"/>
    </row>
    <row r="4592">
      <c r="D4592" s="10"/>
      <c r="E4592" s="10"/>
      <c r="G4592" s="81"/>
      <c r="AU4592" s="25"/>
    </row>
    <row r="4593">
      <c r="D4593" s="10"/>
      <c r="E4593" s="10"/>
      <c r="G4593" s="81"/>
      <c r="AU4593" s="25"/>
    </row>
    <row r="4594">
      <c r="D4594" s="10"/>
      <c r="E4594" s="10"/>
      <c r="G4594" s="81"/>
      <c r="AU4594" s="25"/>
    </row>
    <row r="4595">
      <c r="D4595" s="10"/>
      <c r="E4595" s="10"/>
      <c r="G4595" s="81"/>
      <c r="AU4595" s="25"/>
    </row>
    <row r="4596">
      <c r="D4596" s="10"/>
      <c r="E4596" s="10"/>
      <c r="G4596" s="81"/>
      <c r="AU4596" s="25"/>
    </row>
    <row r="4597">
      <c r="D4597" s="10"/>
      <c r="E4597" s="10"/>
      <c r="G4597" s="81"/>
      <c r="AU4597" s="25"/>
    </row>
    <row r="4598">
      <c r="D4598" s="10"/>
      <c r="E4598" s="10"/>
      <c r="G4598" s="81"/>
      <c r="AU4598" s="25"/>
    </row>
    <row r="4599">
      <c r="D4599" s="10"/>
      <c r="E4599" s="10"/>
      <c r="G4599" s="81"/>
      <c r="AU4599" s="25"/>
    </row>
    <row r="4600">
      <c r="D4600" s="10"/>
      <c r="E4600" s="10"/>
      <c r="G4600" s="81"/>
      <c r="AU4600" s="25"/>
    </row>
    <row r="4601">
      <c r="D4601" s="10"/>
      <c r="E4601" s="10"/>
      <c r="G4601" s="81"/>
      <c r="AU4601" s="25"/>
    </row>
    <row r="4602">
      <c r="D4602" s="10"/>
      <c r="E4602" s="10"/>
      <c r="G4602" s="81"/>
      <c r="AU4602" s="25"/>
    </row>
    <row r="4603">
      <c r="D4603" s="10"/>
      <c r="E4603" s="10"/>
      <c r="G4603" s="81"/>
      <c r="AU4603" s="25"/>
    </row>
    <row r="4604">
      <c r="D4604" s="10"/>
      <c r="E4604" s="10"/>
      <c r="G4604" s="81"/>
      <c r="AU4604" s="25"/>
    </row>
    <row r="4605">
      <c r="D4605" s="10"/>
      <c r="E4605" s="10"/>
      <c r="G4605" s="81"/>
      <c r="AU4605" s="25"/>
    </row>
    <row r="4606">
      <c r="D4606" s="10"/>
      <c r="E4606" s="10"/>
      <c r="G4606" s="81"/>
      <c r="AU4606" s="25"/>
    </row>
    <row r="4607">
      <c r="D4607" s="10"/>
      <c r="E4607" s="10"/>
      <c r="G4607" s="81"/>
      <c r="AU4607" s="25"/>
    </row>
    <row r="4608">
      <c r="D4608" s="10"/>
      <c r="E4608" s="10"/>
      <c r="G4608" s="81"/>
      <c r="AU4608" s="25"/>
    </row>
    <row r="4609">
      <c r="D4609" s="10"/>
      <c r="E4609" s="10"/>
      <c r="G4609" s="81"/>
      <c r="AU4609" s="25"/>
    </row>
    <row r="4610">
      <c r="D4610" s="10"/>
      <c r="E4610" s="10"/>
      <c r="G4610" s="81"/>
      <c r="AU4610" s="25"/>
    </row>
    <row r="4611">
      <c r="D4611" s="10"/>
      <c r="E4611" s="10"/>
      <c r="G4611" s="81"/>
      <c r="AU4611" s="25"/>
    </row>
    <row r="4612">
      <c r="D4612" s="10"/>
      <c r="E4612" s="10"/>
      <c r="G4612" s="81"/>
      <c r="AU4612" s="25"/>
    </row>
    <row r="4613">
      <c r="D4613" s="10"/>
      <c r="E4613" s="10"/>
      <c r="G4613" s="81"/>
      <c r="AU4613" s="25"/>
    </row>
    <row r="4614">
      <c r="D4614" s="10"/>
      <c r="E4614" s="10"/>
      <c r="G4614" s="81"/>
      <c r="AU4614" s="25"/>
    </row>
    <row r="4615">
      <c r="D4615" s="10"/>
      <c r="E4615" s="10"/>
      <c r="G4615" s="81"/>
      <c r="AU4615" s="25"/>
    </row>
    <row r="4616">
      <c r="D4616" s="10"/>
      <c r="E4616" s="10"/>
      <c r="G4616" s="81"/>
      <c r="AU4616" s="25"/>
    </row>
    <row r="4617">
      <c r="D4617" s="10"/>
      <c r="E4617" s="10"/>
      <c r="G4617" s="81"/>
      <c r="AU4617" s="25"/>
    </row>
    <row r="4618">
      <c r="D4618" s="10"/>
      <c r="E4618" s="10"/>
      <c r="G4618" s="81"/>
      <c r="AU4618" s="25"/>
    </row>
    <row r="4619">
      <c r="D4619" s="10"/>
      <c r="E4619" s="10"/>
      <c r="G4619" s="81"/>
      <c r="AU4619" s="25"/>
    </row>
    <row r="4620">
      <c r="D4620" s="10"/>
      <c r="E4620" s="10"/>
      <c r="G4620" s="81"/>
      <c r="AU4620" s="25"/>
    </row>
    <row r="4621">
      <c r="D4621" s="10"/>
      <c r="E4621" s="10"/>
      <c r="G4621" s="81"/>
      <c r="AU4621" s="25"/>
    </row>
    <row r="4622">
      <c r="D4622" s="10"/>
      <c r="E4622" s="10"/>
      <c r="G4622" s="81"/>
      <c r="AU4622" s="25"/>
    </row>
    <row r="4623">
      <c r="D4623" s="10"/>
      <c r="E4623" s="10"/>
      <c r="G4623" s="81"/>
      <c r="AU4623" s="25"/>
    </row>
    <row r="4624">
      <c r="D4624" s="10"/>
      <c r="E4624" s="10"/>
      <c r="G4624" s="81"/>
      <c r="AU4624" s="25"/>
    </row>
    <row r="4625">
      <c r="D4625" s="10"/>
      <c r="E4625" s="10"/>
      <c r="G4625" s="81"/>
      <c r="AU4625" s="25"/>
    </row>
    <row r="4626">
      <c r="D4626" s="10"/>
      <c r="E4626" s="10"/>
      <c r="G4626" s="81"/>
      <c r="AU4626" s="25"/>
    </row>
    <row r="4627">
      <c r="D4627" s="10"/>
      <c r="E4627" s="10"/>
      <c r="G4627" s="81"/>
      <c r="AU4627" s="25"/>
    </row>
    <row r="4628">
      <c r="D4628" s="10"/>
      <c r="E4628" s="10"/>
      <c r="G4628" s="81"/>
      <c r="AU4628" s="25"/>
    </row>
    <row r="4629">
      <c r="D4629" s="10"/>
      <c r="E4629" s="10"/>
      <c r="G4629" s="81"/>
      <c r="AU4629" s="25"/>
    </row>
    <row r="4630">
      <c r="D4630" s="10"/>
      <c r="E4630" s="10"/>
      <c r="G4630" s="81"/>
      <c r="AU4630" s="25"/>
    </row>
    <row r="4631">
      <c r="D4631" s="10"/>
      <c r="E4631" s="10"/>
      <c r="G4631" s="81"/>
      <c r="AU4631" s="25"/>
    </row>
    <row r="4632">
      <c r="D4632" s="10"/>
      <c r="E4632" s="10"/>
      <c r="G4632" s="81"/>
      <c r="AU4632" s="25"/>
    </row>
    <row r="4633">
      <c r="D4633" s="10"/>
      <c r="E4633" s="10"/>
      <c r="G4633" s="81"/>
      <c r="AU4633" s="25"/>
    </row>
    <row r="4634">
      <c r="D4634" s="10"/>
      <c r="E4634" s="10"/>
      <c r="G4634" s="81"/>
      <c r="AU4634" s="25"/>
    </row>
    <row r="4635">
      <c r="D4635" s="10"/>
      <c r="E4635" s="10"/>
      <c r="G4635" s="81"/>
      <c r="AU4635" s="25"/>
    </row>
    <row r="4636">
      <c r="D4636" s="10"/>
      <c r="E4636" s="10"/>
      <c r="G4636" s="81"/>
      <c r="AU4636" s="25"/>
    </row>
    <row r="4637">
      <c r="D4637" s="10"/>
      <c r="E4637" s="10"/>
      <c r="G4637" s="81"/>
      <c r="AU4637" s="25"/>
    </row>
    <row r="4638">
      <c r="D4638" s="10"/>
      <c r="E4638" s="10"/>
      <c r="G4638" s="81"/>
      <c r="AU4638" s="25"/>
    </row>
    <row r="4639">
      <c r="D4639" s="10"/>
      <c r="E4639" s="10"/>
      <c r="G4639" s="81"/>
      <c r="AU4639" s="25"/>
    </row>
    <row r="4640">
      <c r="D4640" s="10"/>
      <c r="E4640" s="10"/>
      <c r="G4640" s="81"/>
      <c r="AU4640" s="25"/>
    </row>
    <row r="4641">
      <c r="D4641" s="10"/>
      <c r="E4641" s="10"/>
      <c r="G4641" s="81"/>
      <c r="AU4641" s="25"/>
    </row>
    <row r="4642">
      <c r="D4642" s="10"/>
      <c r="E4642" s="10"/>
      <c r="G4642" s="81"/>
      <c r="AU4642" s="25"/>
    </row>
    <row r="4643">
      <c r="D4643" s="10"/>
      <c r="E4643" s="10"/>
      <c r="G4643" s="81"/>
      <c r="AU4643" s="25"/>
    </row>
    <row r="4644">
      <c r="D4644" s="10"/>
      <c r="E4644" s="10"/>
      <c r="G4644" s="81"/>
      <c r="AU4644" s="25"/>
    </row>
    <row r="4645">
      <c r="D4645" s="10"/>
      <c r="E4645" s="10"/>
      <c r="G4645" s="81"/>
      <c r="AU4645" s="25"/>
    </row>
    <row r="4646">
      <c r="D4646" s="10"/>
      <c r="E4646" s="10"/>
      <c r="G4646" s="81"/>
      <c r="AU4646" s="25"/>
    </row>
    <row r="4647">
      <c r="D4647" s="10"/>
      <c r="E4647" s="10"/>
      <c r="G4647" s="81"/>
      <c r="AU4647" s="25"/>
    </row>
    <row r="4648">
      <c r="D4648" s="10"/>
      <c r="E4648" s="10"/>
      <c r="G4648" s="81"/>
      <c r="AU4648" s="25"/>
    </row>
    <row r="4649">
      <c r="D4649" s="10"/>
      <c r="E4649" s="10"/>
      <c r="G4649" s="81"/>
      <c r="AU4649" s="25"/>
    </row>
    <row r="4650">
      <c r="D4650" s="10"/>
      <c r="E4650" s="10"/>
      <c r="G4650" s="81"/>
      <c r="AU4650" s="25"/>
    </row>
    <row r="4651">
      <c r="D4651" s="10"/>
      <c r="E4651" s="10"/>
      <c r="G4651" s="81"/>
      <c r="AU4651" s="25"/>
    </row>
    <row r="4652">
      <c r="D4652" s="10"/>
      <c r="E4652" s="10"/>
      <c r="G4652" s="81"/>
      <c r="AU4652" s="25"/>
    </row>
    <row r="4653">
      <c r="D4653" s="10"/>
      <c r="E4653" s="10"/>
      <c r="G4653" s="81"/>
      <c r="AU4653" s="25"/>
    </row>
    <row r="4654">
      <c r="D4654" s="10"/>
      <c r="E4654" s="10"/>
      <c r="G4654" s="81"/>
      <c r="AU4654" s="25"/>
    </row>
    <row r="4655">
      <c r="D4655" s="10"/>
      <c r="E4655" s="10"/>
      <c r="G4655" s="81"/>
      <c r="AU4655" s="25"/>
    </row>
    <row r="4656">
      <c r="D4656" s="10"/>
      <c r="E4656" s="10"/>
      <c r="G4656" s="81"/>
      <c r="AU4656" s="25"/>
    </row>
    <row r="4657">
      <c r="D4657" s="10"/>
      <c r="E4657" s="10"/>
      <c r="G4657" s="81"/>
      <c r="AU4657" s="25"/>
    </row>
    <row r="4658">
      <c r="D4658" s="10"/>
      <c r="E4658" s="10"/>
      <c r="G4658" s="81"/>
      <c r="AU4658" s="25"/>
    </row>
    <row r="4659">
      <c r="D4659" s="10"/>
      <c r="E4659" s="10"/>
      <c r="G4659" s="81"/>
      <c r="AU4659" s="25"/>
    </row>
    <row r="4660">
      <c r="D4660" s="10"/>
      <c r="E4660" s="10"/>
      <c r="G4660" s="81"/>
      <c r="AU4660" s="25"/>
    </row>
    <row r="4661">
      <c r="D4661" s="10"/>
      <c r="E4661" s="10"/>
      <c r="G4661" s="81"/>
      <c r="AU4661" s="25"/>
    </row>
    <row r="4662">
      <c r="D4662" s="10"/>
      <c r="E4662" s="10"/>
      <c r="G4662" s="81"/>
      <c r="AU4662" s="25"/>
    </row>
    <row r="4663">
      <c r="D4663" s="10"/>
      <c r="E4663" s="10"/>
      <c r="G4663" s="81"/>
      <c r="AU4663" s="25"/>
    </row>
    <row r="4664">
      <c r="D4664" s="10"/>
      <c r="E4664" s="10"/>
      <c r="G4664" s="81"/>
      <c r="AU4664" s="25"/>
    </row>
    <row r="4665">
      <c r="D4665" s="10"/>
      <c r="E4665" s="10"/>
      <c r="G4665" s="81"/>
      <c r="AU4665" s="25"/>
    </row>
    <row r="4666">
      <c r="D4666" s="10"/>
      <c r="E4666" s="10"/>
      <c r="G4666" s="81"/>
      <c r="AU4666" s="25"/>
    </row>
    <row r="4667">
      <c r="D4667" s="10"/>
      <c r="E4667" s="10"/>
      <c r="G4667" s="81"/>
      <c r="AU4667" s="25"/>
    </row>
    <row r="4668">
      <c r="D4668" s="10"/>
      <c r="E4668" s="10"/>
      <c r="G4668" s="81"/>
      <c r="AU4668" s="25"/>
    </row>
    <row r="4669">
      <c r="D4669" s="10"/>
      <c r="E4669" s="10"/>
      <c r="G4669" s="81"/>
      <c r="AU4669" s="25"/>
    </row>
    <row r="4670">
      <c r="D4670" s="10"/>
      <c r="E4670" s="10"/>
      <c r="G4670" s="81"/>
      <c r="AU4670" s="25"/>
    </row>
    <row r="4671">
      <c r="D4671" s="10"/>
      <c r="E4671" s="10"/>
      <c r="G4671" s="81"/>
      <c r="AU4671" s="25"/>
    </row>
    <row r="4672">
      <c r="D4672" s="10"/>
      <c r="E4672" s="10"/>
      <c r="G4672" s="81"/>
      <c r="AU4672" s="25"/>
    </row>
    <row r="4673">
      <c r="D4673" s="10"/>
      <c r="E4673" s="10"/>
      <c r="G4673" s="81"/>
      <c r="AU4673" s="25"/>
    </row>
    <row r="4674">
      <c r="D4674" s="10"/>
      <c r="E4674" s="10"/>
      <c r="G4674" s="81"/>
      <c r="AU4674" s="25"/>
    </row>
    <row r="4675">
      <c r="D4675" s="10"/>
      <c r="E4675" s="10"/>
      <c r="G4675" s="81"/>
      <c r="AU4675" s="25"/>
    </row>
    <row r="4676">
      <c r="D4676" s="10"/>
      <c r="E4676" s="10"/>
      <c r="G4676" s="81"/>
      <c r="AU4676" s="25"/>
    </row>
    <row r="4677">
      <c r="D4677" s="10"/>
      <c r="E4677" s="10"/>
      <c r="G4677" s="81"/>
      <c r="AU4677" s="25"/>
    </row>
    <row r="4678">
      <c r="D4678" s="10"/>
      <c r="E4678" s="10"/>
      <c r="G4678" s="81"/>
      <c r="AU4678" s="25"/>
    </row>
    <row r="4679">
      <c r="D4679" s="10"/>
      <c r="E4679" s="10"/>
      <c r="G4679" s="81"/>
      <c r="AU4679" s="25"/>
    </row>
    <row r="4680">
      <c r="D4680" s="10"/>
      <c r="E4680" s="10"/>
      <c r="G4680" s="81"/>
      <c r="AU4680" s="25"/>
    </row>
    <row r="4681">
      <c r="D4681" s="10"/>
      <c r="E4681" s="10"/>
      <c r="G4681" s="81"/>
      <c r="AU4681" s="25"/>
    </row>
    <row r="4682">
      <c r="D4682" s="10"/>
      <c r="E4682" s="10"/>
      <c r="G4682" s="81"/>
      <c r="AU4682" s="25"/>
    </row>
    <row r="4683">
      <c r="D4683" s="10"/>
      <c r="E4683" s="10"/>
      <c r="G4683" s="81"/>
      <c r="AU4683" s="25"/>
    </row>
    <row r="4684">
      <c r="D4684" s="10"/>
      <c r="E4684" s="10"/>
      <c r="G4684" s="81"/>
      <c r="AU4684" s="25"/>
    </row>
    <row r="4685">
      <c r="D4685" s="10"/>
      <c r="E4685" s="10"/>
      <c r="G4685" s="81"/>
      <c r="AU4685" s="25"/>
    </row>
    <row r="4686">
      <c r="D4686" s="10"/>
      <c r="E4686" s="10"/>
      <c r="G4686" s="81"/>
      <c r="AU4686" s="25"/>
    </row>
    <row r="4687">
      <c r="D4687" s="10"/>
      <c r="E4687" s="10"/>
      <c r="G4687" s="81"/>
      <c r="AU4687" s="25"/>
    </row>
    <row r="4688">
      <c r="D4688" s="10"/>
      <c r="E4688" s="10"/>
      <c r="G4688" s="81"/>
      <c r="AU4688" s="25"/>
    </row>
    <row r="4689">
      <c r="D4689" s="10"/>
      <c r="E4689" s="10"/>
      <c r="G4689" s="81"/>
      <c r="AU4689" s="25"/>
    </row>
    <row r="4690">
      <c r="D4690" s="10"/>
      <c r="E4690" s="10"/>
      <c r="G4690" s="81"/>
      <c r="AU4690" s="25"/>
    </row>
    <row r="4691">
      <c r="D4691" s="10"/>
      <c r="E4691" s="10"/>
      <c r="G4691" s="81"/>
      <c r="AU4691" s="25"/>
    </row>
    <row r="4692">
      <c r="D4692" s="10"/>
      <c r="E4692" s="10"/>
      <c r="G4692" s="81"/>
      <c r="AU4692" s="25"/>
    </row>
    <row r="4693">
      <c r="D4693" s="10"/>
      <c r="E4693" s="10"/>
      <c r="G4693" s="81"/>
      <c r="AU4693" s="25"/>
    </row>
    <row r="4694">
      <c r="D4694" s="10"/>
      <c r="E4694" s="10"/>
      <c r="G4694" s="81"/>
      <c r="AU4694" s="25"/>
    </row>
    <row r="4695">
      <c r="D4695" s="10"/>
      <c r="E4695" s="10"/>
      <c r="G4695" s="81"/>
      <c r="AU4695" s="25"/>
    </row>
    <row r="4696">
      <c r="D4696" s="10"/>
      <c r="E4696" s="10"/>
      <c r="G4696" s="81"/>
      <c r="AU4696" s="25"/>
    </row>
    <row r="4697">
      <c r="D4697" s="10"/>
      <c r="E4697" s="10"/>
      <c r="G4697" s="81"/>
      <c r="AU4697" s="25"/>
    </row>
    <row r="4698">
      <c r="D4698" s="10"/>
      <c r="E4698" s="10"/>
      <c r="G4698" s="81"/>
      <c r="AU4698" s="25"/>
    </row>
    <row r="4699">
      <c r="D4699" s="10"/>
      <c r="E4699" s="10"/>
      <c r="G4699" s="81"/>
      <c r="AU4699" s="25"/>
    </row>
    <row r="4700">
      <c r="D4700" s="10"/>
      <c r="E4700" s="10"/>
      <c r="G4700" s="81"/>
      <c r="AU4700" s="25"/>
    </row>
    <row r="4701">
      <c r="D4701" s="10"/>
      <c r="E4701" s="10"/>
      <c r="G4701" s="81"/>
      <c r="AU4701" s="25"/>
    </row>
    <row r="4702">
      <c r="D4702" s="10"/>
      <c r="E4702" s="10"/>
      <c r="G4702" s="81"/>
      <c r="AU4702" s="25"/>
    </row>
    <row r="4703">
      <c r="D4703" s="10"/>
      <c r="E4703" s="10"/>
      <c r="G4703" s="81"/>
      <c r="AU4703" s="25"/>
    </row>
    <row r="4704">
      <c r="D4704" s="10"/>
      <c r="E4704" s="10"/>
      <c r="G4704" s="81"/>
      <c r="AU4704" s="25"/>
    </row>
    <row r="4705">
      <c r="D4705" s="10"/>
      <c r="E4705" s="10"/>
      <c r="G4705" s="81"/>
      <c r="AU4705" s="25"/>
    </row>
    <row r="4706">
      <c r="D4706" s="10"/>
      <c r="E4706" s="10"/>
      <c r="G4706" s="81"/>
      <c r="AU4706" s="25"/>
    </row>
    <row r="4707">
      <c r="D4707" s="10"/>
      <c r="E4707" s="10"/>
      <c r="G4707" s="81"/>
      <c r="AU4707" s="25"/>
    </row>
    <row r="4708">
      <c r="D4708" s="10"/>
      <c r="E4708" s="10"/>
      <c r="G4708" s="81"/>
      <c r="AU4708" s="25"/>
    </row>
    <row r="4709">
      <c r="D4709" s="10"/>
      <c r="E4709" s="10"/>
      <c r="G4709" s="81"/>
      <c r="AU4709" s="25"/>
    </row>
    <row r="4710">
      <c r="D4710" s="10"/>
      <c r="E4710" s="10"/>
      <c r="G4710" s="81"/>
      <c r="AU4710" s="25"/>
    </row>
    <row r="4711">
      <c r="D4711" s="10"/>
      <c r="E4711" s="10"/>
      <c r="G4711" s="81"/>
      <c r="AU4711" s="25"/>
    </row>
    <row r="4712">
      <c r="D4712" s="10"/>
      <c r="E4712" s="10"/>
      <c r="G4712" s="81"/>
      <c r="AU4712" s="25"/>
    </row>
    <row r="4713">
      <c r="D4713" s="10"/>
      <c r="E4713" s="10"/>
      <c r="G4713" s="81"/>
      <c r="AU4713" s="25"/>
    </row>
    <row r="4714">
      <c r="D4714" s="10"/>
      <c r="E4714" s="10"/>
      <c r="G4714" s="81"/>
      <c r="AU4714" s="25"/>
    </row>
    <row r="4715">
      <c r="D4715" s="10"/>
      <c r="E4715" s="10"/>
      <c r="G4715" s="81"/>
      <c r="AU4715" s="25"/>
    </row>
    <row r="4716">
      <c r="D4716" s="10"/>
      <c r="E4716" s="10"/>
      <c r="G4716" s="81"/>
      <c r="AU4716" s="25"/>
    </row>
    <row r="4717">
      <c r="D4717" s="10"/>
      <c r="E4717" s="10"/>
      <c r="G4717" s="81"/>
      <c r="AU4717" s="25"/>
    </row>
    <row r="4718">
      <c r="D4718" s="10"/>
      <c r="E4718" s="10"/>
      <c r="G4718" s="81"/>
      <c r="AU4718" s="25"/>
    </row>
    <row r="4719">
      <c r="D4719" s="10"/>
      <c r="E4719" s="10"/>
      <c r="G4719" s="81"/>
      <c r="AU4719" s="25"/>
    </row>
    <row r="4720">
      <c r="D4720" s="10"/>
      <c r="E4720" s="10"/>
      <c r="G4720" s="81"/>
      <c r="AU4720" s="25"/>
    </row>
    <row r="4721">
      <c r="D4721" s="10"/>
      <c r="E4721" s="10"/>
      <c r="G4721" s="81"/>
      <c r="AU4721" s="25"/>
    </row>
    <row r="4722">
      <c r="D4722" s="10"/>
      <c r="E4722" s="10"/>
      <c r="G4722" s="81"/>
      <c r="AU4722" s="25"/>
    </row>
    <row r="4723">
      <c r="D4723" s="10"/>
      <c r="E4723" s="10"/>
      <c r="G4723" s="81"/>
      <c r="AU4723" s="25"/>
    </row>
    <row r="4724">
      <c r="D4724" s="10"/>
      <c r="E4724" s="10"/>
      <c r="G4724" s="81"/>
      <c r="AU4724" s="25"/>
    </row>
    <row r="4725">
      <c r="D4725" s="10"/>
      <c r="E4725" s="10"/>
      <c r="G4725" s="81"/>
      <c r="AU4725" s="25"/>
    </row>
    <row r="4726">
      <c r="D4726" s="10"/>
      <c r="E4726" s="10"/>
      <c r="G4726" s="81"/>
      <c r="AU4726" s="25"/>
    </row>
    <row r="4727">
      <c r="D4727" s="10"/>
      <c r="E4727" s="10"/>
      <c r="G4727" s="81"/>
      <c r="AU4727" s="25"/>
    </row>
    <row r="4728">
      <c r="D4728" s="10"/>
      <c r="E4728" s="10"/>
      <c r="G4728" s="81"/>
      <c r="AU4728" s="25"/>
    </row>
    <row r="4729">
      <c r="D4729" s="10"/>
      <c r="E4729" s="10"/>
      <c r="G4729" s="81"/>
      <c r="AU4729" s="25"/>
    </row>
    <row r="4730">
      <c r="D4730" s="10"/>
      <c r="E4730" s="10"/>
      <c r="G4730" s="81"/>
      <c r="AU4730" s="25"/>
    </row>
    <row r="4731">
      <c r="D4731" s="10"/>
      <c r="E4731" s="10"/>
      <c r="G4731" s="81"/>
      <c r="AU4731" s="25"/>
    </row>
    <row r="4732">
      <c r="D4732" s="10"/>
      <c r="E4732" s="10"/>
      <c r="G4732" s="81"/>
      <c r="AU4732" s="25"/>
    </row>
    <row r="4733">
      <c r="D4733" s="10"/>
      <c r="E4733" s="10"/>
      <c r="G4733" s="81"/>
      <c r="AU4733" s="25"/>
    </row>
    <row r="4734">
      <c r="D4734" s="10"/>
      <c r="E4734" s="10"/>
      <c r="G4734" s="81"/>
      <c r="AU4734" s="25"/>
    </row>
    <row r="4735">
      <c r="D4735" s="10"/>
      <c r="E4735" s="10"/>
      <c r="G4735" s="81"/>
      <c r="AU4735" s="25"/>
    </row>
    <row r="4736">
      <c r="D4736" s="10"/>
      <c r="E4736" s="10"/>
      <c r="G4736" s="81"/>
      <c r="AU4736" s="25"/>
    </row>
    <row r="4737">
      <c r="D4737" s="10"/>
      <c r="E4737" s="10"/>
      <c r="G4737" s="81"/>
      <c r="AU4737" s="25"/>
    </row>
    <row r="4738">
      <c r="D4738" s="10"/>
      <c r="E4738" s="10"/>
      <c r="G4738" s="81"/>
      <c r="AU4738" s="25"/>
    </row>
    <row r="4739">
      <c r="D4739" s="10"/>
      <c r="E4739" s="10"/>
      <c r="G4739" s="81"/>
      <c r="AU4739" s="25"/>
    </row>
    <row r="4740">
      <c r="D4740" s="10"/>
      <c r="E4740" s="10"/>
      <c r="G4740" s="81"/>
      <c r="AU4740" s="25"/>
    </row>
    <row r="4741">
      <c r="D4741" s="10"/>
      <c r="E4741" s="10"/>
      <c r="G4741" s="81"/>
      <c r="AU4741" s="25"/>
    </row>
    <row r="4742">
      <c r="D4742" s="10"/>
      <c r="E4742" s="10"/>
      <c r="G4742" s="81"/>
      <c r="AU4742" s="25"/>
    </row>
    <row r="4743">
      <c r="D4743" s="10"/>
      <c r="E4743" s="10"/>
      <c r="G4743" s="81"/>
      <c r="AU4743" s="25"/>
    </row>
    <row r="4744">
      <c r="D4744" s="10"/>
      <c r="E4744" s="10"/>
      <c r="G4744" s="81"/>
      <c r="AU4744" s="25"/>
    </row>
    <row r="4745">
      <c r="D4745" s="10"/>
      <c r="E4745" s="10"/>
      <c r="G4745" s="81"/>
      <c r="AU4745" s="25"/>
    </row>
    <row r="4746">
      <c r="D4746" s="10"/>
      <c r="E4746" s="10"/>
      <c r="G4746" s="81"/>
      <c r="AU4746" s="25"/>
    </row>
    <row r="4747">
      <c r="D4747" s="10"/>
      <c r="E4747" s="10"/>
      <c r="G4747" s="81"/>
      <c r="AU4747" s="25"/>
    </row>
    <row r="4748">
      <c r="D4748" s="10"/>
      <c r="E4748" s="10"/>
      <c r="G4748" s="81"/>
      <c r="AU4748" s="25"/>
    </row>
    <row r="4749">
      <c r="D4749" s="10"/>
      <c r="E4749" s="10"/>
      <c r="G4749" s="81"/>
      <c r="AU4749" s="25"/>
    </row>
    <row r="4750">
      <c r="D4750" s="10"/>
      <c r="E4750" s="10"/>
      <c r="G4750" s="81"/>
      <c r="AU4750" s="25"/>
    </row>
    <row r="4751">
      <c r="D4751" s="10"/>
      <c r="E4751" s="10"/>
      <c r="G4751" s="81"/>
      <c r="AU4751" s="25"/>
    </row>
    <row r="4752">
      <c r="D4752" s="10"/>
      <c r="E4752" s="10"/>
      <c r="G4752" s="81"/>
      <c r="AU4752" s="25"/>
    </row>
    <row r="4753">
      <c r="D4753" s="10"/>
      <c r="E4753" s="10"/>
      <c r="G4753" s="81"/>
      <c r="AU4753" s="25"/>
    </row>
    <row r="4754">
      <c r="D4754" s="10"/>
      <c r="E4754" s="10"/>
      <c r="G4754" s="81"/>
      <c r="AU4754" s="25"/>
    </row>
    <row r="4755">
      <c r="D4755" s="10"/>
      <c r="E4755" s="10"/>
      <c r="G4755" s="81"/>
      <c r="AU4755" s="25"/>
    </row>
    <row r="4756">
      <c r="D4756" s="10"/>
      <c r="E4756" s="10"/>
      <c r="G4756" s="81"/>
      <c r="AU4756" s="25"/>
    </row>
    <row r="4757">
      <c r="D4757" s="10"/>
      <c r="E4757" s="10"/>
      <c r="G4757" s="81"/>
      <c r="AU4757" s="25"/>
    </row>
    <row r="4758">
      <c r="D4758" s="10"/>
      <c r="E4758" s="10"/>
      <c r="G4758" s="81"/>
      <c r="AU4758" s="25"/>
    </row>
    <row r="4759">
      <c r="D4759" s="10"/>
      <c r="E4759" s="10"/>
      <c r="G4759" s="81"/>
      <c r="AU4759" s="25"/>
    </row>
    <row r="4760">
      <c r="D4760" s="10"/>
      <c r="E4760" s="10"/>
      <c r="G4760" s="81"/>
      <c r="AU4760" s="25"/>
    </row>
    <row r="4761">
      <c r="D4761" s="10"/>
      <c r="E4761" s="10"/>
      <c r="G4761" s="81"/>
      <c r="AU4761" s="25"/>
    </row>
    <row r="4762">
      <c r="D4762" s="10"/>
      <c r="E4762" s="10"/>
      <c r="G4762" s="81"/>
      <c r="AU4762" s="25"/>
    </row>
    <row r="4763">
      <c r="D4763" s="10"/>
      <c r="E4763" s="10"/>
      <c r="G4763" s="81"/>
      <c r="AU4763" s="25"/>
    </row>
    <row r="4764">
      <c r="D4764" s="10"/>
      <c r="E4764" s="10"/>
      <c r="G4764" s="81"/>
      <c r="AU4764" s="25"/>
    </row>
    <row r="4765">
      <c r="D4765" s="10"/>
      <c r="E4765" s="10"/>
      <c r="G4765" s="81"/>
      <c r="AU4765" s="25"/>
    </row>
    <row r="4766">
      <c r="D4766" s="10"/>
      <c r="E4766" s="10"/>
      <c r="G4766" s="81"/>
      <c r="AU4766" s="25"/>
    </row>
    <row r="4767">
      <c r="D4767" s="10"/>
      <c r="E4767" s="10"/>
      <c r="G4767" s="81"/>
      <c r="AU4767" s="25"/>
    </row>
    <row r="4768">
      <c r="D4768" s="10"/>
      <c r="E4768" s="10"/>
      <c r="G4768" s="81"/>
      <c r="AU4768" s="25"/>
    </row>
    <row r="4769">
      <c r="D4769" s="10"/>
      <c r="E4769" s="10"/>
      <c r="G4769" s="81"/>
      <c r="AU4769" s="25"/>
    </row>
    <row r="4770">
      <c r="D4770" s="10"/>
      <c r="E4770" s="10"/>
      <c r="G4770" s="81"/>
      <c r="AU4770" s="25"/>
    </row>
    <row r="4771">
      <c r="D4771" s="10"/>
      <c r="E4771" s="10"/>
      <c r="G4771" s="81"/>
      <c r="AU4771" s="25"/>
    </row>
    <row r="4772">
      <c r="D4772" s="10"/>
      <c r="E4772" s="10"/>
      <c r="G4772" s="81"/>
      <c r="AU4772" s="25"/>
    </row>
    <row r="4773">
      <c r="D4773" s="10"/>
      <c r="E4773" s="10"/>
      <c r="G4773" s="81"/>
      <c r="AU4773" s="25"/>
    </row>
    <row r="4774">
      <c r="D4774" s="10"/>
      <c r="E4774" s="10"/>
      <c r="G4774" s="81"/>
      <c r="AU4774" s="25"/>
    </row>
    <row r="4775">
      <c r="D4775" s="10"/>
      <c r="E4775" s="10"/>
      <c r="G4775" s="81"/>
      <c r="AU4775" s="25"/>
    </row>
    <row r="4776">
      <c r="D4776" s="10"/>
      <c r="E4776" s="10"/>
      <c r="G4776" s="81"/>
      <c r="AU4776" s="25"/>
    </row>
    <row r="4777">
      <c r="D4777" s="10"/>
      <c r="E4777" s="10"/>
      <c r="G4777" s="81"/>
      <c r="AU4777" s="25"/>
    </row>
    <row r="4778">
      <c r="D4778" s="10"/>
      <c r="E4778" s="10"/>
      <c r="G4778" s="81"/>
      <c r="AU4778" s="25"/>
    </row>
    <row r="4779">
      <c r="D4779" s="10"/>
      <c r="E4779" s="10"/>
      <c r="G4779" s="81"/>
      <c r="AU4779" s="25"/>
    </row>
    <row r="4780">
      <c r="D4780" s="10"/>
      <c r="E4780" s="10"/>
      <c r="G4780" s="81"/>
      <c r="AU4780" s="25"/>
    </row>
    <row r="4781">
      <c r="D4781" s="10"/>
      <c r="E4781" s="10"/>
      <c r="G4781" s="81"/>
      <c r="AU4781" s="25"/>
    </row>
    <row r="4782">
      <c r="D4782" s="10"/>
      <c r="E4782" s="10"/>
      <c r="G4782" s="81"/>
      <c r="AU4782" s="25"/>
    </row>
    <row r="4783">
      <c r="D4783" s="10"/>
      <c r="E4783" s="10"/>
      <c r="G4783" s="81"/>
      <c r="AU4783" s="25"/>
    </row>
    <row r="4784">
      <c r="D4784" s="10"/>
      <c r="E4784" s="10"/>
      <c r="G4784" s="81"/>
      <c r="AU4784" s="25"/>
    </row>
    <row r="4785">
      <c r="D4785" s="10"/>
      <c r="E4785" s="10"/>
      <c r="G4785" s="81"/>
      <c r="AU4785" s="25"/>
    </row>
    <row r="4786">
      <c r="D4786" s="10"/>
      <c r="E4786" s="10"/>
      <c r="G4786" s="81"/>
      <c r="AU4786" s="25"/>
    </row>
    <row r="4787">
      <c r="D4787" s="10"/>
      <c r="E4787" s="10"/>
      <c r="G4787" s="81"/>
      <c r="AU4787" s="25"/>
    </row>
    <row r="4788">
      <c r="D4788" s="10"/>
      <c r="E4788" s="10"/>
      <c r="G4788" s="81"/>
      <c r="AU4788" s="25"/>
    </row>
    <row r="4789">
      <c r="D4789" s="10"/>
      <c r="E4789" s="10"/>
      <c r="G4789" s="81"/>
      <c r="AU4789" s="25"/>
    </row>
    <row r="4790">
      <c r="D4790" s="10"/>
      <c r="E4790" s="10"/>
      <c r="G4790" s="81"/>
      <c r="AU4790" s="25"/>
    </row>
    <row r="4791">
      <c r="D4791" s="10"/>
      <c r="E4791" s="10"/>
      <c r="G4791" s="81"/>
      <c r="AU4791" s="25"/>
    </row>
    <row r="4792">
      <c r="D4792" s="10"/>
      <c r="E4792" s="10"/>
      <c r="G4792" s="81"/>
      <c r="AU4792" s="25"/>
    </row>
    <row r="4793">
      <c r="D4793" s="10"/>
      <c r="E4793" s="10"/>
      <c r="G4793" s="81"/>
      <c r="AU4793" s="25"/>
    </row>
    <row r="4794">
      <c r="D4794" s="10"/>
      <c r="E4794" s="10"/>
      <c r="G4794" s="81"/>
      <c r="AU4794" s="25"/>
    </row>
    <row r="4795">
      <c r="D4795" s="10"/>
      <c r="E4795" s="10"/>
      <c r="G4795" s="81"/>
      <c r="AU4795" s="25"/>
    </row>
    <row r="4796">
      <c r="D4796" s="10"/>
      <c r="E4796" s="10"/>
      <c r="G4796" s="81"/>
      <c r="AU4796" s="25"/>
    </row>
    <row r="4797">
      <c r="D4797" s="10"/>
      <c r="E4797" s="10"/>
      <c r="G4797" s="81"/>
      <c r="AU4797" s="25"/>
    </row>
    <row r="4798">
      <c r="D4798" s="10"/>
      <c r="E4798" s="10"/>
      <c r="G4798" s="81"/>
      <c r="AU4798" s="25"/>
    </row>
    <row r="4799">
      <c r="D4799" s="10"/>
      <c r="E4799" s="10"/>
      <c r="G4799" s="81"/>
      <c r="AU4799" s="25"/>
    </row>
    <row r="4800">
      <c r="D4800" s="10"/>
      <c r="E4800" s="10"/>
      <c r="G4800" s="81"/>
      <c r="AU4800" s="25"/>
    </row>
    <row r="4801">
      <c r="D4801" s="10"/>
      <c r="E4801" s="10"/>
      <c r="G4801" s="81"/>
      <c r="AU4801" s="25"/>
    </row>
    <row r="4802">
      <c r="D4802" s="10"/>
      <c r="E4802" s="10"/>
      <c r="G4802" s="81"/>
      <c r="AU4802" s="25"/>
    </row>
    <row r="4803">
      <c r="D4803" s="10"/>
      <c r="E4803" s="10"/>
      <c r="G4803" s="81"/>
      <c r="AU4803" s="25"/>
    </row>
    <row r="4804">
      <c r="D4804" s="10"/>
      <c r="E4804" s="10"/>
      <c r="G4804" s="81"/>
      <c r="AU4804" s="25"/>
    </row>
    <row r="4805">
      <c r="D4805" s="10"/>
      <c r="E4805" s="10"/>
      <c r="G4805" s="81"/>
      <c r="AU4805" s="25"/>
    </row>
    <row r="4806">
      <c r="D4806" s="10"/>
      <c r="E4806" s="10"/>
      <c r="G4806" s="81"/>
      <c r="AU4806" s="25"/>
    </row>
    <row r="4807">
      <c r="D4807" s="10"/>
      <c r="E4807" s="10"/>
      <c r="G4807" s="81"/>
      <c r="AU4807" s="25"/>
    </row>
    <row r="4808">
      <c r="D4808" s="10"/>
      <c r="E4808" s="10"/>
      <c r="G4808" s="81"/>
      <c r="AU4808" s="25"/>
    </row>
    <row r="4809">
      <c r="D4809" s="10"/>
      <c r="E4809" s="10"/>
      <c r="G4809" s="81"/>
      <c r="AU4809" s="25"/>
    </row>
    <row r="4810">
      <c r="D4810" s="10"/>
      <c r="E4810" s="10"/>
      <c r="G4810" s="81"/>
      <c r="AU4810" s="25"/>
    </row>
    <row r="4811">
      <c r="D4811" s="10"/>
      <c r="E4811" s="10"/>
      <c r="G4811" s="81"/>
      <c r="AU4811" s="25"/>
    </row>
    <row r="4812">
      <c r="D4812" s="10"/>
      <c r="E4812" s="10"/>
      <c r="G4812" s="81"/>
      <c r="AU4812" s="25"/>
    </row>
    <row r="4813">
      <c r="D4813" s="10"/>
      <c r="E4813" s="10"/>
      <c r="G4813" s="81"/>
      <c r="AU4813" s="25"/>
    </row>
    <row r="4814">
      <c r="D4814" s="10"/>
      <c r="E4814" s="10"/>
      <c r="G4814" s="81"/>
      <c r="AU4814" s="25"/>
    </row>
    <row r="4815">
      <c r="D4815" s="10"/>
      <c r="E4815" s="10"/>
      <c r="G4815" s="81"/>
      <c r="AU4815" s="25"/>
    </row>
    <row r="4816">
      <c r="D4816" s="10"/>
      <c r="E4816" s="10"/>
      <c r="G4816" s="81"/>
      <c r="AU4816" s="25"/>
    </row>
    <row r="4817">
      <c r="D4817" s="10"/>
      <c r="E4817" s="10"/>
      <c r="G4817" s="81"/>
      <c r="AU4817" s="25"/>
    </row>
    <row r="4818">
      <c r="D4818" s="10"/>
      <c r="E4818" s="10"/>
      <c r="G4818" s="81"/>
      <c r="AU4818" s="25"/>
    </row>
    <row r="4819">
      <c r="D4819" s="10"/>
      <c r="E4819" s="10"/>
      <c r="G4819" s="81"/>
      <c r="AU4819" s="25"/>
    </row>
    <row r="4820">
      <c r="D4820" s="10"/>
      <c r="E4820" s="10"/>
      <c r="G4820" s="81"/>
      <c r="AU4820" s="25"/>
    </row>
    <row r="4821">
      <c r="D4821" s="10"/>
      <c r="E4821" s="10"/>
      <c r="G4821" s="81"/>
      <c r="AU4821" s="25"/>
    </row>
    <row r="4822">
      <c r="D4822" s="10"/>
      <c r="E4822" s="10"/>
      <c r="G4822" s="81"/>
      <c r="AU4822" s="25"/>
    </row>
    <row r="4823">
      <c r="D4823" s="10"/>
      <c r="E4823" s="10"/>
      <c r="G4823" s="81"/>
      <c r="AU4823" s="25"/>
    </row>
    <row r="4824">
      <c r="D4824" s="10"/>
      <c r="E4824" s="10"/>
      <c r="G4824" s="81"/>
      <c r="AU4824" s="25"/>
    </row>
    <row r="4825">
      <c r="D4825" s="10"/>
      <c r="E4825" s="10"/>
      <c r="G4825" s="81"/>
      <c r="AU4825" s="25"/>
    </row>
    <row r="4826">
      <c r="D4826" s="10"/>
      <c r="E4826" s="10"/>
      <c r="G4826" s="81"/>
      <c r="AU4826" s="25"/>
    </row>
    <row r="4827">
      <c r="D4827" s="10"/>
      <c r="E4827" s="10"/>
      <c r="G4827" s="81"/>
      <c r="AU4827" s="25"/>
    </row>
    <row r="4828">
      <c r="D4828" s="10"/>
      <c r="E4828" s="10"/>
      <c r="G4828" s="81"/>
      <c r="AU4828" s="25"/>
    </row>
    <row r="4829">
      <c r="D4829" s="10"/>
      <c r="E4829" s="10"/>
      <c r="G4829" s="81"/>
      <c r="AU4829" s="25"/>
    </row>
    <row r="4830">
      <c r="D4830" s="10"/>
      <c r="E4830" s="10"/>
      <c r="G4830" s="81"/>
      <c r="AU4830" s="25"/>
    </row>
    <row r="4831">
      <c r="D4831" s="10"/>
      <c r="E4831" s="10"/>
      <c r="G4831" s="81"/>
      <c r="AU4831" s="25"/>
    </row>
    <row r="4832">
      <c r="D4832" s="10"/>
      <c r="E4832" s="10"/>
      <c r="G4832" s="81"/>
      <c r="AU4832" s="25"/>
    </row>
    <row r="4833">
      <c r="D4833" s="10"/>
      <c r="E4833" s="10"/>
      <c r="G4833" s="81"/>
      <c r="AU4833" s="25"/>
    </row>
    <row r="4834">
      <c r="D4834" s="10"/>
      <c r="E4834" s="10"/>
      <c r="G4834" s="81"/>
      <c r="AU4834" s="25"/>
    </row>
    <row r="4835">
      <c r="D4835" s="10"/>
      <c r="E4835" s="10"/>
      <c r="G4835" s="81"/>
      <c r="AU4835" s="25"/>
    </row>
    <row r="4836">
      <c r="D4836" s="10"/>
      <c r="E4836" s="10"/>
      <c r="G4836" s="81"/>
      <c r="AU4836" s="25"/>
    </row>
    <row r="4837">
      <c r="D4837" s="10"/>
      <c r="E4837" s="10"/>
      <c r="G4837" s="81"/>
      <c r="AU4837" s="25"/>
    </row>
    <row r="4838">
      <c r="D4838" s="10"/>
      <c r="E4838" s="10"/>
      <c r="G4838" s="81"/>
      <c r="AU4838" s="25"/>
    </row>
    <row r="4839">
      <c r="D4839" s="10"/>
      <c r="E4839" s="10"/>
      <c r="G4839" s="81"/>
      <c r="AU4839" s="25"/>
    </row>
    <row r="4840">
      <c r="D4840" s="10"/>
      <c r="E4840" s="10"/>
      <c r="G4840" s="81"/>
      <c r="AU4840" s="25"/>
    </row>
    <row r="4841">
      <c r="D4841" s="10"/>
      <c r="E4841" s="10"/>
      <c r="G4841" s="81"/>
      <c r="AU4841" s="25"/>
    </row>
    <row r="4842">
      <c r="D4842" s="10"/>
      <c r="E4842" s="10"/>
      <c r="G4842" s="81"/>
      <c r="AU4842" s="25"/>
    </row>
    <row r="4843">
      <c r="D4843" s="10"/>
      <c r="E4843" s="10"/>
      <c r="G4843" s="81"/>
      <c r="AU4843" s="25"/>
    </row>
    <row r="4844">
      <c r="D4844" s="10"/>
      <c r="E4844" s="10"/>
      <c r="G4844" s="81"/>
      <c r="AU4844" s="25"/>
    </row>
    <row r="4845">
      <c r="D4845" s="10"/>
      <c r="E4845" s="10"/>
      <c r="G4845" s="81"/>
      <c r="AU4845" s="25"/>
    </row>
    <row r="4846">
      <c r="D4846" s="10"/>
      <c r="E4846" s="10"/>
      <c r="G4846" s="81"/>
      <c r="AU4846" s="25"/>
    </row>
    <row r="4847">
      <c r="D4847" s="10"/>
      <c r="E4847" s="10"/>
      <c r="G4847" s="81"/>
      <c r="AU4847" s="25"/>
    </row>
    <row r="4848">
      <c r="D4848" s="10"/>
      <c r="E4848" s="10"/>
      <c r="G4848" s="81"/>
      <c r="AU4848" s="25"/>
    </row>
    <row r="4849">
      <c r="D4849" s="10"/>
      <c r="E4849" s="10"/>
      <c r="G4849" s="81"/>
      <c r="AU4849" s="25"/>
    </row>
    <row r="4850">
      <c r="D4850" s="10"/>
      <c r="E4850" s="10"/>
      <c r="G4850" s="81"/>
      <c r="AU4850" s="25"/>
    </row>
    <row r="4851">
      <c r="D4851" s="10"/>
      <c r="E4851" s="10"/>
      <c r="G4851" s="81"/>
      <c r="AU4851" s="25"/>
    </row>
    <row r="4852">
      <c r="D4852" s="10"/>
      <c r="E4852" s="10"/>
      <c r="G4852" s="81"/>
      <c r="AU4852" s="25"/>
    </row>
    <row r="4853">
      <c r="D4853" s="10"/>
      <c r="E4853" s="10"/>
      <c r="G4853" s="81"/>
      <c r="AU4853" s="25"/>
    </row>
    <row r="4854">
      <c r="D4854" s="10"/>
      <c r="E4854" s="10"/>
      <c r="G4854" s="81"/>
      <c r="AU4854" s="25"/>
    </row>
    <row r="4855">
      <c r="D4855" s="10"/>
      <c r="E4855" s="10"/>
      <c r="G4855" s="81"/>
      <c r="AU4855" s="25"/>
    </row>
    <row r="4856">
      <c r="D4856" s="10"/>
      <c r="E4856" s="10"/>
      <c r="G4856" s="81"/>
      <c r="AU4856" s="25"/>
    </row>
    <row r="4857">
      <c r="D4857" s="10"/>
      <c r="E4857" s="10"/>
      <c r="G4857" s="81"/>
      <c r="AU4857" s="25"/>
    </row>
    <row r="4858">
      <c r="D4858" s="10"/>
      <c r="E4858" s="10"/>
      <c r="G4858" s="81"/>
      <c r="AU4858" s="25"/>
    </row>
    <row r="4859">
      <c r="D4859" s="10"/>
      <c r="E4859" s="10"/>
      <c r="G4859" s="81"/>
      <c r="AU4859" s="25"/>
    </row>
    <row r="4860">
      <c r="D4860" s="10"/>
      <c r="E4860" s="10"/>
      <c r="G4860" s="81"/>
      <c r="AU4860" s="25"/>
    </row>
    <row r="4861">
      <c r="D4861" s="10"/>
      <c r="E4861" s="10"/>
      <c r="G4861" s="81"/>
      <c r="AU4861" s="25"/>
    </row>
    <row r="4862">
      <c r="D4862" s="10"/>
      <c r="E4862" s="10"/>
      <c r="G4862" s="81"/>
      <c r="AU4862" s="25"/>
    </row>
    <row r="4863">
      <c r="D4863" s="10"/>
      <c r="E4863" s="10"/>
      <c r="G4863" s="81"/>
      <c r="AU4863" s="25"/>
    </row>
    <row r="4864">
      <c r="D4864" s="10"/>
      <c r="E4864" s="10"/>
      <c r="G4864" s="81"/>
      <c r="AU4864" s="25"/>
    </row>
    <row r="4865">
      <c r="D4865" s="10"/>
      <c r="E4865" s="10"/>
      <c r="G4865" s="81"/>
      <c r="AU4865" s="25"/>
    </row>
    <row r="4866">
      <c r="D4866" s="10"/>
      <c r="E4866" s="10"/>
      <c r="G4866" s="81"/>
      <c r="AU4866" s="25"/>
    </row>
    <row r="4867">
      <c r="D4867" s="10"/>
      <c r="E4867" s="10"/>
      <c r="G4867" s="81"/>
      <c r="AU4867" s="25"/>
    </row>
    <row r="4868">
      <c r="D4868" s="10"/>
      <c r="E4868" s="10"/>
      <c r="G4868" s="81"/>
      <c r="AU4868" s="25"/>
    </row>
    <row r="4869">
      <c r="D4869" s="10"/>
      <c r="E4869" s="10"/>
      <c r="G4869" s="81"/>
      <c r="AU4869" s="25"/>
    </row>
    <row r="4870">
      <c r="D4870" s="10"/>
      <c r="E4870" s="10"/>
      <c r="G4870" s="81"/>
      <c r="AU4870" s="25"/>
    </row>
    <row r="4871">
      <c r="D4871" s="10"/>
      <c r="E4871" s="10"/>
      <c r="G4871" s="81"/>
      <c r="AU4871" s="25"/>
    </row>
    <row r="4872">
      <c r="D4872" s="10"/>
      <c r="E4872" s="10"/>
      <c r="G4872" s="81"/>
      <c r="AU4872" s="25"/>
    </row>
    <row r="4873">
      <c r="D4873" s="10"/>
      <c r="E4873" s="10"/>
      <c r="G4873" s="81"/>
      <c r="AU4873" s="25"/>
    </row>
    <row r="4874">
      <c r="D4874" s="10"/>
      <c r="E4874" s="10"/>
      <c r="G4874" s="81"/>
      <c r="AU4874" s="25"/>
    </row>
    <row r="4875">
      <c r="D4875" s="10"/>
      <c r="E4875" s="10"/>
      <c r="G4875" s="81"/>
      <c r="AU4875" s="25"/>
    </row>
    <row r="4876">
      <c r="D4876" s="10"/>
      <c r="E4876" s="10"/>
      <c r="G4876" s="81"/>
      <c r="AU4876" s="25"/>
    </row>
    <row r="4877">
      <c r="D4877" s="10"/>
      <c r="E4877" s="10"/>
      <c r="G4877" s="81"/>
      <c r="AU4877" s="25"/>
    </row>
    <row r="4878">
      <c r="D4878" s="10"/>
      <c r="E4878" s="10"/>
      <c r="G4878" s="81"/>
      <c r="AU4878" s="25"/>
    </row>
    <row r="4879">
      <c r="D4879" s="10"/>
      <c r="E4879" s="10"/>
      <c r="G4879" s="81"/>
      <c r="AU4879" s="25"/>
    </row>
    <row r="4880">
      <c r="D4880" s="10"/>
      <c r="E4880" s="10"/>
      <c r="G4880" s="81"/>
      <c r="AU4880" s="25"/>
    </row>
    <row r="4881">
      <c r="D4881" s="10"/>
      <c r="E4881" s="10"/>
      <c r="G4881" s="81"/>
      <c r="AU4881" s="25"/>
    </row>
    <row r="4882">
      <c r="D4882" s="10"/>
      <c r="E4882" s="10"/>
      <c r="G4882" s="81"/>
      <c r="AU4882" s="25"/>
    </row>
    <row r="4883">
      <c r="D4883" s="10"/>
      <c r="E4883" s="10"/>
      <c r="G4883" s="81"/>
      <c r="AU4883" s="25"/>
    </row>
    <row r="4884">
      <c r="D4884" s="10"/>
      <c r="E4884" s="10"/>
      <c r="G4884" s="81"/>
      <c r="AU4884" s="25"/>
    </row>
    <row r="4885">
      <c r="D4885" s="10"/>
      <c r="E4885" s="10"/>
      <c r="G4885" s="81"/>
      <c r="AU4885" s="25"/>
    </row>
    <row r="4886">
      <c r="D4886" s="10"/>
      <c r="E4886" s="10"/>
      <c r="G4886" s="81"/>
      <c r="AU4886" s="25"/>
    </row>
    <row r="4887">
      <c r="D4887" s="10"/>
      <c r="E4887" s="10"/>
      <c r="G4887" s="81"/>
      <c r="AU4887" s="25"/>
    </row>
    <row r="4888">
      <c r="D4888" s="10"/>
      <c r="E4888" s="10"/>
      <c r="G4888" s="81"/>
      <c r="AU4888" s="25"/>
    </row>
    <row r="4889">
      <c r="D4889" s="10"/>
      <c r="E4889" s="10"/>
      <c r="G4889" s="81"/>
      <c r="AU4889" s="25"/>
    </row>
    <row r="4890">
      <c r="D4890" s="10"/>
      <c r="E4890" s="10"/>
      <c r="G4890" s="81"/>
      <c r="AU4890" s="25"/>
    </row>
    <row r="4891">
      <c r="D4891" s="10"/>
      <c r="E4891" s="10"/>
      <c r="G4891" s="81"/>
      <c r="AU4891" s="25"/>
    </row>
    <row r="4892">
      <c r="D4892" s="10"/>
      <c r="E4892" s="10"/>
      <c r="G4892" s="81"/>
      <c r="AU4892" s="25"/>
    </row>
    <row r="4893">
      <c r="D4893" s="10"/>
      <c r="E4893" s="10"/>
      <c r="G4893" s="81"/>
      <c r="AU4893" s="25"/>
    </row>
    <row r="4894">
      <c r="D4894" s="10"/>
      <c r="E4894" s="10"/>
      <c r="G4894" s="81"/>
      <c r="AU4894" s="25"/>
    </row>
    <row r="4895">
      <c r="D4895" s="10"/>
      <c r="E4895" s="10"/>
      <c r="G4895" s="81"/>
      <c r="AU4895" s="25"/>
    </row>
    <row r="4896">
      <c r="D4896" s="10"/>
      <c r="E4896" s="10"/>
      <c r="G4896" s="81"/>
      <c r="AU4896" s="25"/>
    </row>
    <row r="4897">
      <c r="D4897" s="10"/>
      <c r="E4897" s="10"/>
      <c r="G4897" s="81"/>
      <c r="AU4897" s="25"/>
    </row>
    <row r="4898">
      <c r="D4898" s="10"/>
      <c r="E4898" s="10"/>
      <c r="G4898" s="81"/>
      <c r="AU4898" s="25"/>
    </row>
    <row r="4899">
      <c r="D4899" s="10"/>
      <c r="E4899" s="10"/>
      <c r="G4899" s="81"/>
      <c r="AU4899" s="25"/>
    </row>
    <row r="4900">
      <c r="D4900" s="10"/>
      <c r="E4900" s="10"/>
      <c r="G4900" s="81"/>
      <c r="AU4900" s="25"/>
    </row>
    <row r="4901">
      <c r="D4901" s="10"/>
      <c r="E4901" s="10"/>
      <c r="G4901" s="81"/>
      <c r="AU4901" s="25"/>
    </row>
    <row r="4902">
      <c r="D4902" s="10"/>
      <c r="E4902" s="10"/>
      <c r="G4902" s="81"/>
      <c r="AU4902" s="25"/>
    </row>
    <row r="4903">
      <c r="D4903" s="10"/>
      <c r="E4903" s="10"/>
      <c r="G4903" s="81"/>
      <c r="AU4903" s="25"/>
    </row>
    <row r="4904">
      <c r="D4904" s="10"/>
      <c r="E4904" s="10"/>
      <c r="G4904" s="81"/>
      <c r="AU4904" s="25"/>
    </row>
    <row r="4905">
      <c r="D4905" s="10"/>
      <c r="E4905" s="10"/>
      <c r="G4905" s="81"/>
      <c r="AU4905" s="25"/>
    </row>
    <row r="4906">
      <c r="D4906" s="10"/>
      <c r="E4906" s="10"/>
      <c r="G4906" s="81"/>
      <c r="AU4906" s="25"/>
    </row>
    <row r="4907">
      <c r="D4907" s="10"/>
      <c r="E4907" s="10"/>
      <c r="G4907" s="81"/>
      <c r="AU4907" s="25"/>
    </row>
    <row r="4908">
      <c r="D4908" s="10"/>
      <c r="E4908" s="10"/>
      <c r="G4908" s="81"/>
      <c r="AU4908" s="25"/>
    </row>
    <row r="4909">
      <c r="D4909" s="10"/>
      <c r="E4909" s="10"/>
      <c r="G4909" s="81"/>
      <c r="AU4909" s="25"/>
    </row>
    <row r="4910">
      <c r="D4910" s="10"/>
      <c r="E4910" s="10"/>
      <c r="G4910" s="81"/>
      <c r="AU4910" s="25"/>
    </row>
    <row r="4911">
      <c r="D4911" s="10"/>
      <c r="E4911" s="10"/>
      <c r="G4911" s="81"/>
      <c r="AU4911" s="25"/>
    </row>
    <row r="4912">
      <c r="D4912" s="10"/>
      <c r="E4912" s="10"/>
      <c r="G4912" s="81"/>
      <c r="AU4912" s="25"/>
    </row>
    <row r="4913">
      <c r="D4913" s="10"/>
      <c r="E4913" s="10"/>
      <c r="G4913" s="81"/>
      <c r="AU4913" s="25"/>
    </row>
    <row r="4914">
      <c r="D4914" s="10"/>
      <c r="E4914" s="10"/>
      <c r="G4914" s="81"/>
      <c r="AU4914" s="25"/>
    </row>
    <row r="4915">
      <c r="D4915" s="10"/>
      <c r="E4915" s="10"/>
      <c r="G4915" s="81"/>
      <c r="AU4915" s="25"/>
    </row>
    <row r="4916">
      <c r="D4916" s="10"/>
      <c r="E4916" s="10"/>
      <c r="G4916" s="81"/>
      <c r="AU4916" s="25"/>
    </row>
    <row r="4917">
      <c r="D4917" s="10"/>
      <c r="E4917" s="10"/>
      <c r="G4917" s="81"/>
      <c r="AU4917" s="25"/>
    </row>
    <row r="4918">
      <c r="D4918" s="10"/>
      <c r="E4918" s="10"/>
      <c r="G4918" s="81"/>
      <c r="AU4918" s="25"/>
    </row>
    <row r="4919">
      <c r="D4919" s="10"/>
      <c r="E4919" s="10"/>
      <c r="G4919" s="81"/>
      <c r="AU4919" s="25"/>
    </row>
    <row r="4920">
      <c r="D4920" s="10"/>
      <c r="E4920" s="10"/>
      <c r="G4920" s="81"/>
      <c r="AU4920" s="25"/>
    </row>
    <row r="4921">
      <c r="D4921" s="10"/>
      <c r="E4921" s="10"/>
      <c r="G4921" s="81"/>
      <c r="AU4921" s="25"/>
    </row>
    <row r="4922">
      <c r="D4922" s="10"/>
      <c r="E4922" s="10"/>
      <c r="G4922" s="81"/>
      <c r="AU4922" s="25"/>
    </row>
    <row r="4923">
      <c r="D4923" s="10"/>
      <c r="E4923" s="10"/>
      <c r="G4923" s="81"/>
      <c r="AU4923" s="25"/>
    </row>
    <row r="4924">
      <c r="D4924" s="10"/>
      <c r="E4924" s="10"/>
      <c r="G4924" s="81"/>
      <c r="AU4924" s="25"/>
    </row>
    <row r="4925">
      <c r="D4925" s="10"/>
      <c r="E4925" s="10"/>
      <c r="G4925" s="81"/>
      <c r="AU4925" s="25"/>
    </row>
    <row r="4926">
      <c r="D4926" s="10"/>
      <c r="E4926" s="10"/>
      <c r="G4926" s="81"/>
      <c r="AU4926" s="25"/>
    </row>
    <row r="4927">
      <c r="D4927" s="10"/>
      <c r="E4927" s="10"/>
      <c r="G4927" s="81"/>
      <c r="AU4927" s="25"/>
    </row>
    <row r="4928">
      <c r="D4928" s="10"/>
      <c r="E4928" s="10"/>
      <c r="G4928" s="81"/>
      <c r="AU4928" s="25"/>
    </row>
    <row r="4929">
      <c r="D4929" s="10"/>
      <c r="E4929" s="10"/>
      <c r="G4929" s="81"/>
      <c r="AU4929" s="25"/>
    </row>
    <row r="4930">
      <c r="D4930" s="10"/>
      <c r="E4930" s="10"/>
      <c r="G4930" s="81"/>
      <c r="AU4930" s="25"/>
    </row>
    <row r="4931">
      <c r="D4931" s="10"/>
      <c r="E4931" s="10"/>
      <c r="G4931" s="81"/>
      <c r="AU4931" s="25"/>
    </row>
    <row r="4932">
      <c r="D4932" s="10"/>
      <c r="E4932" s="10"/>
      <c r="G4932" s="81"/>
      <c r="AU4932" s="25"/>
    </row>
    <row r="4933">
      <c r="D4933" s="10"/>
      <c r="E4933" s="10"/>
      <c r="G4933" s="81"/>
      <c r="AU4933" s="25"/>
    </row>
    <row r="4934">
      <c r="D4934" s="10"/>
      <c r="E4934" s="10"/>
      <c r="G4934" s="81"/>
      <c r="AU4934" s="25"/>
    </row>
    <row r="4935">
      <c r="D4935" s="10"/>
      <c r="E4935" s="10"/>
      <c r="G4935" s="81"/>
      <c r="AU4935" s="25"/>
    </row>
    <row r="4936">
      <c r="D4936" s="10"/>
      <c r="E4936" s="10"/>
      <c r="G4936" s="81"/>
      <c r="AU4936" s="25"/>
    </row>
    <row r="4937">
      <c r="D4937" s="10"/>
      <c r="E4937" s="10"/>
      <c r="G4937" s="81"/>
      <c r="AU4937" s="25"/>
    </row>
    <row r="4938">
      <c r="D4938" s="10"/>
      <c r="E4938" s="10"/>
      <c r="G4938" s="81"/>
      <c r="AU4938" s="25"/>
    </row>
    <row r="4939">
      <c r="D4939" s="10"/>
      <c r="E4939" s="10"/>
      <c r="G4939" s="81"/>
      <c r="AU4939" s="25"/>
    </row>
    <row r="4940">
      <c r="D4940" s="10"/>
      <c r="E4940" s="10"/>
      <c r="G4940" s="81"/>
      <c r="AU4940" s="25"/>
    </row>
    <row r="4941">
      <c r="D4941" s="10"/>
      <c r="E4941" s="10"/>
      <c r="G4941" s="81"/>
      <c r="AU4941" s="25"/>
    </row>
    <row r="4942">
      <c r="D4942" s="10"/>
      <c r="E4942" s="10"/>
      <c r="G4942" s="81"/>
      <c r="AU4942" s="25"/>
    </row>
    <row r="4943">
      <c r="D4943" s="10"/>
      <c r="E4943" s="10"/>
      <c r="G4943" s="81"/>
      <c r="AU4943" s="25"/>
    </row>
    <row r="4944">
      <c r="D4944" s="10"/>
      <c r="E4944" s="10"/>
      <c r="G4944" s="81"/>
      <c r="AU4944" s="25"/>
    </row>
    <row r="4945">
      <c r="D4945" s="10"/>
      <c r="E4945" s="10"/>
      <c r="G4945" s="81"/>
      <c r="AU4945" s="25"/>
    </row>
    <row r="4946">
      <c r="D4946" s="10"/>
      <c r="E4946" s="10"/>
      <c r="G4946" s="81"/>
      <c r="AU4946" s="25"/>
    </row>
    <row r="4947">
      <c r="D4947" s="10"/>
      <c r="E4947" s="10"/>
      <c r="G4947" s="81"/>
      <c r="AU4947" s="25"/>
    </row>
    <row r="4948">
      <c r="D4948" s="10"/>
      <c r="E4948" s="10"/>
      <c r="G4948" s="81"/>
      <c r="AU4948" s="25"/>
    </row>
    <row r="4949">
      <c r="D4949" s="10"/>
      <c r="E4949" s="10"/>
      <c r="G4949" s="81"/>
      <c r="AU4949" s="25"/>
    </row>
    <row r="4950">
      <c r="D4950" s="10"/>
      <c r="E4950" s="10"/>
      <c r="G4950" s="81"/>
      <c r="AU4950" s="25"/>
    </row>
    <row r="4951">
      <c r="D4951" s="10"/>
      <c r="E4951" s="10"/>
      <c r="G4951" s="81"/>
      <c r="AU4951" s="25"/>
    </row>
    <row r="4952">
      <c r="D4952" s="10"/>
      <c r="E4952" s="10"/>
      <c r="G4952" s="81"/>
      <c r="AU4952" s="25"/>
    </row>
    <row r="4953">
      <c r="D4953" s="10"/>
      <c r="E4953" s="10"/>
      <c r="G4953" s="81"/>
      <c r="AU4953" s="25"/>
    </row>
    <row r="4954">
      <c r="D4954" s="10"/>
      <c r="E4954" s="10"/>
      <c r="G4954" s="81"/>
      <c r="AU4954" s="25"/>
    </row>
    <row r="4955">
      <c r="D4955" s="10"/>
      <c r="E4955" s="10"/>
      <c r="G4955" s="81"/>
      <c r="AU4955" s="25"/>
    </row>
    <row r="4956">
      <c r="D4956" s="10"/>
      <c r="E4956" s="10"/>
      <c r="G4956" s="81"/>
      <c r="AU4956" s="25"/>
    </row>
    <row r="4957">
      <c r="D4957" s="10"/>
      <c r="E4957" s="10"/>
      <c r="G4957" s="81"/>
      <c r="AU4957" s="25"/>
    </row>
    <row r="4958">
      <c r="D4958" s="10"/>
      <c r="E4958" s="10"/>
      <c r="G4958" s="81"/>
      <c r="AU4958" s="25"/>
    </row>
    <row r="4959">
      <c r="D4959" s="10"/>
      <c r="E4959" s="10"/>
      <c r="G4959" s="81"/>
      <c r="AU4959" s="25"/>
    </row>
    <row r="4960">
      <c r="D4960" s="10"/>
      <c r="E4960" s="10"/>
      <c r="G4960" s="81"/>
      <c r="AU4960" s="25"/>
    </row>
    <row r="4961">
      <c r="D4961" s="10"/>
      <c r="E4961" s="10"/>
      <c r="G4961" s="81"/>
      <c r="AU4961" s="25"/>
    </row>
    <row r="4962">
      <c r="D4962" s="10"/>
      <c r="E4962" s="10"/>
      <c r="G4962" s="81"/>
      <c r="AU4962" s="25"/>
    </row>
    <row r="4963">
      <c r="D4963" s="10"/>
      <c r="E4963" s="10"/>
      <c r="G4963" s="81"/>
      <c r="AU4963" s="25"/>
    </row>
    <row r="4964">
      <c r="D4964" s="10"/>
      <c r="E4964" s="10"/>
      <c r="G4964" s="81"/>
      <c r="AU4964" s="25"/>
    </row>
    <row r="4965">
      <c r="D4965" s="10"/>
      <c r="E4965" s="10"/>
      <c r="G4965" s="81"/>
      <c r="AU4965" s="25"/>
    </row>
    <row r="4966">
      <c r="D4966" s="10"/>
      <c r="E4966" s="10"/>
      <c r="G4966" s="81"/>
      <c r="AU4966" s="25"/>
    </row>
    <row r="4967">
      <c r="D4967" s="10"/>
      <c r="E4967" s="10"/>
      <c r="G4967" s="81"/>
      <c r="AU4967" s="25"/>
    </row>
    <row r="4968">
      <c r="D4968" s="10"/>
      <c r="E4968" s="10"/>
      <c r="G4968" s="81"/>
      <c r="AU4968" s="25"/>
    </row>
    <row r="4969">
      <c r="D4969" s="10"/>
      <c r="E4969" s="10"/>
      <c r="G4969" s="81"/>
      <c r="AU4969" s="25"/>
    </row>
    <row r="4970">
      <c r="D4970" s="10"/>
      <c r="E4970" s="10"/>
      <c r="G4970" s="81"/>
      <c r="AU4970" s="25"/>
    </row>
    <row r="4971">
      <c r="D4971" s="10"/>
      <c r="E4971" s="10"/>
      <c r="G4971" s="81"/>
      <c r="AU4971" s="25"/>
    </row>
    <row r="4972">
      <c r="D4972" s="10"/>
      <c r="E4972" s="10"/>
      <c r="G4972" s="81"/>
      <c r="AU4972" s="25"/>
    </row>
    <row r="4973">
      <c r="D4973" s="10"/>
      <c r="E4973" s="10"/>
      <c r="G4973" s="81"/>
      <c r="AU4973" s="25"/>
    </row>
    <row r="4974">
      <c r="D4974" s="10"/>
      <c r="E4974" s="10"/>
      <c r="G4974" s="81"/>
      <c r="AU4974" s="25"/>
    </row>
    <row r="4975">
      <c r="D4975" s="10"/>
      <c r="E4975" s="10"/>
      <c r="G4975" s="81"/>
      <c r="AU4975" s="25"/>
    </row>
    <row r="4976">
      <c r="D4976" s="10"/>
      <c r="E4976" s="10"/>
      <c r="G4976" s="81"/>
      <c r="AU4976" s="25"/>
    </row>
    <row r="4977">
      <c r="D4977" s="10"/>
      <c r="E4977" s="10"/>
      <c r="G4977" s="81"/>
      <c r="AU4977" s="25"/>
    </row>
    <row r="4978">
      <c r="D4978" s="10"/>
      <c r="E4978" s="10"/>
      <c r="G4978" s="81"/>
      <c r="AU4978" s="25"/>
    </row>
    <row r="4979">
      <c r="D4979" s="10"/>
      <c r="E4979" s="10"/>
      <c r="G4979" s="81"/>
      <c r="AU4979" s="25"/>
    </row>
    <row r="4980">
      <c r="D4980" s="10"/>
      <c r="E4980" s="10"/>
      <c r="G4980" s="81"/>
      <c r="AU4980" s="25"/>
    </row>
    <row r="4981">
      <c r="D4981" s="10"/>
      <c r="E4981" s="10"/>
      <c r="G4981" s="81"/>
      <c r="AU4981" s="25"/>
    </row>
    <row r="4982">
      <c r="D4982" s="10"/>
      <c r="E4982" s="10"/>
      <c r="G4982" s="81"/>
      <c r="AU4982" s="25"/>
    </row>
    <row r="4983">
      <c r="D4983" s="10"/>
      <c r="E4983" s="10"/>
      <c r="G4983" s="81"/>
      <c r="AU4983" s="25"/>
    </row>
    <row r="4984">
      <c r="D4984" s="10"/>
      <c r="E4984" s="10"/>
      <c r="G4984" s="81"/>
      <c r="AU4984" s="25"/>
    </row>
    <row r="4985">
      <c r="D4985" s="10"/>
      <c r="E4985" s="10"/>
      <c r="G4985" s="81"/>
      <c r="AU4985" s="25"/>
    </row>
    <row r="4986">
      <c r="D4986" s="10"/>
      <c r="E4986" s="10"/>
      <c r="G4986" s="81"/>
      <c r="AU4986" s="25"/>
    </row>
    <row r="4987">
      <c r="D4987" s="10"/>
      <c r="E4987" s="10"/>
      <c r="G4987" s="81"/>
      <c r="AU4987" s="25"/>
    </row>
    <row r="4988">
      <c r="D4988" s="10"/>
      <c r="E4988" s="10"/>
      <c r="G4988" s="81"/>
      <c r="AU4988" s="25"/>
    </row>
    <row r="4989">
      <c r="D4989" s="10"/>
      <c r="E4989" s="10"/>
      <c r="G4989" s="81"/>
      <c r="AU4989" s="25"/>
    </row>
    <row r="4990">
      <c r="D4990" s="10"/>
      <c r="E4990" s="10"/>
      <c r="G4990" s="81"/>
      <c r="AU4990" s="25"/>
    </row>
    <row r="4991">
      <c r="D4991" s="10"/>
      <c r="E4991" s="10"/>
      <c r="G4991" s="81"/>
      <c r="AU4991" s="25"/>
    </row>
    <row r="4992">
      <c r="D4992" s="10"/>
      <c r="E4992" s="10"/>
      <c r="G4992" s="81"/>
      <c r="AU4992" s="25"/>
    </row>
    <row r="4993">
      <c r="D4993" s="10"/>
      <c r="E4993" s="10"/>
      <c r="G4993" s="81"/>
      <c r="AU4993" s="25"/>
    </row>
    <row r="4994">
      <c r="D4994" s="10"/>
      <c r="E4994" s="10"/>
      <c r="G4994" s="81"/>
      <c r="AU4994" s="25"/>
    </row>
    <row r="4995">
      <c r="D4995" s="10"/>
      <c r="E4995" s="10"/>
      <c r="G4995" s="81"/>
      <c r="AU4995" s="25"/>
    </row>
    <row r="4996">
      <c r="D4996" s="10"/>
      <c r="E4996" s="10"/>
      <c r="G4996" s="81"/>
      <c r="AU4996" s="25"/>
    </row>
    <row r="4997">
      <c r="D4997" s="10"/>
      <c r="E4997" s="10"/>
      <c r="G4997" s="81"/>
      <c r="AU4997" s="25"/>
    </row>
    <row r="4998">
      <c r="D4998" s="10"/>
      <c r="E4998" s="10"/>
      <c r="G4998" s="81"/>
      <c r="AU4998" s="25"/>
    </row>
    <row r="4999">
      <c r="D4999" s="10"/>
      <c r="E4999" s="10"/>
      <c r="G4999" s="81"/>
      <c r="AU4999" s="25"/>
    </row>
    <row r="5000">
      <c r="D5000" s="10"/>
      <c r="E5000" s="10"/>
      <c r="G5000" s="81"/>
      <c r="AU5000" s="25"/>
    </row>
    <row r="5001">
      <c r="D5001" s="10"/>
      <c r="E5001" s="10"/>
      <c r="G5001" s="81"/>
      <c r="AU5001" s="25"/>
    </row>
    <row r="5002">
      <c r="D5002" s="10"/>
      <c r="E5002" s="10"/>
      <c r="G5002" s="81"/>
      <c r="AU5002" s="25"/>
    </row>
    <row r="5003">
      <c r="D5003" s="10"/>
      <c r="E5003" s="10"/>
      <c r="G5003" s="81"/>
      <c r="AU5003" s="25"/>
    </row>
    <row r="5004">
      <c r="D5004" s="10"/>
      <c r="E5004" s="10"/>
      <c r="G5004" s="81"/>
      <c r="AU5004" s="25"/>
    </row>
    <row r="5005">
      <c r="D5005" s="10"/>
      <c r="E5005" s="10"/>
      <c r="G5005" s="81"/>
      <c r="AU5005" s="25"/>
    </row>
    <row r="5006">
      <c r="D5006" s="10"/>
      <c r="E5006" s="10"/>
      <c r="G5006" s="81"/>
      <c r="AU5006" s="25"/>
    </row>
    <row r="5007">
      <c r="D5007" s="10"/>
      <c r="E5007" s="10"/>
      <c r="G5007" s="81"/>
      <c r="AU5007" s="25"/>
    </row>
    <row r="5008">
      <c r="D5008" s="10"/>
      <c r="E5008" s="10"/>
      <c r="G5008" s="81"/>
      <c r="AU5008" s="25"/>
    </row>
    <row r="5009">
      <c r="D5009" s="10"/>
      <c r="E5009" s="10"/>
      <c r="G5009" s="81"/>
      <c r="AU5009" s="25"/>
    </row>
    <row r="5010">
      <c r="D5010" s="10"/>
      <c r="E5010" s="10"/>
      <c r="G5010" s="81"/>
      <c r="AU5010" s="25"/>
    </row>
    <row r="5011">
      <c r="D5011" s="10"/>
      <c r="E5011" s="10"/>
      <c r="G5011" s="81"/>
      <c r="AU5011" s="25"/>
    </row>
    <row r="5012">
      <c r="D5012" s="10"/>
      <c r="E5012" s="10"/>
      <c r="G5012" s="81"/>
      <c r="AU5012" s="25"/>
    </row>
    <row r="5013">
      <c r="D5013" s="10"/>
      <c r="E5013" s="10"/>
      <c r="G5013" s="81"/>
      <c r="AU5013" s="25"/>
    </row>
    <row r="5014">
      <c r="D5014" s="10"/>
      <c r="E5014" s="10"/>
      <c r="G5014" s="81"/>
      <c r="AU5014" s="25"/>
    </row>
    <row r="5015">
      <c r="D5015" s="10"/>
      <c r="E5015" s="10"/>
      <c r="G5015" s="81"/>
      <c r="AU5015" s="25"/>
    </row>
    <row r="5016">
      <c r="D5016" s="10"/>
      <c r="E5016" s="10"/>
      <c r="G5016" s="81"/>
      <c r="AU5016" s="25"/>
    </row>
    <row r="5017">
      <c r="D5017" s="10"/>
      <c r="E5017" s="10"/>
      <c r="G5017" s="81"/>
      <c r="AU5017" s="25"/>
    </row>
    <row r="5018">
      <c r="D5018" s="10"/>
      <c r="E5018" s="10"/>
      <c r="G5018" s="81"/>
      <c r="AU5018" s="25"/>
    </row>
    <row r="5019">
      <c r="D5019" s="10"/>
      <c r="E5019" s="10"/>
      <c r="G5019" s="81"/>
      <c r="AU5019" s="25"/>
    </row>
    <row r="5020">
      <c r="D5020" s="10"/>
      <c r="E5020" s="10"/>
      <c r="G5020" s="81"/>
      <c r="AU5020" s="25"/>
    </row>
    <row r="5021">
      <c r="D5021" s="10"/>
      <c r="E5021" s="10"/>
      <c r="G5021" s="81"/>
      <c r="AU5021" s="25"/>
    </row>
    <row r="5022">
      <c r="D5022" s="10"/>
      <c r="E5022" s="10"/>
      <c r="G5022" s="81"/>
      <c r="AU5022" s="25"/>
    </row>
    <row r="5023">
      <c r="D5023" s="10"/>
      <c r="E5023" s="10"/>
      <c r="G5023" s="81"/>
      <c r="AU5023" s="25"/>
    </row>
    <row r="5024">
      <c r="D5024" s="10"/>
      <c r="E5024" s="10"/>
      <c r="G5024" s="81"/>
      <c r="AU5024" s="25"/>
    </row>
    <row r="5025">
      <c r="D5025" s="10"/>
      <c r="E5025" s="10"/>
      <c r="G5025" s="81"/>
      <c r="AU5025" s="25"/>
    </row>
    <row r="5026">
      <c r="D5026" s="10"/>
      <c r="E5026" s="10"/>
      <c r="G5026" s="81"/>
      <c r="AU5026" s="25"/>
    </row>
    <row r="5027">
      <c r="D5027" s="10"/>
      <c r="E5027" s="10"/>
      <c r="G5027" s="81"/>
      <c r="AU5027" s="25"/>
    </row>
    <row r="5028">
      <c r="D5028" s="10"/>
      <c r="E5028" s="10"/>
      <c r="G5028" s="81"/>
      <c r="AU5028" s="25"/>
    </row>
    <row r="5029">
      <c r="D5029" s="10"/>
      <c r="E5029" s="10"/>
      <c r="G5029" s="81"/>
      <c r="AU5029" s="25"/>
    </row>
    <row r="5030">
      <c r="D5030" s="10"/>
      <c r="E5030" s="10"/>
      <c r="G5030" s="81"/>
      <c r="AU5030" s="25"/>
    </row>
    <row r="5031">
      <c r="D5031" s="10"/>
      <c r="E5031" s="10"/>
      <c r="G5031" s="81"/>
      <c r="AU5031" s="25"/>
    </row>
    <row r="5032">
      <c r="D5032" s="10"/>
      <c r="E5032" s="10"/>
      <c r="G5032" s="81"/>
      <c r="AU5032" s="25"/>
    </row>
    <row r="5033">
      <c r="D5033" s="10"/>
      <c r="E5033" s="10"/>
      <c r="G5033" s="81"/>
      <c r="AU5033" s="25"/>
    </row>
    <row r="5034">
      <c r="D5034" s="10"/>
      <c r="E5034" s="10"/>
      <c r="G5034" s="81"/>
      <c r="AU5034" s="25"/>
    </row>
    <row r="5035">
      <c r="D5035" s="10"/>
      <c r="E5035" s="10"/>
      <c r="G5035" s="81"/>
      <c r="AU5035" s="25"/>
    </row>
    <row r="5036">
      <c r="D5036" s="10"/>
      <c r="E5036" s="10"/>
      <c r="G5036" s="81"/>
      <c r="AU5036" s="25"/>
    </row>
    <row r="5037">
      <c r="D5037" s="10"/>
      <c r="E5037" s="10"/>
      <c r="G5037" s="81"/>
      <c r="AU5037" s="25"/>
    </row>
    <row r="5038">
      <c r="D5038" s="10"/>
      <c r="E5038" s="10"/>
      <c r="G5038" s="81"/>
      <c r="AU5038" s="25"/>
    </row>
    <row r="5039">
      <c r="D5039" s="10"/>
      <c r="E5039" s="10"/>
      <c r="G5039" s="81"/>
      <c r="AU5039" s="25"/>
    </row>
    <row r="5040">
      <c r="D5040" s="10"/>
      <c r="E5040" s="10"/>
      <c r="G5040" s="81"/>
      <c r="AU5040" s="25"/>
    </row>
    <row r="5041">
      <c r="D5041" s="10"/>
      <c r="E5041" s="10"/>
      <c r="G5041" s="81"/>
      <c r="AU5041" s="25"/>
    </row>
    <row r="5042">
      <c r="D5042" s="10"/>
      <c r="E5042" s="10"/>
      <c r="G5042" s="81"/>
      <c r="AU5042" s="25"/>
    </row>
    <row r="5043">
      <c r="D5043" s="10"/>
      <c r="E5043" s="10"/>
      <c r="G5043" s="81"/>
      <c r="AU5043" s="25"/>
    </row>
    <row r="5044">
      <c r="D5044" s="10"/>
      <c r="E5044" s="10"/>
      <c r="G5044" s="81"/>
      <c r="AU5044" s="25"/>
    </row>
    <row r="5045">
      <c r="D5045" s="10"/>
      <c r="E5045" s="10"/>
      <c r="G5045" s="81"/>
      <c r="AU5045" s="25"/>
    </row>
    <row r="5046">
      <c r="D5046" s="10"/>
      <c r="E5046" s="10"/>
      <c r="G5046" s="81"/>
      <c r="AU5046" s="25"/>
    </row>
    <row r="5047">
      <c r="D5047" s="10"/>
      <c r="E5047" s="10"/>
      <c r="G5047" s="81"/>
      <c r="AU5047" s="25"/>
    </row>
    <row r="5048">
      <c r="D5048" s="10"/>
      <c r="E5048" s="10"/>
      <c r="G5048" s="81"/>
      <c r="AU5048" s="25"/>
    </row>
    <row r="5049">
      <c r="D5049" s="10"/>
      <c r="E5049" s="10"/>
      <c r="G5049" s="81"/>
      <c r="AU5049" s="25"/>
    </row>
    <row r="5050">
      <c r="D5050" s="10"/>
      <c r="E5050" s="10"/>
      <c r="G5050" s="81"/>
      <c r="AU5050" s="25"/>
    </row>
    <row r="5051">
      <c r="D5051" s="10"/>
      <c r="E5051" s="10"/>
      <c r="G5051" s="81"/>
      <c r="AU5051" s="25"/>
    </row>
    <row r="5052">
      <c r="D5052" s="10"/>
      <c r="E5052" s="10"/>
      <c r="G5052" s="81"/>
      <c r="AU5052" s="25"/>
    </row>
    <row r="5053">
      <c r="D5053" s="10"/>
      <c r="E5053" s="10"/>
      <c r="G5053" s="81"/>
      <c r="AU5053" s="25"/>
    </row>
    <row r="5054">
      <c r="D5054" s="10"/>
      <c r="E5054" s="10"/>
      <c r="G5054" s="81"/>
      <c r="AU5054" s="25"/>
    </row>
    <row r="5055">
      <c r="D5055" s="10"/>
      <c r="E5055" s="10"/>
      <c r="G5055" s="81"/>
      <c r="AU5055" s="25"/>
    </row>
    <row r="5056">
      <c r="D5056" s="10"/>
      <c r="E5056" s="10"/>
      <c r="G5056" s="81"/>
      <c r="AU5056" s="25"/>
    </row>
    <row r="5057">
      <c r="D5057" s="10"/>
      <c r="E5057" s="10"/>
      <c r="G5057" s="81"/>
      <c r="AU5057" s="25"/>
    </row>
    <row r="5058">
      <c r="D5058" s="10"/>
      <c r="E5058" s="10"/>
      <c r="G5058" s="81"/>
      <c r="AU5058" s="25"/>
    </row>
    <row r="5059">
      <c r="D5059" s="10"/>
      <c r="E5059" s="10"/>
      <c r="G5059" s="81"/>
      <c r="AU5059" s="25"/>
    </row>
    <row r="5060">
      <c r="D5060" s="10"/>
      <c r="E5060" s="10"/>
      <c r="G5060" s="81"/>
      <c r="AU5060" s="25"/>
    </row>
    <row r="5061">
      <c r="D5061" s="10"/>
      <c r="E5061" s="10"/>
      <c r="G5061" s="81"/>
      <c r="AU5061" s="25"/>
    </row>
    <row r="5062">
      <c r="D5062" s="10"/>
      <c r="E5062" s="10"/>
      <c r="G5062" s="81"/>
      <c r="AU5062" s="25"/>
    </row>
    <row r="5063">
      <c r="D5063" s="10"/>
      <c r="E5063" s="10"/>
      <c r="G5063" s="81"/>
      <c r="AU5063" s="25"/>
    </row>
    <row r="5064">
      <c r="D5064" s="10"/>
      <c r="E5064" s="10"/>
      <c r="G5064" s="81"/>
      <c r="AU5064" s="25"/>
    </row>
    <row r="5065">
      <c r="D5065" s="10"/>
      <c r="E5065" s="10"/>
      <c r="G5065" s="81"/>
      <c r="AU5065" s="25"/>
    </row>
    <row r="5066">
      <c r="D5066" s="10"/>
      <c r="E5066" s="10"/>
      <c r="G5066" s="81"/>
      <c r="AU5066" s="25"/>
    </row>
    <row r="5067">
      <c r="D5067" s="10"/>
      <c r="E5067" s="10"/>
      <c r="G5067" s="81"/>
      <c r="AU5067" s="25"/>
    </row>
    <row r="5068">
      <c r="D5068" s="10"/>
      <c r="E5068" s="10"/>
      <c r="G5068" s="81"/>
      <c r="AU5068" s="25"/>
    </row>
    <row r="5069">
      <c r="D5069" s="10"/>
      <c r="E5069" s="10"/>
      <c r="G5069" s="81"/>
      <c r="AU5069" s="25"/>
    </row>
    <row r="5070">
      <c r="D5070" s="10"/>
      <c r="E5070" s="10"/>
      <c r="G5070" s="81"/>
      <c r="AU5070" s="25"/>
    </row>
    <row r="5071">
      <c r="D5071" s="10"/>
      <c r="E5071" s="10"/>
      <c r="G5071" s="81"/>
      <c r="AU5071" s="25"/>
    </row>
    <row r="5072">
      <c r="D5072" s="10"/>
      <c r="E5072" s="10"/>
      <c r="G5072" s="81"/>
      <c r="AU5072" s="25"/>
    </row>
    <row r="5073">
      <c r="D5073" s="10"/>
      <c r="E5073" s="10"/>
      <c r="G5073" s="81"/>
      <c r="AU5073" s="25"/>
    </row>
    <row r="5074">
      <c r="D5074" s="10"/>
      <c r="E5074" s="10"/>
      <c r="G5074" s="81"/>
      <c r="AU5074" s="25"/>
    </row>
    <row r="5075">
      <c r="D5075" s="10"/>
      <c r="E5075" s="10"/>
      <c r="G5075" s="81"/>
      <c r="AU5075" s="25"/>
    </row>
    <row r="5076">
      <c r="D5076" s="10"/>
      <c r="E5076" s="10"/>
      <c r="G5076" s="81"/>
      <c r="AU5076" s="25"/>
    </row>
    <row r="5077">
      <c r="D5077" s="10"/>
      <c r="E5077" s="10"/>
      <c r="G5077" s="81"/>
      <c r="AU5077" s="25"/>
    </row>
    <row r="5078">
      <c r="D5078" s="10"/>
      <c r="E5078" s="10"/>
      <c r="G5078" s="81"/>
      <c r="AU5078" s="25"/>
    </row>
    <row r="5079">
      <c r="D5079" s="10"/>
      <c r="E5079" s="10"/>
      <c r="G5079" s="81"/>
      <c r="AU5079" s="25"/>
    </row>
    <row r="5080">
      <c r="D5080" s="10"/>
      <c r="E5080" s="10"/>
      <c r="G5080" s="81"/>
      <c r="AU5080" s="25"/>
    </row>
    <row r="5081">
      <c r="D5081" s="10"/>
      <c r="E5081" s="10"/>
      <c r="G5081" s="81"/>
      <c r="AU5081" s="25"/>
    </row>
    <row r="5082">
      <c r="D5082" s="10"/>
      <c r="E5082" s="10"/>
      <c r="G5082" s="81"/>
      <c r="AU5082" s="25"/>
    </row>
    <row r="5083">
      <c r="D5083" s="10"/>
      <c r="E5083" s="10"/>
      <c r="G5083" s="81"/>
      <c r="AU5083" s="25"/>
    </row>
    <row r="5084">
      <c r="D5084" s="10"/>
      <c r="E5084" s="10"/>
      <c r="G5084" s="81"/>
      <c r="AU5084" s="25"/>
    </row>
    <row r="5085">
      <c r="D5085" s="10"/>
      <c r="E5085" s="10"/>
      <c r="G5085" s="81"/>
      <c r="AU5085" s="25"/>
    </row>
    <row r="5086">
      <c r="D5086" s="10"/>
      <c r="E5086" s="10"/>
      <c r="G5086" s="81"/>
      <c r="AU5086" s="25"/>
    </row>
    <row r="5087">
      <c r="D5087" s="10"/>
      <c r="E5087" s="10"/>
      <c r="G5087" s="81"/>
      <c r="AU5087" s="25"/>
    </row>
    <row r="5088">
      <c r="D5088" s="10"/>
      <c r="E5088" s="10"/>
      <c r="G5088" s="81"/>
      <c r="AU5088" s="25"/>
    </row>
    <row r="5089">
      <c r="D5089" s="10"/>
      <c r="E5089" s="10"/>
      <c r="G5089" s="81"/>
      <c r="AU5089" s="25"/>
    </row>
    <row r="5090">
      <c r="D5090" s="10"/>
      <c r="E5090" s="10"/>
      <c r="G5090" s="81"/>
      <c r="AU5090" s="25"/>
    </row>
    <row r="5091">
      <c r="D5091" s="10"/>
      <c r="E5091" s="10"/>
      <c r="G5091" s="81"/>
      <c r="AU5091" s="25"/>
    </row>
    <row r="5092">
      <c r="D5092" s="10"/>
      <c r="E5092" s="10"/>
      <c r="G5092" s="81"/>
      <c r="AU5092" s="25"/>
    </row>
    <row r="5093">
      <c r="D5093" s="10"/>
      <c r="E5093" s="10"/>
      <c r="G5093" s="81"/>
      <c r="AU5093" s="25"/>
    </row>
    <row r="5094">
      <c r="D5094" s="10"/>
      <c r="E5094" s="10"/>
      <c r="G5094" s="81"/>
      <c r="AU5094" s="25"/>
    </row>
    <row r="5095">
      <c r="D5095" s="10"/>
      <c r="E5095" s="10"/>
      <c r="G5095" s="81"/>
      <c r="AU5095" s="25"/>
    </row>
    <row r="5096">
      <c r="D5096" s="10"/>
      <c r="E5096" s="10"/>
      <c r="G5096" s="81"/>
      <c r="AU5096" s="25"/>
    </row>
    <row r="5097">
      <c r="D5097" s="10"/>
      <c r="E5097" s="10"/>
      <c r="G5097" s="81"/>
      <c r="AU5097" s="25"/>
    </row>
    <row r="5098">
      <c r="D5098" s="10"/>
      <c r="E5098" s="10"/>
      <c r="G5098" s="81"/>
      <c r="AU5098" s="25"/>
    </row>
    <row r="5099">
      <c r="D5099" s="10"/>
      <c r="E5099" s="10"/>
      <c r="G5099" s="81"/>
      <c r="AU5099" s="25"/>
    </row>
    <row r="5100">
      <c r="D5100" s="10"/>
      <c r="E5100" s="10"/>
      <c r="G5100" s="81"/>
      <c r="AU5100" s="25"/>
    </row>
    <row r="5101">
      <c r="D5101" s="10"/>
      <c r="E5101" s="10"/>
      <c r="G5101" s="81"/>
      <c r="AU5101" s="25"/>
    </row>
    <row r="5102">
      <c r="D5102" s="10"/>
      <c r="E5102" s="10"/>
      <c r="G5102" s="81"/>
      <c r="AU5102" s="25"/>
    </row>
    <row r="5103">
      <c r="D5103" s="10"/>
      <c r="E5103" s="10"/>
      <c r="G5103" s="81"/>
      <c r="AU5103" s="25"/>
    </row>
    <row r="5104">
      <c r="D5104" s="10"/>
      <c r="E5104" s="10"/>
      <c r="G5104" s="81"/>
      <c r="AU5104" s="25"/>
    </row>
    <row r="5105">
      <c r="D5105" s="10"/>
      <c r="E5105" s="10"/>
      <c r="G5105" s="81"/>
      <c r="AU5105" s="25"/>
    </row>
    <row r="5106">
      <c r="D5106" s="10"/>
      <c r="E5106" s="10"/>
      <c r="G5106" s="81"/>
      <c r="AU5106" s="25"/>
    </row>
    <row r="5107">
      <c r="D5107" s="10"/>
      <c r="E5107" s="10"/>
      <c r="G5107" s="81"/>
      <c r="AU5107" s="25"/>
    </row>
    <row r="5108">
      <c r="D5108" s="10"/>
      <c r="E5108" s="10"/>
      <c r="G5108" s="81"/>
      <c r="AU5108" s="25"/>
    </row>
    <row r="5109">
      <c r="D5109" s="10"/>
      <c r="E5109" s="10"/>
      <c r="G5109" s="81"/>
      <c r="AU5109" s="25"/>
    </row>
    <row r="5110">
      <c r="D5110" s="10"/>
      <c r="E5110" s="10"/>
      <c r="G5110" s="81"/>
      <c r="AU5110" s="25"/>
    </row>
    <row r="5111">
      <c r="D5111" s="10"/>
      <c r="E5111" s="10"/>
      <c r="G5111" s="81"/>
      <c r="AU5111" s="25"/>
    </row>
    <row r="5112">
      <c r="D5112" s="10"/>
      <c r="E5112" s="10"/>
      <c r="G5112" s="81"/>
      <c r="AU5112" s="25"/>
    </row>
    <row r="5113">
      <c r="D5113" s="10"/>
      <c r="E5113" s="10"/>
      <c r="G5113" s="81"/>
      <c r="AU5113" s="25"/>
    </row>
    <row r="5114">
      <c r="D5114" s="10"/>
      <c r="E5114" s="10"/>
      <c r="G5114" s="81"/>
      <c r="AU5114" s="25"/>
    </row>
    <row r="5115">
      <c r="D5115" s="10"/>
      <c r="E5115" s="10"/>
      <c r="G5115" s="81"/>
      <c r="AU5115" s="25"/>
    </row>
    <row r="5116">
      <c r="D5116" s="10"/>
      <c r="E5116" s="10"/>
      <c r="G5116" s="81"/>
      <c r="AU5116" s="25"/>
    </row>
    <row r="5117">
      <c r="D5117" s="10"/>
      <c r="E5117" s="10"/>
      <c r="G5117" s="81"/>
      <c r="AU5117" s="25"/>
    </row>
    <row r="5118">
      <c r="D5118" s="10"/>
      <c r="E5118" s="10"/>
      <c r="G5118" s="81"/>
      <c r="AU5118" s="25"/>
    </row>
    <row r="5119">
      <c r="D5119" s="10"/>
      <c r="E5119" s="10"/>
      <c r="G5119" s="81"/>
      <c r="AU5119" s="25"/>
    </row>
    <row r="5120">
      <c r="D5120" s="10"/>
      <c r="E5120" s="10"/>
      <c r="G5120" s="81"/>
      <c r="AU5120" s="25"/>
    </row>
    <row r="5121">
      <c r="D5121" s="10"/>
      <c r="E5121" s="10"/>
      <c r="G5121" s="81"/>
      <c r="AU5121" s="25"/>
    </row>
    <row r="5122">
      <c r="D5122" s="10"/>
      <c r="E5122" s="10"/>
      <c r="G5122" s="81"/>
      <c r="AU5122" s="25"/>
    </row>
    <row r="5123">
      <c r="D5123" s="10"/>
      <c r="E5123" s="10"/>
      <c r="G5123" s="81"/>
      <c r="AU5123" s="25"/>
    </row>
    <row r="5124">
      <c r="D5124" s="10"/>
      <c r="E5124" s="10"/>
      <c r="G5124" s="81"/>
      <c r="AU5124" s="25"/>
    </row>
    <row r="5125">
      <c r="D5125" s="10"/>
      <c r="E5125" s="10"/>
      <c r="G5125" s="81"/>
      <c r="AU5125" s="25"/>
    </row>
    <row r="5126">
      <c r="D5126" s="10"/>
      <c r="E5126" s="10"/>
      <c r="G5126" s="81"/>
      <c r="AU5126" s="25"/>
    </row>
    <row r="5127">
      <c r="D5127" s="10"/>
      <c r="E5127" s="10"/>
      <c r="G5127" s="81"/>
      <c r="AU5127" s="25"/>
    </row>
    <row r="5128">
      <c r="D5128" s="10"/>
      <c r="E5128" s="10"/>
      <c r="G5128" s="81"/>
      <c r="AU5128" s="25"/>
    </row>
    <row r="5129">
      <c r="D5129" s="10"/>
      <c r="E5129" s="10"/>
      <c r="G5129" s="81"/>
      <c r="AU5129" s="25"/>
    </row>
    <row r="5130">
      <c r="D5130" s="10"/>
      <c r="E5130" s="10"/>
      <c r="G5130" s="81"/>
      <c r="AU5130" s="25"/>
    </row>
    <row r="5131">
      <c r="D5131" s="10"/>
      <c r="E5131" s="10"/>
      <c r="G5131" s="81"/>
      <c r="AU5131" s="25"/>
    </row>
    <row r="5132">
      <c r="D5132" s="10"/>
      <c r="E5132" s="10"/>
      <c r="G5132" s="81"/>
      <c r="AU5132" s="25"/>
    </row>
    <row r="5133">
      <c r="D5133" s="10"/>
      <c r="E5133" s="10"/>
      <c r="G5133" s="81"/>
      <c r="AU5133" s="25"/>
    </row>
    <row r="5134">
      <c r="D5134" s="10"/>
      <c r="E5134" s="10"/>
      <c r="G5134" s="81"/>
      <c r="AU5134" s="25"/>
    </row>
    <row r="5135">
      <c r="D5135" s="10"/>
      <c r="E5135" s="10"/>
      <c r="G5135" s="81"/>
      <c r="AU5135" s="25"/>
    </row>
    <row r="5136">
      <c r="D5136" s="10"/>
      <c r="E5136" s="10"/>
      <c r="G5136" s="81"/>
      <c r="AU5136" s="25"/>
    </row>
    <row r="5137">
      <c r="D5137" s="10"/>
      <c r="E5137" s="10"/>
      <c r="G5137" s="81"/>
      <c r="AU5137" s="25"/>
    </row>
    <row r="5138">
      <c r="D5138" s="10"/>
      <c r="E5138" s="10"/>
      <c r="G5138" s="81"/>
      <c r="AU5138" s="25"/>
    </row>
    <row r="5139">
      <c r="D5139" s="10"/>
      <c r="E5139" s="10"/>
      <c r="G5139" s="81"/>
      <c r="AU5139" s="25"/>
    </row>
    <row r="5140">
      <c r="D5140" s="10"/>
      <c r="E5140" s="10"/>
      <c r="G5140" s="81"/>
      <c r="AU5140" s="25"/>
    </row>
    <row r="5141">
      <c r="D5141" s="10"/>
      <c r="E5141" s="10"/>
      <c r="G5141" s="81"/>
      <c r="AU5141" s="25"/>
    </row>
    <row r="5142">
      <c r="D5142" s="10"/>
      <c r="E5142" s="10"/>
      <c r="G5142" s="81"/>
      <c r="AU5142" s="25"/>
    </row>
    <row r="5143">
      <c r="D5143" s="10"/>
      <c r="E5143" s="10"/>
      <c r="G5143" s="81"/>
      <c r="AU5143" s="25"/>
    </row>
    <row r="5144">
      <c r="D5144" s="10"/>
      <c r="E5144" s="10"/>
      <c r="G5144" s="81"/>
      <c r="AU5144" s="25"/>
    </row>
    <row r="5145">
      <c r="D5145" s="10"/>
      <c r="E5145" s="10"/>
      <c r="G5145" s="81"/>
      <c r="AU5145" s="25"/>
    </row>
    <row r="5146">
      <c r="D5146" s="10"/>
      <c r="E5146" s="10"/>
      <c r="G5146" s="81"/>
      <c r="AU5146" s="25"/>
    </row>
    <row r="5147">
      <c r="D5147" s="10"/>
      <c r="E5147" s="10"/>
      <c r="G5147" s="81"/>
      <c r="AU5147" s="25"/>
    </row>
    <row r="5148">
      <c r="D5148" s="10"/>
      <c r="E5148" s="10"/>
      <c r="G5148" s="81"/>
      <c r="AU5148" s="25"/>
    </row>
    <row r="5149">
      <c r="D5149" s="10"/>
      <c r="E5149" s="10"/>
      <c r="G5149" s="81"/>
      <c r="AU5149" s="25"/>
    </row>
    <row r="5150">
      <c r="D5150" s="10"/>
      <c r="E5150" s="10"/>
      <c r="G5150" s="81"/>
      <c r="AU5150" s="25"/>
    </row>
    <row r="5151">
      <c r="D5151" s="10"/>
      <c r="E5151" s="10"/>
      <c r="G5151" s="81"/>
      <c r="AU5151" s="25"/>
    </row>
    <row r="5152">
      <c r="D5152" s="10"/>
      <c r="E5152" s="10"/>
      <c r="G5152" s="81"/>
      <c r="AU5152" s="25"/>
    </row>
    <row r="5153">
      <c r="D5153" s="10"/>
      <c r="E5153" s="10"/>
      <c r="G5153" s="81"/>
      <c r="AU5153" s="25"/>
    </row>
    <row r="5154">
      <c r="D5154" s="10"/>
      <c r="E5154" s="10"/>
      <c r="G5154" s="81"/>
      <c r="AU5154" s="25"/>
    </row>
    <row r="5155">
      <c r="D5155" s="10"/>
      <c r="E5155" s="10"/>
      <c r="G5155" s="81"/>
      <c r="AU5155" s="25"/>
    </row>
    <row r="5156">
      <c r="D5156" s="10"/>
      <c r="E5156" s="10"/>
      <c r="G5156" s="81"/>
      <c r="AU5156" s="25"/>
    </row>
    <row r="5157">
      <c r="D5157" s="10"/>
      <c r="E5157" s="10"/>
      <c r="G5157" s="81"/>
      <c r="AU5157" s="25"/>
    </row>
    <row r="5158">
      <c r="D5158" s="10"/>
      <c r="E5158" s="10"/>
      <c r="G5158" s="81"/>
      <c r="AU5158" s="25"/>
    </row>
    <row r="5159">
      <c r="D5159" s="10"/>
      <c r="E5159" s="10"/>
      <c r="G5159" s="81"/>
      <c r="AU5159" s="25"/>
    </row>
    <row r="5160">
      <c r="D5160" s="10"/>
      <c r="E5160" s="10"/>
      <c r="G5160" s="81"/>
      <c r="AU5160" s="25"/>
    </row>
    <row r="5161">
      <c r="D5161" s="10"/>
      <c r="E5161" s="10"/>
      <c r="G5161" s="81"/>
      <c r="AU5161" s="25"/>
    </row>
    <row r="5162">
      <c r="D5162" s="10"/>
      <c r="E5162" s="10"/>
      <c r="G5162" s="81"/>
      <c r="AU5162" s="25"/>
    </row>
    <row r="5163">
      <c r="D5163" s="10"/>
      <c r="E5163" s="10"/>
      <c r="G5163" s="81"/>
      <c r="AU5163" s="25"/>
    </row>
    <row r="5164">
      <c r="D5164" s="10"/>
      <c r="E5164" s="10"/>
      <c r="G5164" s="81"/>
      <c r="AU5164" s="25"/>
    </row>
    <row r="5165">
      <c r="D5165" s="10"/>
      <c r="E5165" s="10"/>
      <c r="G5165" s="81"/>
      <c r="AU5165" s="25"/>
    </row>
    <row r="5166">
      <c r="D5166" s="10"/>
      <c r="E5166" s="10"/>
      <c r="G5166" s="81"/>
      <c r="AU5166" s="25"/>
    </row>
    <row r="5167">
      <c r="D5167" s="10"/>
      <c r="E5167" s="10"/>
      <c r="G5167" s="81"/>
      <c r="AU5167" s="25"/>
    </row>
    <row r="5168">
      <c r="D5168" s="10"/>
      <c r="E5168" s="10"/>
      <c r="G5168" s="81"/>
      <c r="AU5168" s="25"/>
    </row>
    <row r="5169">
      <c r="D5169" s="10"/>
      <c r="E5169" s="10"/>
      <c r="G5169" s="81"/>
      <c r="AU5169" s="25"/>
    </row>
    <row r="5170">
      <c r="D5170" s="10"/>
      <c r="E5170" s="10"/>
      <c r="G5170" s="81"/>
      <c r="AU5170" s="25"/>
    </row>
    <row r="5171">
      <c r="D5171" s="10"/>
      <c r="E5171" s="10"/>
      <c r="G5171" s="81"/>
      <c r="AU5171" s="25"/>
    </row>
    <row r="5172">
      <c r="D5172" s="10"/>
      <c r="E5172" s="10"/>
      <c r="G5172" s="81"/>
      <c r="AU5172" s="25"/>
    </row>
    <row r="5173">
      <c r="D5173" s="10"/>
      <c r="E5173" s="10"/>
      <c r="G5173" s="81"/>
      <c r="AU5173" s="25"/>
    </row>
    <row r="5174">
      <c r="D5174" s="10"/>
      <c r="E5174" s="10"/>
      <c r="G5174" s="81"/>
      <c r="AU5174" s="25"/>
    </row>
    <row r="5175">
      <c r="D5175" s="10"/>
      <c r="E5175" s="10"/>
      <c r="G5175" s="81"/>
      <c r="AU5175" s="25"/>
    </row>
    <row r="5176">
      <c r="D5176" s="10"/>
      <c r="E5176" s="10"/>
      <c r="G5176" s="81"/>
      <c r="AU5176" s="25"/>
    </row>
    <row r="5177">
      <c r="D5177" s="10"/>
      <c r="E5177" s="10"/>
      <c r="G5177" s="81"/>
      <c r="AU5177" s="25"/>
    </row>
    <row r="5178">
      <c r="D5178" s="10"/>
      <c r="E5178" s="10"/>
      <c r="G5178" s="81"/>
      <c r="AU5178" s="25"/>
    </row>
    <row r="5179">
      <c r="D5179" s="10"/>
      <c r="E5179" s="10"/>
      <c r="G5179" s="81"/>
      <c r="AU5179" s="25"/>
    </row>
    <row r="5180">
      <c r="D5180" s="10"/>
      <c r="E5180" s="10"/>
      <c r="G5180" s="81"/>
      <c r="AU5180" s="25"/>
    </row>
    <row r="5181">
      <c r="D5181" s="10"/>
      <c r="E5181" s="10"/>
      <c r="G5181" s="81"/>
      <c r="AU5181" s="25"/>
    </row>
    <row r="5182">
      <c r="D5182" s="10"/>
      <c r="E5182" s="10"/>
      <c r="G5182" s="81"/>
      <c r="AU5182" s="25"/>
    </row>
    <row r="5183">
      <c r="D5183" s="10"/>
      <c r="E5183" s="10"/>
      <c r="G5183" s="81"/>
      <c r="AU5183" s="25"/>
    </row>
    <row r="5184">
      <c r="D5184" s="10"/>
      <c r="E5184" s="10"/>
      <c r="G5184" s="81"/>
      <c r="AU5184" s="25"/>
    </row>
    <row r="5185">
      <c r="D5185" s="10"/>
      <c r="E5185" s="10"/>
      <c r="G5185" s="81"/>
      <c r="AU5185" s="25"/>
    </row>
    <row r="5186">
      <c r="D5186" s="10"/>
      <c r="E5186" s="10"/>
      <c r="G5186" s="81"/>
      <c r="AU5186" s="25"/>
    </row>
    <row r="5187">
      <c r="D5187" s="10"/>
      <c r="E5187" s="10"/>
      <c r="G5187" s="81"/>
      <c r="AU5187" s="25"/>
    </row>
    <row r="5188">
      <c r="D5188" s="10"/>
      <c r="E5188" s="10"/>
      <c r="G5188" s="81"/>
      <c r="AU5188" s="25"/>
    </row>
    <row r="5189">
      <c r="D5189" s="10"/>
      <c r="E5189" s="10"/>
      <c r="G5189" s="81"/>
      <c r="AU5189" s="25"/>
    </row>
    <row r="5190">
      <c r="D5190" s="10"/>
      <c r="E5190" s="10"/>
      <c r="G5190" s="81"/>
      <c r="AU5190" s="25"/>
    </row>
    <row r="5191">
      <c r="D5191" s="10"/>
      <c r="E5191" s="10"/>
      <c r="G5191" s="81"/>
      <c r="AU5191" s="25"/>
    </row>
    <row r="5192">
      <c r="D5192" s="10"/>
      <c r="E5192" s="10"/>
      <c r="G5192" s="81"/>
      <c r="AU5192" s="25"/>
    </row>
    <row r="5193">
      <c r="D5193" s="10"/>
      <c r="E5193" s="10"/>
      <c r="G5193" s="81"/>
      <c r="AU5193" s="25"/>
    </row>
    <row r="5194">
      <c r="D5194" s="10"/>
      <c r="E5194" s="10"/>
      <c r="G5194" s="81"/>
      <c r="AU5194" s="25"/>
    </row>
    <row r="5195">
      <c r="D5195" s="10"/>
      <c r="E5195" s="10"/>
      <c r="G5195" s="81"/>
      <c r="AU5195" s="25"/>
    </row>
    <row r="5196">
      <c r="D5196" s="10"/>
      <c r="E5196" s="10"/>
      <c r="G5196" s="81"/>
      <c r="AU5196" s="25"/>
    </row>
    <row r="5197">
      <c r="D5197" s="10"/>
      <c r="E5197" s="10"/>
      <c r="G5197" s="81"/>
      <c r="AU5197" s="25"/>
    </row>
    <row r="5198">
      <c r="D5198" s="10"/>
      <c r="E5198" s="10"/>
      <c r="G5198" s="81"/>
      <c r="AU5198" s="25"/>
    </row>
    <row r="5199">
      <c r="D5199" s="10"/>
      <c r="E5199" s="10"/>
      <c r="G5199" s="81"/>
      <c r="AU5199" s="25"/>
    </row>
    <row r="5200">
      <c r="D5200" s="10"/>
      <c r="E5200" s="10"/>
      <c r="G5200" s="81"/>
      <c r="AU5200" s="25"/>
    </row>
    <row r="5201">
      <c r="D5201" s="10"/>
      <c r="E5201" s="10"/>
      <c r="G5201" s="81"/>
      <c r="AU5201" s="25"/>
    </row>
    <row r="5202">
      <c r="D5202" s="10"/>
      <c r="E5202" s="10"/>
      <c r="G5202" s="81"/>
      <c r="AU5202" s="25"/>
    </row>
    <row r="5203">
      <c r="D5203" s="10"/>
      <c r="E5203" s="10"/>
      <c r="G5203" s="81"/>
      <c r="AU5203" s="25"/>
    </row>
    <row r="5204">
      <c r="D5204" s="10"/>
      <c r="E5204" s="10"/>
      <c r="G5204" s="81"/>
      <c r="AU5204" s="25"/>
    </row>
    <row r="5205">
      <c r="D5205" s="10"/>
      <c r="E5205" s="10"/>
      <c r="G5205" s="81"/>
      <c r="AU5205" s="25"/>
    </row>
    <row r="5206">
      <c r="D5206" s="10"/>
      <c r="E5206" s="10"/>
      <c r="G5206" s="81"/>
      <c r="AU5206" s="25"/>
    </row>
    <row r="5207">
      <c r="D5207" s="10"/>
      <c r="E5207" s="10"/>
      <c r="G5207" s="81"/>
      <c r="AU5207" s="25"/>
    </row>
    <row r="5208">
      <c r="D5208" s="10"/>
      <c r="E5208" s="10"/>
      <c r="G5208" s="81"/>
      <c r="AU5208" s="25"/>
    </row>
    <row r="5209">
      <c r="D5209" s="10"/>
      <c r="E5209" s="10"/>
      <c r="G5209" s="81"/>
      <c r="AU5209" s="25"/>
    </row>
    <row r="5210">
      <c r="D5210" s="10"/>
      <c r="E5210" s="10"/>
      <c r="G5210" s="81"/>
      <c r="AU5210" s="25"/>
    </row>
    <row r="5211">
      <c r="D5211" s="10"/>
      <c r="E5211" s="10"/>
      <c r="G5211" s="81"/>
      <c r="AU5211" s="25"/>
    </row>
    <row r="5212">
      <c r="D5212" s="10"/>
      <c r="E5212" s="10"/>
      <c r="G5212" s="81"/>
      <c r="AU5212" s="25"/>
    </row>
    <row r="5213">
      <c r="D5213" s="10"/>
      <c r="E5213" s="10"/>
      <c r="G5213" s="81"/>
      <c r="AU5213" s="25"/>
    </row>
    <row r="5214">
      <c r="D5214" s="10"/>
      <c r="E5214" s="10"/>
      <c r="G5214" s="81"/>
      <c r="AU5214" s="25"/>
    </row>
    <row r="5215">
      <c r="D5215" s="10"/>
      <c r="E5215" s="10"/>
      <c r="G5215" s="81"/>
      <c r="AU5215" s="25"/>
    </row>
    <row r="5216">
      <c r="D5216" s="10"/>
      <c r="E5216" s="10"/>
      <c r="G5216" s="81"/>
      <c r="AU5216" s="25"/>
    </row>
    <row r="5217">
      <c r="D5217" s="10"/>
      <c r="E5217" s="10"/>
      <c r="G5217" s="81"/>
      <c r="AU5217" s="25"/>
    </row>
    <row r="5218">
      <c r="D5218" s="10"/>
      <c r="E5218" s="10"/>
      <c r="G5218" s="81"/>
      <c r="AU5218" s="25"/>
    </row>
    <row r="5219">
      <c r="D5219" s="10"/>
      <c r="E5219" s="10"/>
      <c r="G5219" s="81"/>
      <c r="AU5219" s="25"/>
    </row>
    <row r="5220">
      <c r="D5220" s="10"/>
      <c r="E5220" s="10"/>
      <c r="G5220" s="81"/>
      <c r="AU5220" s="25"/>
    </row>
    <row r="5221">
      <c r="D5221" s="10"/>
      <c r="E5221" s="10"/>
      <c r="G5221" s="81"/>
      <c r="AU5221" s="25"/>
    </row>
    <row r="5222">
      <c r="D5222" s="10"/>
      <c r="E5222" s="10"/>
      <c r="G5222" s="81"/>
      <c r="AU5222" s="25"/>
    </row>
    <row r="5223">
      <c r="D5223" s="10"/>
      <c r="E5223" s="10"/>
      <c r="G5223" s="81"/>
      <c r="AU5223" s="25"/>
    </row>
    <row r="5224">
      <c r="D5224" s="10"/>
      <c r="E5224" s="10"/>
      <c r="G5224" s="81"/>
      <c r="AU5224" s="25"/>
    </row>
    <row r="5225">
      <c r="D5225" s="10"/>
      <c r="E5225" s="10"/>
      <c r="G5225" s="81"/>
      <c r="AU5225" s="25"/>
    </row>
    <row r="5226">
      <c r="D5226" s="10"/>
      <c r="E5226" s="10"/>
      <c r="G5226" s="81"/>
      <c r="AU5226" s="25"/>
    </row>
    <row r="5227">
      <c r="D5227" s="10"/>
      <c r="E5227" s="10"/>
      <c r="G5227" s="81"/>
      <c r="AU5227" s="25"/>
    </row>
    <row r="5228">
      <c r="D5228" s="10"/>
      <c r="E5228" s="10"/>
      <c r="G5228" s="81"/>
      <c r="AU5228" s="25"/>
    </row>
    <row r="5229">
      <c r="D5229" s="10"/>
      <c r="E5229" s="10"/>
      <c r="G5229" s="81"/>
      <c r="AU5229" s="25"/>
    </row>
    <row r="5230">
      <c r="D5230" s="10"/>
      <c r="E5230" s="10"/>
      <c r="G5230" s="81"/>
      <c r="AU5230" s="25"/>
    </row>
    <row r="5231">
      <c r="D5231" s="10"/>
      <c r="E5231" s="10"/>
      <c r="G5231" s="81"/>
      <c r="AU5231" s="25"/>
    </row>
    <row r="5232">
      <c r="D5232" s="10"/>
      <c r="E5232" s="10"/>
      <c r="G5232" s="81"/>
      <c r="AU5232" s="25"/>
    </row>
    <row r="5233">
      <c r="D5233" s="10"/>
      <c r="E5233" s="10"/>
      <c r="G5233" s="81"/>
      <c r="AU5233" s="25"/>
    </row>
    <row r="5234">
      <c r="D5234" s="10"/>
      <c r="E5234" s="10"/>
      <c r="G5234" s="81"/>
      <c r="AU5234" s="25"/>
    </row>
    <row r="5235">
      <c r="D5235" s="10"/>
      <c r="E5235" s="10"/>
      <c r="G5235" s="81"/>
      <c r="AU5235" s="25"/>
    </row>
    <row r="5236">
      <c r="D5236" s="10"/>
      <c r="E5236" s="10"/>
      <c r="G5236" s="81"/>
      <c r="AU5236" s="25"/>
    </row>
    <row r="5237">
      <c r="D5237" s="10"/>
      <c r="E5237" s="10"/>
      <c r="G5237" s="81"/>
      <c r="AU5237" s="25"/>
    </row>
    <row r="5238">
      <c r="D5238" s="10"/>
      <c r="E5238" s="10"/>
      <c r="G5238" s="81"/>
      <c r="AU5238" s="25"/>
    </row>
    <row r="5239">
      <c r="D5239" s="10"/>
      <c r="E5239" s="10"/>
      <c r="G5239" s="81"/>
      <c r="AU5239" s="25"/>
    </row>
    <row r="5240">
      <c r="D5240" s="10"/>
      <c r="E5240" s="10"/>
      <c r="G5240" s="81"/>
      <c r="AU5240" s="25"/>
    </row>
    <row r="5241">
      <c r="D5241" s="10"/>
      <c r="E5241" s="10"/>
      <c r="G5241" s="81"/>
      <c r="AU5241" s="25"/>
    </row>
    <row r="5242">
      <c r="D5242" s="10"/>
      <c r="E5242" s="10"/>
      <c r="G5242" s="81"/>
      <c r="AU5242" s="25"/>
    </row>
    <row r="5243">
      <c r="D5243" s="10"/>
      <c r="E5243" s="10"/>
      <c r="G5243" s="81"/>
      <c r="AU5243" s="25"/>
    </row>
    <row r="5244">
      <c r="D5244" s="10"/>
      <c r="E5244" s="10"/>
      <c r="G5244" s="81"/>
      <c r="AU5244" s="25"/>
    </row>
    <row r="5245">
      <c r="D5245" s="10"/>
      <c r="E5245" s="10"/>
      <c r="G5245" s="81"/>
      <c r="AU5245" s="25"/>
    </row>
    <row r="5246">
      <c r="D5246" s="10"/>
      <c r="E5246" s="10"/>
      <c r="G5246" s="81"/>
      <c r="AU5246" s="25"/>
    </row>
    <row r="5247">
      <c r="D5247" s="10"/>
      <c r="E5247" s="10"/>
      <c r="G5247" s="81"/>
      <c r="AU5247" s="25"/>
    </row>
    <row r="5248">
      <c r="D5248" s="10"/>
      <c r="E5248" s="10"/>
      <c r="G5248" s="81"/>
      <c r="AU5248" s="25"/>
    </row>
    <row r="5249">
      <c r="D5249" s="10"/>
      <c r="E5249" s="10"/>
      <c r="G5249" s="81"/>
      <c r="AU5249" s="25"/>
    </row>
    <row r="5250">
      <c r="D5250" s="10"/>
      <c r="E5250" s="10"/>
      <c r="G5250" s="81"/>
      <c r="AU5250" s="25"/>
    </row>
    <row r="5251">
      <c r="D5251" s="10"/>
      <c r="E5251" s="10"/>
      <c r="G5251" s="81"/>
      <c r="AU5251" s="25"/>
    </row>
    <row r="5252">
      <c r="D5252" s="10"/>
      <c r="E5252" s="10"/>
      <c r="G5252" s="81"/>
      <c r="AU5252" s="25"/>
    </row>
    <row r="5253">
      <c r="D5253" s="10"/>
      <c r="E5253" s="10"/>
      <c r="G5253" s="81"/>
      <c r="AU5253" s="25"/>
    </row>
    <row r="5254">
      <c r="D5254" s="10"/>
      <c r="E5254" s="10"/>
      <c r="G5254" s="81"/>
      <c r="AU5254" s="25"/>
    </row>
    <row r="5255">
      <c r="D5255" s="10"/>
      <c r="E5255" s="10"/>
      <c r="G5255" s="81"/>
      <c r="AU5255" s="25"/>
    </row>
    <row r="5256">
      <c r="D5256" s="10"/>
      <c r="E5256" s="10"/>
      <c r="G5256" s="81"/>
      <c r="AU5256" s="25"/>
    </row>
    <row r="5257">
      <c r="D5257" s="10"/>
      <c r="E5257" s="10"/>
      <c r="G5257" s="81"/>
      <c r="AU5257" s="25"/>
    </row>
    <row r="5258">
      <c r="D5258" s="10"/>
      <c r="E5258" s="10"/>
      <c r="G5258" s="81"/>
      <c r="AU5258" s="25"/>
    </row>
    <row r="5259">
      <c r="D5259" s="10"/>
      <c r="E5259" s="10"/>
      <c r="G5259" s="81"/>
      <c r="AU5259" s="25"/>
    </row>
    <row r="5260">
      <c r="D5260" s="10"/>
      <c r="E5260" s="10"/>
      <c r="G5260" s="81"/>
      <c r="AU5260" s="25"/>
    </row>
    <row r="5261">
      <c r="D5261" s="10"/>
      <c r="E5261" s="10"/>
      <c r="G5261" s="81"/>
      <c r="AU5261" s="25"/>
    </row>
    <row r="5262">
      <c r="D5262" s="10"/>
      <c r="E5262" s="10"/>
      <c r="G5262" s="81"/>
      <c r="AU5262" s="25"/>
    </row>
    <row r="5263">
      <c r="D5263" s="10"/>
      <c r="E5263" s="10"/>
      <c r="G5263" s="81"/>
      <c r="AU5263" s="25"/>
    </row>
    <row r="5264">
      <c r="D5264" s="10"/>
      <c r="E5264" s="10"/>
      <c r="G5264" s="81"/>
      <c r="AU5264" s="25"/>
    </row>
    <row r="5265">
      <c r="D5265" s="10"/>
      <c r="E5265" s="10"/>
      <c r="G5265" s="81"/>
      <c r="AU5265" s="25"/>
    </row>
    <row r="5266">
      <c r="D5266" s="10"/>
      <c r="E5266" s="10"/>
      <c r="G5266" s="81"/>
      <c r="AU5266" s="25"/>
    </row>
    <row r="5267">
      <c r="D5267" s="10"/>
      <c r="E5267" s="10"/>
      <c r="G5267" s="81"/>
      <c r="AU5267" s="25"/>
    </row>
    <row r="5268">
      <c r="D5268" s="10"/>
      <c r="E5268" s="10"/>
      <c r="G5268" s="81"/>
      <c r="AU5268" s="25"/>
    </row>
    <row r="5269">
      <c r="D5269" s="10"/>
      <c r="E5269" s="10"/>
      <c r="G5269" s="81"/>
      <c r="AU5269" s="25"/>
    </row>
    <row r="5270">
      <c r="D5270" s="10"/>
      <c r="E5270" s="10"/>
      <c r="G5270" s="81"/>
      <c r="AU5270" s="25"/>
    </row>
    <row r="5271">
      <c r="D5271" s="10"/>
      <c r="E5271" s="10"/>
      <c r="G5271" s="81"/>
      <c r="AU5271" s="25"/>
    </row>
    <row r="5272">
      <c r="D5272" s="10"/>
      <c r="E5272" s="10"/>
      <c r="G5272" s="81"/>
      <c r="AU5272" s="25"/>
    </row>
    <row r="5273">
      <c r="D5273" s="10"/>
      <c r="E5273" s="10"/>
      <c r="G5273" s="81"/>
      <c r="AU5273" s="25"/>
    </row>
    <row r="5274">
      <c r="D5274" s="10"/>
      <c r="E5274" s="10"/>
      <c r="G5274" s="81"/>
      <c r="AU5274" s="25"/>
    </row>
    <row r="5275">
      <c r="D5275" s="10"/>
      <c r="E5275" s="10"/>
      <c r="G5275" s="81"/>
      <c r="AU5275" s="25"/>
    </row>
    <row r="5276">
      <c r="D5276" s="10"/>
      <c r="E5276" s="10"/>
      <c r="G5276" s="81"/>
      <c r="AU5276" s="25"/>
    </row>
    <row r="5277">
      <c r="D5277" s="10"/>
      <c r="E5277" s="10"/>
      <c r="G5277" s="81"/>
      <c r="AU5277" s="25"/>
    </row>
    <row r="5278">
      <c r="D5278" s="10"/>
      <c r="E5278" s="10"/>
      <c r="G5278" s="81"/>
      <c r="AU5278" s="25"/>
    </row>
    <row r="5279">
      <c r="D5279" s="10"/>
      <c r="E5279" s="10"/>
      <c r="G5279" s="81"/>
      <c r="AU5279" s="25"/>
    </row>
    <row r="5280">
      <c r="D5280" s="10"/>
      <c r="E5280" s="10"/>
      <c r="G5280" s="81"/>
      <c r="AU5280" s="25"/>
    </row>
    <row r="5281">
      <c r="D5281" s="10"/>
      <c r="E5281" s="10"/>
      <c r="G5281" s="81"/>
      <c r="AU5281" s="25"/>
    </row>
    <row r="5282">
      <c r="D5282" s="10"/>
      <c r="E5282" s="10"/>
      <c r="G5282" s="81"/>
      <c r="AU5282" s="25"/>
    </row>
    <row r="5283">
      <c r="D5283" s="10"/>
      <c r="E5283" s="10"/>
      <c r="G5283" s="81"/>
      <c r="AU5283" s="25"/>
    </row>
    <row r="5284">
      <c r="D5284" s="10"/>
      <c r="E5284" s="10"/>
      <c r="G5284" s="81"/>
      <c r="AU5284" s="25"/>
    </row>
    <row r="5285">
      <c r="D5285" s="10"/>
      <c r="E5285" s="10"/>
      <c r="G5285" s="81"/>
      <c r="AU5285" s="25"/>
    </row>
    <row r="5286">
      <c r="D5286" s="10"/>
      <c r="E5286" s="10"/>
      <c r="G5286" s="81"/>
      <c r="AU5286" s="25"/>
    </row>
    <row r="5287">
      <c r="D5287" s="10"/>
      <c r="E5287" s="10"/>
      <c r="G5287" s="81"/>
      <c r="AU5287" s="25"/>
    </row>
    <row r="5288">
      <c r="D5288" s="10"/>
      <c r="E5288" s="10"/>
      <c r="G5288" s="81"/>
      <c r="AU5288" s="25"/>
    </row>
    <row r="5289">
      <c r="D5289" s="10"/>
      <c r="E5289" s="10"/>
      <c r="G5289" s="81"/>
      <c r="AU5289" s="25"/>
    </row>
    <row r="5290">
      <c r="D5290" s="10"/>
      <c r="E5290" s="10"/>
      <c r="G5290" s="81"/>
      <c r="AU5290" s="25"/>
    </row>
    <row r="5291">
      <c r="D5291" s="10"/>
      <c r="E5291" s="10"/>
      <c r="G5291" s="81"/>
      <c r="AU5291" s="25"/>
    </row>
    <row r="5292">
      <c r="D5292" s="10"/>
      <c r="E5292" s="10"/>
      <c r="G5292" s="81"/>
      <c r="AU5292" s="25"/>
    </row>
    <row r="5293">
      <c r="D5293" s="10"/>
      <c r="E5293" s="10"/>
      <c r="G5293" s="81"/>
      <c r="AU5293" s="25"/>
    </row>
    <row r="5294">
      <c r="D5294" s="10"/>
      <c r="E5294" s="10"/>
      <c r="G5294" s="81"/>
      <c r="AU5294" s="25"/>
    </row>
    <row r="5295">
      <c r="D5295" s="10"/>
      <c r="E5295" s="10"/>
      <c r="G5295" s="81"/>
      <c r="AU5295" s="25"/>
    </row>
    <row r="5296">
      <c r="D5296" s="10"/>
      <c r="E5296" s="10"/>
      <c r="G5296" s="81"/>
      <c r="AU5296" s="25"/>
    </row>
    <row r="5297">
      <c r="D5297" s="10"/>
      <c r="E5297" s="10"/>
      <c r="G5297" s="81"/>
      <c r="AU5297" s="25"/>
    </row>
    <row r="5298">
      <c r="D5298" s="10"/>
      <c r="E5298" s="10"/>
      <c r="G5298" s="81"/>
      <c r="AU5298" s="25"/>
    </row>
    <row r="5299">
      <c r="D5299" s="10"/>
      <c r="E5299" s="10"/>
      <c r="G5299" s="81"/>
      <c r="AU5299" s="25"/>
    </row>
    <row r="5300">
      <c r="D5300" s="10"/>
      <c r="E5300" s="10"/>
      <c r="G5300" s="81"/>
      <c r="AU5300" s="25"/>
    </row>
    <row r="5301">
      <c r="D5301" s="10"/>
      <c r="E5301" s="10"/>
      <c r="G5301" s="81"/>
      <c r="AU5301" s="25"/>
    </row>
    <row r="5302">
      <c r="D5302" s="10"/>
      <c r="E5302" s="10"/>
      <c r="G5302" s="81"/>
      <c r="AU5302" s="25"/>
    </row>
    <row r="5303">
      <c r="D5303" s="10"/>
      <c r="E5303" s="10"/>
      <c r="G5303" s="81"/>
      <c r="AU5303" s="25"/>
    </row>
    <row r="5304">
      <c r="D5304" s="10"/>
      <c r="E5304" s="10"/>
      <c r="G5304" s="81"/>
      <c r="AU5304" s="25"/>
    </row>
    <row r="5305">
      <c r="D5305" s="10"/>
      <c r="E5305" s="10"/>
      <c r="G5305" s="81"/>
      <c r="AU5305" s="25"/>
    </row>
    <row r="5306">
      <c r="D5306" s="10"/>
      <c r="E5306" s="10"/>
      <c r="G5306" s="81"/>
      <c r="AU5306" s="25"/>
    </row>
    <row r="5307">
      <c r="D5307" s="10"/>
      <c r="E5307" s="10"/>
      <c r="G5307" s="81"/>
      <c r="AU5307" s="25"/>
    </row>
    <row r="5308">
      <c r="D5308" s="10"/>
      <c r="E5308" s="10"/>
      <c r="G5308" s="81"/>
      <c r="AU5308" s="25"/>
    </row>
    <row r="5309">
      <c r="D5309" s="10"/>
      <c r="E5309" s="10"/>
      <c r="G5309" s="81"/>
      <c r="AU5309" s="25"/>
    </row>
    <row r="5310">
      <c r="D5310" s="10"/>
      <c r="E5310" s="10"/>
      <c r="G5310" s="81"/>
      <c r="AU5310" s="25"/>
    </row>
    <row r="5311">
      <c r="D5311" s="10"/>
      <c r="E5311" s="10"/>
      <c r="G5311" s="81"/>
      <c r="AU5311" s="25"/>
    </row>
    <row r="5312">
      <c r="D5312" s="10"/>
      <c r="E5312" s="10"/>
      <c r="G5312" s="81"/>
      <c r="AU5312" s="25"/>
    </row>
    <row r="5313">
      <c r="D5313" s="10"/>
      <c r="E5313" s="10"/>
      <c r="G5313" s="81"/>
      <c r="AU5313" s="25"/>
    </row>
    <row r="5314">
      <c r="D5314" s="10"/>
      <c r="E5314" s="10"/>
      <c r="G5314" s="81"/>
      <c r="AU5314" s="25"/>
    </row>
    <row r="5315">
      <c r="D5315" s="10"/>
      <c r="E5315" s="10"/>
      <c r="G5315" s="81"/>
      <c r="AU5315" s="25"/>
    </row>
    <row r="5316">
      <c r="D5316" s="10"/>
      <c r="E5316" s="10"/>
      <c r="G5316" s="81"/>
      <c r="AU5316" s="25"/>
    </row>
    <row r="5317">
      <c r="D5317" s="10"/>
      <c r="E5317" s="10"/>
      <c r="G5317" s="81"/>
      <c r="AU5317" s="25"/>
    </row>
    <row r="5318">
      <c r="D5318" s="10"/>
      <c r="E5318" s="10"/>
      <c r="G5318" s="81"/>
      <c r="AU5318" s="25"/>
    </row>
    <row r="5319">
      <c r="D5319" s="10"/>
      <c r="E5319" s="10"/>
      <c r="G5319" s="81"/>
      <c r="AU5319" s="25"/>
    </row>
    <row r="5320">
      <c r="D5320" s="10"/>
      <c r="E5320" s="10"/>
      <c r="G5320" s="81"/>
      <c r="AU5320" s="25"/>
    </row>
    <row r="5321">
      <c r="D5321" s="10"/>
      <c r="E5321" s="10"/>
      <c r="G5321" s="81"/>
      <c r="AU5321" s="25"/>
    </row>
    <row r="5322">
      <c r="D5322" s="10"/>
      <c r="E5322" s="10"/>
      <c r="G5322" s="81"/>
      <c r="AU5322" s="25"/>
    </row>
    <row r="5323">
      <c r="D5323" s="10"/>
      <c r="E5323" s="10"/>
      <c r="G5323" s="81"/>
      <c r="AU5323" s="25"/>
    </row>
    <row r="5324">
      <c r="D5324" s="10"/>
      <c r="E5324" s="10"/>
      <c r="G5324" s="81"/>
      <c r="AU5324" s="25"/>
    </row>
    <row r="5325">
      <c r="D5325" s="10"/>
      <c r="E5325" s="10"/>
      <c r="G5325" s="81"/>
      <c r="AU5325" s="25"/>
    </row>
    <row r="5326">
      <c r="D5326" s="10"/>
      <c r="E5326" s="10"/>
      <c r="G5326" s="81"/>
      <c r="AU5326" s="25"/>
    </row>
    <row r="5327">
      <c r="D5327" s="10"/>
      <c r="E5327" s="10"/>
      <c r="G5327" s="81"/>
      <c r="AU5327" s="25"/>
    </row>
    <row r="5328">
      <c r="D5328" s="10"/>
      <c r="E5328" s="10"/>
      <c r="G5328" s="81"/>
      <c r="AU5328" s="25"/>
    </row>
    <row r="5329">
      <c r="D5329" s="10"/>
      <c r="E5329" s="10"/>
      <c r="G5329" s="81"/>
      <c r="AU5329" s="25"/>
    </row>
    <row r="5330">
      <c r="D5330" s="10"/>
      <c r="E5330" s="10"/>
      <c r="G5330" s="81"/>
      <c r="AU5330" s="25"/>
    </row>
    <row r="5331">
      <c r="D5331" s="10"/>
      <c r="E5331" s="10"/>
      <c r="G5331" s="81"/>
      <c r="AU5331" s="25"/>
    </row>
    <row r="5332">
      <c r="D5332" s="10"/>
      <c r="E5332" s="10"/>
      <c r="G5332" s="81"/>
      <c r="AU5332" s="25"/>
    </row>
    <row r="5333">
      <c r="D5333" s="10"/>
      <c r="E5333" s="10"/>
      <c r="G5333" s="81"/>
      <c r="AU5333" s="25"/>
    </row>
    <row r="5334">
      <c r="D5334" s="10"/>
      <c r="E5334" s="10"/>
      <c r="G5334" s="81"/>
      <c r="AU5334" s="25"/>
    </row>
    <row r="5335">
      <c r="D5335" s="10"/>
      <c r="E5335" s="10"/>
      <c r="G5335" s="81"/>
      <c r="AU5335" s="25"/>
    </row>
    <row r="5336">
      <c r="D5336" s="10"/>
      <c r="E5336" s="10"/>
      <c r="G5336" s="81"/>
      <c r="AU5336" s="25"/>
    </row>
    <row r="5337">
      <c r="D5337" s="10"/>
      <c r="E5337" s="10"/>
      <c r="G5337" s="81"/>
      <c r="AU5337" s="25"/>
    </row>
    <row r="5338">
      <c r="D5338" s="10"/>
      <c r="E5338" s="10"/>
      <c r="G5338" s="81"/>
      <c r="AU5338" s="25"/>
    </row>
    <row r="5339">
      <c r="D5339" s="10"/>
      <c r="E5339" s="10"/>
      <c r="G5339" s="81"/>
      <c r="AU5339" s="25"/>
    </row>
    <row r="5340">
      <c r="D5340" s="10"/>
      <c r="E5340" s="10"/>
      <c r="G5340" s="81"/>
      <c r="AU5340" s="25"/>
    </row>
    <row r="5341">
      <c r="D5341" s="10"/>
      <c r="E5341" s="10"/>
      <c r="G5341" s="81"/>
      <c r="AU5341" s="25"/>
    </row>
    <row r="5342">
      <c r="D5342" s="10"/>
      <c r="E5342" s="10"/>
      <c r="G5342" s="81"/>
      <c r="AU5342" s="25"/>
    </row>
    <row r="5343">
      <c r="D5343" s="10"/>
      <c r="E5343" s="10"/>
      <c r="G5343" s="81"/>
      <c r="AU5343" s="25"/>
    </row>
    <row r="5344">
      <c r="D5344" s="10"/>
      <c r="E5344" s="10"/>
      <c r="G5344" s="81"/>
      <c r="AU5344" s="25"/>
    </row>
    <row r="5345">
      <c r="D5345" s="10"/>
      <c r="E5345" s="10"/>
      <c r="G5345" s="81"/>
      <c r="AU5345" s="25"/>
    </row>
    <row r="5346">
      <c r="D5346" s="10"/>
      <c r="E5346" s="10"/>
      <c r="G5346" s="81"/>
      <c r="AU5346" s="25"/>
    </row>
    <row r="5347">
      <c r="D5347" s="10"/>
      <c r="E5347" s="10"/>
      <c r="G5347" s="81"/>
      <c r="AU5347" s="25"/>
    </row>
    <row r="5348">
      <c r="D5348" s="10"/>
      <c r="E5348" s="10"/>
      <c r="G5348" s="81"/>
      <c r="AU5348" s="25"/>
    </row>
    <row r="5349">
      <c r="D5349" s="10"/>
      <c r="E5349" s="10"/>
      <c r="G5349" s="81"/>
      <c r="AU5349" s="25"/>
    </row>
    <row r="5350">
      <c r="D5350" s="10"/>
      <c r="E5350" s="10"/>
      <c r="G5350" s="81"/>
      <c r="AU5350" s="25"/>
    </row>
    <row r="5351">
      <c r="D5351" s="10"/>
      <c r="E5351" s="10"/>
      <c r="G5351" s="81"/>
      <c r="AU5351" s="25"/>
    </row>
    <row r="5352">
      <c r="D5352" s="10"/>
      <c r="E5352" s="10"/>
      <c r="G5352" s="81"/>
      <c r="AU5352" s="25"/>
    </row>
    <row r="5353">
      <c r="D5353" s="10"/>
      <c r="E5353" s="10"/>
      <c r="G5353" s="81"/>
      <c r="AU5353" s="25"/>
    </row>
    <row r="5354">
      <c r="D5354" s="10"/>
      <c r="E5354" s="10"/>
      <c r="G5354" s="81"/>
      <c r="AU5354" s="25"/>
    </row>
    <row r="5355">
      <c r="D5355" s="10"/>
      <c r="E5355" s="10"/>
      <c r="G5355" s="81"/>
      <c r="AU5355" s="25"/>
    </row>
    <row r="5356">
      <c r="D5356" s="10"/>
      <c r="E5356" s="10"/>
      <c r="G5356" s="81"/>
      <c r="AU5356" s="25"/>
    </row>
    <row r="5357">
      <c r="D5357" s="10"/>
      <c r="E5357" s="10"/>
      <c r="G5357" s="81"/>
      <c r="AU5357" s="25"/>
    </row>
    <row r="5358">
      <c r="D5358" s="10"/>
      <c r="E5358" s="10"/>
      <c r="G5358" s="81"/>
      <c r="AU5358" s="25"/>
    </row>
    <row r="5359">
      <c r="D5359" s="10"/>
      <c r="E5359" s="10"/>
      <c r="G5359" s="81"/>
      <c r="AU5359" s="25"/>
    </row>
    <row r="5360">
      <c r="D5360" s="10"/>
      <c r="E5360" s="10"/>
      <c r="G5360" s="81"/>
      <c r="AU5360" s="25"/>
    </row>
    <row r="5361">
      <c r="D5361" s="10"/>
      <c r="E5361" s="10"/>
      <c r="G5361" s="81"/>
      <c r="AU5361" s="25"/>
    </row>
    <row r="5362">
      <c r="D5362" s="10"/>
      <c r="E5362" s="10"/>
      <c r="G5362" s="81"/>
      <c r="AU5362" s="25"/>
    </row>
    <row r="5363">
      <c r="D5363" s="10"/>
      <c r="E5363" s="10"/>
      <c r="G5363" s="81"/>
      <c r="AU5363" s="25"/>
    </row>
    <row r="5364">
      <c r="D5364" s="10"/>
      <c r="E5364" s="10"/>
      <c r="G5364" s="81"/>
      <c r="AU5364" s="25"/>
    </row>
    <row r="5365">
      <c r="D5365" s="10"/>
      <c r="E5365" s="10"/>
      <c r="G5365" s="81"/>
      <c r="AU5365" s="25"/>
    </row>
    <row r="5366">
      <c r="D5366" s="10"/>
      <c r="E5366" s="10"/>
      <c r="G5366" s="81"/>
      <c r="AU5366" s="25"/>
    </row>
    <row r="5367">
      <c r="D5367" s="10"/>
      <c r="E5367" s="10"/>
      <c r="G5367" s="81"/>
      <c r="AU5367" s="25"/>
    </row>
    <row r="5368">
      <c r="D5368" s="10"/>
      <c r="E5368" s="10"/>
      <c r="G5368" s="81"/>
      <c r="AU5368" s="25"/>
    </row>
    <row r="5369">
      <c r="D5369" s="10"/>
      <c r="E5369" s="10"/>
      <c r="G5369" s="81"/>
      <c r="AU5369" s="25"/>
    </row>
    <row r="5370">
      <c r="D5370" s="10"/>
      <c r="E5370" s="10"/>
      <c r="G5370" s="81"/>
      <c r="AU5370" s="25"/>
    </row>
    <row r="5371">
      <c r="D5371" s="10"/>
      <c r="E5371" s="10"/>
      <c r="G5371" s="81"/>
      <c r="AU5371" s="25"/>
    </row>
    <row r="5372">
      <c r="D5372" s="10"/>
      <c r="E5372" s="10"/>
      <c r="G5372" s="81"/>
      <c r="AU5372" s="25"/>
    </row>
    <row r="5373">
      <c r="D5373" s="10"/>
      <c r="E5373" s="10"/>
      <c r="G5373" s="81"/>
      <c r="AU5373" s="25"/>
    </row>
    <row r="5374">
      <c r="D5374" s="10"/>
      <c r="E5374" s="10"/>
      <c r="G5374" s="81"/>
      <c r="AU5374" s="25"/>
    </row>
    <row r="5375">
      <c r="D5375" s="10"/>
      <c r="E5375" s="10"/>
      <c r="G5375" s="81"/>
      <c r="AU5375" s="25"/>
    </row>
    <row r="5376">
      <c r="D5376" s="10"/>
      <c r="E5376" s="10"/>
      <c r="G5376" s="81"/>
      <c r="AU5376" s="25"/>
    </row>
    <row r="5377">
      <c r="D5377" s="10"/>
      <c r="E5377" s="10"/>
      <c r="G5377" s="81"/>
      <c r="AU5377" s="25"/>
    </row>
    <row r="5378">
      <c r="D5378" s="10"/>
      <c r="E5378" s="10"/>
      <c r="G5378" s="81"/>
      <c r="AU5378" s="25"/>
    </row>
    <row r="5379">
      <c r="D5379" s="10"/>
      <c r="E5379" s="10"/>
      <c r="G5379" s="81"/>
      <c r="AU5379" s="25"/>
    </row>
    <row r="5380">
      <c r="D5380" s="10"/>
      <c r="E5380" s="10"/>
      <c r="G5380" s="81"/>
      <c r="AU5380" s="25"/>
    </row>
    <row r="5381">
      <c r="D5381" s="10"/>
      <c r="E5381" s="10"/>
      <c r="G5381" s="81"/>
      <c r="AU5381" s="25"/>
    </row>
    <row r="5382">
      <c r="D5382" s="10"/>
      <c r="E5382" s="10"/>
      <c r="G5382" s="81"/>
      <c r="AU5382" s="25"/>
    </row>
    <row r="5383">
      <c r="D5383" s="10"/>
      <c r="E5383" s="10"/>
      <c r="G5383" s="81"/>
      <c r="AU5383" s="25"/>
    </row>
    <row r="5384">
      <c r="D5384" s="10"/>
      <c r="E5384" s="10"/>
      <c r="G5384" s="81"/>
      <c r="AU5384" s="25"/>
    </row>
    <row r="5385">
      <c r="D5385" s="10"/>
      <c r="E5385" s="10"/>
      <c r="G5385" s="81"/>
      <c r="AU5385" s="25"/>
    </row>
    <row r="5386">
      <c r="D5386" s="10"/>
      <c r="E5386" s="10"/>
      <c r="G5386" s="81"/>
      <c r="AU5386" s="25"/>
    </row>
    <row r="5387">
      <c r="D5387" s="10"/>
      <c r="E5387" s="10"/>
      <c r="G5387" s="81"/>
      <c r="AU5387" s="25"/>
    </row>
    <row r="5388">
      <c r="D5388" s="10"/>
      <c r="E5388" s="10"/>
      <c r="G5388" s="81"/>
      <c r="AU5388" s="25"/>
    </row>
    <row r="5389">
      <c r="D5389" s="10"/>
      <c r="E5389" s="10"/>
      <c r="G5389" s="81"/>
      <c r="AU5389" s="25"/>
    </row>
    <row r="5390">
      <c r="D5390" s="10"/>
      <c r="E5390" s="10"/>
      <c r="G5390" s="81"/>
      <c r="AU5390" s="25"/>
    </row>
    <row r="5391">
      <c r="D5391" s="10"/>
      <c r="E5391" s="10"/>
      <c r="G5391" s="81"/>
      <c r="AU5391" s="25"/>
    </row>
    <row r="5392">
      <c r="D5392" s="10"/>
      <c r="E5392" s="10"/>
      <c r="G5392" s="81"/>
      <c r="AU5392" s="25"/>
    </row>
    <row r="5393">
      <c r="D5393" s="10"/>
      <c r="E5393" s="10"/>
      <c r="G5393" s="81"/>
      <c r="AU5393" s="25"/>
    </row>
    <row r="5394">
      <c r="D5394" s="10"/>
      <c r="E5394" s="10"/>
      <c r="G5394" s="81"/>
      <c r="AU5394" s="25"/>
    </row>
    <row r="5395">
      <c r="D5395" s="10"/>
      <c r="E5395" s="10"/>
      <c r="G5395" s="81"/>
      <c r="AU5395" s="25"/>
    </row>
    <row r="5396">
      <c r="D5396" s="10"/>
      <c r="E5396" s="10"/>
      <c r="G5396" s="81"/>
      <c r="AU5396" s="25"/>
    </row>
    <row r="5397">
      <c r="D5397" s="10"/>
      <c r="E5397" s="10"/>
      <c r="G5397" s="81"/>
      <c r="AU5397" s="25"/>
    </row>
    <row r="5398">
      <c r="D5398" s="10"/>
      <c r="E5398" s="10"/>
      <c r="G5398" s="81"/>
      <c r="AU5398" s="25"/>
    </row>
    <row r="5399">
      <c r="D5399" s="10"/>
      <c r="E5399" s="10"/>
      <c r="G5399" s="81"/>
      <c r="AU5399" s="25"/>
    </row>
    <row r="5400">
      <c r="D5400" s="10"/>
      <c r="E5400" s="10"/>
      <c r="G5400" s="81"/>
      <c r="AU5400" s="25"/>
    </row>
    <row r="5401">
      <c r="D5401" s="10"/>
      <c r="E5401" s="10"/>
      <c r="G5401" s="81"/>
      <c r="AU5401" s="25"/>
    </row>
    <row r="5402">
      <c r="D5402" s="10"/>
      <c r="E5402" s="10"/>
      <c r="G5402" s="81"/>
      <c r="AU5402" s="25"/>
    </row>
    <row r="5403">
      <c r="D5403" s="10"/>
      <c r="E5403" s="10"/>
      <c r="G5403" s="81"/>
      <c r="AU5403" s="25"/>
    </row>
    <row r="5404">
      <c r="D5404" s="10"/>
      <c r="E5404" s="10"/>
      <c r="G5404" s="81"/>
      <c r="AU5404" s="25"/>
    </row>
    <row r="5405">
      <c r="D5405" s="10"/>
      <c r="E5405" s="10"/>
      <c r="G5405" s="81"/>
      <c r="AU5405" s="25"/>
    </row>
    <row r="5406">
      <c r="D5406" s="10"/>
      <c r="E5406" s="10"/>
      <c r="G5406" s="81"/>
      <c r="AU5406" s="25"/>
    </row>
    <row r="5407">
      <c r="D5407" s="10"/>
      <c r="E5407" s="10"/>
      <c r="G5407" s="81"/>
      <c r="AU5407" s="25"/>
    </row>
    <row r="5408">
      <c r="D5408" s="10"/>
      <c r="E5408" s="10"/>
      <c r="G5408" s="81"/>
      <c r="AU5408" s="25"/>
    </row>
    <row r="5409">
      <c r="D5409" s="10"/>
      <c r="E5409" s="10"/>
      <c r="G5409" s="81"/>
      <c r="AU5409" s="25"/>
    </row>
    <row r="5410">
      <c r="D5410" s="10"/>
      <c r="E5410" s="10"/>
      <c r="G5410" s="81"/>
      <c r="AU5410" s="25"/>
    </row>
    <row r="5411">
      <c r="D5411" s="10"/>
      <c r="E5411" s="10"/>
      <c r="G5411" s="81"/>
      <c r="AU5411" s="25"/>
    </row>
    <row r="5412">
      <c r="D5412" s="10"/>
      <c r="E5412" s="10"/>
      <c r="G5412" s="81"/>
      <c r="AU5412" s="25"/>
    </row>
    <row r="5413">
      <c r="D5413" s="10"/>
      <c r="E5413" s="10"/>
      <c r="G5413" s="81"/>
      <c r="AU5413" s="25"/>
    </row>
    <row r="5414">
      <c r="D5414" s="10"/>
      <c r="E5414" s="10"/>
      <c r="G5414" s="81"/>
      <c r="AU5414" s="25"/>
    </row>
    <row r="5415">
      <c r="D5415" s="10"/>
      <c r="E5415" s="10"/>
      <c r="G5415" s="81"/>
      <c r="AU5415" s="25"/>
    </row>
    <row r="5416">
      <c r="D5416" s="10"/>
      <c r="E5416" s="10"/>
      <c r="G5416" s="81"/>
      <c r="AU5416" s="25"/>
    </row>
    <row r="5417">
      <c r="D5417" s="10"/>
      <c r="E5417" s="10"/>
      <c r="G5417" s="81"/>
      <c r="AU5417" s="25"/>
    </row>
    <row r="5418">
      <c r="D5418" s="10"/>
      <c r="E5418" s="10"/>
      <c r="G5418" s="81"/>
      <c r="AU5418" s="25"/>
    </row>
    <row r="5419">
      <c r="D5419" s="10"/>
      <c r="E5419" s="10"/>
      <c r="G5419" s="81"/>
      <c r="AU5419" s="25"/>
    </row>
    <row r="5420">
      <c r="D5420" s="10"/>
      <c r="E5420" s="10"/>
      <c r="G5420" s="81"/>
      <c r="AU5420" s="25"/>
    </row>
    <row r="5421">
      <c r="D5421" s="10"/>
      <c r="E5421" s="10"/>
      <c r="G5421" s="81"/>
      <c r="AU5421" s="25"/>
    </row>
    <row r="5422">
      <c r="D5422" s="10"/>
      <c r="E5422" s="10"/>
      <c r="G5422" s="81"/>
      <c r="AU5422" s="25"/>
    </row>
    <row r="5423">
      <c r="D5423" s="10"/>
      <c r="E5423" s="10"/>
      <c r="G5423" s="81"/>
      <c r="AU5423" s="25"/>
    </row>
    <row r="5424">
      <c r="D5424" s="10"/>
      <c r="E5424" s="10"/>
      <c r="G5424" s="81"/>
      <c r="AU5424" s="25"/>
    </row>
    <row r="5425">
      <c r="D5425" s="10"/>
      <c r="E5425" s="10"/>
      <c r="G5425" s="81"/>
      <c r="AU5425" s="25"/>
    </row>
    <row r="5426">
      <c r="D5426" s="10"/>
      <c r="E5426" s="10"/>
      <c r="G5426" s="81"/>
      <c r="AU5426" s="25"/>
    </row>
    <row r="5427">
      <c r="D5427" s="10"/>
      <c r="E5427" s="10"/>
      <c r="G5427" s="81"/>
      <c r="AU5427" s="25"/>
    </row>
    <row r="5428">
      <c r="D5428" s="10"/>
      <c r="E5428" s="10"/>
      <c r="G5428" s="81"/>
      <c r="AU5428" s="25"/>
    </row>
    <row r="5429">
      <c r="D5429" s="10"/>
      <c r="E5429" s="10"/>
      <c r="G5429" s="81"/>
      <c r="AU5429" s="25"/>
    </row>
    <row r="5430">
      <c r="D5430" s="10"/>
      <c r="E5430" s="10"/>
      <c r="G5430" s="81"/>
      <c r="AU5430" s="25"/>
    </row>
    <row r="5431">
      <c r="D5431" s="10"/>
      <c r="E5431" s="10"/>
      <c r="G5431" s="81"/>
      <c r="AU5431" s="25"/>
    </row>
    <row r="5432">
      <c r="D5432" s="10"/>
      <c r="E5432" s="10"/>
      <c r="G5432" s="81"/>
      <c r="AU5432" s="25"/>
    </row>
    <row r="5433">
      <c r="D5433" s="10"/>
      <c r="E5433" s="10"/>
      <c r="G5433" s="81"/>
      <c r="AU5433" s="25"/>
    </row>
    <row r="5434">
      <c r="D5434" s="10"/>
      <c r="E5434" s="10"/>
      <c r="G5434" s="81"/>
      <c r="AU5434" s="25"/>
    </row>
    <row r="5435">
      <c r="D5435" s="10"/>
      <c r="E5435" s="10"/>
      <c r="G5435" s="81"/>
      <c r="AU5435" s="25"/>
    </row>
    <row r="5436">
      <c r="D5436" s="10"/>
      <c r="E5436" s="10"/>
      <c r="G5436" s="81"/>
      <c r="AU5436" s="25"/>
    </row>
    <row r="5437">
      <c r="D5437" s="10"/>
      <c r="E5437" s="10"/>
      <c r="G5437" s="81"/>
      <c r="AU5437" s="25"/>
    </row>
    <row r="5438">
      <c r="D5438" s="10"/>
      <c r="E5438" s="10"/>
      <c r="G5438" s="81"/>
      <c r="AU5438" s="25"/>
    </row>
    <row r="5439">
      <c r="D5439" s="10"/>
      <c r="E5439" s="10"/>
      <c r="G5439" s="81"/>
      <c r="AU5439" s="25"/>
    </row>
    <row r="5440">
      <c r="D5440" s="10"/>
      <c r="E5440" s="10"/>
      <c r="G5440" s="81"/>
      <c r="AU5440" s="25"/>
    </row>
    <row r="5441">
      <c r="D5441" s="10"/>
      <c r="E5441" s="10"/>
      <c r="G5441" s="81"/>
      <c r="AU5441" s="25"/>
    </row>
    <row r="5442">
      <c r="D5442" s="10"/>
      <c r="E5442" s="10"/>
      <c r="G5442" s="81"/>
      <c r="AU5442" s="25"/>
    </row>
    <row r="5443">
      <c r="D5443" s="10"/>
      <c r="E5443" s="10"/>
      <c r="G5443" s="81"/>
      <c r="AU5443" s="25"/>
    </row>
    <row r="5444">
      <c r="D5444" s="10"/>
      <c r="E5444" s="10"/>
      <c r="G5444" s="81"/>
      <c r="AU5444" s="25"/>
    </row>
    <row r="5445">
      <c r="D5445" s="10"/>
      <c r="E5445" s="10"/>
      <c r="G5445" s="81"/>
      <c r="AU5445" s="25"/>
    </row>
    <row r="5446">
      <c r="D5446" s="10"/>
      <c r="E5446" s="10"/>
      <c r="G5446" s="81"/>
      <c r="AU5446" s="25"/>
    </row>
    <row r="5447">
      <c r="D5447" s="10"/>
      <c r="E5447" s="10"/>
      <c r="G5447" s="81"/>
      <c r="AU5447" s="25"/>
    </row>
    <row r="5448">
      <c r="D5448" s="10"/>
      <c r="E5448" s="10"/>
      <c r="G5448" s="81"/>
      <c r="AU5448" s="25"/>
    </row>
    <row r="5449">
      <c r="D5449" s="10"/>
      <c r="E5449" s="10"/>
      <c r="G5449" s="81"/>
      <c r="AU5449" s="25"/>
    </row>
    <row r="5450">
      <c r="D5450" s="10"/>
      <c r="E5450" s="10"/>
      <c r="G5450" s="81"/>
      <c r="AU5450" s="25"/>
    </row>
    <row r="5451">
      <c r="D5451" s="10"/>
      <c r="E5451" s="10"/>
      <c r="G5451" s="81"/>
      <c r="AU5451" s="25"/>
    </row>
    <row r="5452">
      <c r="D5452" s="10"/>
      <c r="E5452" s="10"/>
      <c r="G5452" s="81"/>
      <c r="AU5452" s="25"/>
    </row>
    <row r="5453">
      <c r="D5453" s="10"/>
      <c r="E5453" s="10"/>
      <c r="G5453" s="81"/>
      <c r="AU5453" s="25"/>
    </row>
    <row r="5454">
      <c r="D5454" s="10"/>
      <c r="E5454" s="10"/>
      <c r="G5454" s="81"/>
      <c r="AU5454" s="25"/>
    </row>
    <row r="5455">
      <c r="D5455" s="10"/>
      <c r="E5455" s="10"/>
      <c r="G5455" s="81"/>
      <c r="AU5455" s="25"/>
    </row>
    <row r="5456">
      <c r="D5456" s="10"/>
      <c r="E5456" s="10"/>
      <c r="G5456" s="81"/>
      <c r="AU5456" s="25"/>
    </row>
    <row r="5457">
      <c r="D5457" s="10"/>
      <c r="E5457" s="10"/>
      <c r="G5457" s="81"/>
      <c r="AU5457" s="25"/>
    </row>
    <row r="5458">
      <c r="D5458" s="10"/>
      <c r="E5458" s="10"/>
      <c r="G5458" s="81"/>
      <c r="AU5458" s="25"/>
    </row>
    <row r="5459">
      <c r="D5459" s="10"/>
      <c r="E5459" s="10"/>
      <c r="G5459" s="81"/>
      <c r="AU5459" s="25"/>
    </row>
    <row r="5460">
      <c r="D5460" s="10"/>
      <c r="E5460" s="10"/>
      <c r="G5460" s="81"/>
      <c r="AU5460" s="25"/>
    </row>
    <row r="5461">
      <c r="D5461" s="10"/>
      <c r="E5461" s="10"/>
      <c r="G5461" s="81"/>
      <c r="AU5461" s="25"/>
    </row>
    <row r="5462">
      <c r="D5462" s="10"/>
      <c r="E5462" s="10"/>
      <c r="G5462" s="81"/>
      <c r="AU5462" s="25"/>
    </row>
    <row r="5463">
      <c r="D5463" s="10"/>
      <c r="E5463" s="10"/>
      <c r="G5463" s="81"/>
      <c r="AU5463" s="25"/>
    </row>
    <row r="5464">
      <c r="D5464" s="10"/>
      <c r="E5464" s="10"/>
      <c r="G5464" s="81"/>
      <c r="AU5464" s="25"/>
    </row>
    <row r="5465">
      <c r="D5465" s="10"/>
      <c r="E5465" s="10"/>
      <c r="G5465" s="81"/>
      <c r="AU5465" s="25"/>
    </row>
    <row r="5466">
      <c r="D5466" s="10"/>
      <c r="E5466" s="10"/>
      <c r="G5466" s="81"/>
      <c r="AU5466" s="25"/>
    </row>
    <row r="5467">
      <c r="D5467" s="10"/>
      <c r="E5467" s="10"/>
      <c r="G5467" s="81"/>
      <c r="AU5467" s="25"/>
    </row>
    <row r="5468">
      <c r="D5468" s="10"/>
      <c r="E5468" s="10"/>
      <c r="G5468" s="81"/>
      <c r="AU5468" s="25"/>
    </row>
    <row r="5469">
      <c r="D5469" s="10"/>
      <c r="E5469" s="10"/>
      <c r="G5469" s="81"/>
      <c r="AU5469" s="25"/>
    </row>
    <row r="5470">
      <c r="D5470" s="10"/>
      <c r="E5470" s="10"/>
      <c r="G5470" s="81"/>
      <c r="AU5470" s="25"/>
    </row>
    <row r="5471">
      <c r="D5471" s="10"/>
      <c r="E5471" s="10"/>
      <c r="G5471" s="81"/>
      <c r="AU5471" s="25"/>
    </row>
    <row r="5472">
      <c r="D5472" s="10"/>
      <c r="E5472" s="10"/>
      <c r="G5472" s="81"/>
      <c r="AU5472" s="25"/>
    </row>
    <row r="5473">
      <c r="D5473" s="10"/>
      <c r="E5473" s="10"/>
      <c r="G5473" s="81"/>
      <c r="AU5473" s="25"/>
    </row>
    <row r="5474">
      <c r="D5474" s="10"/>
      <c r="E5474" s="10"/>
      <c r="G5474" s="81"/>
      <c r="AU5474" s="25"/>
    </row>
    <row r="5475">
      <c r="D5475" s="10"/>
      <c r="E5475" s="10"/>
      <c r="G5475" s="81"/>
      <c r="AU5475" s="25"/>
    </row>
    <row r="5476">
      <c r="D5476" s="10"/>
      <c r="E5476" s="10"/>
      <c r="G5476" s="81"/>
      <c r="AU5476" s="25"/>
    </row>
    <row r="5477">
      <c r="D5477" s="10"/>
      <c r="E5477" s="10"/>
      <c r="G5477" s="81"/>
      <c r="AU5477" s="25"/>
    </row>
    <row r="5478">
      <c r="D5478" s="10"/>
      <c r="E5478" s="10"/>
      <c r="G5478" s="81"/>
      <c r="AU5478" s="25"/>
    </row>
    <row r="5479">
      <c r="D5479" s="10"/>
      <c r="E5479" s="10"/>
      <c r="G5479" s="81"/>
      <c r="AU5479" s="25"/>
    </row>
    <row r="5480">
      <c r="D5480" s="10"/>
      <c r="E5480" s="10"/>
      <c r="G5480" s="81"/>
      <c r="AU5480" s="25"/>
    </row>
    <row r="5481">
      <c r="D5481" s="10"/>
      <c r="E5481" s="10"/>
      <c r="G5481" s="81"/>
      <c r="AU5481" s="25"/>
    </row>
    <row r="5482">
      <c r="D5482" s="10"/>
      <c r="E5482" s="10"/>
      <c r="G5482" s="81"/>
      <c r="AU5482" s="25"/>
    </row>
    <row r="5483">
      <c r="D5483" s="10"/>
      <c r="E5483" s="10"/>
      <c r="G5483" s="81"/>
      <c r="AU5483" s="25"/>
    </row>
    <row r="5484">
      <c r="D5484" s="10"/>
      <c r="E5484" s="10"/>
      <c r="G5484" s="81"/>
      <c r="AU5484" s="25"/>
    </row>
    <row r="5485">
      <c r="D5485" s="10"/>
      <c r="E5485" s="10"/>
      <c r="G5485" s="81"/>
      <c r="AU5485" s="25"/>
    </row>
    <row r="5486">
      <c r="D5486" s="10"/>
      <c r="E5486" s="10"/>
      <c r="G5486" s="81"/>
      <c r="AU5486" s="25"/>
    </row>
    <row r="5487">
      <c r="D5487" s="10"/>
      <c r="E5487" s="10"/>
      <c r="G5487" s="81"/>
      <c r="AU5487" s="25"/>
    </row>
    <row r="5488">
      <c r="D5488" s="10"/>
      <c r="E5488" s="10"/>
      <c r="G5488" s="81"/>
      <c r="AU5488" s="25"/>
    </row>
    <row r="5489">
      <c r="D5489" s="10"/>
      <c r="E5489" s="10"/>
      <c r="G5489" s="81"/>
      <c r="AU5489" s="25"/>
    </row>
    <row r="5490">
      <c r="D5490" s="10"/>
      <c r="E5490" s="10"/>
      <c r="G5490" s="81"/>
      <c r="AU5490" s="25"/>
    </row>
    <row r="5491">
      <c r="D5491" s="10"/>
      <c r="E5491" s="10"/>
      <c r="G5491" s="81"/>
      <c r="AU5491" s="25"/>
    </row>
    <row r="5492">
      <c r="D5492" s="10"/>
      <c r="E5492" s="10"/>
      <c r="G5492" s="81"/>
      <c r="AU5492" s="25"/>
    </row>
    <row r="5493">
      <c r="D5493" s="10"/>
      <c r="E5493" s="10"/>
      <c r="G5493" s="81"/>
      <c r="AU5493" s="25"/>
    </row>
    <row r="5494">
      <c r="D5494" s="10"/>
      <c r="E5494" s="10"/>
      <c r="G5494" s="81"/>
      <c r="AU5494" s="25"/>
    </row>
    <row r="5495">
      <c r="D5495" s="10"/>
      <c r="E5495" s="10"/>
      <c r="G5495" s="81"/>
      <c r="AU5495" s="25"/>
    </row>
    <row r="5496">
      <c r="D5496" s="10"/>
      <c r="E5496" s="10"/>
      <c r="G5496" s="81"/>
      <c r="AU5496" s="25"/>
    </row>
    <row r="5497">
      <c r="D5497" s="10"/>
      <c r="E5497" s="10"/>
      <c r="G5497" s="81"/>
      <c r="AU5497" s="25"/>
    </row>
    <row r="5498">
      <c r="D5498" s="10"/>
      <c r="E5498" s="10"/>
      <c r="G5498" s="81"/>
      <c r="AU5498" s="25"/>
    </row>
    <row r="5499">
      <c r="D5499" s="10"/>
      <c r="E5499" s="10"/>
      <c r="G5499" s="81"/>
      <c r="AU5499" s="25"/>
    </row>
    <row r="5500">
      <c r="D5500" s="10"/>
      <c r="E5500" s="10"/>
      <c r="G5500" s="81"/>
      <c r="AU5500" s="25"/>
    </row>
    <row r="5501">
      <c r="D5501" s="10"/>
      <c r="E5501" s="10"/>
      <c r="G5501" s="81"/>
      <c r="AU5501" s="25"/>
    </row>
    <row r="5502">
      <c r="D5502" s="10"/>
      <c r="E5502" s="10"/>
      <c r="G5502" s="81"/>
      <c r="AU5502" s="25"/>
    </row>
    <row r="5503">
      <c r="D5503" s="10"/>
      <c r="E5503" s="10"/>
      <c r="G5503" s="81"/>
      <c r="AU5503" s="25"/>
    </row>
    <row r="5504">
      <c r="D5504" s="10"/>
      <c r="E5504" s="10"/>
      <c r="G5504" s="81"/>
      <c r="AU5504" s="25"/>
    </row>
    <row r="5505">
      <c r="D5505" s="10"/>
      <c r="E5505" s="10"/>
      <c r="G5505" s="81"/>
      <c r="AU5505" s="25"/>
    </row>
    <row r="5506">
      <c r="D5506" s="10"/>
      <c r="E5506" s="10"/>
      <c r="G5506" s="81"/>
      <c r="AU5506" s="25"/>
    </row>
    <row r="5507">
      <c r="D5507" s="10"/>
      <c r="E5507" s="10"/>
      <c r="G5507" s="81"/>
      <c r="AU5507" s="25"/>
    </row>
    <row r="5508">
      <c r="D5508" s="10"/>
      <c r="E5508" s="10"/>
      <c r="G5508" s="81"/>
      <c r="AU5508" s="25"/>
    </row>
    <row r="5509">
      <c r="D5509" s="10"/>
      <c r="E5509" s="10"/>
      <c r="G5509" s="81"/>
      <c r="AU5509" s="25"/>
    </row>
    <row r="5510">
      <c r="D5510" s="10"/>
      <c r="E5510" s="10"/>
      <c r="G5510" s="81"/>
      <c r="AU5510" s="25"/>
    </row>
    <row r="5511">
      <c r="D5511" s="10"/>
      <c r="E5511" s="10"/>
      <c r="G5511" s="81"/>
      <c r="AU5511" s="25"/>
    </row>
    <row r="5512">
      <c r="D5512" s="10"/>
      <c r="E5512" s="10"/>
      <c r="G5512" s="81"/>
      <c r="AU5512" s="25"/>
    </row>
    <row r="5513">
      <c r="D5513" s="10"/>
      <c r="E5513" s="10"/>
      <c r="G5513" s="81"/>
      <c r="AU5513" s="25"/>
    </row>
    <row r="5514">
      <c r="D5514" s="10"/>
      <c r="E5514" s="10"/>
      <c r="G5514" s="81"/>
      <c r="AU5514" s="25"/>
    </row>
    <row r="5515">
      <c r="D5515" s="10"/>
      <c r="E5515" s="10"/>
      <c r="G5515" s="81"/>
      <c r="AU5515" s="25"/>
    </row>
    <row r="5516">
      <c r="D5516" s="10"/>
      <c r="E5516" s="10"/>
      <c r="G5516" s="81"/>
      <c r="AU5516" s="25"/>
    </row>
    <row r="5517">
      <c r="D5517" s="10"/>
      <c r="E5517" s="10"/>
      <c r="G5517" s="81"/>
      <c r="AU5517" s="25"/>
    </row>
    <row r="5518">
      <c r="D5518" s="10"/>
      <c r="E5518" s="10"/>
      <c r="G5518" s="81"/>
      <c r="AU5518" s="25"/>
    </row>
    <row r="5519">
      <c r="D5519" s="10"/>
      <c r="E5519" s="10"/>
      <c r="G5519" s="81"/>
      <c r="AU5519" s="25"/>
    </row>
    <row r="5520">
      <c r="D5520" s="10"/>
      <c r="E5520" s="10"/>
      <c r="G5520" s="81"/>
      <c r="AU5520" s="25"/>
    </row>
    <row r="5521">
      <c r="D5521" s="10"/>
      <c r="E5521" s="10"/>
      <c r="G5521" s="81"/>
      <c r="AU5521" s="25"/>
    </row>
    <row r="5522">
      <c r="D5522" s="10"/>
      <c r="E5522" s="10"/>
      <c r="G5522" s="81"/>
      <c r="AU5522" s="25"/>
    </row>
    <row r="5523">
      <c r="D5523" s="10"/>
      <c r="E5523" s="10"/>
      <c r="G5523" s="81"/>
      <c r="AU5523" s="25"/>
    </row>
    <row r="5524">
      <c r="D5524" s="10"/>
      <c r="E5524" s="10"/>
      <c r="G5524" s="81"/>
      <c r="AU5524" s="25"/>
    </row>
    <row r="5525">
      <c r="D5525" s="10"/>
      <c r="E5525" s="10"/>
      <c r="G5525" s="81"/>
      <c r="AU5525" s="25"/>
    </row>
    <row r="5526">
      <c r="D5526" s="10"/>
      <c r="E5526" s="10"/>
      <c r="G5526" s="81"/>
      <c r="AU5526" s="25"/>
    </row>
    <row r="5527">
      <c r="D5527" s="10"/>
      <c r="E5527" s="10"/>
      <c r="G5527" s="81"/>
      <c r="AU5527" s="25"/>
    </row>
    <row r="5528">
      <c r="D5528" s="10"/>
      <c r="E5528" s="10"/>
      <c r="G5528" s="81"/>
      <c r="AU5528" s="25"/>
    </row>
    <row r="5529">
      <c r="D5529" s="10"/>
      <c r="E5529" s="10"/>
      <c r="G5529" s="81"/>
      <c r="AU5529" s="25"/>
    </row>
    <row r="5530">
      <c r="D5530" s="10"/>
      <c r="E5530" s="10"/>
      <c r="G5530" s="81"/>
      <c r="AU5530" s="25"/>
    </row>
    <row r="5531">
      <c r="D5531" s="10"/>
      <c r="E5531" s="10"/>
      <c r="G5531" s="81"/>
      <c r="AU5531" s="25"/>
    </row>
    <row r="5532">
      <c r="D5532" s="10"/>
      <c r="E5532" s="10"/>
      <c r="G5532" s="81"/>
      <c r="AU5532" s="25"/>
    </row>
    <row r="5533">
      <c r="D5533" s="10"/>
      <c r="E5533" s="10"/>
      <c r="G5533" s="81"/>
      <c r="AU5533" s="25"/>
    </row>
    <row r="5534">
      <c r="D5534" s="10"/>
      <c r="E5534" s="10"/>
      <c r="G5534" s="81"/>
      <c r="AU5534" s="25"/>
    </row>
    <row r="5535">
      <c r="D5535" s="10"/>
      <c r="E5535" s="10"/>
      <c r="G5535" s="81"/>
      <c r="AU5535" s="25"/>
    </row>
    <row r="5536">
      <c r="D5536" s="10"/>
      <c r="E5536" s="10"/>
      <c r="G5536" s="81"/>
      <c r="AU5536" s="25"/>
    </row>
    <row r="5537">
      <c r="D5537" s="10"/>
      <c r="E5537" s="10"/>
      <c r="G5537" s="81"/>
      <c r="AU5537" s="25"/>
    </row>
    <row r="5538">
      <c r="D5538" s="10"/>
      <c r="E5538" s="10"/>
      <c r="G5538" s="81"/>
      <c r="AU5538" s="25"/>
    </row>
    <row r="5539">
      <c r="D5539" s="10"/>
      <c r="E5539" s="10"/>
      <c r="G5539" s="81"/>
      <c r="AU5539" s="25"/>
    </row>
    <row r="5540">
      <c r="D5540" s="10"/>
      <c r="E5540" s="10"/>
      <c r="G5540" s="81"/>
      <c r="AU5540" s="25"/>
    </row>
    <row r="5541">
      <c r="D5541" s="10"/>
      <c r="E5541" s="10"/>
      <c r="G5541" s="81"/>
      <c r="AU5541" s="25"/>
    </row>
    <row r="5542">
      <c r="D5542" s="10"/>
      <c r="E5542" s="10"/>
      <c r="G5542" s="81"/>
      <c r="AU5542" s="25"/>
    </row>
    <row r="5543">
      <c r="D5543" s="10"/>
      <c r="E5543" s="10"/>
      <c r="G5543" s="81"/>
      <c r="AU5543" s="25"/>
    </row>
    <row r="5544">
      <c r="D5544" s="10"/>
      <c r="E5544" s="10"/>
      <c r="G5544" s="81"/>
      <c r="AU5544" s="25"/>
    </row>
    <row r="5545">
      <c r="D5545" s="10"/>
      <c r="E5545" s="10"/>
      <c r="G5545" s="81"/>
      <c r="AU5545" s="25"/>
    </row>
    <row r="5546">
      <c r="D5546" s="10"/>
      <c r="E5546" s="10"/>
      <c r="G5546" s="81"/>
      <c r="AU5546" s="25"/>
    </row>
    <row r="5547">
      <c r="D5547" s="10"/>
      <c r="E5547" s="10"/>
      <c r="G5547" s="81"/>
      <c r="AU5547" s="25"/>
    </row>
    <row r="5548">
      <c r="D5548" s="10"/>
      <c r="E5548" s="10"/>
      <c r="G5548" s="81"/>
      <c r="AU5548" s="25"/>
    </row>
    <row r="5549">
      <c r="D5549" s="10"/>
      <c r="E5549" s="10"/>
      <c r="G5549" s="81"/>
      <c r="AU5549" s="25"/>
    </row>
    <row r="5550">
      <c r="D5550" s="10"/>
      <c r="E5550" s="10"/>
      <c r="G5550" s="81"/>
      <c r="AU5550" s="25"/>
    </row>
    <row r="5551">
      <c r="D5551" s="10"/>
      <c r="E5551" s="10"/>
      <c r="G5551" s="81"/>
      <c r="AU5551" s="25"/>
    </row>
    <row r="5552">
      <c r="D5552" s="10"/>
      <c r="E5552" s="10"/>
      <c r="G5552" s="81"/>
      <c r="AU5552" s="25"/>
    </row>
    <row r="5553">
      <c r="D5553" s="10"/>
      <c r="E5553" s="10"/>
      <c r="G5553" s="81"/>
      <c r="AU5553" s="25"/>
    </row>
    <row r="5554">
      <c r="D5554" s="10"/>
      <c r="E5554" s="10"/>
      <c r="G5554" s="81"/>
      <c r="AU5554" s="25"/>
    </row>
    <row r="5555">
      <c r="D5555" s="10"/>
      <c r="E5555" s="10"/>
      <c r="G5555" s="81"/>
      <c r="AU5555" s="25"/>
    </row>
    <row r="5556">
      <c r="D5556" s="10"/>
      <c r="E5556" s="10"/>
      <c r="G5556" s="81"/>
      <c r="AU5556" s="25"/>
    </row>
    <row r="5557">
      <c r="D5557" s="10"/>
      <c r="E5557" s="10"/>
      <c r="G5557" s="81"/>
      <c r="AU5557" s="25"/>
    </row>
    <row r="5558">
      <c r="D5558" s="10"/>
      <c r="E5558" s="10"/>
      <c r="G5558" s="81"/>
      <c r="AU5558" s="25"/>
    </row>
    <row r="5559">
      <c r="D5559" s="10"/>
      <c r="E5559" s="10"/>
      <c r="G5559" s="81"/>
      <c r="AU5559" s="25"/>
    </row>
    <row r="5560">
      <c r="D5560" s="10"/>
      <c r="E5560" s="10"/>
      <c r="G5560" s="81"/>
      <c r="AU5560" s="25"/>
    </row>
    <row r="5561">
      <c r="D5561" s="10"/>
      <c r="E5561" s="10"/>
      <c r="G5561" s="81"/>
      <c r="AU5561" s="25"/>
    </row>
    <row r="5562">
      <c r="D5562" s="10"/>
      <c r="E5562" s="10"/>
      <c r="G5562" s="81"/>
      <c r="AU5562" s="25"/>
    </row>
    <row r="5563">
      <c r="D5563" s="10"/>
      <c r="E5563" s="10"/>
      <c r="G5563" s="81"/>
      <c r="AU5563" s="25"/>
    </row>
    <row r="5564">
      <c r="D5564" s="10"/>
      <c r="E5564" s="10"/>
      <c r="G5564" s="81"/>
      <c r="AU5564" s="25"/>
    </row>
    <row r="5565">
      <c r="D5565" s="10"/>
      <c r="E5565" s="10"/>
      <c r="G5565" s="81"/>
      <c r="AU5565" s="25"/>
    </row>
    <row r="5566">
      <c r="D5566" s="10"/>
      <c r="E5566" s="10"/>
      <c r="G5566" s="81"/>
      <c r="AU5566" s="25"/>
    </row>
    <row r="5567">
      <c r="D5567" s="10"/>
      <c r="E5567" s="10"/>
      <c r="G5567" s="81"/>
      <c r="AU5567" s="25"/>
    </row>
    <row r="5568">
      <c r="D5568" s="10"/>
      <c r="E5568" s="10"/>
      <c r="G5568" s="81"/>
      <c r="AU5568" s="25"/>
    </row>
    <row r="5569">
      <c r="D5569" s="10"/>
      <c r="E5569" s="10"/>
      <c r="G5569" s="81"/>
      <c r="AU5569" s="25"/>
    </row>
    <row r="5570">
      <c r="D5570" s="10"/>
      <c r="E5570" s="10"/>
      <c r="G5570" s="81"/>
      <c r="AU5570" s="25"/>
    </row>
    <row r="5571">
      <c r="D5571" s="10"/>
      <c r="E5571" s="10"/>
      <c r="G5571" s="81"/>
      <c r="AU5571" s="25"/>
    </row>
    <row r="5572">
      <c r="D5572" s="10"/>
      <c r="E5572" s="10"/>
      <c r="G5572" s="81"/>
      <c r="AU5572" s="25"/>
    </row>
    <row r="5573">
      <c r="D5573" s="10"/>
      <c r="E5573" s="10"/>
      <c r="G5573" s="81"/>
      <c r="AU5573" s="25"/>
    </row>
    <row r="5574">
      <c r="D5574" s="10"/>
      <c r="E5574" s="10"/>
      <c r="G5574" s="81"/>
      <c r="AU5574" s="25"/>
    </row>
    <row r="5575">
      <c r="D5575" s="10"/>
      <c r="E5575" s="10"/>
      <c r="G5575" s="81"/>
      <c r="AU5575" s="25"/>
    </row>
    <row r="5576">
      <c r="D5576" s="10"/>
      <c r="E5576" s="10"/>
      <c r="G5576" s="81"/>
      <c r="AU5576" s="25"/>
    </row>
    <row r="5577">
      <c r="D5577" s="10"/>
      <c r="E5577" s="10"/>
      <c r="G5577" s="81"/>
      <c r="AU5577" s="25"/>
    </row>
    <row r="5578">
      <c r="D5578" s="10"/>
      <c r="E5578" s="10"/>
      <c r="G5578" s="81"/>
      <c r="AU5578" s="25"/>
    </row>
    <row r="5579">
      <c r="D5579" s="10"/>
      <c r="E5579" s="10"/>
      <c r="G5579" s="81"/>
      <c r="AU5579" s="25"/>
    </row>
    <row r="5580">
      <c r="D5580" s="10"/>
      <c r="E5580" s="10"/>
      <c r="G5580" s="81"/>
      <c r="AU5580" s="25"/>
    </row>
    <row r="5581">
      <c r="D5581" s="10"/>
      <c r="E5581" s="10"/>
      <c r="G5581" s="81"/>
      <c r="AU5581" s="25"/>
    </row>
    <row r="5582">
      <c r="D5582" s="10"/>
      <c r="E5582" s="10"/>
      <c r="G5582" s="81"/>
      <c r="AU5582" s="25"/>
    </row>
    <row r="5583">
      <c r="D5583" s="10"/>
      <c r="E5583" s="10"/>
      <c r="G5583" s="81"/>
      <c r="AU5583" s="25"/>
    </row>
    <row r="5584">
      <c r="D5584" s="10"/>
      <c r="E5584" s="10"/>
      <c r="G5584" s="81"/>
      <c r="AU5584" s="25"/>
    </row>
    <row r="5585">
      <c r="D5585" s="10"/>
      <c r="E5585" s="10"/>
      <c r="G5585" s="81"/>
      <c r="AU5585" s="25"/>
    </row>
    <row r="5586">
      <c r="D5586" s="10"/>
      <c r="E5586" s="10"/>
      <c r="G5586" s="81"/>
      <c r="AU5586" s="25"/>
    </row>
    <row r="5587">
      <c r="D5587" s="10"/>
      <c r="E5587" s="10"/>
      <c r="G5587" s="81"/>
      <c r="AU5587" s="25"/>
    </row>
    <row r="5588">
      <c r="D5588" s="10"/>
      <c r="E5588" s="10"/>
      <c r="G5588" s="81"/>
      <c r="AU5588" s="25"/>
    </row>
    <row r="5589">
      <c r="D5589" s="10"/>
      <c r="E5589" s="10"/>
      <c r="G5589" s="81"/>
      <c r="AU5589" s="25"/>
    </row>
    <row r="5590">
      <c r="D5590" s="10"/>
      <c r="E5590" s="10"/>
      <c r="G5590" s="81"/>
      <c r="AU5590" s="25"/>
    </row>
    <row r="5591">
      <c r="D5591" s="10"/>
      <c r="E5591" s="10"/>
      <c r="G5591" s="81"/>
      <c r="AU5591" s="25"/>
    </row>
    <row r="5592">
      <c r="D5592" s="10"/>
      <c r="E5592" s="10"/>
      <c r="G5592" s="81"/>
      <c r="AU5592" s="25"/>
    </row>
    <row r="5593">
      <c r="D5593" s="10"/>
      <c r="E5593" s="10"/>
      <c r="G5593" s="81"/>
      <c r="AU5593" s="25"/>
    </row>
    <row r="5594">
      <c r="D5594" s="10"/>
      <c r="E5594" s="10"/>
      <c r="G5594" s="81"/>
      <c r="AU5594" s="25"/>
    </row>
    <row r="5595">
      <c r="D5595" s="10"/>
      <c r="E5595" s="10"/>
      <c r="G5595" s="81"/>
      <c r="AU5595" s="25"/>
    </row>
    <row r="5596">
      <c r="D5596" s="10"/>
      <c r="E5596" s="10"/>
      <c r="G5596" s="81"/>
      <c r="AU5596" s="25"/>
    </row>
    <row r="5597">
      <c r="D5597" s="10"/>
      <c r="E5597" s="10"/>
      <c r="G5597" s="81"/>
      <c r="AU5597" s="25"/>
    </row>
    <row r="5598">
      <c r="D5598" s="10"/>
      <c r="E5598" s="10"/>
      <c r="G5598" s="81"/>
      <c r="AU5598" s="25"/>
    </row>
    <row r="5599">
      <c r="D5599" s="10"/>
      <c r="E5599" s="10"/>
      <c r="G5599" s="81"/>
      <c r="AU5599" s="25"/>
    </row>
    <row r="5600">
      <c r="D5600" s="10"/>
      <c r="E5600" s="10"/>
      <c r="G5600" s="81"/>
      <c r="AU5600" s="25"/>
    </row>
    <row r="5601">
      <c r="D5601" s="10"/>
      <c r="E5601" s="10"/>
      <c r="G5601" s="81"/>
      <c r="AU5601" s="25"/>
    </row>
    <row r="5602">
      <c r="D5602" s="10"/>
      <c r="E5602" s="10"/>
      <c r="G5602" s="81"/>
      <c r="AU5602" s="25"/>
    </row>
    <row r="5603">
      <c r="D5603" s="10"/>
      <c r="E5603" s="10"/>
      <c r="G5603" s="81"/>
      <c r="AU5603" s="25"/>
    </row>
    <row r="5604">
      <c r="D5604" s="10"/>
      <c r="E5604" s="10"/>
      <c r="G5604" s="81"/>
      <c r="AU5604" s="25"/>
    </row>
    <row r="5605">
      <c r="D5605" s="10"/>
      <c r="E5605" s="10"/>
      <c r="G5605" s="81"/>
      <c r="AU5605" s="25"/>
    </row>
    <row r="5606">
      <c r="D5606" s="10"/>
      <c r="E5606" s="10"/>
      <c r="G5606" s="81"/>
      <c r="AU5606" s="25"/>
    </row>
    <row r="5607">
      <c r="D5607" s="10"/>
      <c r="E5607" s="10"/>
      <c r="G5607" s="81"/>
      <c r="AU5607" s="25"/>
    </row>
    <row r="5608">
      <c r="D5608" s="10"/>
      <c r="E5608" s="10"/>
      <c r="G5608" s="81"/>
      <c r="AU5608" s="25"/>
    </row>
    <row r="5609">
      <c r="D5609" s="10"/>
      <c r="E5609" s="10"/>
      <c r="G5609" s="81"/>
      <c r="AU5609" s="25"/>
    </row>
    <row r="5610">
      <c r="D5610" s="10"/>
      <c r="E5610" s="10"/>
      <c r="G5610" s="81"/>
      <c r="AU5610" s="25"/>
    </row>
    <row r="5611">
      <c r="D5611" s="10"/>
      <c r="E5611" s="10"/>
      <c r="G5611" s="81"/>
      <c r="AU5611" s="25"/>
    </row>
    <row r="5612">
      <c r="D5612" s="10"/>
      <c r="E5612" s="10"/>
      <c r="G5612" s="81"/>
      <c r="AU5612" s="25"/>
    </row>
    <row r="5613">
      <c r="D5613" s="10"/>
      <c r="E5613" s="10"/>
      <c r="G5613" s="81"/>
      <c r="AU5613" s="25"/>
    </row>
    <row r="5614">
      <c r="D5614" s="10"/>
      <c r="E5614" s="10"/>
      <c r="G5614" s="81"/>
      <c r="AU5614" s="25"/>
    </row>
    <row r="5615">
      <c r="D5615" s="10"/>
      <c r="E5615" s="10"/>
      <c r="G5615" s="81"/>
      <c r="AU5615" s="25"/>
    </row>
    <row r="5616">
      <c r="D5616" s="10"/>
      <c r="E5616" s="10"/>
      <c r="G5616" s="81"/>
      <c r="AU5616" s="25"/>
    </row>
    <row r="5617">
      <c r="D5617" s="10"/>
      <c r="E5617" s="10"/>
      <c r="G5617" s="81"/>
      <c r="AU5617" s="25"/>
    </row>
    <row r="5618">
      <c r="D5618" s="10"/>
      <c r="E5618" s="10"/>
      <c r="G5618" s="81"/>
      <c r="AU5618" s="25"/>
    </row>
    <row r="5619">
      <c r="D5619" s="10"/>
      <c r="E5619" s="10"/>
      <c r="G5619" s="81"/>
      <c r="AU5619" s="25"/>
    </row>
    <row r="5620">
      <c r="D5620" s="10"/>
      <c r="E5620" s="10"/>
      <c r="G5620" s="81"/>
      <c r="AU5620" s="25"/>
    </row>
    <row r="5621">
      <c r="D5621" s="10"/>
      <c r="E5621" s="10"/>
      <c r="G5621" s="81"/>
      <c r="AU5621" s="25"/>
    </row>
    <row r="5622">
      <c r="D5622" s="10"/>
      <c r="E5622" s="10"/>
      <c r="G5622" s="81"/>
      <c r="AU5622" s="25"/>
    </row>
    <row r="5623">
      <c r="D5623" s="10"/>
      <c r="E5623" s="10"/>
      <c r="G5623" s="81"/>
      <c r="AU5623" s="25"/>
    </row>
    <row r="5624">
      <c r="D5624" s="10"/>
      <c r="E5624" s="10"/>
      <c r="G5624" s="81"/>
      <c r="AU5624" s="25"/>
    </row>
    <row r="5625">
      <c r="D5625" s="10"/>
      <c r="E5625" s="10"/>
      <c r="G5625" s="81"/>
      <c r="AU5625" s="25"/>
    </row>
    <row r="5626">
      <c r="D5626" s="10"/>
      <c r="E5626" s="10"/>
      <c r="G5626" s="81"/>
      <c r="AU5626" s="25"/>
    </row>
    <row r="5627">
      <c r="D5627" s="10"/>
      <c r="E5627" s="10"/>
      <c r="G5627" s="81"/>
      <c r="AU5627" s="25"/>
    </row>
    <row r="5628">
      <c r="D5628" s="10"/>
      <c r="E5628" s="10"/>
      <c r="G5628" s="81"/>
      <c r="AU5628" s="25"/>
    </row>
    <row r="5629">
      <c r="D5629" s="10"/>
      <c r="E5629" s="10"/>
      <c r="G5629" s="81"/>
      <c r="AU5629" s="25"/>
    </row>
    <row r="5630">
      <c r="D5630" s="10"/>
      <c r="E5630" s="10"/>
      <c r="G5630" s="81"/>
      <c r="AU5630" s="25"/>
    </row>
    <row r="5631">
      <c r="D5631" s="10"/>
      <c r="E5631" s="10"/>
      <c r="G5631" s="81"/>
      <c r="AU5631" s="25"/>
    </row>
    <row r="5632">
      <c r="D5632" s="10"/>
      <c r="E5632" s="10"/>
      <c r="G5632" s="81"/>
      <c r="AU5632" s="25"/>
    </row>
    <row r="5633">
      <c r="D5633" s="10"/>
      <c r="E5633" s="10"/>
      <c r="G5633" s="81"/>
      <c r="AU5633" s="25"/>
    </row>
    <row r="5634">
      <c r="D5634" s="10"/>
      <c r="E5634" s="10"/>
      <c r="G5634" s="81"/>
      <c r="AU5634" s="25"/>
    </row>
    <row r="5635">
      <c r="D5635" s="10"/>
      <c r="E5635" s="10"/>
      <c r="G5635" s="81"/>
      <c r="AU5635" s="25"/>
    </row>
    <row r="5636">
      <c r="D5636" s="10"/>
      <c r="E5636" s="10"/>
      <c r="G5636" s="81"/>
      <c r="AU5636" s="25"/>
    </row>
    <row r="5637">
      <c r="D5637" s="10"/>
      <c r="E5637" s="10"/>
      <c r="G5637" s="81"/>
      <c r="AU5637" s="25"/>
    </row>
    <row r="5638">
      <c r="D5638" s="10"/>
      <c r="E5638" s="10"/>
      <c r="G5638" s="81"/>
      <c r="AU5638" s="25"/>
    </row>
    <row r="5639">
      <c r="D5639" s="10"/>
      <c r="E5639" s="10"/>
      <c r="G5639" s="81"/>
      <c r="AU5639" s="25"/>
    </row>
    <row r="5640">
      <c r="D5640" s="10"/>
      <c r="E5640" s="10"/>
      <c r="G5640" s="81"/>
      <c r="AU5640" s="25"/>
    </row>
    <row r="5641">
      <c r="D5641" s="10"/>
      <c r="E5641" s="10"/>
      <c r="G5641" s="81"/>
      <c r="AU5641" s="25"/>
    </row>
    <row r="5642">
      <c r="D5642" s="10"/>
      <c r="E5642" s="10"/>
      <c r="G5642" s="81"/>
      <c r="AU5642" s="25"/>
    </row>
    <row r="5643">
      <c r="D5643" s="10"/>
      <c r="E5643" s="10"/>
      <c r="G5643" s="81"/>
      <c r="AU5643" s="25"/>
    </row>
    <row r="5644">
      <c r="D5644" s="10"/>
      <c r="E5644" s="10"/>
      <c r="G5644" s="81"/>
      <c r="AU5644" s="25"/>
    </row>
    <row r="5645">
      <c r="D5645" s="10"/>
      <c r="E5645" s="10"/>
      <c r="G5645" s="81"/>
      <c r="AU5645" s="25"/>
    </row>
    <row r="5646">
      <c r="D5646" s="10"/>
      <c r="E5646" s="10"/>
      <c r="G5646" s="81"/>
      <c r="AU5646" s="25"/>
    </row>
    <row r="5647">
      <c r="D5647" s="10"/>
      <c r="E5647" s="10"/>
      <c r="G5647" s="81"/>
      <c r="AU5647" s="25"/>
    </row>
    <row r="5648">
      <c r="D5648" s="10"/>
      <c r="E5648" s="10"/>
      <c r="G5648" s="81"/>
      <c r="AU5648" s="25"/>
    </row>
    <row r="5649">
      <c r="D5649" s="10"/>
      <c r="E5649" s="10"/>
      <c r="G5649" s="81"/>
      <c r="AU5649" s="25"/>
    </row>
    <row r="5650">
      <c r="D5650" s="10"/>
      <c r="E5650" s="10"/>
      <c r="G5650" s="81"/>
      <c r="AU5650" s="25"/>
    </row>
    <row r="5651">
      <c r="D5651" s="10"/>
      <c r="E5651" s="10"/>
      <c r="G5651" s="81"/>
      <c r="AU5651" s="25"/>
    </row>
    <row r="5652">
      <c r="D5652" s="10"/>
      <c r="E5652" s="10"/>
      <c r="G5652" s="81"/>
      <c r="AU5652" s="25"/>
    </row>
    <row r="5653">
      <c r="D5653" s="10"/>
      <c r="E5653" s="10"/>
      <c r="G5653" s="81"/>
      <c r="AU5653" s="25"/>
    </row>
    <row r="5654">
      <c r="D5654" s="10"/>
      <c r="E5654" s="10"/>
      <c r="G5654" s="81"/>
      <c r="AU5654" s="25"/>
    </row>
    <row r="5655">
      <c r="D5655" s="10"/>
      <c r="E5655" s="10"/>
      <c r="G5655" s="81"/>
      <c r="AU5655" s="25"/>
    </row>
    <row r="5656">
      <c r="D5656" s="10"/>
      <c r="E5656" s="10"/>
      <c r="G5656" s="81"/>
      <c r="AU5656" s="25"/>
    </row>
    <row r="5657">
      <c r="D5657" s="10"/>
      <c r="E5657" s="10"/>
      <c r="G5657" s="81"/>
      <c r="AU5657" s="25"/>
    </row>
    <row r="5658">
      <c r="D5658" s="10"/>
      <c r="E5658" s="10"/>
      <c r="G5658" s="81"/>
      <c r="AU5658" s="25"/>
    </row>
    <row r="5659">
      <c r="D5659" s="10"/>
      <c r="E5659" s="10"/>
      <c r="G5659" s="81"/>
      <c r="AU5659" s="25"/>
    </row>
    <row r="5660">
      <c r="D5660" s="10"/>
      <c r="E5660" s="10"/>
      <c r="G5660" s="81"/>
      <c r="AU5660" s="25"/>
    </row>
    <row r="5661">
      <c r="D5661" s="10"/>
      <c r="E5661" s="10"/>
      <c r="G5661" s="81"/>
      <c r="AU5661" s="25"/>
    </row>
    <row r="5662">
      <c r="D5662" s="10"/>
      <c r="E5662" s="10"/>
      <c r="G5662" s="81"/>
      <c r="AU5662" s="25"/>
    </row>
    <row r="5663">
      <c r="D5663" s="10"/>
      <c r="E5663" s="10"/>
      <c r="G5663" s="81"/>
      <c r="AU5663" s="25"/>
    </row>
    <row r="5664">
      <c r="D5664" s="10"/>
      <c r="E5664" s="10"/>
      <c r="G5664" s="81"/>
      <c r="AU5664" s="25"/>
    </row>
    <row r="5665">
      <c r="D5665" s="10"/>
      <c r="E5665" s="10"/>
      <c r="G5665" s="81"/>
      <c r="AU5665" s="25"/>
    </row>
    <row r="5666">
      <c r="D5666" s="10"/>
      <c r="E5666" s="10"/>
      <c r="G5666" s="81"/>
      <c r="AU5666" s="25"/>
    </row>
    <row r="5667">
      <c r="D5667" s="10"/>
      <c r="E5667" s="10"/>
      <c r="G5667" s="81"/>
      <c r="AU5667" s="25"/>
    </row>
    <row r="5668">
      <c r="D5668" s="10"/>
      <c r="E5668" s="10"/>
      <c r="G5668" s="81"/>
      <c r="AU5668" s="25"/>
    </row>
    <row r="5669">
      <c r="D5669" s="10"/>
      <c r="E5669" s="10"/>
      <c r="G5669" s="81"/>
      <c r="AU5669" s="25"/>
    </row>
    <row r="5670">
      <c r="D5670" s="10"/>
      <c r="E5670" s="10"/>
      <c r="G5670" s="81"/>
      <c r="AU5670" s="25"/>
    </row>
    <row r="5671">
      <c r="D5671" s="10"/>
      <c r="E5671" s="10"/>
      <c r="G5671" s="81"/>
      <c r="AU5671" s="25"/>
    </row>
    <row r="5672">
      <c r="D5672" s="10"/>
      <c r="E5672" s="10"/>
      <c r="G5672" s="81"/>
      <c r="AU5672" s="25"/>
    </row>
    <row r="5673">
      <c r="D5673" s="10"/>
      <c r="E5673" s="10"/>
      <c r="G5673" s="81"/>
      <c r="AU5673" s="25"/>
    </row>
    <row r="5674">
      <c r="D5674" s="10"/>
      <c r="E5674" s="10"/>
      <c r="G5674" s="81"/>
      <c r="AU5674" s="25"/>
    </row>
    <row r="5675">
      <c r="D5675" s="10"/>
      <c r="E5675" s="10"/>
      <c r="G5675" s="81"/>
      <c r="AU5675" s="25"/>
    </row>
    <row r="5676">
      <c r="D5676" s="10"/>
      <c r="E5676" s="10"/>
      <c r="G5676" s="81"/>
      <c r="AU5676" s="25"/>
    </row>
    <row r="5677">
      <c r="D5677" s="10"/>
      <c r="E5677" s="10"/>
      <c r="G5677" s="81"/>
      <c r="AU5677" s="25"/>
    </row>
    <row r="5678">
      <c r="D5678" s="10"/>
      <c r="E5678" s="10"/>
      <c r="G5678" s="81"/>
      <c r="AU5678" s="25"/>
    </row>
    <row r="5679">
      <c r="D5679" s="10"/>
      <c r="E5679" s="10"/>
      <c r="G5679" s="81"/>
      <c r="AU5679" s="25"/>
    </row>
    <row r="5680">
      <c r="D5680" s="10"/>
      <c r="E5680" s="10"/>
      <c r="G5680" s="81"/>
      <c r="AU5680" s="25"/>
    </row>
    <row r="5681">
      <c r="D5681" s="10"/>
      <c r="E5681" s="10"/>
      <c r="G5681" s="81"/>
      <c r="AU5681" s="25"/>
    </row>
    <row r="5682">
      <c r="D5682" s="10"/>
      <c r="E5682" s="10"/>
      <c r="G5682" s="81"/>
      <c r="AU5682" s="25"/>
    </row>
    <row r="5683">
      <c r="D5683" s="10"/>
      <c r="E5683" s="10"/>
      <c r="G5683" s="81"/>
      <c r="AU5683" s="25"/>
    </row>
    <row r="5684">
      <c r="D5684" s="10"/>
      <c r="E5684" s="10"/>
      <c r="G5684" s="81"/>
      <c r="AU5684" s="25"/>
    </row>
    <row r="5685">
      <c r="D5685" s="10"/>
      <c r="E5685" s="10"/>
      <c r="G5685" s="81"/>
      <c r="AU5685" s="25"/>
    </row>
    <row r="5686">
      <c r="D5686" s="10"/>
      <c r="E5686" s="10"/>
      <c r="G5686" s="81"/>
      <c r="AU5686" s="25"/>
    </row>
    <row r="5687">
      <c r="D5687" s="10"/>
      <c r="E5687" s="10"/>
      <c r="G5687" s="81"/>
      <c r="AU5687" s="25"/>
    </row>
    <row r="5688">
      <c r="D5688" s="10"/>
      <c r="E5688" s="10"/>
      <c r="G5688" s="81"/>
      <c r="AU5688" s="25"/>
    </row>
    <row r="5689">
      <c r="D5689" s="10"/>
      <c r="E5689" s="10"/>
      <c r="G5689" s="81"/>
      <c r="AU5689" s="25"/>
    </row>
    <row r="5690">
      <c r="D5690" s="10"/>
      <c r="E5690" s="10"/>
      <c r="G5690" s="81"/>
      <c r="AU5690" s="25"/>
    </row>
    <row r="5691">
      <c r="D5691" s="10"/>
      <c r="E5691" s="10"/>
      <c r="G5691" s="81"/>
      <c r="AU5691" s="25"/>
    </row>
    <row r="5692">
      <c r="D5692" s="10"/>
      <c r="E5692" s="10"/>
      <c r="G5692" s="81"/>
      <c r="AU5692" s="25"/>
    </row>
    <row r="5693">
      <c r="D5693" s="10"/>
      <c r="E5693" s="10"/>
      <c r="G5693" s="81"/>
      <c r="AU5693" s="25"/>
    </row>
    <row r="5694">
      <c r="D5694" s="10"/>
      <c r="E5694" s="10"/>
      <c r="G5694" s="81"/>
      <c r="AU5694" s="25"/>
    </row>
    <row r="5695">
      <c r="D5695" s="10"/>
      <c r="E5695" s="10"/>
      <c r="G5695" s="81"/>
      <c r="AU5695" s="25"/>
    </row>
    <row r="5696">
      <c r="D5696" s="10"/>
      <c r="E5696" s="10"/>
      <c r="G5696" s="81"/>
      <c r="AU5696" s="25"/>
    </row>
    <row r="5697">
      <c r="D5697" s="10"/>
      <c r="E5697" s="10"/>
      <c r="G5697" s="81"/>
      <c r="AU5697" s="25"/>
    </row>
    <row r="5698">
      <c r="D5698" s="10"/>
      <c r="E5698" s="10"/>
      <c r="G5698" s="81"/>
      <c r="AU5698" s="25"/>
    </row>
    <row r="5699">
      <c r="D5699" s="10"/>
      <c r="E5699" s="10"/>
      <c r="G5699" s="81"/>
      <c r="AU5699" s="25"/>
    </row>
    <row r="5700">
      <c r="D5700" s="10"/>
      <c r="E5700" s="10"/>
      <c r="G5700" s="81"/>
      <c r="AU5700" s="25"/>
    </row>
    <row r="5701">
      <c r="D5701" s="10"/>
      <c r="E5701" s="10"/>
      <c r="G5701" s="81"/>
      <c r="AU5701" s="25"/>
    </row>
    <row r="5702">
      <c r="D5702" s="10"/>
      <c r="E5702" s="10"/>
      <c r="G5702" s="81"/>
      <c r="AU5702" s="25"/>
    </row>
    <row r="5703">
      <c r="D5703" s="10"/>
      <c r="E5703" s="10"/>
      <c r="G5703" s="81"/>
      <c r="AU5703" s="25"/>
    </row>
    <row r="5704">
      <c r="D5704" s="10"/>
      <c r="E5704" s="10"/>
      <c r="G5704" s="81"/>
      <c r="AU5704" s="25"/>
    </row>
    <row r="5705">
      <c r="D5705" s="10"/>
      <c r="E5705" s="10"/>
      <c r="G5705" s="81"/>
      <c r="AU5705" s="25"/>
    </row>
    <row r="5706">
      <c r="D5706" s="10"/>
      <c r="E5706" s="10"/>
      <c r="G5706" s="81"/>
      <c r="AU5706" s="25"/>
    </row>
    <row r="5707">
      <c r="D5707" s="10"/>
      <c r="E5707" s="10"/>
      <c r="G5707" s="81"/>
      <c r="AU5707" s="25"/>
    </row>
    <row r="5708">
      <c r="D5708" s="10"/>
      <c r="E5708" s="10"/>
      <c r="G5708" s="81"/>
      <c r="AU5708" s="25"/>
    </row>
    <row r="5709">
      <c r="D5709" s="10"/>
      <c r="E5709" s="10"/>
      <c r="G5709" s="81"/>
      <c r="AU5709" s="25"/>
    </row>
    <row r="5710">
      <c r="D5710" s="10"/>
      <c r="E5710" s="10"/>
      <c r="G5710" s="81"/>
      <c r="AU5710" s="25"/>
    </row>
    <row r="5711">
      <c r="D5711" s="10"/>
      <c r="E5711" s="10"/>
      <c r="G5711" s="81"/>
      <c r="AU5711" s="25"/>
    </row>
    <row r="5712">
      <c r="D5712" s="10"/>
      <c r="E5712" s="10"/>
      <c r="G5712" s="81"/>
      <c r="AU5712" s="25"/>
    </row>
    <row r="5713">
      <c r="D5713" s="10"/>
      <c r="E5713" s="10"/>
      <c r="G5713" s="81"/>
      <c r="AU5713" s="25"/>
    </row>
    <row r="5714">
      <c r="D5714" s="10"/>
      <c r="E5714" s="10"/>
      <c r="G5714" s="81"/>
      <c r="AU5714" s="25"/>
    </row>
    <row r="5715">
      <c r="D5715" s="10"/>
      <c r="E5715" s="10"/>
      <c r="G5715" s="81"/>
      <c r="AU5715" s="25"/>
    </row>
    <row r="5716">
      <c r="D5716" s="10"/>
      <c r="E5716" s="10"/>
      <c r="G5716" s="81"/>
      <c r="AU5716" s="25"/>
    </row>
    <row r="5717">
      <c r="D5717" s="10"/>
      <c r="E5717" s="10"/>
      <c r="G5717" s="81"/>
      <c r="AU5717" s="25"/>
    </row>
    <row r="5718">
      <c r="D5718" s="10"/>
      <c r="E5718" s="10"/>
      <c r="G5718" s="81"/>
      <c r="AU5718" s="25"/>
    </row>
    <row r="5719">
      <c r="D5719" s="10"/>
      <c r="E5719" s="10"/>
      <c r="G5719" s="81"/>
      <c r="AU5719" s="25"/>
    </row>
    <row r="5720">
      <c r="D5720" s="10"/>
      <c r="E5720" s="10"/>
      <c r="G5720" s="81"/>
      <c r="AU5720" s="25"/>
    </row>
    <row r="5721">
      <c r="D5721" s="10"/>
      <c r="E5721" s="10"/>
      <c r="G5721" s="81"/>
      <c r="AU5721" s="25"/>
    </row>
    <row r="5722">
      <c r="D5722" s="10"/>
      <c r="E5722" s="10"/>
      <c r="G5722" s="81"/>
      <c r="AU5722" s="25"/>
    </row>
    <row r="5723">
      <c r="D5723" s="10"/>
      <c r="E5723" s="10"/>
      <c r="G5723" s="81"/>
      <c r="AU5723" s="25"/>
    </row>
    <row r="5724">
      <c r="D5724" s="10"/>
      <c r="E5724" s="10"/>
      <c r="G5724" s="81"/>
      <c r="AU5724" s="25"/>
    </row>
    <row r="5725">
      <c r="D5725" s="10"/>
      <c r="E5725" s="10"/>
      <c r="G5725" s="81"/>
      <c r="AU5725" s="25"/>
    </row>
    <row r="5726">
      <c r="D5726" s="10"/>
      <c r="E5726" s="10"/>
      <c r="G5726" s="81"/>
      <c r="AU5726" s="25"/>
    </row>
    <row r="5727">
      <c r="D5727" s="10"/>
      <c r="E5727" s="10"/>
      <c r="G5727" s="81"/>
      <c r="AU5727" s="25"/>
    </row>
    <row r="5728">
      <c r="D5728" s="10"/>
      <c r="E5728" s="10"/>
      <c r="G5728" s="81"/>
      <c r="AU5728" s="25"/>
    </row>
    <row r="5729">
      <c r="D5729" s="10"/>
      <c r="E5729" s="10"/>
      <c r="G5729" s="81"/>
      <c r="AU5729" s="25"/>
    </row>
    <row r="5730">
      <c r="D5730" s="10"/>
      <c r="E5730" s="10"/>
      <c r="G5730" s="81"/>
      <c r="AU5730" s="25"/>
    </row>
    <row r="5731">
      <c r="D5731" s="10"/>
      <c r="E5731" s="10"/>
      <c r="G5731" s="81"/>
      <c r="AU5731" s="25"/>
    </row>
    <row r="5732">
      <c r="D5732" s="10"/>
      <c r="E5732" s="10"/>
      <c r="G5732" s="81"/>
      <c r="AU5732" s="25"/>
    </row>
    <row r="5733">
      <c r="D5733" s="10"/>
      <c r="E5733" s="10"/>
      <c r="G5733" s="81"/>
      <c r="AU5733" s="25"/>
    </row>
    <row r="5734">
      <c r="D5734" s="10"/>
      <c r="E5734" s="10"/>
      <c r="G5734" s="81"/>
      <c r="AU5734" s="25"/>
    </row>
    <row r="5735">
      <c r="D5735" s="10"/>
      <c r="E5735" s="10"/>
      <c r="G5735" s="81"/>
      <c r="AU5735" s="25"/>
    </row>
    <row r="5736">
      <c r="D5736" s="10"/>
      <c r="E5736" s="10"/>
      <c r="G5736" s="81"/>
      <c r="AU5736" s="25"/>
    </row>
    <row r="5737">
      <c r="D5737" s="10"/>
      <c r="E5737" s="10"/>
      <c r="G5737" s="81"/>
      <c r="AU5737" s="25"/>
    </row>
    <row r="5738">
      <c r="D5738" s="10"/>
      <c r="E5738" s="10"/>
      <c r="G5738" s="81"/>
      <c r="AU5738" s="25"/>
    </row>
    <row r="5739">
      <c r="D5739" s="10"/>
      <c r="E5739" s="10"/>
      <c r="G5739" s="81"/>
      <c r="AU5739" s="25"/>
    </row>
    <row r="5740">
      <c r="D5740" s="10"/>
      <c r="E5740" s="10"/>
      <c r="G5740" s="81"/>
      <c r="AU5740" s="25"/>
    </row>
    <row r="5741">
      <c r="D5741" s="10"/>
      <c r="E5741" s="10"/>
      <c r="G5741" s="81"/>
      <c r="AU5741" s="25"/>
    </row>
    <row r="5742">
      <c r="D5742" s="10"/>
      <c r="E5742" s="10"/>
      <c r="G5742" s="81"/>
      <c r="AU5742" s="25"/>
    </row>
    <row r="5743">
      <c r="D5743" s="10"/>
      <c r="E5743" s="10"/>
      <c r="G5743" s="81"/>
      <c r="AU5743" s="25"/>
    </row>
    <row r="5744">
      <c r="D5744" s="10"/>
      <c r="E5744" s="10"/>
      <c r="G5744" s="81"/>
      <c r="AU5744" s="25"/>
    </row>
    <row r="5745">
      <c r="D5745" s="10"/>
      <c r="E5745" s="10"/>
      <c r="G5745" s="81"/>
      <c r="AU5745" s="25"/>
    </row>
    <row r="5746">
      <c r="D5746" s="10"/>
      <c r="E5746" s="10"/>
      <c r="G5746" s="81"/>
      <c r="AU5746" s="25"/>
    </row>
    <row r="5747">
      <c r="D5747" s="10"/>
      <c r="E5747" s="10"/>
      <c r="G5747" s="81"/>
      <c r="AU5747" s="25"/>
    </row>
    <row r="5748">
      <c r="D5748" s="10"/>
      <c r="E5748" s="10"/>
      <c r="G5748" s="81"/>
      <c r="AU5748" s="25"/>
    </row>
    <row r="5749">
      <c r="D5749" s="10"/>
      <c r="E5749" s="10"/>
      <c r="G5749" s="81"/>
      <c r="AU5749" s="25"/>
    </row>
    <row r="5750">
      <c r="D5750" s="10"/>
      <c r="E5750" s="10"/>
      <c r="G5750" s="81"/>
      <c r="AU5750" s="25"/>
    </row>
    <row r="5751">
      <c r="D5751" s="10"/>
      <c r="E5751" s="10"/>
      <c r="G5751" s="81"/>
      <c r="AU5751" s="25"/>
    </row>
    <row r="5752">
      <c r="D5752" s="10"/>
      <c r="E5752" s="10"/>
      <c r="G5752" s="81"/>
      <c r="AU5752" s="25"/>
    </row>
    <row r="5753">
      <c r="D5753" s="10"/>
      <c r="E5753" s="10"/>
      <c r="G5753" s="81"/>
      <c r="AU5753" s="25"/>
    </row>
    <row r="5754">
      <c r="D5754" s="10"/>
      <c r="E5754" s="10"/>
      <c r="G5754" s="81"/>
      <c r="AU5754" s="25"/>
    </row>
    <row r="5755">
      <c r="D5755" s="10"/>
      <c r="E5755" s="10"/>
      <c r="G5755" s="81"/>
      <c r="AU5755" s="25"/>
    </row>
    <row r="5756">
      <c r="D5756" s="10"/>
      <c r="E5756" s="10"/>
      <c r="G5756" s="81"/>
      <c r="AU5756" s="25"/>
    </row>
    <row r="5757">
      <c r="D5757" s="10"/>
      <c r="E5757" s="10"/>
      <c r="G5757" s="81"/>
      <c r="AU5757" s="25"/>
    </row>
    <row r="5758">
      <c r="D5758" s="10"/>
      <c r="E5758" s="10"/>
      <c r="G5758" s="81"/>
      <c r="AU5758" s="25"/>
    </row>
    <row r="5759">
      <c r="D5759" s="10"/>
      <c r="E5759" s="10"/>
      <c r="G5759" s="81"/>
      <c r="AU5759" s="25"/>
    </row>
    <row r="5760">
      <c r="D5760" s="10"/>
      <c r="E5760" s="10"/>
      <c r="G5760" s="81"/>
      <c r="AU5760" s="25"/>
    </row>
    <row r="5761">
      <c r="D5761" s="10"/>
      <c r="E5761" s="10"/>
      <c r="G5761" s="81"/>
      <c r="AU5761" s="25"/>
    </row>
    <row r="5762">
      <c r="D5762" s="10"/>
      <c r="E5762" s="10"/>
      <c r="G5762" s="81"/>
      <c r="AU5762" s="25"/>
    </row>
    <row r="5763">
      <c r="D5763" s="10"/>
      <c r="E5763" s="10"/>
      <c r="G5763" s="81"/>
      <c r="AU5763" s="25"/>
    </row>
    <row r="5764">
      <c r="D5764" s="10"/>
      <c r="E5764" s="10"/>
      <c r="G5764" s="81"/>
      <c r="AU5764" s="25"/>
    </row>
    <row r="5765">
      <c r="D5765" s="10"/>
      <c r="E5765" s="10"/>
      <c r="G5765" s="81"/>
      <c r="AU5765" s="25"/>
    </row>
    <row r="5766">
      <c r="D5766" s="10"/>
      <c r="E5766" s="10"/>
      <c r="G5766" s="81"/>
      <c r="AU5766" s="25"/>
    </row>
    <row r="5767">
      <c r="D5767" s="10"/>
      <c r="E5767" s="10"/>
      <c r="G5767" s="81"/>
      <c r="AU5767" s="25"/>
    </row>
    <row r="5768">
      <c r="D5768" s="10"/>
      <c r="E5768" s="10"/>
      <c r="G5768" s="81"/>
      <c r="AU5768" s="25"/>
    </row>
    <row r="5769">
      <c r="D5769" s="10"/>
      <c r="E5769" s="10"/>
      <c r="G5769" s="81"/>
      <c r="AU5769" s="25"/>
    </row>
    <row r="5770">
      <c r="D5770" s="10"/>
      <c r="E5770" s="10"/>
      <c r="G5770" s="81"/>
      <c r="AU5770" s="25"/>
    </row>
    <row r="5771">
      <c r="D5771" s="10"/>
      <c r="E5771" s="10"/>
      <c r="G5771" s="81"/>
      <c r="AU5771" s="25"/>
    </row>
    <row r="5772">
      <c r="D5772" s="10"/>
      <c r="E5772" s="10"/>
      <c r="G5772" s="81"/>
      <c r="AU5772" s="25"/>
    </row>
    <row r="5773">
      <c r="D5773" s="10"/>
      <c r="E5773" s="10"/>
      <c r="G5773" s="81"/>
      <c r="AU5773" s="25"/>
    </row>
    <row r="5774">
      <c r="D5774" s="10"/>
      <c r="E5774" s="10"/>
      <c r="G5774" s="81"/>
      <c r="AU5774" s="25"/>
    </row>
    <row r="5775">
      <c r="D5775" s="10"/>
      <c r="E5775" s="10"/>
      <c r="G5775" s="81"/>
      <c r="AU5775" s="25"/>
    </row>
    <row r="5776">
      <c r="D5776" s="10"/>
      <c r="E5776" s="10"/>
      <c r="G5776" s="81"/>
      <c r="AU5776" s="25"/>
    </row>
    <row r="5777">
      <c r="D5777" s="10"/>
      <c r="E5777" s="10"/>
      <c r="G5777" s="81"/>
      <c r="AU5777" s="25"/>
    </row>
    <row r="5778">
      <c r="D5778" s="10"/>
      <c r="E5778" s="10"/>
      <c r="G5778" s="81"/>
      <c r="AU5778" s="25"/>
    </row>
    <row r="5779">
      <c r="D5779" s="10"/>
      <c r="E5779" s="10"/>
      <c r="G5779" s="81"/>
      <c r="AU5779" s="25"/>
    </row>
    <row r="5780">
      <c r="D5780" s="10"/>
      <c r="E5780" s="10"/>
      <c r="G5780" s="81"/>
      <c r="AU5780" s="25"/>
    </row>
    <row r="5781">
      <c r="D5781" s="10"/>
      <c r="E5781" s="10"/>
      <c r="G5781" s="81"/>
      <c r="AU5781" s="25"/>
    </row>
    <row r="5782">
      <c r="D5782" s="10"/>
      <c r="E5782" s="10"/>
      <c r="G5782" s="81"/>
      <c r="AU5782" s="25"/>
    </row>
    <row r="5783">
      <c r="D5783" s="10"/>
      <c r="E5783" s="10"/>
      <c r="G5783" s="81"/>
      <c r="AU5783" s="25"/>
    </row>
    <row r="5784">
      <c r="D5784" s="10"/>
      <c r="E5784" s="10"/>
      <c r="G5784" s="81"/>
      <c r="AU5784" s="25"/>
    </row>
    <row r="5785">
      <c r="D5785" s="10"/>
      <c r="E5785" s="10"/>
      <c r="G5785" s="81"/>
      <c r="AU5785" s="25"/>
    </row>
    <row r="5786">
      <c r="D5786" s="10"/>
      <c r="E5786" s="10"/>
      <c r="G5786" s="81"/>
      <c r="AU5786" s="25"/>
    </row>
    <row r="5787">
      <c r="D5787" s="10"/>
      <c r="E5787" s="10"/>
      <c r="G5787" s="81"/>
      <c r="AU5787" s="25"/>
    </row>
    <row r="5788">
      <c r="D5788" s="10"/>
      <c r="E5788" s="10"/>
      <c r="G5788" s="81"/>
      <c r="AU5788" s="25"/>
    </row>
    <row r="5789">
      <c r="D5789" s="10"/>
      <c r="E5789" s="10"/>
      <c r="G5789" s="81"/>
      <c r="AU5789" s="25"/>
    </row>
    <row r="5790">
      <c r="D5790" s="10"/>
      <c r="E5790" s="10"/>
      <c r="G5790" s="81"/>
      <c r="AU5790" s="25"/>
    </row>
    <row r="5791">
      <c r="D5791" s="10"/>
      <c r="E5791" s="10"/>
      <c r="G5791" s="81"/>
      <c r="AU5791" s="25"/>
    </row>
    <row r="5792">
      <c r="D5792" s="10"/>
      <c r="E5792" s="10"/>
      <c r="G5792" s="81"/>
      <c r="AU5792" s="25"/>
    </row>
    <row r="5793">
      <c r="D5793" s="10"/>
      <c r="E5793" s="10"/>
      <c r="G5793" s="81"/>
      <c r="AU5793" s="25"/>
    </row>
    <row r="5794">
      <c r="D5794" s="10"/>
      <c r="E5794" s="10"/>
      <c r="G5794" s="81"/>
      <c r="AU5794" s="25"/>
    </row>
    <row r="5795">
      <c r="D5795" s="10"/>
      <c r="E5795" s="10"/>
      <c r="G5795" s="81"/>
      <c r="AU5795" s="25"/>
    </row>
    <row r="5796">
      <c r="D5796" s="10"/>
      <c r="E5796" s="10"/>
      <c r="G5796" s="81"/>
      <c r="AU5796" s="25"/>
    </row>
    <row r="5797">
      <c r="D5797" s="10"/>
      <c r="E5797" s="10"/>
      <c r="G5797" s="81"/>
      <c r="AU5797" s="25"/>
    </row>
    <row r="5798">
      <c r="D5798" s="10"/>
      <c r="E5798" s="10"/>
      <c r="G5798" s="81"/>
      <c r="AU5798" s="25"/>
    </row>
    <row r="5799">
      <c r="D5799" s="10"/>
      <c r="E5799" s="10"/>
      <c r="G5799" s="81"/>
      <c r="AU5799" s="25"/>
    </row>
    <row r="5800">
      <c r="D5800" s="10"/>
      <c r="E5800" s="10"/>
      <c r="G5800" s="81"/>
      <c r="AU5800" s="25"/>
    </row>
    <row r="5801">
      <c r="D5801" s="10"/>
      <c r="E5801" s="10"/>
      <c r="G5801" s="81"/>
      <c r="AU5801" s="25"/>
    </row>
    <row r="5802">
      <c r="D5802" s="10"/>
      <c r="E5802" s="10"/>
      <c r="G5802" s="81"/>
      <c r="AU5802" s="25"/>
    </row>
    <row r="5803">
      <c r="D5803" s="10"/>
      <c r="E5803" s="10"/>
      <c r="G5803" s="81"/>
      <c r="AU5803" s="25"/>
    </row>
    <row r="5804">
      <c r="D5804" s="10"/>
      <c r="E5804" s="10"/>
      <c r="G5804" s="81"/>
      <c r="AU5804" s="25"/>
    </row>
    <row r="5805">
      <c r="D5805" s="10"/>
      <c r="E5805" s="10"/>
      <c r="G5805" s="81"/>
      <c r="AU5805" s="25"/>
    </row>
    <row r="5806">
      <c r="D5806" s="10"/>
      <c r="E5806" s="10"/>
      <c r="G5806" s="81"/>
      <c r="AU5806" s="25"/>
    </row>
    <row r="5807">
      <c r="D5807" s="10"/>
      <c r="E5807" s="10"/>
      <c r="G5807" s="81"/>
      <c r="AU5807" s="25"/>
    </row>
    <row r="5808">
      <c r="D5808" s="10"/>
      <c r="E5808" s="10"/>
      <c r="G5808" s="81"/>
      <c r="AU5808" s="25"/>
    </row>
    <row r="5809">
      <c r="D5809" s="10"/>
      <c r="E5809" s="10"/>
      <c r="G5809" s="81"/>
      <c r="AU5809" s="25"/>
    </row>
    <row r="5810">
      <c r="D5810" s="10"/>
      <c r="E5810" s="10"/>
      <c r="G5810" s="81"/>
      <c r="AU5810" s="25"/>
    </row>
    <row r="5811">
      <c r="D5811" s="10"/>
      <c r="E5811" s="10"/>
      <c r="G5811" s="81"/>
      <c r="AU5811" s="25"/>
    </row>
    <row r="5812">
      <c r="D5812" s="10"/>
      <c r="E5812" s="10"/>
      <c r="G5812" s="81"/>
      <c r="AU5812" s="25"/>
    </row>
    <row r="5813">
      <c r="D5813" s="10"/>
      <c r="E5813" s="10"/>
      <c r="G5813" s="81"/>
      <c r="AU5813" s="25"/>
    </row>
    <row r="5814">
      <c r="D5814" s="10"/>
      <c r="E5814" s="10"/>
      <c r="G5814" s="81"/>
      <c r="AU5814" s="25"/>
    </row>
    <row r="5815">
      <c r="D5815" s="10"/>
      <c r="E5815" s="10"/>
      <c r="G5815" s="81"/>
      <c r="AU5815" s="25"/>
    </row>
    <row r="5816">
      <c r="D5816" s="10"/>
      <c r="E5816" s="10"/>
      <c r="G5816" s="81"/>
      <c r="AU5816" s="25"/>
    </row>
    <row r="5817">
      <c r="D5817" s="10"/>
      <c r="E5817" s="10"/>
      <c r="G5817" s="81"/>
      <c r="AU5817" s="25"/>
    </row>
    <row r="5818">
      <c r="D5818" s="10"/>
      <c r="E5818" s="10"/>
      <c r="G5818" s="81"/>
      <c r="AU5818" s="25"/>
    </row>
    <row r="5819">
      <c r="D5819" s="10"/>
      <c r="E5819" s="10"/>
      <c r="G5819" s="81"/>
      <c r="AU5819" s="25"/>
    </row>
    <row r="5820">
      <c r="D5820" s="10"/>
      <c r="E5820" s="10"/>
      <c r="G5820" s="81"/>
      <c r="AU5820" s="25"/>
    </row>
    <row r="5821">
      <c r="D5821" s="10"/>
      <c r="E5821" s="10"/>
      <c r="G5821" s="81"/>
      <c r="AU5821" s="25"/>
    </row>
    <row r="5822">
      <c r="D5822" s="10"/>
      <c r="E5822" s="10"/>
      <c r="G5822" s="81"/>
      <c r="AU5822" s="25"/>
    </row>
    <row r="5823">
      <c r="D5823" s="10"/>
      <c r="E5823" s="10"/>
      <c r="G5823" s="81"/>
      <c r="AU5823" s="25"/>
    </row>
    <row r="5824">
      <c r="D5824" s="10"/>
      <c r="E5824" s="10"/>
      <c r="G5824" s="81"/>
      <c r="AU5824" s="25"/>
    </row>
    <row r="5825">
      <c r="D5825" s="10"/>
      <c r="E5825" s="10"/>
      <c r="G5825" s="81"/>
      <c r="AU5825" s="25"/>
    </row>
    <row r="5826">
      <c r="D5826" s="10"/>
      <c r="E5826" s="10"/>
      <c r="G5826" s="81"/>
      <c r="AU5826" s="25"/>
    </row>
    <row r="5827">
      <c r="D5827" s="10"/>
      <c r="E5827" s="10"/>
      <c r="G5827" s="81"/>
      <c r="AU5827" s="25"/>
    </row>
    <row r="5828">
      <c r="D5828" s="10"/>
      <c r="E5828" s="10"/>
      <c r="G5828" s="81"/>
      <c r="AU5828" s="25"/>
    </row>
    <row r="5829">
      <c r="D5829" s="10"/>
      <c r="E5829" s="10"/>
      <c r="G5829" s="81"/>
      <c r="AU5829" s="25"/>
    </row>
    <row r="5830">
      <c r="D5830" s="10"/>
      <c r="E5830" s="10"/>
      <c r="G5830" s="81"/>
      <c r="AU5830" s="25"/>
    </row>
    <row r="5831">
      <c r="D5831" s="10"/>
      <c r="E5831" s="10"/>
      <c r="G5831" s="81"/>
      <c r="AU5831" s="25"/>
    </row>
    <row r="5832">
      <c r="D5832" s="10"/>
      <c r="E5832" s="10"/>
      <c r="G5832" s="81"/>
      <c r="AU5832" s="25"/>
    </row>
    <row r="5833">
      <c r="D5833" s="10"/>
      <c r="E5833" s="10"/>
      <c r="G5833" s="81"/>
      <c r="AU5833" s="25"/>
    </row>
    <row r="5834">
      <c r="D5834" s="10"/>
      <c r="E5834" s="10"/>
      <c r="G5834" s="81"/>
      <c r="AU5834" s="25"/>
    </row>
    <row r="5835">
      <c r="D5835" s="10"/>
      <c r="E5835" s="10"/>
      <c r="G5835" s="81"/>
      <c r="AU5835" s="25"/>
    </row>
    <row r="5836">
      <c r="D5836" s="10"/>
      <c r="E5836" s="10"/>
      <c r="G5836" s="81"/>
      <c r="AU5836" s="25"/>
    </row>
    <row r="5837">
      <c r="D5837" s="10"/>
      <c r="E5837" s="10"/>
      <c r="G5837" s="81"/>
      <c r="AU5837" s="25"/>
    </row>
    <row r="5838">
      <c r="D5838" s="10"/>
      <c r="E5838" s="10"/>
      <c r="G5838" s="81"/>
      <c r="AU5838" s="25"/>
    </row>
    <row r="5839">
      <c r="D5839" s="10"/>
      <c r="E5839" s="10"/>
      <c r="G5839" s="81"/>
      <c r="AU5839" s="25"/>
    </row>
    <row r="5840">
      <c r="D5840" s="10"/>
      <c r="E5840" s="10"/>
      <c r="G5840" s="81"/>
      <c r="AU5840" s="25"/>
    </row>
    <row r="5841">
      <c r="D5841" s="10"/>
      <c r="E5841" s="10"/>
      <c r="G5841" s="81"/>
      <c r="AU5841" s="25"/>
    </row>
    <row r="5842">
      <c r="D5842" s="10"/>
      <c r="E5842" s="10"/>
      <c r="G5842" s="81"/>
      <c r="AU5842" s="25"/>
    </row>
    <row r="5843">
      <c r="D5843" s="10"/>
      <c r="E5843" s="10"/>
      <c r="G5843" s="81"/>
      <c r="AU5843" s="25"/>
    </row>
    <row r="5844">
      <c r="D5844" s="10"/>
      <c r="E5844" s="10"/>
      <c r="G5844" s="81"/>
      <c r="AU5844" s="25"/>
    </row>
    <row r="5845">
      <c r="D5845" s="10"/>
      <c r="E5845" s="10"/>
      <c r="G5845" s="81"/>
      <c r="AU5845" s="25"/>
    </row>
    <row r="5846">
      <c r="D5846" s="10"/>
      <c r="E5846" s="10"/>
      <c r="G5846" s="81"/>
      <c r="AU5846" s="25"/>
    </row>
    <row r="5847">
      <c r="D5847" s="10"/>
      <c r="E5847" s="10"/>
      <c r="G5847" s="81"/>
      <c r="AU5847" s="25"/>
    </row>
    <row r="5848">
      <c r="D5848" s="10"/>
      <c r="E5848" s="10"/>
      <c r="G5848" s="81"/>
      <c r="AU5848" s="25"/>
    </row>
    <row r="5849">
      <c r="D5849" s="10"/>
      <c r="E5849" s="10"/>
      <c r="G5849" s="81"/>
      <c r="AU5849" s="25"/>
    </row>
    <row r="5850">
      <c r="D5850" s="10"/>
      <c r="E5850" s="10"/>
      <c r="G5850" s="81"/>
      <c r="AU5850" s="25"/>
    </row>
    <row r="5851">
      <c r="D5851" s="10"/>
      <c r="E5851" s="10"/>
      <c r="G5851" s="81"/>
      <c r="AU5851" s="25"/>
    </row>
    <row r="5852">
      <c r="D5852" s="10"/>
      <c r="E5852" s="10"/>
      <c r="G5852" s="81"/>
      <c r="AU5852" s="25"/>
    </row>
    <row r="5853">
      <c r="D5853" s="10"/>
      <c r="E5853" s="10"/>
      <c r="G5853" s="81"/>
      <c r="AU5853" s="25"/>
    </row>
    <row r="5854">
      <c r="D5854" s="10"/>
      <c r="E5854" s="10"/>
      <c r="G5854" s="81"/>
      <c r="AU5854" s="25"/>
    </row>
    <row r="5855">
      <c r="D5855" s="10"/>
      <c r="E5855" s="10"/>
      <c r="G5855" s="81"/>
      <c r="AU5855" s="25"/>
    </row>
    <row r="5856">
      <c r="D5856" s="10"/>
      <c r="E5856" s="10"/>
      <c r="G5856" s="81"/>
      <c r="AU5856" s="25"/>
    </row>
    <row r="5857">
      <c r="D5857" s="10"/>
      <c r="E5857" s="10"/>
      <c r="G5857" s="81"/>
      <c r="AU5857" s="25"/>
    </row>
    <row r="5858">
      <c r="D5858" s="10"/>
      <c r="E5858" s="10"/>
      <c r="G5858" s="81"/>
      <c r="AU5858" s="25"/>
    </row>
    <row r="5859">
      <c r="D5859" s="10"/>
      <c r="E5859" s="10"/>
      <c r="G5859" s="81"/>
      <c r="AU5859" s="25"/>
    </row>
    <row r="5860">
      <c r="D5860" s="10"/>
      <c r="E5860" s="10"/>
      <c r="G5860" s="81"/>
      <c r="AU5860" s="25"/>
    </row>
    <row r="5861">
      <c r="D5861" s="10"/>
      <c r="E5861" s="10"/>
      <c r="G5861" s="81"/>
      <c r="AU5861" s="25"/>
    </row>
    <row r="5862">
      <c r="D5862" s="10"/>
      <c r="E5862" s="10"/>
      <c r="G5862" s="81"/>
      <c r="AU5862" s="25"/>
    </row>
    <row r="5863">
      <c r="D5863" s="10"/>
      <c r="E5863" s="10"/>
      <c r="G5863" s="81"/>
      <c r="AU5863" s="25"/>
    </row>
    <row r="5864">
      <c r="D5864" s="10"/>
      <c r="E5864" s="10"/>
      <c r="G5864" s="81"/>
      <c r="AU5864" s="25"/>
    </row>
    <row r="5865">
      <c r="D5865" s="10"/>
      <c r="E5865" s="10"/>
      <c r="G5865" s="81"/>
      <c r="AU5865" s="25"/>
    </row>
    <row r="5866">
      <c r="D5866" s="10"/>
      <c r="E5866" s="10"/>
      <c r="G5866" s="81"/>
      <c r="AU5866" s="25"/>
    </row>
    <row r="5867">
      <c r="D5867" s="10"/>
      <c r="E5867" s="10"/>
      <c r="G5867" s="81"/>
      <c r="AU5867" s="25"/>
    </row>
    <row r="5868">
      <c r="D5868" s="10"/>
      <c r="E5868" s="10"/>
      <c r="G5868" s="81"/>
      <c r="AU5868" s="25"/>
    </row>
    <row r="5869">
      <c r="D5869" s="10"/>
      <c r="E5869" s="10"/>
      <c r="G5869" s="81"/>
      <c r="AU5869" s="25"/>
    </row>
    <row r="5870">
      <c r="D5870" s="10"/>
      <c r="E5870" s="10"/>
      <c r="G5870" s="81"/>
      <c r="AU5870" s="25"/>
    </row>
    <row r="5871">
      <c r="D5871" s="10"/>
      <c r="E5871" s="10"/>
      <c r="G5871" s="81"/>
      <c r="AU5871" s="25"/>
    </row>
    <row r="5872">
      <c r="D5872" s="10"/>
      <c r="E5872" s="10"/>
      <c r="G5872" s="81"/>
      <c r="AU5872" s="25"/>
    </row>
    <row r="5873">
      <c r="D5873" s="10"/>
      <c r="E5873" s="10"/>
      <c r="G5873" s="81"/>
      <c r="AU5873" s="25"/>
    </row>
    <row r="5874">
      <c r="D5874" s="10"/>
      <c r="E5874" s="10"/>
      <c r="G5874" s="81"/>
      <c r="AU5874" s="25"/>
    </row>
    <row r="5875">
      <c r="D5875" s="10"/>
      <c r="E5875" s="10"/>
      <c r="G5875" s="81"/>
      <c r="AU5875" s="25"/>
    </row>
    <row r="5876">
      <c r="D5876" s="10"/>
      <c r="E5876" s="10"/>
      <c r="G5876" s="81"/>
      <c r="AU5876" s="25"/>
    </row>
    <row r="5877">
      <c r="D5877" s="10"/>
      <c r="E5877" s="10"/>
      <c r="G5877" s="81"/>
      <c r="AU5877" s="25"/>
    </row>
    <row r="5878">
      <c r="D5878" s="10"/>
      <c r="E5878" s="10"/>
      <c r="G5878" s="81"/>
      <c r="AU5878" s="25"/>
    </row>
    <row r="5879">
      <c r="D5879" s="10"/>
      <c r="E5879" s="10"/>
      <c r="G5879" s="81"/>
      <c r="AU5879" s="25"/>
    </row>
    <row r="5880">
      <c r="D5880" s="10"/>
      <c r="E5880" s="10"/>
      <c r="G5880" s="81"/>
      <c r="AU5880" s="25"/>
    </row>
    <row r="5881">
      <c r="D5881" s="10"/>
      <c r="E5881" s="10"/>
      <c r="G5881" s="81"/>
      <c r="AU5881" s="25"/>
    </row>
    <row r="5882">
      <c r="D5882" s="10"/>
      <c r="E5882" s="10"/>
      <c r="G5882" s="81"/>
      <c r="AU5882" s="25"/>
    </row>
    <row r="5883">
      <c r="D5883" s="10"/>
      <c r="E5883" s="10"/>
      <c r="G5883" s="81"/>
      <c r="AU5883" s="25"/>
    </row>
    <row r="5884">
      <c r="D5884" s="10"/>
      <c r="E5884" s="10"/>
      <c r="G5884" s="81"/>
      <c r="AU5884" s="25"/>
    </row>
    <row r="5885">
      <c r="D5885" s="10"/>
      <c r="E5885" s="10"/>
      <c r="G5885" s="81"/>
      <c r="AU5885" s="25"/>
    </row>
    <row r="5886">
      <c r="D5886" s="10"/>
      <c r="E5886" s="10"/>
      <c r="G5886" s="81"/>
      <c r="AU5886" s="25"/>
    </row>
    <row r="5887">
      <c r="D5887" s="10"/>
      <c r="E5887" s="10"/>
      <c r="G5887" s="81"/>
      <c r="AU5887" s="25"/>
    </row>
    <row r="5888">
      <c r="D5888" s="10"/>
      <c r="E5888" s="10"/>
      <c r="G5888" s="81"/>
      <c r="AU5888" s="25"/>
    </row>
    <row r="5889">
      <c r="D5889" s="10"/>
      <c r="E5889" s="10"/>
      <c r="G5889" s="81"/>
      <c r="AU5889" s="25"/>
    </row>
    <row r="5890">
      <c r="D5890" s="10"/>
      <c r="E5890" s="10"/>
      <c r="G5890" s="81"/>
      <c r="AU5890" s="25"/>
    </row>
    <row r="5891">
      <c r="D5891" s="10"/>
      <c r="E5891" s="10"/>
      <c r="G5891" s="81"/>
      <c r="AU5891" s="25"/>
    </row>
    <row r="5892">
      <c r="D5892" s="10"/>
      <c r="E5892" s="10"/>
      <c r="G5892" s="81"/>
      <c r="AU5892" s="25"/>
    </row>
    <row r="5893">
      <c r="D5893" s="10"/>
      <c r="E5893" s="10"/>
      <c r="G5893" s="81"/>
      <c r="AU5893" s="25"/>
    </row>
    <row r="5894">
      <c r="D5894" s="10"/>
      <c r="E5894" s="10"/>
      <c r="G5894" s="81"/>
      <c r="AU5894" s="25"/>
    </row>
    <row r="5895">
      <c r="D5895" s="10"/>
      <c r="E5895" s="10"/>
      <c r="G5895" s="81"/>
      <c r="AU5895" s="25"/>
    </row>
    <row r="5896">
      <c r="D5896" s="10"/>
      <c r="E5896" s="10"/>
      <c r="G5896" s="81"/>
      <c r="AU5896" s="25"/>
    </row>
    <row r="5897">
      <c r="D5897" s="10"/>
      <c r="E5897" s="10"/>
      <c r="G5897" s="81"/>
      <c r="AU5897" s="25"/>
    </row>
    <row r="5898">
      <c r="D5898" s="10"/>
      <c r="E5898" s="10"/>
      <c r="G5898" s="81"/>
      <c r="AU5898" s="25"/>
    </row>
    <row r="5899">
      <c r="D5899" s="10"/>
      <c r="E5899" s="10"/>
      <c r="G5899" s="81"/>
      <c r="AU5899" s="25"/>
    </row>
    <row r="5900">
      <c r="D5900" s="10"/>
      <c r="E5900" s="10"/>
      <c r="G5900" s="81"/>
      <c r="AU5900" s="25"/>
    </row>
    <row r="5901">
      <c r="D5901" s="10"/>
      <c r="E5901" s="10"/>
      <c r="G5901" s="81"/>
      <c r="AU5901" s="25"/>
    </row>
    <row r="5902">
      <c r="D5902" s="10"/>
      <c r="E5902" s="10"/>
      <c r="G5902" s="81"/>
      <c r="AU5902" s="25"/>
    </row>
    <row r="5903">
      <c r="D5903" s="10"/>
      <c r="E5903" s="10"/>
      <c r="G5903" s="81"/>
      <c r="AU5903" s="25"/>
    </row>
    <row r="5904">
      <c r="D5904" s="10"/>
      <c r="E5904" s="10"/>
      <c r="G5904" s="81"/>
      <c r="AU5904" s="25"/>
    </row>
    <row r="5905">
      <c r="D5905" s="10"/>
      <c r="E5905" s="10"/>
      <c r="G5905" s="81"/>
      <c r="AU5905" s="25"/>
    </row>
    <row r="5906">
      <c r="D5906" s="10"/>
      <c r="E5906" s="10"/>
      <c r="G5906" s="81"/>
      <c r="AU5906" s="25"/>
    </row>
    <row r="5907">
      <c r="D5907" s="10"/>
      <c r="E5907" s="10"/>
      <c r="G5907" s="81"/>
      <c r="AU5907" s="25"/>
    </row>
    <row r="5908">
      <c r="D5908" s="10"/>
      <c r="E5908" s="10"/>
      <c r="G5908" s="81"/>
      <c r="AU5908" s="25"/>
    </row>
    <row r="5909">
      <c r="D5909" s="10"/>
      <c r="E5909" s="10"/>
      <c r="G5909" s="81"/>
      <c r="AU5909" s="25"/>
    </row>
    <row r="5910">
      <c r="D5910" s="10"/>
      <c r="E5910" s="10"/>
      <c r="G5910" s="81"/>
      <c r="AU5910" s="25"/>
    </row>
    <row r="5911">
      <c r="D5911" s="10"/>
      <c r="E5911" s="10"/>
      <c r="G5911" s="81"/>
      <c r="AU5911" s="25"/>
    </row>
    <row r="5912">
      <c r="D5912" s="10"/>
      <c r="E5912" s="10"/>
      <c r="G5912" s="81"/>
      <c r="AU5912" s="25"/>
    </row>
    <row r="5913">
      <c r="D5913" s="10"/>
      <c r="E5913" s="10"/>
      <c r="G5913" s="81"/>
      <c r="AU5913" s="25"/>
    </row>
    <row r="5914">
      <c r="D5914" s="10"/>
      <c r="E5914" s="10"/>
      <c r="G5914" s="81"/>
      <c r="AU5914" s="25"/>
    </row>
    <row r="5915">
      <c r="D5915" s="10"/>
      <c r="E5915" s="10"/>
      <c r="G5915" s="81"/>
      <c r="AU5915" s="25"/>
    </row>
    <row r="5916">
      <c r="D5916" s="10"/>
      <c r="E5916" s="10"/>
      <c r="G5916" s="81"/>
      <c r="AU5916" s="25"/>
    </row>
    <row r="5917">
      <c r="D5917" s="10"/>
      <c r="E5917" s="10"/>
      <c r="G5917" s="81"/>
      <c r="AU5917" s="25"/>
    </row>
    <row r="5918">
      <c r="D5918" s="10"/>
      <c r="E5918" s="10"/>
      <c r="G5918" s="81"/>
      <c r="AU5918" s="25"/>
    </row>
    <row r="5919">
      <c r="D5919" s="10"/>
      <c r="E5919" s="10"/>
      <c r="G5919" s="81"/>
      <c r="AU5919" s="25"/>
    </row>
    <row r="5920">
      <c r="D5920" s="10"/>
      <c r="E5920" s="10"/>
      <c r="G5920" s="81"/>
      <c r="AU5920" s="25"/>
    </row>
    <row r="5921">
      <c r="D5921" s="10"/>
      <c r="E5921" s="10"/>
      <c r="G5921" s="81"/>
      <c r="AU5921" s="25"/>
    </row>
    <row r="5922">
      <c r="D5922" s="10"/>
      <c r="E5922" s="10"/>
      <c r="G5922" s="81"/>
      <c r="AU5922" s="25"/>
    </row>
    <row r="5923">
      <c r="D5923" s="10"/>
      <c r="E5923" s="10"/>
      <c r="G5923" s="81"/>
      <c r="AU5923" s="25"/>
    </row>
    <row r="5924">
      <c r="D5924" s="10"/>
      <c r="E5924" s="10"/>
      <c r="G5924" s="81"/>
      <c r="AU5924" s="25"/>
    </row>
    <row r="5925">
      <c r="D5925" s="10"/>
      <c r="E5925" s="10"/>
      <c r="G5925" s="81"/>
      <c r="AU5925" s="25"/>
    </row>
    <row r="5926">
      <c r="D5926" s="10"/>
      <c r="E5926" s="10"/>
      <c r="G5926" s="81"/>
      <c r="AU5926" s="25"/>
    </row>
    <row r="5927">
      <c r="D5927" s="10"/>
      <c r="E5927" s="10"/>
      <c r="G5927" s="81"/>
      <c r="AU5927" s="25"/>
    </row>
    <row r="5928">
      <c r="D5928" s="10"/>
      <c r="E5928" s="10"/>
      <c r="G5928" s="81"/>
      <c r="AU5928" s="25"/>
    </row>
    <row r="5929">
      <c r="D5929" s="10"/>
      <c r="E5929" s="10"/>
      <c r="G5929" s="81"/>
      <c r="AU5929" s="25"/>
    </row>
    <row r="5930">
      <c r="D5930" s="10"/>
      <c r="E5930" s="10"/>
      <c r="G5930" s="81"/>
      <c r="AU5930" s="25"/>
    </row>
    <row r="5931">
      <c r="D5931" s="10"/>
      <c r="E5931" s="10"/>
      <c r="G5931" s="81"/>
      <c r="AU5931" s="25"/>
    </row>
    <row r="5932">
      <c r="D5932" s="10"/>
      <c r="E5932" s="10"/>
      <c r="G5932" s="81"/>
      <c r="AU5932" s="25"/>
    </row>
    <row r="5933">
      <c r="D5933" s="10"/>
      <c r="E5933" s="10"/>
      <c r="G5933" s="81"/>
      <c r="AU5933" s="25"/>
    </row>
    <row r="5934">
      <c r="D5934" s="10"/>
      <c r="E5934" s="10"/>
      <c r="G5934" s="81"/>
      <c r="AU5934" s="25"/>
    </row>
    <row r="5935">
      <c r="D5935" s="10"/>
      <c r="E5935" s="10"/>
      <c r="G5935" s="81"/>
      <c r="AU5935" s="25"/>
    </row>
    <row r="5936">
      <c r="D5936" s="10"/>
      <c r="E5936" s="10"/>
      <c r="G5936" s="81"/>
      <c r="AU5936" s="25"/>
    </row>
    <row r="5937">
      <c r="D5937" s="10"/>
      <c r="E5937" s="10"/>
      <c r="G5937" s="81"/>
      <c r="AU5937" s="25"/>
    </row>
    <row r="5938">
      <c r="D5938" s="10"/>
      <c r="E5938" s="10"/>
      <c r="G5938" s="81"/>
      <c r="AU5938" s="25"/>
    </row>
    <row r="5939">
      <c r="D5939" s="10"/>
      <c r="E5939" s="10"/>
      <c r="G5939" s="81"/>
      <c r="AU5939" s="25"/>
    </row>
    <row r="5940">
      <c r="D5940" s="10"/>
      <c r="E5940" s="10"/>
      <c r="G5940" s="81"/>
      <c r="AU5940" s="25"/>
    </row>
    <row r="5941">
      <c r="D5941" s="10"/>
      <c r="E5941" s="10"/>
      <c r="G5941" s="81"/>
      <c r="AU5941" s="25"/>
    </row>
    <row r="5942">
      <c r="D5942" s="10"/>
      <c r="E5942" s="10"/>
      <c r="G5942" s="81"/>
      <c r="AU5942" s="25"/>
    </row>
    <row r="5943">
      <c r="D5943" s="10"/>
      <c r="E5943" s="10"/>
      <c r="G5943" s="81"/>
      <c r="AU5943" s="25"/>
    </row>
    <row r="5944">
      <c r="D5944" s="10"/>
      <c r="E5944" s="10"/>
      <c r="G5944" s="81"/>
      <c r="AU5944" s="25"/>
    </row>
    <row r="5945">
      <c r="D5945" s="10"/>
      <c r="E5945" s="10"/>
      <c r="G5945" s="81"/>
      <c r="AU5945" s="25"/>
    </row>
    <row r="5946">
      <c r="D5946" s="10"/>
      <c r="E5946" s="10"/>
      <c r="G5946" s="81"/>
      <c r="AU5946" s="25"/>
    </row>
    <row r="5947">
      <c r="D5947" s="10"/>
      <c r="E5947" s="10"/>
      <c r="G5947" s="81"/>
      <c r="AU5947" s="25"/>
    </row>
    <row r="5948">
      <c r="D5948" s="10"/>
      <c r="E5948" s="10"/>
      <c r="G5948" s="81"/>
      <c r="AU5948" s="25"/>
    </row>
    <row r="5949">
      <c r="D5949" s="10"/>
      <c r="E5949" s="10"/>
      <c r="G5949" s="81"/>
      <c r="AU5949" s="25"/>
    </row>
    <row r="5950">
      <c r="D5950" s="10"/>
      <c r="E5950" s="10"/>
      <c r="G5950" s="81"/>
      <c r="AU5950" s="25"/>
    </row>
    <row r="5951">
      <c r="D5951" s="10"/>
      <c r="E5951" s="10"/>
      <c r="G5951" s="81"/>
      <c r="AU5951" s="25"/>
    </row>
    <row r="5952">
      <c r="D5952" s="10"/>
      <c r="E5952" s="10"/>
      <c r="G5952" s="81"/>
      <c r="AU5952" s="25"/>
    </row>
    <row r="5953">
      <c r="D5953" s="10"/>
      <c r="E5953" s="10"/>
      <c r="G5953" s="81"/>
      <c r="AU5953" s="25"/>
    </row>
    <row r="5954">
      <c r="D5954" s="10"/>
      <c r="E5954" s="10"/>
      <c r="G5954" s="81"/>
      <c r="AU5954" s="25"/>
    </row>
    <row r="5955">
      <c r="D5955" s="10"/>
      <c r="E5955" s="10"/>
      <c r="G5955" s="81"/>
      <c r="AU5955" s="25"/>
    </row>
    <row r="5956">
      <c r="D5956" s="10"/>
      <c r="E5956" s="10"/>
      <c r="G5956" s="81"/>
      <c r="AU5956" s="25"/>
    </row>
    <row r="5957">
      <c r="D5957" s="10"/>
      <c r="E5957" s="10"/>
      <c r="G5957" s="81"/>
      <c r="AU5957" s="25"/>
    </row>
    <row r="5958">
      <c r="D5958" s="10"/>
      <c r="E5958" s="10"/>
      <c r="G5958" s="81"/>
      <c r="AU5958" s="25"/>
    </row>
    <row r="5959">
      <c r="D5959" s="10"/>
      <c r="E5959" s="10"/>
      <c r="G5959" s="81"/>
      <c r="AU5959" s="25"/>
    </row>
    <row r="5960">
      <c r="D5960" s="10"/>
      <c r="E5960" s="10"/>
      <c r="G5960" s="81"/>
      <c r="AU5960" s="25"/>
    </row>
    <row r="5961">
      <c r="D5961" s="10"/>
      <c r="E5961" s="10"/>
      <c r="G5961" s="81"/>
      <c r="AU5961" s="25"/>
    </row>
    <row r="5962">
      <c r="D5962" s="10"/>
      <c r="E5962" s="10"/>
      <c r="G5962" s="81"/>
      <c r="AU5962" s="25"/>
    </row>
    <row r="5963">
      <c r="D5963" s="10"/>
      <c r="E5963" s="10"/>
      <c r="G5963" s="81"/>
      <c r="AU5963" s="25"/>
    </row>
    <row r="5964">
      <c r="D5964" s="10"/>
      <c r="E5964" s="10"/>
      <c r="G5964" s="81"/>
      <c r="AU5964" s="25"/>
    </row>
    <row r="5965">
      <c r="D5965" s="10"/>
      <c r="E5965" s="10"/>
      <c r="G5965" s="81"/>
      <c r="AU5965" s="25"/>
    </row>
    <row r="5966">
      <c r="D5966" s="10"/>
      <c r="E5966" s="10"/>
      <c r="G5966" s="81"/>
      <c r="AU5966" s="25"/>
    </row>
    <row r="5967">
      <c r="D5967" s="10"/>
      <c r="E5967" s="10"/>
      <c r="G5967" s="81"/>
      <c r="AU5967" s="25"/>
    </row>
    <row r="5968">
      <c r="D5968" s="10"/>
      <c r="E5968" s="10"/>
      <c r="G5968" s="81"/>
      <c r="AU5968" s="25"/>
    </row>
    <row r="5969">
      <c r="D5969" s="10"/>
      <c r="E5969" s="10"/>
      <c r="G5969" s="81"/>
      <c r="AU5969" s="25"/>
    </row>
    <row r="5970">
      <c r="D5970" s="10"/>
      <c r="E5970" s="10"/>
      <c r="G5970" s="81"/>
      <c r="AU5970" s="25"/>
    </row>
    <row r="5971">
      <c r="D5971" s="10"/>
      <c r="E5971" s="10"/>
      <c r="G5971" s="81"/>
      <c r="AU5971" s="25"/>
    </row>
    <row r="5972">
      <c r="D5972" s="10"/>
      <c r="E5972" s="10"/>
      <c r="G5972" s="81"/>
      <c r="AU5972" s="25"/>
    </row>
    <row r="5973">
      <c r="D5973" s="10"/>
      <c r="E5973" s="10"/>
      <c r="G5973" s="81"/>
      <c r="AU5973" s="25"/>
    </row>
    <row r="5974">
      <c r="D5974" s="10"/>
      <c r="E5974" s="10"/>
      <c r="G5974" s="81"/>
      <c r="AU5974" s="25"/>
    </row>
    <row r="5975">
      <c r="D5975" s="10"/>
      <c r="E5975" s="10"/>
      <c r="G5975" s="81"/>
      <c r="AU5975" s="25"/>
    </row>
    <row r="5976">
      <c r="D5976" s="10"/>
      <c r="E5976" s="10"/>
      <c r="G5976" s="81"/>
      <c r="AU5976" s="25"/>
    </row>
    <row r="5977">
      <c r="D5977" s="10"/>
      <c r="E5977" s="10"/>
      <c r="G5977" s="81"/>
      <c r="AU5977" s="25"/>
    </row>
    <row r="5978">
      <c r="D5978" s="10"/>
      <c r="E5978" s="10"/>
      <c r="G5978" s="81"/>
      <c r="AU5978" s="25"/>
    </row>
    <row r="5979">
      <c r="D5979" s="10"/>
      <c r="E5979" s="10"/>
      <c r="G5979" s="81"/>
      <c r="AU5979" s="25"/>
    </row>
    <row r="5980">
      <c r="D5980" s="10"/>
      <c r="E5980" s="10"/>
      <c r="G5980" s="81"/>
      <c r="AU5980" s="25"/>
    </row>
    <row r="5981">
      <c r="D5981" s="10"/>
      <c r="E5981" s="10"/>
      <c r="G5981" s="81"/>
      <c r="AU5981" s="25"/>
    </row>
    <row r="5982">
      <c r="D5982" s="10"/>
      <c r="E5982" s="10"/>
      <c r="G5982" s="81"/>
      <c r="AU5982" s="25"/>
    </row>
    <row r="5983">
      <c r="D5983" s="10"/>
      <c r="E5983" s="10"/>
      <c r="G5983" s="81"/>
      <c r="AU5983" s="25"/>
    </row>
    <row r="5984">
      <c r="D5984" s="10"/>
      <c r="E5984" s="10"/>
      <c r="G5984" s="81"/>
      <c r="AU5984" s="25"/>
    </row>
    <row r="5985">
      <c r="D5985" s="10"/>
      <c r="E5985" s="10"/>
      <c r="G5985" s="81"/>
      <c r="AU5985" s="25"/>
    </row>
    <row r="5986">
      <c r="D5986" s="10"/>
      <c r="E5986" s="10"/>
      <c r="G5986" s="81"/>
      <c r="AU5986" s="25"/>
    </row>
    <row r="5987">
      <c r="D5987" s="10"/>
      <c r="E5987" s="10"/>
      <c r="G5987" s="81"/>
      <c r="AU5987" s="25"/>
    </row>
    <row r="5988">
      <c r="D5988" s="10"/>
      <c r="E5988" s="10"/>
      <c r="G5988" s="81"/>
      <c r="AU5988" s="25"/>
    </row>
    <row r="5989">
      <c r="D5989" s="10"/>
      <c r="E5989" s="10"/>
      <c r="G5989" s="81"/>
      <c r="AU5989" s="25"/>
    </row>
    <row r="5990">
      <c r="D5990" s="10"/>
      <c r="E5990" s="10"/>
      <c r="G5990" s="81"/>
      <c r="AU5990" s="25"/>
    </row>
    <row r="5991">
      <c r="D5991" s="10"/>
      <c r="E5991" s="10"/>
      <c r="G5991" s="81"/>
      <c r="AU5991" s="25"/>
    </row>
    <row r="5992">
      <c r="D5992" s="10"/>
      <c r="E5992" s="10"/>
      <c r="G5992" s="81"/>
      <c r="AU5992" s="25"/>
    </row>
    <row r="5993">
      <c r="D5993" s="10"/>
      <c r="E5993" s="10"/>
      <c r="G5993" s="81"/>
      <c r="AU5993" s="25"/>
    </row>
    <row r="5994">
      <c r="D5994" s="10"/>
      <c r="E5994" s="10"/>
      <c r="G5994" s="81"/>
      <c r="AU5994" s="25"/>
    </row>
    <row r="5995">
      <c r="D5995" s="10"/>
      <c r="E5995" s="10"/>
      <c r="G5995" s="81"/>
      <c r="AU5995" s="25"/>
    </row>
    <row r="5996">
      <c r="D5996" s="10"/>
      <c r="E5996" s="10"/>
      <c r="G5996" s="81"/>
      <c r="AU5996" s="25"/>
    </row>
    <row r="5997">
      <c r="D5997" s="10"/>
      <c r="E5997" s="10"/>
      <c r="G5997" s="81"/>
      <c r="AU5997" s="25"/>
    </row>
    <row r="5998">
      <c r="D5998" s="10"/>
      <c r="E5998" s="10"/>
      <c r="G5998" s="81"/>
      <c r="AU5998" s="25"/>
    </row>
    <row r="5999">
      <c r="D5999" s="10"/>
      <c r="E5999" s="10"/>
      <c r="G5999" s="81"/>
      <c r="AU5999" s="25"/>
    </row>
    <row r="6000">
      <c r="D6000" s="10"/>
      <c r="E6000" s="10"/>
      <c r="G6000" s="81"/>
      <c r="AU6000" s="25"/>
    </row>
    <row r="6001">
      <c r="D6001" s="10"/>
      <c r="E6001" s="10"/>
      <c r="G6001" s="81"/>
      <c r="AU6001" s="25"/>
    </row>
    <row r="6002">
      <c r="D6002" s="10"/>
      <c r="E6002" s="10"/>
      <c r="G6002" s="81"/>
      <c r="AU6002" s="25"/>
    </row>
    <row r="6003">
      <c r="D6003" s="10"/>
      <c r="E6003" s="10"/>
      <c r="G6003" s="81"/>
      <c r="AU6003" s="25"/>
    </row>
    <row r="6004">
      <c r="D6004" s="10"/>
      <c r="E6004" s="10"/>
      <c r="G6004" s="81"/>
      <c r="AU6004" s="25"/>
    </row>
    <row r="6005">
      <c r="D6005" s="10"/>
      <c r="E6005" s="10"/>
      <c r="G6005" s="81"/>
      <c r="AU6005" s="25"/>
    </row>
    <row r="6006">
      <c r="D6006" s="10"/>
      <c r="E6006" s="10"/>
      <c r="G6006" s="81"/>
      <c r="AU6006" s="25"/>
    </row>
    <row r="6007">
      <c r="D6007" s="10"/>
      <c r="E6007" s="10"/>
      <c r="G6007" s="81"/>
      <c r="AU6007" s="25"/>
    </row>
    <row r="6008">
      <c r="D6008" s="10"/>
      <c r="E6008" s="10"/>
      <c r="G6008" s="81"/>
      <c r="AU6008" s="25"/>
    </row>
    <row r="6009">
      <c r="D6009" s="10"/>
      <c r="E6009" s="10"/>
      <c r="G6009" s="81"/>
      <c r="AU6009" s="25"/>
    </row>
    <row r="6010">
      <c r="D6010" s="10"/>
      <c r="E6010" s="10"/>
      <c r="G6010" s="81"/>
      <c r="AU6010" s="25"/>
    </row>
    <row r="6011">
      <c r="D6011" s="10"/>
      <c r="E6011" s="10"/>
      <c r="G6011" s="81"/>
      <c r="AU6011" s="25"/>
    </row>
    <row r="6012">
      <c r="D6012" s="10"/>
      <c r="E6012" s="10"/>
      <c r="G6012" s="81"/>
      <c r="AU6012" s="25"/>
    </row>
    <row r="6013">
      <c r="D6013" s="10"/>
      <c r="E6013" s="10"/>
      <c r="G6013" s="81"/>
      <c r="AU6013" s="25"/>
    </row>
    <row r="6014">
      <c r="D6014" s="10"/>
      <c r="E6014" s="10"/>
      <c r="G6014" s="81"/>
      <c r="AU6014" s="25"/>
    </row>
    <row r="6015">
      <c r="D6015" s="10"/>
      <c r="E6015" s="10"/>
      <c r="G6015" s="81"/>
      <c r="AU6015" s="25"/>
    </row>
    <row r="6016">
      <c r="D6016" s="10"/>
      <c r="E6016" s="10"/>
      <c r="G6016" s="81"/>
      <c r="AU6016" s="25"/>
    </row>
    <row r="6017">
      <c r="D6017" s="10"/>
      <c r="E6017" s="10"/>
      <c r="G6017" s="81"/>
      <c r="AU6017" s="25"/>
    </row>
    <row r="6018">
      <c r="D6018" s="10"/>
      <c r="E6018" s="10"/>
      <c r="G6018" s="81"/>
      <c r="AU6018" s="25"/>
    </row>
    <row r="6019">
      <c r="D6019" s="10"/>
      <c r="E6019" s="10"/>
      <c r="G6019" s="81"/>
      <c r="AU6019" s="25"/>
    </row>
    <row r="6020">
      <c r="D6020" s="10"/>
      <c r="E6020" s="10"/>
      <c r="G6020" s="81"/>
      <c r="AU6020" s="25"/>
    </row>
    <row r="6021">
      <c r="D6021" s="10"/>
      <c r="E6021" s="10"/>
      <c r="G6021" s="81"/>
      <c r="AU6021" s="25"/>
    </row>
    <row r="6022">
      <c r="D6022" s="10"/>
      <c r="E6022" s="10"/>
      <c r="G6022" s="81"/>
      <c r="AU6022" s="25"/>
    </row>
    <row r="6023">
      <c r="D6023" s="10"/>
      <c r="E6023" s="10"/>
      <c r="G6023" s="81"/>
      <c r="AU6023" s="25"/>
    </row>
    <row r="6024">
      <c r="D6024" s="10"/>
      <c r="E6024" s="10"/>
      <c r="G6024" s="81"/>
      <c r="AU6024" s="25"/>
    </row>
    <row r="6025">
      <c r="D6025" s="10"/>
      <c r="E6025" s="10"/>
      <c r="G6025" s="81"/>
      <c r="AU6025" s="25"/>
    </row>
    <row r="6026">
      <c r="D6026" s="10"/>
      <c r="E6026" s="10"/>
      <c r="G6026" s="81"/>
      <c r="AU6026" s="25"/>
    </row>
    <row r="6027">
      <c r="D6027" s="10"/>
      <c r="E6027" s="10"/>
      <c r="G6027" s="81"/>
      <c r="AU6027" s="25"/>
    </row>
    <row r="6028">
      <c r="D6028" s="10"/>
      <c r="E6028" s="10"/>
      <c r="G6028" s="81"/>
      <c r="AU6028" s="25"/>
    </row>
    <row r="6029">
      <c r="D6029" s="10"/>
      <c r="E6029" s="10"/>
      <c r="G6029" s="81"/>
      <c r="AU6029" s="25"/>
    </row>
    <row r="6030">
      <c r="D6030" s="10"/>
      <c r="E6030" s="10"/>
      <c r="G6030" s="81"/>
      <c r="AU6030" s="25"/>
    </row>
    <row r="6031">
      <c r="D6031" s="10"/>
      <c r="E6031" s="10"/>
      <c r="G6031" s="81"/>
      <c r="AU6031" s="25"/>
    </row>
    <row r="6032">
      <c r="D6032" s="10"/>
      <c r="E6032" s="10"/>
      <c r="G6032" s="81"/>
      <c r="AU6032" s="25"/>
    </row>
    <row r="6033">
      <c r="D6033" s="10"/>
      <c r="E6033" s="10"/>
      <c r="G6033" s="81"/>
      <c r="AU6033" s="25"/>
    </row>
    <row r="6034">
      <c r="D6034" s="10"/>
      <c r="E6034" s="10"/>
      <c r="G6034" s="81"/>
      <c r="AU6034" s="25"/>
    </row>
    <row r="6035">
      <c r="D6035" s="10"/>
      <c r="E6035" s="10"/>
      <c r="G6035" s="81"/>
      <c r="AU6035" s="25"/>
    </row>
    <row r="6036">
      <c r="D6036" s="10"/>
      <c r="E6036" s="10"/>
      <c r="G6036" s="81"/>
      <c r="AU6036" s="25"/>
    </row>
    <row r="6037">
      <c r="D6037" s="10"/>
      <c r="E6037" s="10"/>
      <c r="G6037" s="81"/>
      <c r="AU6037" s="25"/>
    </row>
    <row r="6038">
      <c r="D6038" s="10"/>
      <c r="E6038" s="10"/>
      <c r="G6038" s="81"/>
      <c r="AU6038" s="25"/>
    </row>
    <row r="6039">
      <c r="D6039" s="10"/>
      <c r="E6039" s="10"/>
      <c r="G6039" s="81"/>
      <c r="AU6039" s="25"/>
    </row>
    <row r="6040">
      <c r="D6040" s="10"/>
      <c r="E6040" s="10"/>
      <c r="G6040" s="81"/>
      <c r="AU6040" s="25"/>
    </row>
    <row r="6041">
      <c r="D6041" s="10"/>
      <c r="E6041" s="10"/>
      <c r="G6041" s="81"/>
      <c r="AU6041" s="25"/>
    </row>
    <row r="6042">
      <c r="D6042" s="10"/>
      <c r="E6042" s="10"/>
      <c r="G6042" s="81"/>
      <c r="AU6042" s="25"/>
    </row>
    <row r="6043">
      <c r="D6043" s="10"/>
      <c r="E6043" s="10"/>
      <c r="G6043" s="81"/>
      <c r="AU6043" s="25"/>
    </row>
    <row r="6044">
      <c r="D6044" s="10"/>
      <c r="E6044" s="10"/>
      <c r="G6044" s="81"/>
      <c r="AU6044" s="25"/>
    </row>
    <row r="6045">
      <c r="D6045" s="10"/>
      <c r="E6045" s="10"/>
      <c r="G6045" s="81"/>
      <c r="AU6045" s="25"/>
    </row>
    <row r="6046">
      <c r="D6046" s="10"/>
      <c r="E6046" s="10"/>
      <c r="G6046" s="81"/>
      <c r="AU6046" s="25"/>
    </row>
    <row r="6047">
      <c r="D6047" s="10"/>
      <c r="E6047" s="10"/>
      <c r="G6047" s="81"/>
      <c r="AU6047" s="25"/>
    </row>
    <row r="6048">
      <c r="D6048" s="10"/>
      <c r="E6048" s="10"/>
      <c r="G6048" s="81"/>
      <c r="AU6048" s="25"/>
    </row>
    <row r="6049">
      <c r="D6049" s="10"/>
      <c r="E6049" s="10"/>
      <c r="G6049" s="81"/>
      <c r="AU6049" s="25"/>
    </row>
    <row r="6050">
      <c r="D6050" s="10"/>
      <c r="E6050" s="10"/>
      <c r="G6050" s="81"/>
      <c r="AU6050" s="25"/>
    </row>
    <row r="6051">
      <c r="D6051" s="10"/>
      <c r="E6051" s="10"/>
      <c r="G6051" s="81"/>
      <c r="AU6051" s="25"/>
    </row>
    <row r="6052">
      <c r="D6052" s="10"/>
      <c r="E6052" s="10"/>
      <c r="G6052" s="81"/>
      <c r="AU6052" s="25"/>
    </row>
    <row r="6053">
      <c r="D6053" s="10"/>
      <c r="E6053" s="10"/>
      <c r="G6053" s="81"/>
      <c r="AU6053" s="25"/>
    </row>
    <row r="6054">
      <c r="D6054" s="10"/>
      <c r="E6054" s="10"/>
      <c r="G6054" s="81"/>
      <c r="AU6054" s="25"/>
    </row>
    <row r="6055">
      <c r="D6055" s="10"/>
      <c r="E6055" s="10"/>
      <c r="G6055" s="81"/>
      <c r="AU6055" s="25"/>
    </row>
    <row r="6056">
      <c r="D6056" s="10"/>
      <c r="E6056" s="10"/>
      <c r="G6056" s="81"/>
      <c r="AU6056" s="25"/>
    </row>
    <row r="6057">
      <c r="D6057" s="10"/>
      <c r="E6057" s="10"/>
      <c r="G6057" s="81"/>
      <c r="AU6057" s="25"/>
    </row>
    <row r="6058">
      <c r="D6058" s="10"/>
      <c r="E6058" s="10"/>
      <c r="G6058" s="81"/>
      <c r="AU6058" s="25"/>
    </row>
    <row r="6059">
      <c r="D6059" s="10"/>
      <c r="E6059" s="10"/>
      <c r="G6059" s="81"/>
      <c r="AU6059" s="25"/>
    </row>
    <row r="6060">
      <c r="D6060" s="10"/>
      <c r="E6060" s="10"/>
      <c r="G6060" s="81"/>
      <c r="AU6060" s="25"/>
    </row>
    <row r="6061">
      <c r="D6061" s="10"/>
      <c r="E6061" s="10"/>
      <c r="G6061" s="81"/>
      <c r="AU6061" s="25"/>
    </row>
    <row r="6062">
      <c r="D6062" s="10"/>
      <c r="E6062" s="10"/>
      <c r="G6062" s="81"/>
      <c r="AU6062" s="25"/>
    </row>
    <row r="6063">
      <c r="D6063" s="10"/>
      <c r="E6063" s="10"/>
      <c r="G6063" s="81"/>
      <c r="AU6063" s="25"/>
    </row>
    <row r="6064">
      <c r="D6064" s="10"/>
      <c r="E6064" s="10"/>
      <c r="G6064" s="81"/>
      <c r="AU6064" s="25"/>
    </row>
    <row r="6065">
      <c r="D6065" s="10"/>
      <c r="E6065" s="10"/>
      <c r="G6065" s="81"/>
      <c r="AU6065" s="25"/>
    </row>
    <row r="6066">
      <c r="D6066" s="10"/>
      <c r="E6066" s="10"/>
      <c r="G6066" s="81"/>
      <c r="AU6066" s="25"/>
    </row>
    <row r="6067">
      <c r="D6067" s="10"/>
      <c r="E6067" s="10"/>
      <c r="G6067" s="81"/>
      <c r="AU6067" s="25"/>
    </row>
    <row r="6068">
      <c r="D6068" s="10"/>
      <c r="E6068" s="10"/>
      <c r="G6068" s="81"/>
      <c r="AU6068" s="25"/>
    </row>
    <row r="6069">
      <c r="D6069" s="10"/>
      <c r="E6069" s="10"/>
      <c r="G6069" s="81"/>
      <c r="AU6069" s="25"/>
    </row>
    <row r="6070">
      <c r="D6070" s="10"/>
      <c r="E6070" s="10"/>
      <c r="G6070" s="81"/>
      <c r="AU6070" s="25"/>
    </row>
    <row r="6071">
      <c r="D6071" s="10"/>
      <c r="E6071" s="10"/>
      <c r="G6071" s="81"/>
      <c r="AU6071" s="25"/>
    </row>
    <row r="6072">
      <c r="D6072" s="10"/>
      <c r="E6072" s="10"/>
      <c r="G6072" s="81"/>
      <c r="AU6072" s="25"/>
    </row>
    <row r="6073">
      <c r="D6073" s="10"/>
      <c r="E6073" s="10"/>
      <c r="G6073" s="81"/>
      <c r="AU6073" s="25"/>
    </row>
    <row r="6074">
      <c r="D6074" s="10"/>
      <c r="E6074" s="10"/>
      <c r="G6074" s="81"/>
      <c r="AU6074" s="25"/>
    </row>
    <row r="6075">
      <c r="D6075" s="10"/>
      <c r="E6075" s="10"/>
      <c r="G6075" s="81"/>
      <c r="AU6075" s="25"/>
    </row>
    <row r="6076">
      <c r="D6076" s="10"/>
      <c r="E6076" s="10"/>
      <c r="G6076" s="81"/>
      <c r="AU6076" s="25"/>
    </row>
    <row r="6077">
      <c r="D6077" s="10"/>
      <c r="E6077" s="10"/>
      <c r="G6077" s="81"/>
      <c r="AU6077" s="25"/>
    </row>
    <row r="6078">
      <c r="D6078" s="10"/>
      <c r="E6078" s="10"/>
      <c r="G6078" s="81"/>
      <c r="AU6078" s="25"/>
    </row>
    <row r="6079">
      <c r="D6079" s="10"/>
      <c r="E6079" s="10"/>
      <c r="G6079" s="81"/>
      <c r="AU6079" s="25"/>
    </row>
    <row r="6080">
      <c r="D6080" s="10"/>
      <c r="E6080" s="10"/>
      <c r="G6080" s="81"/>
      <c r="AU6080" s="25"/>
    </row>
    <row r="6081">
      <c r="D6081" s="10"/>
      <c r="E6081" s="10"/>
      <c r="G6081" s="81"/>
      <c r="AU6081" s="25"/>
    </row>
    <row r="6082">
      <c r="D6082" s="10"/>
      <c r="E6082" s="10"/>
      <c r="G6082" s="81"/>
      <c r="AU6082" s="25"/>
    </row>
    <row r="6083">
      <c r="D6083" s="10"/>
      <c r="E6083" s="10"/>
      <c r="G6083" s="81"/>
      <c r="AU6083" s="25"/>
    </row>
    <row r="6084">
      <c r="D6084" s="10"/>
      <c r="E6084" s="10"/>
      <c r="G6084" s="81"/>
      <c r="AU6084" s="25"/>
    </row>
    <row r="6085">
      <c r="D6085" s="10"/>
      <c r="E6085" s="10"/>
      <c r="G6085" s="81"/>
      <c r="AU6085" s="25"/>
    </row>
    <row r="6086">
      <c r="D6086" s="10"/>
      <c r="E6086" s="10"/>
      <c r="G6086" s="81"/>
      <c r="AU6086" s="25"/>
    </row>
    <row r="6087">
      <c r="D6087" s="10"/>
      <c r="E6087" s="10"/>
      <c r="G6087" s="81"/>
      <c r="AU6087" s="25"/>
    </row>
    <row r="6088">
      <c r="D6088" s="10"/>
      <c r="E6088" s="10"/>
      <c r="G6088" s="81"/>
      <c r="AU6088" s="25"/>
    </row>
    <row r="6089">
      <c r="D6089" s="10"/>
      <c r="E6089" s="10"/>
      <c r="G6089" s="81"/>
      <c r="AU6089" s="25"/>
    </row>
    <row r="6090">
      <c r="D6090" s="10"/>
      <c r="E6090" s="10"/>
      <c r="G6090" s="81"/>
      <c r="AU6090" s="25"/>
    </row>
    <row r="6091">
      <c r="D6091" s="10"/>
      <c r="E6091" s="10"/>
      <c r="G6091" s="81"/>
      <c r="AU6091" s="25"/>
    </row>
    <row r="6092">
      <c r="D6092" s="10"/>
      <c r="E6092" s="10"/>
      <c r="G6092" s="81"/>
      <c r="AU6092" s="25"/>
    </row>
    <row r="6093">
      <c r="D6093" s="10"/>
      <c r="E6093" s="10"/>
      <c r="G6093" s="81"/>
      <c r="AU6093" s="25"/>
    </row>
    <row r="6094">
      <c r="D6094" s="10"/>
      <c r="E6094" s="10"/>
      <c r="G6094" s="81"/>
      <c r="AU6094" s="25"/>
    </row>
    <row r="6095">
      <c r="D6095" s="10"/>
      <c r="E6095" s="10"/>
      <c r="G6095" s="81"/>
      <c r="AU6095" s="25"/>
    </row>
    <row r="6096">
      <c r="D6096" s="10"/>
      <c r="E6096" s="10"/>
      <c r="G6096" s="81"/>
      <c r="AU6096" s="25"/>
    </row>
    <row r="6097">
      <c r="D6097" s="10"/>
      <c r="E6097" s="10"/>
      <c r="G6097" s="81"/>
      <c r="AU6097" s="25"/>
    </row>
    <row r="6098">
      <c r="D6098" s="10"/>
      <c r="E6098" s="10"/>
      <c r="G6098" s="81"/>
      <c r="AU6098" s="25"/>
    </row>
    <row r="6099">
      <c r="D6099" s="10"/>
      <c r="E6099" s="10"/>
      <c r="G6099" s="81"/>
      <c r="AU6099" s="25"/>
    </row>
    <row r="6100">
      <c r="D6100" s="10"/>
      <c r="E6100" s="10"/>
      <c r="G6100" s="81"/>
      <c r="AU6100" s="25"/>
    </row>
    <row r="6101">
      <c r="D6101" s="10"/>
      <c r="E6101" s="10"/>
      <c r="G6101" s="81"/>
      <c r="AU6101" s="25"/>
    </row>
    <row r="6102">
      <c r="D6102" s="10"/>
      <c r="E6102" s="10"/>
      <c r="G6102" s="81"/>
      <c r="AU6102" s="25"/>
    </row>
    <row r="6103">
      <c r="D6103" s="10"/>
      <c r="E6103" s="10"/>
      <c r="G6103" s="81"/>
      <c r="AU6103" s="25"/>
    </row>
    <row r="6104">
      <c r="D6104" s="10"/>
      <c r="E6104" s="10"/>
      <c r="G6104" s="81"/>
      <c r="AU6104" s="25"/>
    </row>
    <row r="6105">
      <c r="D6105" s="10"/>
      <c r="E6105" s="10"/>
      <c r="G6105" s="81"/>
      <c r="AU6105" s="25"/>
    </row>
    <row r="6106">
      <c r="D6106" s="10"/>
      <c r="E6106" s="10"/>
      <c r="G6106" s="81"/>
      <c r="AU6106" s="25"/>
    </row>
    <row r="6107">
      <c r="D6107" s="10"/>
      <c r="E6107" s="10"/>
      <c r="G6107" s="81"/>
      <c r="AU6107" s="25"/>
    </row>
    <row r="6108">
      <c r="D6108" s="10"/>
      <c r="E6108" s="10"/>
      <c r="G6108" s="81"/>
      <c r="AU6108" s="25"/>
    </row>
    <row r="6109">
      <c r="D6109" s="10"/>
      <c r="E6109" s="10"/>
      <c r="G6109" s="81"/>
      <c r="AU6109" s="25"/>
    </row>
    <row r="6110">
      <c r="D6110" s="10"/>
      <c r="E6110" s="10"/>
      <c r="G6110" s="81"/>
      <c r="AU6110" s="25"/>
    </row>
    <row r="6111">
      <c r="D6111" s="10"/>
      <c r="E6111" s="10"/>
      <c r="G6111" s="81"/>
      <c r="AU6111" s="25"/>
    </row>
    <row r="6112">
      <c r="D6112" s="10"/>
      <c r="E6112" s="10"/>
      <c r="G6112" s="81"/>
      <c r="AU6112" s="25"/>
    </row>
    <row r="6113">
      <c r="D6113" s="10"/>
      <c r="E6113" s="10"/>
      <c r="G6113" s="81"/>
      <c r="AU6113" s="25"/>
    </row>
    <row r="6114">
      <c r="D6114" s="10"/>
      <c r="E6114" s="10"/>
      <c r="G6114" s="81"/>
      <c r="AU6114" s="25"/>
    </row>
    <row r="6115">
      <c r="D6115" s="10"/>
      <c r="E6115" s="10"/>
      <c r="G6115" s="81"/>
      <c r="AU6115" s="25"/>
    </row>
    <row r="6116">
      <c r="D6116" s="10"/>
      <c r="E6116" s="10"/>
      <c r="G6116" s="81"/>
      <c r="AU6116" s="25"/>
    </row>
    <row r="6117">
      <c r="D6117" s="10"/>
      <c r="E6117" s="10"/>
      <c r="G6117" s="81"/>
      <c r="AU6117" s="25"/>
    </row>
    <row r="6118">
      <c r="D6118" s="10"/>
      <c r="E6118" s="10"/>
      <c r="G6118" s="81"/>
      <c r="AU6118" s="25"/>
    </row>
    <row r="6119">
      <c r="D6119" s="10"/>
      <c r="E6119" s="10"/>
      <c r="G6119" s="81"/>
      <c r="AU6119" s="25"/>
    </row>
    <row r="6120">
      <c r="D6120" s="10"/>
      <c r="E6120" s="10"/>
      <c r="G6120" s="81"/>
      <c r="AU6120" s="25"/>
    </row>
    <row r="6121">
      <c r="D6121" s="10"/>
      <c r="E6121" s="10"/>
      <c r="G6121" s="81"/>
      <c r="AU6121" s="25"/>
    </row>
    <row r="6122">
      <c r="D6122" s="10"/>
      <c r="E6122" s="10"/>
      <c r="G6122" s="81"/>
      <c r="AU6122" s="25"/>
    </row>
    <row r="6123">
      <c r="D6123" s="10"/>
      <c r="E6123" s="10"/>
      <c r="G6123" s="81"/>
      <c r="AU6123" s="25"/>
    </row>
    <row r="6124">
      <c r="D6124" s="10"/>
      <c r="E6124" s="10"/>
      <c r="G6124" s="81"/>
      <c r="AU6124" s="25"/>
    </row>
    <row r="6125">
      <c r="D6125" s="10"/>
      <c r="E6125" s="10"/>
      <c r="G6125" s="81"/>
      <c r="AU6125" s="25"/>
    </row>
    <row r="6126">
      <c r="D6126" s="10"/>
      <c r="E6126" s="10"/>
      <c r="G6126" s="81"/>
      <c r="AU6126" s="25"/>
    </row>
    <row r="6127">
      <c r="D6127" s="10"/>
      <c r="E6127" s="10"/>
      <c r="G6127" s="81"/>
      <c r="AU6127" s="25"/>
    </row>
    <row r="6128">
      <c r="D6128" s="10"/>
      <c r="E6128" s="10"/>
      <c r="G6128" s="81"/>
      <c r="AU6128" s="25"/>
    </row>
    <row r="6129">
      <c r="D6129" s="10"/>
      <c r="E6129" s="10"/>
      <c r="G6129" s="81"/>
      <c r="AU6129" s="25"/>
    </row>
    <row r="6130">
      <c r="D6130" s="10"/>
      <c r="E6130" s="10"/>
      <c r="G6130" s="81"/>
      <c r="AU6130" s="25"/>
    </row>
    <row r="6131">
      <c r="D6131" s="10"/>
      <c r="E6131" s="10"/>
      <c r="G6131" s="81"/>
      <c r="AU6131" s="25"/>
    </row>
    <row r="6132">
      <c r="D6132" s="10"/>
      <c r="E6132" s="10"/>
      <c r="G6132" s="81"/>
      <c r="AU6132" s="25"/>
    </row>
    <row r="6133">
      <c r="D6133" s="10"/>
      <c r="E6133" s="10"/>
      <c r="G6133" s="81"/>
      <c r="AU6133" s="25"/>
    </row>
    <row r="6134">
      <c r="D6134" s="10"/>
      <c r="E6134" s="10"/>
      <c r="G6134" s="81"/>
      <c r="AU6134" s="25"/>
    </row>
    <row r="6135">
      <c r="D6135" s="10"/>
      <c r="E6135" s="10"/>
      <c r="G6135" s="81"/>
      <c r="AU6135" s="25"/>
    </row>
    <row r="6136">
      <c r="D6136" s="10"/>
      <c r="E6136" s="10"/>
      <c r="G6136" s="81"/>
      <c r="AU6136" s="25"/>
    </row>
    <row r="6137">
      <c r="D6137" s="10"/>
      <c r="E6137" s="10"/>
      <c r="G6137" s="81"/>
      <c r="AU6137" s="25"/>
    </row>
    <row r="6138">
      <c r="D6138" s="10"/>
      <c r="E6138" s="10"/>
      <c r="G6138" s="81"/>
      <c r="AU6138" s="25"/>
    </row>
    <row r="6139">
      <c r="D6139" s="10"/>
      <c r="E6139" s="10"/>
      <c r="G6139" s="81"/>
      <c r="AU6139" s="25"/>
    </row>
    <row r="6140">
      <c r="D6140" s="10"/>
      <c r="E6140" s="10"/>
      <c r="G6140" s="81"/>
      <c r="AU6140" s="25"/>
    </row>
    <row r="6141">
      <c r="D6141" s="10"/>
      <c r="E6141" s="10"/>
      <c r="G6141" s="81"/>
      <c r="AU6141" s="25"/>
    </row>
    <row r="6142">
      <c r="D6142" s="10"/>
      <c r="E6142" s="10"/>
      <c r="G6142" s="81"/>
      <c r="AU6142" s="25"/>
    </row>
    <row r="6143">
      <c r="D6143" s="10"/>
      <c r="E6143" s="10"/>
      <c r="G6143" s="81"/>
      <c r="AU6143" s="25"/>
    </row>
    <row r="6144">
      <c r="D6144" s="10"/>
      <c r="E6144" s="10"/>
      <c r="G6144" s="81"/>
      <c r="AU6144" s="25"/>
    </row>
    <row r="6145">
      <c r="D6145" s="10"/>
      <c r="E6145" s="10"/>
      <c r="G6145" s="81"/>
      <c r="AU6145" s="25"/>
    </row>
    <row r="6146">
      <c r="D6146" s="10"/>
      <c r="E6146" s="10"/>
      <c r="G6146" s="81"/>
      <c r="AU6146" s="25"/>
    </row>
    <row r="6147">
      <c r="D6147" s="10"/>
      <c r="E6147" s="10"/>
      <c r="G6147" s="81"/>
      <c r="AU6147" s="25"/>
    </row>
    <row r="6148">
      <c r="D6148" s="10"/>
      <c r="E6148" s="10"/>
      <c r="G6148" s="81"/>
      <c r="AU6148" s="25"/>
    </row>
    <row r="6149">
      <c r="D6149" s="10"/>
      <c r="E6149" s="10"/>
      <c r="G6149" s="81"/>
      <c r="AU6149" s="25"/>
    </row>
    <row r="6150">
      <c r="D6150" s="10"/>
      <c r="E6150" s="10"/>
      <c r="G6150" s="81"/>
      <c r="AU6150" s="25"/>
    </row>
    <row r="6151">
      <c r="D6151" s="10"/>
      <c r="E6151" s="10"/>
      <c r="G6151" s="81"/>
      <c r="AU6151" s="25"/>
    </row>
    <row r="6152">
      <c r="D6152" s="10"/>
      <c r="E6152" s="10"/>
      <c r="G6152" s="81"/>
      <c r="AU6152" s="25"/>
    </row>
    <row r="6153">
      <c r="D6153" s="10"/>
      <c r="E6153" s="10"/>
      <c r="G6153" s="81"/>
      <c r="AU6153" s="25"/>
    </row>
    <row r="6154">
      <c r="D6154" s="10"/>
      <c r="E6154" s="10"/>
      <c r="G6154" s="81"/>
      <c r="AU6154" s="25"/>
    </row>
    <row r="6155">
      <c r="D6155" s="10"/>
      <c r="E6155" s="10"/>
      <c r="G6155" s="81"/>
      <c r="AU6155" s="25"/>
    </row>
    <row r="6156">
      <c r="D6156" s="10"/>
      <c r="E6156" s="10"/>
      <c r="G6156" s="81"/>
      <c r="AU6156" s="25"/>
    </row>
    <row r="6157">
      <c r="D6157" s="10"/>
      <c r="E6157" s="10"/>
      <c r="G6157" s="81"/>
      <c r="AU6157" s="25"/>
    </row>
    <row r="6158">
      <c r="D6158" s="10"/>
      <c r="E6158" s="10"/>
      <c r="G6158" s="81"/>
      <c r="AU6158" s="25"/>
    </row>
    <row r="6159">
      <c r="D6159" s="10"/>
      <c r="E6159" s="10"/>
      <c r="G6159" s="81"/>
      <c r="AU6159" s="25"/>
    </row>
    <row r="6160">
      <c r="D6160" s="10"/>
      <c r="E6160" s="10"/>
      <c r="G6160" s="81"/>
      <c r="AU6160" s="25"/>
    </row>
    <row r="6161">
      <c r="D6161" s="10"/>
      <c r="E6161" s="10"/>
      <c r="G6161" s="81"/>
      <c r="AU6161" s="25"/>
    </row>
    <row r="6162">
      <c r="D6162" s="10"/>
      <c r="E6162" s="10"/>
      <c r="G6162" s="81"/>
      <c r="AU6162" s="25"/>
    </row>
    <row r="6163">
      <c r="D6163" s="10"/>
      <c r="E6163" s="10"/>
      <c r="G6163" s="81"/>
      <c r="AU6163" s="25"/>
    </row>
    <row r="6164">
      <c r="D6164" s="10"/>
      <c r="E6164" s="10"/>
      <c r="G6164" s="81"/>
      <c r="AU6164" s="25"/>
    </row>
    <row r="6165">
      <c r="D6165" s="10"/>
      <c r="E6165" s="10"/>
      <c r="G6165" s="81"/>
      <c r="AU6165" s="25"/>
    </row>
    <row r="6166">
      <c r="D6166" s="10"/>
      <c r="E6166" s="10"/>
      <c r="G6166" s="81"/>
      <c r="AU6166" s="25"/>
    </row>
    <row r="6167">
      <c r="D6167" s="10"/>
      <c r="E6167" s="10"/>
      <c r="G6167" s="81"/>
      <c r="AU6167" s="25"/>
    </row>
    <row r="6168">
      <c r="D6168" s="10"/>
      <c r="E6168" s="10"/>
      <c r="G6168" s="81"/>
      <c r="AU6168" s="25"/>
    </row>
    <row r="6169">
      <c r="D6169" s="10"/>
      <c r="E6169" s="10"/>
      <c r="G6169" s="81"/>
      <c r="AU6169" s="25"/>
    </row>
    <row r="6170">
      <c r="D6170" s="10"/>
      <c r="E6170" s="10"/>
      <c r="G6170" s="81"/>
      <c r="AU6170" s="25"/>
    </row>
    <row r="6171">
      <c r="D6171" s="10"/>
      <c r="E6171" s="10"/>
      <c r="G6171" s="81"/>
      <c r="AU6171" s="25"/>
    </row>
    <row r="6172">
      <c r="D6172" s="10"/>
      <c r="E6172" s="10"/>
      <c r="G6172" s="81"/>
      <c r="AU6172" s="25"/>
    </row>
    <row r="6173">
      <c r="D6173" s="10"/>
      <c r="E6173" s="10"/>
      <c r="G6173" s="81"/>
      <c r="AU6173" s="25"/>
    </row>
    <row r="6174">
      <c r="D6174" s="10"/>
      <c r="E6174" s="10"/>
      <c r="G6174" s="81"/>
      <c r="AU6174" s="25"/>
    </row>
    <row r="6175">
      <c r="D6175" s="10"/>
      <c r="E6175" s="10"/>
      <c r="G6175" s="81"/>
      <c r="AU6175" s="25"/>
    </row>
    <row r="6176">
      <c r="D6176" s="10"/>
      <c r="E6176" s="10"/>
      <c r="G6176" s="81"/>
      <c r="AU6176" s="25"/>
    </row>
    <row r="6177">
      <c r="D6177" s="10"/>
      <c r="E6177" s="10"/>
      <c r="G6177" s="81"/>
      <c r="AU6177" s="25"/>
    </row>
    <row r="6178">
      <c r="D6178" s="10"/>
      <c r="E6178" s="10"/>
      <c r="G6178" s="81"/>
      <c r="AU6178" s="25"/>
    </row>
    <row r="6179">
      <c r="D6179" s="10"/>
      <c r="E6179" s="10"/>
      <c r="G6179" s="81"/>
      <c r="AU6179" s="25"/>
    </row>
    <row r="6180">
      <c r="D6180" s="10"/>
      <c r="E6180" s="10"/>
      <c r="G6180" s="81"/>
      <c r="AU6180" s="25"/>
    </row>
    <row r="6181">
      <c r="D6181" s="10"/>
      <c r="E6181" s="10"/>
      <c r="G6181" s="81"/>
      <c r="AU6181" s="25"/>
    </row>
    <row r="6182">
      <c r="D6182" s="10"/>
      <c r="E6182" s="10"/>
      <c r="G6182" s="81"/>
      <c r="AU6182" s="25"/>
    </row>
    <row r="6183">
      <c r="D6183" s="10"/>
      <c r="E6183" s="10"/>
      <c r="G6183" s="81"/>
      <c r="AU6183" s="25"/>
    </row>
    <row r="6184">
      <c r="D6184" s="10"/>
      <c r="E6184" s="10"/>
      <c r="G6184" s="81"/>
      <c r="AU6184" s="25"/>
    </row>
    <row r="6185">
      <c r="D6185" s="10"/>
      <c r="E6185" s="10"/>
      <c r="G6185" s="81"/>
      <c r="AU6185" s="25"/>
    </row>
    <row r="6186">
      <c r="D6186" s="10"/>
      <c r="E6186" s="10"/>
      <c r="G6186" s="81"/>
      <c r="AU6186" s="25"/>
    </row>
    <row r="6187">
      <c r="D6187" s="10"/>
      <c r="E6187" s="10"/>
      <c r="G6187" s="81"/>
      <c r="AU6187" s="25"/>
    </row>
    <row r="6188">
      <c r="D6188" s="10"/>
      <c r="E6188" s="10"/>
      <c r="G6188" s="81"/>
      <c r="AU6188" s="25"/>
    </row>
    <row r="6189">
      <c r="D6189" s="10"/>
      <c r="E6189" s="10"/>
      <c r="G6189" s="81"/>
      <c r="AU6189" s="25"/>
    </row>
    <row r="6190">
      <c r="D6190" s="10"/>
      <c r="E6190" s="10"/>
      <c r="G6190" s="81"/>
      <c r="AU6190" s="25"/>
    </row>
    <row r="6191">
      <c r="D6191" s="10"/>
      <c r="E6191" s="10"/>
      <c r="G6191" s="81"/>
      <c r="AU6191" s="25"/>
    </row>
    <row r="6192">
      <c r="D6192" s="10"/>
      <c r="E6192" s="10"/>
      <c r="G6192" s="81"/>
      <c r="AU6192" s="25"/>
    </row>
    <row r="6193">
      <c r="D6193" s="10"/>
      <c r="E6193" s="10"/>
      <c r="G6193" s="81"/>
      <c r="AU6193" s="25"/>
    </row>
    <row r="6194">
      <c r="D6194" s="10"/>
      <c r="E6194" s="10"/>
      <c r="G6194" s="81"/>
      <c r="AU6194" s="25"/>
    </row>
    <row r="6195">
      <c r="D6195" s="10"/>
      <c r="E6195" s="10"/>
      <c r="G6195" s="81"/>
      <c r="AU6195" s="25"/>
    </row>
    <row r="6196">
      <c r="D6196" s="10"/>
      <c r="E6196" s="10"/>
      <c r="G6196" s="81"/>
      <c r="AU6196" s="25"/>
    </row>
    <row r="6197">
      <c r="D6197" s="10"/>
      <c r="E6197" s="10"/>
      <c r="G6197" s="81"/>
      <c r="AU6197" s="25"/>
    </row>
    <row r="6198">
      <c r="D6198" s="10"/>
      <c r="E6198" s="10"/>
      <c r="G6198" s="81"/>
      <c r="AU6198" s="25"/>
    </row>
    <row r="6199">
      <c r="D6199" s="10"/>
      <c r="E6199" s="10"/>
      <c r="G6199" s="81"/>
      <c r="AU6199" s="25"/>
    </row>
    <row r="6200">
      <c r="D6200" s="10"/>
      <c r="E6200" s="10"/>
      <c r="G6200" s="81"/>
      <c r="AU6200" s="25"/>
    </row>
    <row r="6201">
      <c r="D6201" s="10"/>
      <c r="E6201" s="10"/>
      <c r="G6201" s="81"/>
      <c r="AU6201" s="25"/>
    </row>
    <row r="6202">
      <c r="D6202" s="10"/>
      <c r="E6202" s="10"/>
      <c r="G6202" s="81"/>
      <c r="AU6202" s="25"/>
    </row>
    <row r="6203">
      <c r="D6203" s="10"/>
      <c r="E6203" s="10"/>
      <c r="G6203" s="81"/>
      <c r="AU6203" s="25"/>
    </row>
    <row r="6204">
      <c r="D6204" s="10"/>
      <c r="E6204" s="10"/>
      <c r="G6204" s="81"/>
      <c r="AU6204" s="25"/>
    </row>
    <row r="6205">
      <c r="D6205" s="10"/>
      <c r="E6205" s="10"/>
      <c r="G6205" s="81"/>
      <c r="AU6205" s="25"/>
    </row>
    <row r="6206">
      <c r="D6206" s="10"/>
      <c r="E6206" s="10"/>
      <c r="G6206" s="81"/>
      <c r="AU6206" s="25"/>
    </row>
    <row r="6207">
      <c r="D6207" s="10"/>
      <c r="E6207" s="10"/>
      <c r="G6207" s="81"/>
      <c r="AU6207" s="25"/>
    </row>
    <row r="6208">
      <c r="D6208" s="10"/>
      <c r="E6208" s="10"/>
      <c r="G6208" s="81"/>
      <c r="AU6208" s="25"/>
    </row>
    <row r="6209">
      <c r="D6209" s="10"/>
      <c r="E6209" s="10"/>
      <c r="G6209" s="81"/>
      <c r="AU6209" s="25"/>
    </row>
    <row r="6210">
      <c r="D6210" s="10"/>
      <c r="E6210" s="10"/>
      <c r="G6210" s="81"/>
      <c r="AU6210" s="25"/>
    </row>
    <row r="6211">
      <c r="D6211" s="10"/>
      <c r="E6211" s="10"/>
      <c r="G6211" s="81"/>
      <c r="AU6211" s="25"/>
    </row>
    <row r="6212">
      <c r="D6212" s="10"/>
      <c r="E6212" s="10"/>
      <c r="G6212" s="81"/>
      <c r="AU6212" s="25"/>
    </row>
    <row r="6213">
      <c r="D6213" s="10"/>
      <c r="E6213" s="10"/>
      <c r="G6213" s="81"/>
      <c r="AU6213" s="25"/>
    </row>
    <row r="6214">
      <c r="D6214" s="10"/>
      <c r="E6214" s="10"/>
      <c r="G6214" s="81"/>
      <c r="AU6214" s="25"/>
    </row>
    <row r="6215">
      <c r="D6215" s="10"/>
      <c r="E6215" s="10"/>
      <c r="G6215" s="81"/>
      <c r="AU6215" s="25"/>
    </row>
    <row r="6216">
      <c r="D6216" s="10"/>
      <c r="E6216" s="10"/>
      <c r="G6216" s="81"/>
      <c r="AU6216" s="25"/>
    </row>
    <row r="6217">
      <c r="D6217" s="10"/>
      <c r="E6217" s="10"/>
      <c r="G6217" s="81"/>
      <c r="AU6217" s="25"/>
    </row>
    <row r="6218">
      <c r="D6218" s="10"/>
      <c r="E6218" s="10"/>
      <c r="G6218" s="81"/>
      <c r="AU6218" s="25"/>
    </row>
    <row r="6219">
      <c r="D6219" s="10"/>
      <c r="E6219" s="10"/>
      <c r="G6219" s="81"/>
      <c r="AU6219" s="25"/>
    </row>
    <row r="6220">
      <c r="D6220" s="10"/>
      <c r="E6220" s="10"/>
      <c r="G6220" s="81"/>
      <c r="AU6220" s="25"/>
    </row>
    <row r="6221">
      <c r="D6221" s="10"/>
      <c r="E6221" s="10"/>
      <c r="G6221" s="81"/>
      <c r="AU6221" s="25"/>
    </row>
    <row r="6222">
      <c r="D6222" s="10"/>
      <c r="E6222" s="10"/>
      <c r="G6222" s="81"/>
      <c r="AU6222" s="25"/>
    </row>
    <row r="6223">
      <c r="D6223" s="10"/>
      <c r="E6223" s="10"/>
      <c r="G6223" s="81"/>
      <c r="AU6223" s="25"/>
    </row>
    <row r="6224">
      <c r="D6224" s="10"/>
      <c r="E6224" s="10"/>
      <c r="G6224" s="81"/>
      <c r="AU6224" s="25"/>
    </row>
    <row r="6225">
      <c r="D6225" s="10"/>
      <c r="E6225" s="10"/>
      <c r="G6225" s="81"/>
      <c r="AU6225" s="25"/>
    </row>
    <row r="6226">
      <c r="D6226" s="10"/>
      <c r="E6226" s="10"/>
      <c r="G6226" s="81"/>
      <c r="AU6226" s="25"/>
    </row>
    <row r="6227">
      <c r="D6227" s="10"/>
      <c r="E6227" s="10"/>
      <c r="G6227" s="81"/>
      <c r="AU6227" s="25"/>
    </row>
    <row r="6228">
      <c r="D6228" s="10"/>
      <c r="E6228" s="10"/>
      <c r="G6228" s="81"/>
      <c r="AU6228" s="25"/>
    </row>
    <row r="6229">
      <c r="D6229" s="10"/>
      <c r="E6229" s="10"/>
      <c r="G6229" s="81"/>
      <c r="AU6229" s="25"/>
    </row>
    <row r="6230">
      <c r="D6230" s="10"/>
      <c r="E6230" s="10"/>
      <c r="G6230" s="81"/>
      <c r="AU6230" s="25"/>
    </row>
    <row r="6231">
      <c r="D6231" s="10"/>
      <c r="E6231" s="10"/>
      <c r="G6231" s="81"/>
      <c r="AU6231" s="25"/>
    </row>
    <row r="6232">
      <c r="D6232" s="10"/>
      <c r="E6232" s="10"/>
      <c r="G6232" s="81"/>
      <c r="AU6232" s="25"/>
    </row>
    <row r="6233">
      <c r="D6233" s="10"/>
      <c r="E6233" s="10"/>
      <c r="G6233" s="81"/>
      <c r="AU6233" s="25"/>
    </row>
    <row r="6234">
      <c r="D6234" s="10"/>
      <c r="E6234" s="10"/>
      <c r="G6234" s="81"/>
      <c r="AU6234" s="25"/>
    </row>
    <row r="6235">
      <c r="D6235" s="10"/>
      <c r="E6235" s="10"/>
      <c r="G6235" s="81"/>
      <c r="AU6235" s="25"/>
    </row>
    <row r="6236">
      <c r="D6236" s="10"/>
      <c r="E6236" s="10"/>
      <c r="G6236" s="81"/>
      <c r="AU6236" s="25"/>
    </row>
    <row r="6237">
      <c r="D6237" s="10"/>
      <c r="E6237" s="10"/>
      <c r="G6237" s="81"/>
      <c r="AU6237" s="25"/>
    </row>
    <row r="6238">
      <c r="D6238" s="10"/>
      <c r="E6238" s="10"/>
      <c r="G6238" s="81"/>
      <c r="AU6238" s="25"/>
    </row>
    <row r="6239">
      <c r="D6239" s="10"/>
      <c r="E6239" s="10"/>
      <c r="G6239" s="81"/>
      <c r="AU6239" s="25"/>
    </row>
    <row r="6240">
      <c r="D6240" s="10"/>
      <c r="E6240" s="10"/>
      <c r="G6240" s="81"/>
      <c r="AU6240" s="25"/>
    </row>
    <row r="6241">
      <c r="D6241" s="10"/>
      <c r="E6241" s="10"/>
      <c r="G6241" s="81"/>
      <c r="AU6241" s="25"/>
    </row>
    <row r="6242">
      <c r="D6242" s="10"/>
      <c r="E6242" s="10"/>
      <c r="G6242" s="81"/>
      <c r="AU6242" s="25"/>
    </row>
    <row r="6243">
      <c r="D6243" s="10"/>
      <c r="E6243" s="10"/>
      <c r="G6243" s="81"/>
      <c r="AU6243" s="25"/>
    </row>
    <row r="6244">
      <c r="D6244" s="10"/>
      <c r="E6244" s="10"/>
      <c r="G6244" s="81"/>
      <c r="AU6244" s="25"/>
    </row>
    <row r="6245">
      <c r="D6245" s="10"/>
      <c r="E6245" s="10"/>
      <c r="G6245" s="81"/>
      <c r="AU6245" s="25"/>
    </row>
    <row r="6246">
      <c r="D6246" s="10"/>
      <c r="E6246" s="10"/>
      <c r="G6246" s="81"/>
      <c r="AU6246" s="25"/>
    </row>
    <row r="6247">
      <c r="D6247" s="10"/>
      <c r="E6247" s="10"/>
      <c r="G6247" s="81"/>
      <c r="AU6247" s="25"/>
    </row>
    <row r="6248">
      <c r="D6248" s="10"/>
      <c r="E6248" s="10"/>
      <c r="G6248" s="81"/>
      <c r="AU6248" s="25"/>
    </row>
    <row r="6249">
      <c r="D6249" s="10"/>
      <c r="E6249" s="10"/>
      <c r="G6249" s="81"/>
      <c r="AU6249" s="25"/>
    </row>
    <row r="6250">
      <c r="D6250" s="10"/>
      <c r="E6250" s="10"/>
      <c r="G6250" s="81"/>
      <c r="AU6250" s="25"/>
    </row>
    <row r="6251">
      <c r="D6251" s="10"/>
      <c r="E6251" s="10"/>
      <c r="G6251" s="81"/>
      <c r="AU6251" s="25"/>
    </row>
    <row r="6252">
      <c r="D6252" s="10"/>
      <c r="E6252" s="10"/>
      <c r="G6252" s="81"/>
      <c r="AU6252" s="25"/>
    </row>
    <row r="6253">
      <c r="D6253" s="10"/>
      <c r="E6253" s="10"/>
      <c r="G6253" s="81"/>
      <c r="AU6253" s="25"/>
    </row>
    <row r="6254">
      <c r="D6254" s="10"/>
      <c r="E6254" s="10"/>
      <c r="G6254" s="81"/>
      <c r="AU6254" s="25"/>
    </row>
    <row r="6255">
      <c r="D6255" s="10"/>
      <c r="E6255" s="10"/>
      <c r="G6255" s="81"/>
      <c r="AU6255" s="25"/>
    </row>
    <row r="6256">
      <c r="D6256" s="10"/>
      <c r="E6256" s="10"/>
      <c r="G6256" s="81"/>
      <c r="AU6256" s="25"/>
    </row>
    <row r="6257">
      <c r="D6257" s="10"/>
      <c r="E6257" s="10"/>
      <c r="G6257" s="81"/>
      <c r="AU6257" s="25"/>
    </row>
    <row r="6258">
      <c r="D6258" s="10"/>
      <c r="E6258" s="10"/>
      <c r="G6258" s="81"/>
      <c r="AU6258" s="25"/>
    </row>
    <row r="6259">
      <c r="D6259" s="10"/>
      <c r="E6259" s="10"/>
      <c r="G6259" s="81"/>
      <c r="AU6259" s="25"/>
    </row>
    <row r="6260">
      <c r="D6260" s="10"/>
      <c r="E6260" s="10"/>
      <c r="G6260" s="81"/>
      <c r="AU6260" s="25"/>
    </row>
    <row r="6261">
      <c r="D6261" s="10"/>
      <c r="E6261" s="10"/>
      <c r="G6261" s="81"/>
      <c r="AU6261" s="25"/>
    </row>
    <row r="6262">
      <c r="D6262" s="10"/>
      <c r="E6262" s="10"/>
      <c r="G6262" s="81"/>
      <c r="AU6262" s="25"/>
    </row>
    <row r="6263">
      <c r="D6263" s="10"/>
      <c r="E6263" s="10"/>
      <c r="G6263" s="81"/>
      <c r="AU6263" s="25"/>
    </row>
    <row r="6264">
      <c r="D6264" s="10"/>
      <c r="E6264" s="10"/>
      <c r="G6264" s="81"/>
      <c r="AU6264" s="25"/>
    </row>
    <row r="6265">
      <c r="D6265" s="10"/>
      <c r="E6265" s="10"/>
      <c r="G6265" s="81"/>
      <c r="AU6265" s="25"/>
    </row>
    <row r="6266">
      <c r="D6266" s="10"/>
      <c r="E6266" s="10"/>
      <c r="G6266" s="81"/>
      <c r="AU6266" s="25"/>
    </row>
    <row r="6267">
      <c r="D6267" s="10"/>
      <c r="E6267" s="10"/>
      <c r="G6267" s="81"/>
      <c r="AU6267" s="25"/>
    </row>
    <row r="6268">
      <c r="D6268" s="10"/>
      <c r="E6268" s="10"/>
      <c r="G6268" s="81"/>
      <c r="AU6268" s="25"/>
    </row>
    <row r="6269">
      <c r="D6269" s="10"/>
      <c r="E6269" s="10"/>
      <c r="G6269" s="81"/>
      <c r="AU6269" s="25"/>
    </row>
    <row r="6270">
      <c r="D6270" s="10"/>
      <c r="E6270" s="10"/>
      <c r="G6270" s="81"/>
      <c r="AU6270" s="25"/>
    </row>
    <row r="6271">
      <c r="D6271" s="10"/>
      <c r="E6271" s="10"/>
      <c r="G6271" s="81"/>
      <c r="AU6271" s="25"/>
    </row>
    <row r="6272">
      <c r="D6272" s="10"/>
      <c r="E6272" s="10"/>
      <c r="G6272" s="81"/>
      <c r="AU6272" s="25"/>
    </row>
    <row r="6273">
      <c r="D6273" s="10"/>
      <c r="E6273" s="10"/>
      <c r="G6273" s="81"/>
      <c r="AU6273" s="25"/>
    </row>
    <row r="6274">
      <c r="D6274" s="10"/>
      <c r="E6274" s="10"/>
      <c r="G6274" s="81"/>
      <c r="AU6274" s="25"/>
    </row>
    <row r="6275">
      <c r="D6275" s="10"/>
      <c r="E6275" s="10"/>
      <c r="G6275" s="81"/>
      <c r="AU6275" s="25"/>
    </row>
    <row r="6276">
      <c r="D6276" s="10"/>
      <c r="E6276" s="10"/>
      <c r="G6276" s="81"/>
      <c r="AU6276" s="25"/>
    </row>
    <row r="6277">
      <c r="D6277" s="10"/>
      <c r="E6277" s="10"/>
      <c r="G6277" s="81"/>
      <c r="AU6277" s="25"/>
    </row>
    <row r="6278">
      <c r="D6278" s="10"/>
      <c r="E6278" s="10"/>
      <c r="G6278" s="81"/>
      <c r="AU6278" s="25"/>
    </row>
    <row r="6279">
      <c r="D6279" s="10"/>
      <c r="E6279" s="10"/>
      <c r="G6279" s="81"/>
      <c r="AU6279" s="25"/>
    </row>
    <row r="6280">
      <c r="D6280" s="10"/>
      <c r="E6280" s="10"/>
      <c r="G6280" s="81"/>
      <c r="AU6280" s="25"/>
    </row>
    <row r="6281">
      <c r="D6281" s="10"/>
      <c r="E6281" s="10"/>
      <c r="G6281" s="81"/>
      <c r="AU6281" s="25"/>
    </row>
    <row r="6282">
      <c r="D6282" s="10"/>
      <c r="E6282" s="10"/>
      <c r="G6282" s="81"/>
      <c r="AU6282" s="25"/>
    </row>
    <row r="6283">
      <c r="D6283" s="10"/>
      <c r="E6283" s="10"/>
      <c r="G6283" s="81"/>
      <c r="AU6283" s="25"/>
    </row>
    <row r="6284">
      <c r="D6284" s="10"/>
      <c r="E6284" s="10"/>
      <c r="G6284" s="81"/>
      <c r="AU6284" s="25"/>
    </row>
    <row r="6285">
      <c r="D6285" s="10"/>
      <c r="E6285" s="10"/>
      <c r="G6285" s="81"/>
      <c r="AU6285" s="25"/>
    </row>
    <row r="6286">
      <c r="D6286" s="10"/>
      <c r="E6286" s="10"/>
      <c r="G6286" s="81"/>
      <c r="AU6286" s="25"/>
    </row>
    <row r="6287">
      <c r="D6287" s="10"/>
      <c r="E6287" s="10"/>
      <c r="G6287" s="81"/>
      <c r="AU6287" s="25"/>
    </row>
    <row r="6288">
      <c r="D6288" s="10"/>
      <c r="E6288" s="10"/>
      <c r="G6288" s="81"/>
      <c r="AU6288" s="25"/>
    </row>
    <row r="6289">
      <c r="D6289" s="10"/>
      <c r="E6289" s="10"/>
      <c r="G6289" s="81"/>
      <c r="AU6289" s="25"/>
    </row>
    <row r="6290">
      <c r="D6290" s="10"/>
      <c r="E6290" s="10"/>
      <c r="G6290" s="81"/>
      <c r="AU6290" s="25"/>
    </row>
    <row r="6291">
      <c r="D6291" s="10"/>
      <c r="E6291" s="10"/>
      <c r="G6291" s="81"/>
      <c r="AU6291" s="25"/>
    </row>
    <row r="6292">
      <c r="D6292" s="10"/>
      <c r="E6292" s="10"/>
      <c r="G6292" s="81"/>
      <c r="AU6292" s="25"/>
    </row>
    <row r="6293">
      <c r="D6293" s="10"/>
      <c r="E6293" s="10"/>
      <c r="G6293" s="81"/>
      <c r="AU6293" s="25"/>
    </row>
    <row r="6294">
      <c r="D6294" s="10"/>
      <c r="E6294" s="10"/>
      <c r="G6294" s="81"/>
      <c r="AU6294" s="25"/>
    </row>
    <row r="6295">
      <c r="D6295" s="10"/>
      <c r="E6295" s="10"/>
      <c r="G6295" s="81"/>
      <c r="AU6295" s="25"/>
    </row>
    <row r="6296">
      <c r="D6296" s="10"/>
      <c r="E6296" s="10"/>
      <c r="G6296" s="81"/>
      <c r="AU6296" s="25"/>
    </row>
    <row r="6297">
      <c r="D6297" s="10"/>
      <c r="E6297" s="10"/>
      <c r="G6297" s="81"/>
      <c r="AU6297" s="25"/>
    </row>
    <row r="6298">
      <c r="D6298" s="10"/>
      <c r="E6298" s="10"/>
      <c r="G6298" s="81"/>
      <c r="AU6298" s="25"/>
    </row>
    <row r="6299">
      <c r="D6299" s="10"/>
      <c r="E6299" s="10"/>
      <c r="G6299" s="81"/>
      <c r="AU6299" s="25"/>
    </row>
    <row r="6300">
      <c r="D6300" s="10"/>
      <c r="E6300" s="10"/>
      <c r="G6300" s="81"/>
      <c r="AU6300" s="25"/>
    </row>
    <row r="6301">
      <c r="D6301" s="10"/>
      <c r="E6301" s="10"/>
      <c r="G6301" s="81"/>
      <c r="AU6301" s="25"/>
    </row>
    <row r="6302">
      <c r="D6302" s="10"/>
      <c r="E6302" s="10"/>
      <c r="G6302" s="81"/>
      <c r="AU6302" s="25"/>
    </row>
    <row r="6303">
      <c r="D6303" s="10"/>
      <c r="E6303" s="10"/>
      <c r="G6303" s="81"/>
      <c r="AU6303" s="25"/>
    </row>
    <row r="6304">
      <c r="D6304" s="10"/>
      <c r="E6304" s="10"/>
      <c r="G6304" s="81"/>
      <c r="AU6304" s="25"/>
    </row>
    <row r="6305">
      <c r="D6305" s="10"/>
      <c r="E6305" s="10"/>
      <c r="G6305" s="81"/>
      <c r="AU6305" s="25"/>
    </row>
    <row r="6306">
      <c r="D6306" s="10"/>
      <c r="E6306" s="10"/>
      <c r="G6306" s="81"/>
      <c r="AU6306" s="25"/>
    </row>
    <row r="6307">
      <c r="D6307" s="10"/>
      <c r="E6307" s="10"/>
      <c r="G6307" s="81"/>
      <c r="AU6307" s="25"/>
    </row>
    <row r="6308">
      <c r="D6308" s="10"/>
      <c r="E6308" s="10"/>
      <c r="G6308" s="81"/>
      <c r="AU6308" s="25"/>
    </row>
    <row r="6309">
      <c r="D6309" s="10"/>
      <c r="E6309" s="10"/>
      <c r="G6309" s="81"/>
      <c r="AU6309" s="25"/>
    </row>
    <row r="6310">
      <c r="D6310" s="10"/>
      <c r="E6310" s="10"/>
      <c r="G6310" s="81"/>
      <c r="AU6310" s="25"/>
    </row>
    <row r="6311">
      <c r="D6311" s="10"/>
      <c r="E6311" s="10"/>
      <c r="G6311" s="81"/>
      <c r="AU6311" s="25"/>
    </row>
    <row r="6312">
      <c r="D6312" s="10"/>
      <c r="E6312" s="10"/>
      <c r="G6312" s="81"/>
      <c r="AU6312" s="25"/>
    </row>
    <row r="6313">
      <c r="D6313" s="10"/>
      <c r="E6313" s="10"/>
      <c r="G6313" s="81"/>
      <c r="AU6313" s="25"/>
    </row>
    <row r="6314">
      <c r="D6314" s="10"/>
      <c r="E6314" s="10"/>
      <c r="G6314" s="81"/>
      <c r="AU6314" s="25"/>
    </row>
    <row r="6315">
      <c r="D6315" s="10"/>
      <c r="E6315" s="10"/>
      <c r="G6315" s="81"/>
      <c r="AU6315" s="25"/>
    </row>
    <row r="6316">
      <c r="D6316" s="10"/>
      <c r="E6316" s="10"/>
      <c r="G6316" s="81"/>
      <c r="AU6316" s="25"/>
    </row>
    <row r="6317">
      <c r="D6317" s="10"/>
      <c r="E6317" s="10"/>
      <c r="G6317" s="81"/>
      <c r="AU6317" s="25"/>
    </row>
    <row r="6318">
      <c r="D6318" s="10"/>
      <c r="E6318" s="10"/>
      <c r="G6318" s="81"/>
      <c r="AU6318" s="25"/>
    </row>
    <row r="6319">
      <c r="D6319" s="10"/>
      <c r="E6319" s="10"/>
      <c r="G6319" s="81"/>
      <c r="AU6319" s="25"/>
    </row>
    <row r="6320">
      <c r="D6320" s="10"/>
      <c r="E6320" s="10"/>
      <c r="G6320" s="81"/>
      <c r="AU6320" s="25"/>
    </row>
    <row r="6321">
      <c r="D6321" s="10"/>
      <c r="E6321" s="10"/>
      <c r="G6321" s="81"/>
      <c r="AU6321" s="25"/>
    </row>
    <row r="6322">
      <c r="D6322" s="10"/>
      <c r="E6322" s="10"/>
      <c r="G6322" s="81"/>
      <c r="AU6322" s="25"/>
    </row>
    <row r="6323">
      <c r="D6323" s="10"/>
      <c r="E6323" s="10"/>
      <c r="G6323" s="81"/>
      <c r="AU6323" s="25"/>
    </row>
    <row r="6324">
      <c r="D6324" s="10"/>
      <c r="E6324" s="10"/>
      <c r="G6324" s="81"/>
      <c r="AU6324" s="25"/>
    </row>
    <row r="6325">
      <c r="D6325" s="10"/>
      <c r="E6325" s="10"/>
      <c r="G6325" s="81"/>
      <c r="AU6325" s="25"/>
    </row>
    <row r="6326">
      <c r="D6326" s="10"/>
      <c r="E6326" s="10"/>
      <c r="G6326" s="81"/>
      <c r="AU6326" s="25"/>
    </row>
    <row r="6327">
      <c r="D6327" s="10"/>
      <c r="E6327" s="10"/>
      <c r="G6327" s="81"/>
      <c r="AU6327" s="25"/>
    </row>
    <row r="6328">
      <c r="D6328" s="10"/>
      <c r="E6328" s="10"/>
      <c r="G6328" s="81"/>
      <c r="AU6328" s="25"/>
    </row>
    <row r="6329">
      <c r="D6329" s="10"/>
      <c r="E6329" s="10"/>
      <c r="G6329" s="81"/>
      <c r="AU6329" s="25"/>
    </row>
    <row r="6330">
      <c r="D6330" s="10"/>
      <c r="E6330" s="10"/>
      <c r="G6330" s="81"/>
      <c r="AU6330" s="25"/>
    </row>
    <row r="6331">
      <c r="D6331" s="10"/>
      <c r="E6331" s="10"/>
      <c r="G6331" s="81"/>
      <c r="AU6331" s="25"/>
    </row>
    <row r="6332">
      <c r="D6332" s="10"/>
      <c r="E6332" s="10"/>
      <c r="G6332" s="81"/>
      <c r="AU6332" s="25"/>
    </row>
    <row r="6333">
      <c r="D6333" s="10"/>
      <c r="E6333" s="10"/>
      <c r="G6333" s="81"/>
      <c r="AU6333" s="25"/>
    </row>
    <row r="6334">
      <c r="D6334" s="10"/>
      <c r="E6334" s="10"/>
      <c r="G6334" s="81"/>
      <c r="AU6334" s="25"/>
    </row>
    <row r="6335">
      <c r="D6335" s="10"/>
      <c r="E6335" s="10"/>
      <c r="G6335" s="81"/>
      <c r="AU6335" s="25"/>
    </row>
    <row r="6336">
      <c r="D6336" s="10"/>
      <c r="E6336" s="10"/>
      <c r="G6336" s="81"/>
      <c r="AU6336" s="25"/>
    </row>
    <row r="6337">
      <c r="D6337" s="10"/>
      <c r="E6337" s="10"/>
      <c r="G6337" s="81"/>
      <c r="AU6337" s="25"/>
    </row>
    <row r="6338">
      <c r="D6338" s="10"/>
      <c r="E6338" s="10"/>
      <c r="G6338" s="81"/>
      <c r="AU6338" s="25"/>
    </row>
    <row r="6339">
      <c r="D6339" s="10"/>
      <c r="E6339" s="10"/>
      <c r="G6339" s="81"/>
      <c r="AU6339" s="25"/>
    </row>
    <row r="6340">
      <c r="D6340" s="10"/>
      <c r="E6340" s="10"/>
      <c r="G6340" s="81"/>
      <c r="AU6340" s="25"/>
    </row>
    <row r="6341">
      <c r="D6341" s="10"/>
      <c r="E6341" s="10"/>
      <c r="G6341" s="81"/>
      <c r="AU6341" s="25"/>
    </row>
    <row r="6342">
      <c r="D6342" s="10"/>
      <c r="E6342" s="10"/>
      <c r="G6342" s="81"/>
      <c r="AU6342" s="25"/>
    </row>
    <row r="6343">
      <c r="D6343" s="10"/>
      <c r="E6343" s="10"/>
      <c r="G6343" s="81"/>
      <c r="AU6343" s="25"/>
    </row>
    <row r="6344">
      <c r="D6344" s="10"/>
      <c r="E6344" s="10"/>
      <c r="G6344" s="81"/>
      <c r="AU6344" s="25"/>
    </row>
    <row r="6345">
      <c r="D6345" s="10"/>
      <c r="E6345" s="10"/>
      <c r="G6345" s="81"/>
      <c r="AU6345" s="25"/>
    </row>
    <row r="6346">
      <c r="D6346" s="10"/>
      <c r="E6346" s="10"/>
      <c r="G6346" s="81"/>
      <c r="AU6346" s="25"/>
    </row>
    <row r="6347">
      <c r="D6347" s="10"/>
      <c r="E6347" s="10"/>
      <c r="G6347" s="81"/>
      <c r="AU6347" s="25"/>
    </row>
    <row r="6348">
      <c r="D6348" s="10"/>
      <c r="E6348" s="10"/>
      <c r="G6348" s="81"/>
      <c r="AU6348" s="25"/>
    </row>
    <row r="6349">
      <c r="D6349" s="10"/>
      <c r="E6349" s="10"/>
      <c r="G6349" s="81"/>
      <c r="AU6349" s="25"/>
    </row>
    <row r="6350">
      <c r="D6350" s="10"/>
      <c r="E6350" s="10"/>
      <c r="G6350" s="81"/>
      <c r="AU6350" s="25"/>
    </row>
    <row r="6351">
      <c r="D6351" s="10"/>
      <c r="E6351" s="10"/>
      <c r="G6351" s="81"/>
      <c r="AU6351" s="25"/>
    </row>
    <row r="6352">
      <c r="D6352" s="10"/>
      <c r="E6352" s="10"/>
      <c r="G6352" s="81"/>
      <c r="AU6352" s="25"/>
    </row>
    <row r="6353">
      <c r="D6353" s="10"/>
      <c r="E6353" s="10"/>
      <c r="G6353" s="81"/>
      <c r="AU6353" s="25"/>
    </row>
    <row r="6354">
      <c r="D6354" s="10"/>
      <c r="E6354" s="10"/>
      <c r="G6354" s="81"/>
      <c r="AU6354" s="25"/>
    </row>
    <row r="6355">
      <c r="D6355" s="10"/>
      <c r="E6355" s="10"/>
      <c r="G6355" s="81"/>
      <c r="AU6355" s="25"/>
    </row>
    <row r="6356">
      <c r="D6356" s="10"/>
      <c r="E6356" s="10"/>
      <c r="G6356" s="81"/>
      <c r="AU6356" s="25"/>
    </row>
    <row r="6357">
      <c r="D6357" s="10"/>
      <c r="E6357" s="10"/>
      <c r="G6357" s="81"/>
      <c r="AU6357" s="25"/>
    </row>
    <row r="6358">
      <c r="D6358" s="10"/>
      <c r="E6358" s="10"/>
      <c r="G6358" s="81"/>
      <c r="AU6358" s="25"/>
    </row>
    <row r="6359">
      <c r="D6359" s="10"/>
      <c r="E6359" s="10"/>
      <c r="G6359" s="81"/>
      <c r="AU6359" s="25"/>
    </row>
    <row r="6360">
      <c r="D6360" s="10"/>
      <c r="E6360" s="10"/>
      <c r="G6360" s="81"/>
      <c r="AU6360" s="25"/>
    </row>
    <row r="6361">
      <c r="D6361" s="10"/>
      <c r="E6361" s="10"/>
      <c r="G6361" s="81"/>
      <c r="AU6361" s="25"/>
    </row>
    <row r="6362">
      <c r="D6362" s="10"/>
      <c r="E6362" s="10"/>
      <c r="G6362" s="81"/>
      <c r="AU6362" s="25"/>
    </row>
    <row r="6363">
      <c r="D6363" s="10"/>
      <c r="E6363" s="10"/>
      <c r="G6363" s="81"/>
      <c r="AU6363" s="25"/>
    </row>
    <row r="6364">
      <c r="D6364" s="10"/>
      <c r="E6364" s="10"/>
      <c r="G6364" s="81"/>
      <c r="AU6364" s="25"/>
    </row>
    <row r="6365">
      <c r="D6365" s="10"/>
      <c r="E6365" s="10"/>
      <c r="G6365" s="81"/>
      <c r="AU6365" s="25"/>
    </row>
    <row r="6366">
      <c r="D6366" s="10"/>
      <c r="E6366" s="10"/>
      <c r="G6366" s="81"/>
      <c r="AU6366" s="25"/>
    </row>
    <row r="6367">
      <c r="D6367" s="10"/>
      <c r="E6367" s="10"/>
      <c r="G6367" s="81"/>
      <c r="AU6367" s="25"/>
    </row>
    <row r="6368">
      <c r="D6368" s="10"/>
      <c r="E6368" s="10"/>
      <c r="G6368" s="81"/>
      <c r="AU6368" s="25"/>
    </row>
    <row r="6369">
      <c r="D6369" s="10"/>
      <c r="E6369" s="10"/>
      <c r="G6369" s="81"/>
      <c r="AU6369" s="25"/>
    </row>
    <row r="6370">
      <c r="D6370" s="10"/>
      <c r="E6370" s="10"/>
      <c r="G6370" s="81"/>
      <c r="AU6370" s="25"/>
    </row>
    <row r="6371">
      <c r="D6371" s="10"/>
      <c r="E6371" s="10"/>
      <c r="G6371" s="81"/>
      <c r="AU6371" s="25"/>
    </row>
    <row r="6372">
      <c r="D6372" s="10"/>
      <c r="E6372" s="10"/>
      <c r="G6372" s="81"/>
      <c r="AU6372" s="25"/>
    </row>
    <row r="6373">
      <c r="D6373" s="10"/>
      <c r="E6373" s="10"/>
      <c r="G6373" s="81"/>
      <c r="AU6373" s="25"/>
    </row>
    <row r="6374">
      <c r="D6374" s="10"/>
      <c r="E6374" s="10"/>
      <c r="G6374" s="81"/>
      <c r="AU6374" s="25"/>
    </row>
    <row r="6375">
      <c r="D6375" s="10"/>
      <c r="E6375" s="10"/>
      <c r="G6375" s="81"/>
      <c r="AU6375" s="25"/>
    </row>
    <row r="6376">
      <c r="D6376" s="10"/>
      <c r="E6376" s="10"/>
      <c r="G6376" s="81"/>
      <c r="AU6376" s="25"/>
    </row>
    <row r="6377">
      <c r="D6377" s="10"/>
      <c r="E6377" s="10"/>
      <c r="G6377" s="81"/>
      <c r="AU6377" s="25"/>
    </row>
    <row r="6378">
      <c r="D6378" s="10"/>
      <c r="E6378" s="10"/>
      <c r="G6378" s="81"/>
      <c r="AU6378" s="25"/>
    </row>
    <row r="6379">
      <c r="D6379" s="10"/>
      <c r="E6379" s="10"/>
      <c r="G6379" s="81"/>
      <c r="AU6379" s="25"/>
    </row>
    <row r="6380">
      <c r="D6380" s="10"/>
      <c r="E6380" s="10"/>
      <c r="G6380" s="81"/>
      <c r="AU6380" s="25"/>
    </row>
    <row r="6381">
      <c r="D6381" s="10"/>
      <c r="E6381" s="10"/>
      <c r="G6381" s="81"/>
      <c r="AU6381" s="25"/>
    </row>
    <row r="6382">
      <c r="D6382" s="10"/>
      <c r="E6382" s="10"/>
      <c r="G6382" s="81"/>
      <c r="AU6382" s="25"/>
    </row>
    <row r="6383">
      <c r="D6383" s="10"/>
      <c r="E6383" s="10"/>
      <c r="G6383" s="81"/>
      <c r="AU6383" s="25"/>
    </row>
    <row r="6384">
      <c r="D6384" s="10"/>
      <c r="E6384" s="10"/>
      <c r="G6384" s="81"/>
      <c r="AU6384" s="25"/>
    </row>
    <row r="6385">
      <c r="D6385" s="10"/>
      <c r="E6385" s="10"/>
      <c r="G6385" s="81"/>
      <c r="AU6385" s="25"/>
    </row>
    <row r="6386">
      <c r="D6386" s="10"/>
      <c r="E6386" s="10"/>
      <c r="G6386" s="81"/>
      <c r="AU6386" s="25"/>
    </row>
    <row r="6387">
      <c r="D6387" s="10"/>
      <c r="E6387" s="10"/>
      <c r="G6387" s="81"/>
      <c r="AU6387" s="25"/>
    </row>
    <row r="6388">
      <c r="D6388" s="10"/>
      <c r="E6388" s="10"/>
      <c r="G6388" s="81"/>
      <c r="AU6388" s="25"/>
    </row>
    <row r="6389">
      <c r="D6389" s="10"/>
      <c r="E6389" s="10"/>
      <c r="G6389" s="81"/>
      <c r="AU6389" s="25"/>
    </row>
    <row r="6390">
      <c r="D6390" s="10"/>
      <c r="E6390" s="10"/>
      <c r="G6390" s="81"/>
      <c r="AU6390" s="25"/>
    </row>
    <row r="6391">
      <c r="D6391" s="10"/>
      <c r="E6391" s="10"/>
      <c r="G6391" s="81"/>
      <c r="AU6391" s="25"/>
    </row>
    <row r="6392">
      <c r="D6392" s="10"/>
      <c r="E6392" s="10"/>
      <c r="G6392" s="81"/>
      <c r="AU6392" s="25"/>
    </row>
    <row r="6393">
      <c r="D6393" s="10"/>
      <c r="E6393" s="10"/>
      <c r="G6393" s="81"/>
      <c r="AU6393" s="25"/>
    </row>
    <row r="6394">
      <c r="D6394" s="10"/>
      <c r="E6394" s="10"/>
      <c r="G6394" s="81"/>
      <c r="AU6394" s="25"/>
    </row>
    <row r="6395">
      <c r="D6395" s="10"/>
      <c r="E6395" s="10"/>
      <c r="G6395" s="81"/>
      <c r="AU6395" s="25"/>
    </row>
    <row r="6396">
      <c r="D6396" s="10"/>
      <c r="E6396" s="10"/>
      <c r="G6396" s="81"/>
      <c r="AU6396" s="25"/>
    </row>
    <row r="6397">
      <c r="D6397" s="10"/>
      <c r="E6397" s="10"/>
      <c r="G6397" s="81"/>
      <c r="AU6397" s="25"/>
    </row>
    <row r="6398">
      <c r="D6398" s="10"/>
      <c r="E6398" s="10"/>
      <c r="G6398" s="81"/>
      <c r="AU6398" s="25"/>
    </row>
    <row r="6399">
      <c r="D6399" s="10"/>
      <c r="E6399" s="10"/>
      <c r="G6399" s="81"/>
      <c r="AU6399" s="25"/>
    </row>
    <row r="6400">
      <c r="D6400" s="10"/>
      <c r="E6400" s="10"/>
      <c r="G6400" s="81"/>
      <c r="AU6400" s="25"/>
    </row>
    <row r="6401">
      <c r="D6401" s="10"/>
      <c r="E6401" s="10"/>
      <c r="G6401" s="81"/>
      <c r="AU6401" s="25"/>
    </row>
    <row r="6402">
      <c r="D6402" s="10"/>
      <c r="E6402" s="10"/>
      <c r="G6402" s="81"/>
      <c r="AU6402" s="25"/>
    </row>
    <row r="6403">
      <c r="D6403" s="10"/>
      <c r="E6403" s="10"/>
      <c r="G6403" s="81"/>
      <c r="AU6403" s="25"/>
    </row>
    <row r="6404">
      <c r="D6404" s="10"/>
      <c r="E6404" s="10"/>
      <c r="G6404" s="81"/>
      <c r="AU6404" s="25"/>
    </row>
    <row r="6405">
      <c r="D6405" s="10"/>
      <c r="E6405" s="10"/>
      <c r="G6405" s="81"/>
      <c r="AU6405" s="25"/>
    </row>
    <row r="6406">
      <c r="D6406" s="10"/>
      <c r="E6406" s="10"/>
      <c r="G6406" s="81"/>
      <c r="AU6406" s="25"/>
    </row>
    <row r="6407">
      <c r="D6407" s="10"/>
      <c r="E6407" s="10"/>
      <c r="G6407" s="81"/>
      <c r="AU6407" s="25"/>
    </row>
    <row r="6408">
      <c r="D6408" s="10"/>
      <c r="E6408" s="10"/>
      <c r="G6408" s="81"/>
      <c r="AU6408" s="25"/>
    </row>
    <row r="6409">
      <c r="D6409" s="10"/>
      <c r="E6409" s="10"/>
      <c r="G6409" s="81"/>
      <c r="AU6409" s="25"/>
    </row>
    <row r="6410">
      <c r="D6410" s="10"/>
      <c r="E6410" s="10"/>
      <c r="G6410" s="81"/>
      <c r="AU6410" s="25"/>
    </row>
    <row r="6411">
      <c r="D6411" s="10"/>
      <c r="E6411" s="10"/>
      <c r="G6411" s="81"/>
      <c r="AU6411" s="25"/>
    </row>
    <row r="6412">
      <c r="D6412" s="10"/>
      <c r="E6412" s="10"/>
      <c r="G6412" s="81"/>
      <c r="AU6412" s="25"/>
    </row>
    <row r="6413">
      <c r="D6413" s="10"/>
      <c r="E6413" s="10"/>
      <c r="G6413" s="81"/>
      <c r="AU6413" s="25"/>
    </row>
    <row r="6414">
      <c r="D6414" s="10"/>
      <c r="E6414" s="10"/>
      <c r="G6414" s="81"/>
      <c r="AU6414" s="25"/>
    </row>
    <row r="6415">
      <c r="D6415" s="10"/>
      <c r="E6415" s="10"/>
      <c r="G6415" s="81"/>
      <c r="AU6415" s="25"/>
    </row>
    <row r="6416">
      <c r="D6416" s="10"/>
      <c r="E6416" s="10"/>
      <c r="G6416" s="81"/>
      <c r="AU6416" s="25"/>
    </row>
    <row r="6417">
      <c r="D6417" s="10"/>
      <c r="E6417" s="10"/>
      <c r="G6417" s="81"/>
      <c r="AU6417" s="25"/>
    </row>
    <row r="6418">
      <c r="D6418" s="10"/>
      <c r="E6418" s="10"/>
      <c r="G6418" s="81"/>
      <c r="AU6418" s="25"/>
    </row>
    <row r="6419">
      <c r="D6419" s="10"/>
      <c r="E6419" s="10"/>
      <c r="G6419" s="81"/>
      <c r="AU6419" s="25"/>
    </row>
    <row r="6420">
      <c r="D6420" s="10"/>
      <c r="E6420" s="10"/>
      <c r="G6420" s="81"/>
      <c r="AU6420" s="25"/>
    </row>
    <row r="6421">
      <c r="D6421" s="10"/>
      <c r="E6421" s="10"/>
      <c r="G6421" s="81"/>
      <c r="AU6421" s="25"/>
    </row>
    <row r="6422">
      <c r="D6422" s="10"/>
      <c r="E6422" s="10"/>
      <c r="G6422" s="81"/>
      <c r="AU6422" s="25"/>
    </row>
    <row r="6423">
      <c r="D6423" s="10"/>
      <c r="E6423" s="10"/>
      <c r="G6423" s="81"/>
      <c r="AU6423" s="25"/>
    </row>
    <row r="6424">
      <c r="D6424" s="10"/>
      <c r="E6424" s="10"/>
      <c r="G6424" s="81"/>
      <c r="AU6424" s="25"/>
    </row>
    <row r="6425">
      <c r="D6425" s="10"/>
      <c r="E6425" s="10"/>
      <c r="G6425" s="81"/>
      <c r="AU6425" s="25"/>
    </row>
    <row r="6426">
      <c r="D6426" s="10"/>
      <c r="E6426" s="10"/>
      <c r="G6426" s="81"/>
      <c r="AU6426" s="25"/>
    </row>
    <row r="6427">
      <c r="D6427" s="10"/>
      <c r="E6427" s="10"/>
      <c r="G6427" s="81"/>
      <c r="AU6427" s="25"/>
    </row>
    <row r="6428">
      <c r="D6428" s="10"/>
      <c r="E6428" s="10"/>
      <c r="G6428" s="81"/>
      <c r="AU6428" s="25"/>
    </row>
    <row r="6429">
      <c r="D6429" s="10"/>
      <c r="E6429" s="10"/>
      <c r="G6429" s="81"/>
      <c r="AU6429" s="25"/>
    </row>
    <row r="6430">
      <c r="D6430" s="10"/>
      <c r="E6430" s="10"/>
      <c r="G6430" s="81"/>
      <c r="AU6430" s="25"/>
    </row>
    <row r="6431">
      <c r="D6431" s="10"/>
      <c r="E6431" s="10"/>
      <c r="G6431" s="81"/>
      <c r="AU6431" s="25"/>
    </row>
    <row r="6432">
      <c r="D6432" s="10"/>
      <c r="E6432" s="10"/>
      <c r="G6432" s="81"/>
      <c r="AU6432" s="25"/>
    </row>
    <row r="6433">
      <c r="D6433" s="10"/>
      <c r="E6433" s="10"/>
      <c r="G6433" s="81"/>
      <c r="AU6433" s="25"/>
    </row>
    <row r="6434">
      <c r="D6434" s="10"/>
      <c r="E6434" s="10"/>
      <c r="G6434" s="81"/>
      <c r="AU6434" s="25"/>
    </row>
    <row r="6435">
      <c r="D6435" s="10"/>
      <c r="E6435" s="10"/>
      <c r="G6435" s="81"/>
      <c r="AU6435" s="25"/>
    </row>
    <row r="6436">
      <c r="D6436" s="10"/>
      <c r="E6436" s="10"/>
      <c r="G6436" s="81"/>
      <c r="AU6436" s="25"/>
    </row>
    <row r="6437">
      <c r="D6437" s="10"/>
      <c r="E6437" s="10"/>
      <c r="G6437" s="81"/>
      <c r="AU6437" s="25"/>
    </row>
    <row r="6438">
      <c r="D6438" s="10"/>
      <c r="E6438" s="10"/>
      <c r="G6438" s="81"/>
      <c r="AU6438" s="25"/>
    </row>
    <row r="6439">
      <c r="D6439" s="10"/>
      <c r="E6439" s="10"/>
      <c r="G6439" s="81"/>
      <c r="AU6439" s="25"/>
    </row>
    <row r="6440">
      <c r="D6440" s="10"/>
      <c r="E6440" s="10"/>
      <c r="G6440" s="81"/>
      <c r="AU6440" s="25"/>
    </row>
    <row r="6441">
      <c r="D6441" s="10"/>
      <c r="E6441" s="10"/>
      <c r="G6441" s="81"/>
      <c r="AU6441" s="25"/>
    </row>
    <row r="6442">
      <c r="D6442" s="10"/>
      <c r="E6442" s="10"/>
      <c r="G6442" s="81"/>
      <c r="AU6442" s="25"/>
    </row>
    <row r="6443">
      <c r="D6443" s="10"/>
      <c r="E6443" s="10"/>
      <c r="G6443" s="81"/>
      <c r="AU6443" s="25"/>
    </row>
    <row r="6444">
      <c r="D6444" s="10"/>
      <c r="E6444" s="10"/>
      <c r="G6444" s="81"/>
      <c r="AU6444" s="25"/>
    </row>
    <row r="6445">
      <c r="D6445" s="10"/>
      <c r="E6445" s="10"/>
      <c r="G6445" s="81"/>
      <c r="AU6445" s="25"/>
    </row>
    <row r="6446">
      <c r="D6446" s="10"/>
      <c r="E6446" s="10"/>
      <c r="G6446" s="81"/>
      <c r="AU6446" s="25"/>
    </row>
    <row r="6447">
      <c r="D6447" s="10"/>
      <c r="E6447" s="10"/>
      <c r="G6447" s="81"/>
      <c r="AU6447" s="25"/>
    </row>
    <row r="6448">
      <c r="D6448" s="10"/>
      <c r="E6448" s="10"/>
      <c r="G6448" s="81"/>
      <c r="AU6448" s="25"/>
    </row>
    <row r="6449">
      <c r="D6449" s="10"/>
      <c r="E6449" s="10"/>
      <c r="G6449" s="81"/>
      <c r="AU6449" s="25"/>
    </row>
    <row r="6450">
      <c r="D6450" s="10"/>
      <c r="E6450" s="10"/>
      <c r="G6450" s="81"/>
      <c r="AU6450" s="25"/>
    </row>
    <row r="6451">
      <c r="D6451" s="10"/>
      <c r="E6451" s="10"/>
      <c r="G6451" s="81"/>
      <c r="AU6451" s="25"/>
    </row>
    <row r="6452">
      <c r="D6452" s="10"/>
      <c r="E6452" s="10"/>
      <c r="G6452" s="81"/>
      <c r="AU6452" s="25"/>
    </row>
    <row r="6453">
      <c r="D6453" s="10"/>
      <c r="E6453" s="10"/>
      <c r="G6453" s="81"/>
      <c r="AU6453" s="25"/>
    </row>
    <row r="6454">
      <c r="D6454" s="10"/>
      <c r="E6454" s="10"/>
      <c r="G6454" s="81"/>
      <c r="AU6454" s="25"/>
    </row>
    <row r="6455">
      <c r="D6455" s="10"/>
      <c r="E6455" s="10"/>
      <c r="G6455" s="81"/>
      <c r="AU6455" s="25"/>
    </row>
    <row r="6456">
      <c r="D6456" s="10"/>
      <c r="E6456" s="10"/>
      <c r="G6456" s="81"/>
      <c r="AU6456" s="25"/>
    </row>
    <row r="6457">
      <c r="D6457" s="10"/>
      <c r="E6457" s="10"/>
      <c r="G6457" s="81"/>
      <c r="AU6457" s="25"/>
    </row>
    <row r="6458">
      <c r="D6458" s="10"/>
      <c r="E6458" s="10"/>
      <c r="G6458" s="81"/>
      <c r="AU6458" s="25"/>
    </row>
    <row r="6459">
      <c r="D6459" s="10"/>
      <c r="E6459" s="10"/>
      <c r="G6459" s="81"/>
      <c r="AU6459" s="25"/>
    </row>
    <row r="6460">
      <c r="D6460" s="10"/>
      <c r="E6460" s="10"/>
      <c r="G6460" s="81"/>
      <c r="AU6460" s="25"/>
    </row>
    <row r="6461">
      <c r="D6461" s="10"/>
      <c r="E6461" s="10"/>
      <c r="G6461" s="81"/>
      <c r="AU6461" s="25"/>
    </row>
    <row r="6462">
      <c r="D6462" s="10"/>
      <c r="E6462" s="10"/>
      <c r="G6462" s="81"/>
      <c r="AU6462" s="25"/>
    </row>
    <row r="6463">
      <c r="D6463" s="10"/>
      <c r="E6463" s="10"/>
      <c r="G6463" s="81"/>
      <c r="AU6463" s="25"/>
    </row>
    <row r="6464">
      <c r="D6464" s="10"/>
      <c r="E6464" s="10"/>
      <c r="G6464" s="81"/>
      <c r="AU6464" s="25"/>
    </row>
    <row r="6465">
      <c r="D6465" s="10"/>
      <c r="E6465" s="10"/>
      <c r="G6465" s="81"/>
      <c r="AU6465" s="25"/>
    </row>
    <row r="6466">
      <c r="D6466" s="10"/>
      <c r="E6466" s="10"/>
      <c r="G6466" s="81"/>
      <c r="AU6466" s="25"/>
    </row>
    <row r="6467">
      <c r="D6467" s="10"/>
      <c r="E6467" s="10"/>
      <c r="G6467" s="81"/>
      <c r="AU6467" s="25"/>
    </row>
    <row r="6468">
      <c r="D6468" s="10"/>
      <c r="E6468" s="10"/>
      <c r="G6468" s="81"/>
      <c r="AU6468" s="25"/>
    </row>
    <row r="6469">
      <c r="D6469" s="10"/>
      <c r="E6469" s="10"/>
      <c r="G6469" s="81"/>
      <c r="AU6469" s="25"/>
    </row>
    <row r="6470">
      <c r="D6470" s="10"/>
      <c r="E6470" s="10"/>
      <c r="G6470" s="81"/>
      <c r="AU6470" s="25"/>
    </row>
    <row r="6471">
      <c r="D6471" s="10"/>
      <c r="E6471" s="10"/>
      <c r="G6471" s="81"/>
      <c r="AU6471" s="25"/>
    </row>
    <row r="6472">
      <c r="D6472" s="10"/>
      <c r="E6472" s="10"/>
      <c r="G6472" s="81"/>
      <c r="AU6472" s="25"/>
    </row>
    <row r="6473">
      <c r="D6473" s="10"/>
      <c r="E6473" s="10"/>
      <c r="G6473" s="81"/>
      <c r="AU6473" s="25"/>
    </row>
    <row r="6474">
      <c r="D6474" s="10"/>
      <c r="E6474" s="10"/>
      <c r="G6474" s="81"/>
      <c r="AU6474" s="25"/>
    </row>
    <row r="6475">
      <c r="D6475" s="10"/>
      <c r="E6475" s="10"/>
      <c r="G6475" s="81"/>
      <c r="AU6475" s="25"/>
    </row>
    <row r="6476">
      <c r="D6476" s="10"/>
      <c r="E6476" s="10"/>
      <c r="G6476" s="81"/>
      <c r="AU6476" s="25"/>
    </row>
    <row r="6477">
      <c r="D6477" s="10"/>
      <c r="E6477" s="10"/>
      <c r="G6477" s="81"/>
      <c r="AU6477" s="25"/>
    </row>
    <row r="6478">
      <c r="D6478" s="10"/>
      <c r="E6478" s="10"/>
      <c r="G6478" s="81"/>
      <c r="AU6478" s="25"/>
    </row>
    <row r="6479">
      <c r="D6479" s="10"/>
      <c r="E6479" s="10"/>
      <c r="G6479" s="81"/>
      <c r="AU6479" s="25"/>
    </row>
    <row r="6480">
      <c r="D6480" s="10"/>
      <c r="E6480" s="10"/>
      <c r="G6480" s="81"/>
      <c r="AU6480" s="25"/>
    </row>
    <row r="6481">
      <c r="D6481" s="10"/>
      <c r="E6481" s="10"/>
      <c r="G6481" s="81"/>
      <c r="AU6481" s="25"/>
    </row>
    <row r="6482">
      <c r="D6482" s="10"/>
      <c r="E6482" s="10"/>
      <c r="G6482" s="81"/>
      <c r="AU6482" s="25"/>
    </row>
    <row r="6483">
      <c r="D6483" s="10"/>
      <c r="E6483" s="10"/>
      <c r="G6483" s="81"/>
      <c r="AU6483" s="25"/>
    </row>
    <row r="6484">
      <c r="D6484" s="10"/>
      <c r="E6484" s="10"/>
      <c r="G6484" s="81"/>
      <c r="AU6484" s="25"/>
    </row>
    <row r="6485">
      <c r="D6485" s="10"/>
      <c r="E6485" s="10"/>
      <c r="G6485" s="81"/>
      <c r="AU6485" s="25"/>
    </row>
    <row r="6486">
      <c r="D6486" s="10"/>
      <c r="E6486" s="10"/>
      <c r="G6486" s="81"/>
      <c r="AU6486" s="25"/>
    </row>
    <row r="6487">
      <c r="D6487" s="10"/>
      <c r="E6487" s="10"/>
      <c r="G6487" s="81"/>
      <c r="AU6487" s="25"/>
    </row>
    <row r="6488">
      <c r="D6488" s="10"/>
      <c r="E6488" s="10"/>
      <c r="G6488" s="81"/>
      <c r="AU6488" s="25"/>
    </row>
    <row r="6489">
      <c r="D6489" s="10"/>
      <c r="E6489" s="10"/>
      <c r="G6489" s="81"/>
      <c r="AU6489" s="25"/>
    </row>
    <row r="6490">
      <c r="D6490" s="10"/>
      <c r="E6490" s="10"/>
      <c r="G6490" s="81"/>
      <c r="AU6490" s="25"/>
    </row>
    <row r="6491">
      <c r="D6491" s="10"/>
      <c r="E6491" s="10"/>
      <c r="G6491" s="81"/>
      <c r="AU6491" s="25"/>
    </row>
    <row r="6492">
      <c r="D6492" s="10"/>
      <c r="E6492" s="10"/>
      <c r="G6492" s="81"/>
      <c r="AU6492" s="25"/>
    </row>
    <row r="6493">
      <c r="D6493" s="10"/>
      <c r="E6493" s="10"/>
      <c r="G6493" s="81"/>
      <c r="AU6493" s="25"/>
    </row>
    <row r="6494">
      <c r="D6494" s="10"/>
      <c r="E6494" s="10"/>
      <c r="G6494" s="81"/>
      <c r="AU6494" s="25"/>
    </row>
    <row r="6495">
      <c r="D6495" s="10"/>
      <c r="E6495" s="10"/>
      <c r="G6495" s="81"/>
      <c r="AU6495" s="25"/>
    </row>
    <row r="6496">
      <c r="D6496" s="10"/>
      <c r="E6496" s="10"/>
      <c r="G6496" s="81"/>
      <c r="AU6496" s="25"/>
    </row>
    <row r="6497">
      <c r="D6497" s="10"/>
      <c r="E6497" s="10"/>
      <c r="G6497" s="81"/>
      <c r="AU6497" s="25"/>
    </row>
    <row r="6498">
      <c r="D6498" s="10"/>
      <c r="E6498" s="10"/>
      <c r="G6498" s="81"/>
      <c r="AU6498" s="25"/>
    </row>
    <row r="6499">
      <c r="D6499" s="10"/>
      <c r="E6499" s="10"/>
      <c r="G6499" s="81"/>
      <c r="AU6499" s="25"/>
    </row>
    <row r="6500">
      <c r="D6500" s="10"/>
      <c r="E6500" s="10"/>
      <c r="G6500" s="81"/>
      <c r="AU6500" s="25"/>
    </row>
    <row r="6501">
      <c r="D6501" s="10"/>
      <c r="E6501" s="10"/>
      <c r="G6501" s="81"/>
      <c r="AU6501" s="25"/>
    </row>
    <row r="6502">
      <c r="D6502" s="10"/>
      <c r="E6502" s="10"/>
      <c r="G6502" s="81"/>
      <c r="AU6502" s="25"/>
    </row>
    <row r="6503">
      <c r="D6503" s="10"/>
      <c r="E6503" s="10"/>
      <c r="G6503" s="81"/>
      <c r="AU6503" s="25"/>
    </row>
    <row r="6504">
      <c r="D6504" s="10"/>
      <c r="E6504" s="10"/>
      <c r="G6504" s="81"/>
      <c r="AU6504" s="25"/>
    </row>
    <row r="6505">
      <c r="D6505" s="10"/>
      <c r="E6505" s="10"/>
      <c r="G6505" s="81"/>
      <c r="AU6505" s="25"/>
    </row>
    <row r="6506">
      <c r="D6506" s="10"/>
      <c r="E6506" s="10"/>
      <c r="G6506" s="81"/>
      <c r="AU6506" s="25"/>
    </row>
    <row r="6507">
      <c r="D6507" s="10"/>
      <c r="E6507" s="10"/>
      <c r="G6507" s="81"/>
      <c r="AU6507" s="25"/>
    </row>
    <row r="6508">
      <c r="D6508" s="10"/>
      <c r="E6508" s="10"/>
      <c r="G6508" s="81"/>
      <c r="AU6508" s="25"/>
    </row>
    <row r="6509">
      <c r="D6509" s="10"/>
      <c r="E6509" s="10"/>
      <c r="G6509" s="81"/>
      <c r="AU6509" s="25"/>
    </row>
    <row r="6510">
      <c r="D6510" s="10"/>
      <c r="E6510" s="10"/>
      <c r="G6510" s="81"/>
      <c r="AU6510" s="25"/>
    </row>
    <row r="6511">
      <c r="D6511" s="10"/>
      <c r="E6511" s="10"/>
      <c r="G6511" s="81"/>
      <c r="AU6511" s="25"/>
    </row>
    <row r="6512">
      <c r="D6512" s="10"/>
      <c r="E6512" s="10"/>
      <c r="G6512" s="81"/>
      <c r="AU6512" s="25"/>
    </row>
    <row r="6513">
      <c r="D6513" s="10"/>
      <c r="E6513" s="10"/>
      <c r="G6513" s="81"/>
      <c r="AU6513" s="25"/>
    </row>
    <row r="6514">
      <c r="D6514" s="10"/>
      <c r="E6514" s="10"/>
      <c r="G6514" s="81"/>
      <c r="AU6514" s="25"/>
    </row>
    <row r="6515">
      <c r="D6515" s="10"/>
      <c r="E6515" s="10"/>
      <c r="G6515" s="81"/>
      <c r="AU6515" s="25"/>
    </row>
    <row r="6516">
      <c r="D6516" s="10"/>
      <c r="E6516" s="10"/>
      <c r="G6516" s="81"/>
      <c r="AU6516" s="25"/>
    </row>
    <row r="6517">
      <c r="D6517" s="10"/>
      <c r="E6517" s="10"/>
      <c r="G6517" s="81"/>
      <c r="AU6517" s="25"/>
    </row>
    <row r="6518">
      <c r="D6518" s="10"/>
      <c r="E6518" s="10"/>
      <c r="G6518" s="81"/>
      <c r="AU6518" s="25"/>
    </row>
    <row r="6519">
      <c r="D6519" s="10"/>
      <c r="E6519" s="10"/>
      <c r="G6519" s="81"/>
      <c r="AU6519" s="25"/>
    </row>
    <row r="6520">
      <c r="D6520" s="10"/>
      <c r="E6520" s="10"/>
      <c r="G6520" s="81"/>
      <c r="AU6520" s="25"/>
    </row>
    <row r="6521">
      <c r="D6521" s="10"/>
      <c r="E6521" s="10"/>
      <c r="G6521" s="81"/>
      <c r="AU6521" s="25"/>
    </row>
    <row r="6522">
      <c r="D6522" s="10"/>
      <c r="E6522" s="10"/>
      <c r="G6522" s="81"/>
      <c r="AU6522" s="25"/>
    </row>
    <row r="6523">
      <c r="D6523" s="10"/>
      <c r="E6523" s="10"/>
      <c r="G6523" s="81"/>
      <c r="AU6523" s="25"/>
    </row>
    <row r="6524">
      <c r="D6524" s="10"/>
      <c r="E6524" s="10"/>
      <c r="G6524" s="81"/>
      <c r="AU6524" s="25"/>
    </row>
    <row r="6525">
      <c r="D6525" s="10"/>
      <c r="E6525" s="10"/>
      <c r="G6525" s="81"/>
      <c r="AU6525" s="25"/>
    </row>
    <row r="6526">
      <c r="D6526" s="10"/>
      <c r="E6526" s="10"/>
      <c r="G6526" s="81"/>
      <c r="AU6526" s="25"/>
    </row>
    <row r="6527">
      <c r="D6527" s="10"/>
      <c r="E6527" s="10"/>
      <c r="G6527" s="81"/>
      <c r="AU6527" s="25"/>
    </row>
    <row r="6528">
      <c r="D6528" s="10"/>
      <c r="E6528" s="10"/>
      <c r="G6528" s="81"/>
      <c r="AU6528" s="25"/>
    </row>
    <row r="6529">
      <c r="D6529" s="10"/>
      <c r="E6529" s="10"/>
      <c r="G6529" s="81"/>
      <c r="AU6529" s="25"/>
    </row>
    <row r="6530">
      <c r="D6530" s="10"/>
      <c r="E6530" s="10"/>
      <c r="G6530" s="81"/>
      <c r="AU6530" s="25"/>
    </row>
    <row r="6531">
      <c r="D6531" s="10"/>
      <c r="E6531" s="10"/>
      <c r="G6531" s="81"/>
      <c r="AU6531" s="25"/>
    </row>
    <row r="6532">
      <c r="D6532" s="10"/>
      <c r="E6532" s="10"/>
      <c r="G6532" s="81"/>
      <c r="AU6532" s="25"/>
    </row>
    <row r="6533">
      <c r="D6533" s="10"/>
      <c r="E6533" s="10"/>
      <c r="G6533" s="81"/>
      <c r="AU6533" s="25"/>
    </row>
    <row r="6534">
      <c r="D6534" s="10"/>
      <c r="E6534" s="10"/>
      <c r="G6534" s="81"/>
      <c r="AU6534" s="25"/>
    </row>
    <row r="6535">
      <c r="D6535" s="10"/>
      <c r="E6535" s="10"/>
      <c r="G6535" s="81"/>
      <c r="AU6535" s="25"/>
    </row>
    <row r="6536">
      <c r="D6536" s="10"/>
      <c r="E6536" s="10"/>
      <c r="G6536" s="81"/>
      <c r="AU6536" s="25"/>
    </row>
    <row r="6537">
      <c r="D6537" s="10"/>
      <c r="E6537" s="10"/>
      <c r="G6537" s="81"/>
      <c r="AU6537" s="25"/>
    </row>
    <row r="6538">
      <c r="D6538" s="10"/>
      <c r="E6538" s="10"/>
      <c r="G6538" s="81"/>
      <c r="AU6538" s="25"/>
    </row>
    <row r="6539">
      <c r="D6539" s="10"/>
      <c r="E6539" s="10"/>
      <c r="G6539" s="81"/>
      <c r="AU6539" s="25"/>
    </row>
    <row r="6540">
      <c r="D6540" s="10"/>
      <c r="E6540" s="10"/>
      <c r="G6540" s="81"/>
      <c r="AU6540" s="25"/>
    </row>
    <row r="6541">
      <c r="D6541" s="10"/>
      <c r="E6541" s="10"/>
      <c r="G6541" s="81"/>
      <c r="AU6541" s="25"/>
    </row>
    <row r="6542">
      <c r="D6542" s="10"/>
      <c r="E6542" s="10"/>
      <c r="G6542" s="81"/>
      <c r="AU6542" s="25"/>
    </row>
    <row r="6543">
      <c r="D6543" s="10"/>
      <c r="E6543" s="10"/>
      <c r="G6543" s="81"/>
      <c r="AU6543" s="25"/>
    </row>
    <row r="6544">
      <c r="D6544" s="10"/>
      <c r="E6544" s="10"/>
      <c r="G6544" s="81"/>
      <c r="AU6544" s="25"/>
    </row>
    <row r="6545">
      <c r="D6545" s="10"/>
      <c r="E6545" s="10"/>
      <c r="G6545" s="81"/>
      <c r="AU6545" s="25"/>
    </row>
    <row r="6546">
      <c r="D6546" s="10"/>
      <c r="E6546" s="10"/>
      <c r="G6546" s="81"/>
      <c r="AU6546" s="25"/>
    </row>
    <row r="6547">
      <c r="D6547" s="10"/>
      <c r="E6547" s="10"/>
      <c r="G6547" s="81"/>
      <c r="AU6547" s="25"/>
    </row>
    <row r="6548">
      <c r="D6548" s="10"/>
      <c r="E6548" s="10"/>
      <c r="G6548" s="81"/>
      <c r="AU6548" s="25"/>
    </row>
    <row r="6549">
      <c r="D6549" s="10"/>
      <c r="E6549" s="10"/>
      <c r="G6549" s="81"/>
      <c r="AU6549" s="25"/>
    </row>
    <row r="6550">
      <c r="D6550" s="10"/>
      <c r="E6550" s="10"/>
      <c r="G6550" s="81"/>
      <c r="AU6550" s="25"/>
    </row>
    <row r="6551">
      <c r="D6551" s="10"/>
      <c r="E6551" s="10"/>
      <c r="G6551" s="81"/>
      <c r="AU6551" s="25"/>
    </row>
    <row r="6552">
      <c r="D6552" s="10"/>
      <c r="E6552" s="10"/>
      <c r="G6552" s="81"/>
      <c r="AU6552" s="25"/>
    </row>
    <row r="6553">
      <c r="D6553" s="10"/>
      <c r="E6553" s="10"/>
      <c r="G6553" s="81"/>
      <c r="AU6553" s="25"/>
    </row>
    <row r="6554">
      <c r="D6554" s="10"/>
      <c r="E6554" s="10"/>
      <c r="G6554" s="81"/>
      <c r="AU6554" s="25"/>
    </row>
    <row r="6555">
      <c r="D6555" s="10"/>
      <c r="E6555" s="10"/>
      <c r="G6555" s="81"/>
      <c r="AU6555" s="25"/>
    </row>
    <row r="6556">
      <c r="D6556" s="10"/>
      <c r="E6556" s="10"/>
      <c r="G6556" s="81"/>
      <c r="AU6556" s="25"/>
    </row>
    <row r="6557">
      <c r="D6557" s="10"/>
      <c r="E6557" s="10"/>
      <c r="G6557" s="81"/>
      <c r="AU6557" s="25"/>
    </row>
    <row r="6558">
      <c r="D6558" s="10"/>
      <c r="E6558" s="10"/>
      <c r="G6558" s="81"/>
      <c r="AU6558" s="25"/>
    </row>
    <row r="6559">
      <c r="D6559" s="10"/>
      <c r="E6559" s="10"/>
      <c r="G6559" s="81"/>
      <c r="AU6559" s="25"/>
    </row>
    <row r="6560">
      <c r="D6560" s="10"/>
      <c r="E6560" s="10"/>
      <c r="G6560" s="81"/>
      <c r="AU6560" s="25"/>
    </row>
    <row r="6561">
      <c r="D6561" s="10"/>
      <c r="E6561" s="10"/>
      <c r="G6561" s="81"/>
      <c r="AU6561" s="25"/>
    </row>
    <row r="6562">
      <c r="D6562" s="10"/>
      <c r="E6562" s="10"/>
      <c r="G6562" s="81"/>
      <c r="AU6562" s="25"/>
    </row>
    <row r="6563">
      <c r="D6563" s="10"/>
      <c r="E6563" s="10"/>
      <c r="G6563" s="81"/>
      <c r="AU6563" s="25"/>
    </row>
    <row r="6564">
      <c r="D6564" s="10"/>
      <c r="E6564" s="10"/>
      <c r="G6564" s="81"/>
      <c r="AU6564" s="25"/>
    </row>
    <row r="6565">
      <c r="D6565" s="10"/>
      <c r="E6565" s="10"/>
      <c r="G6565" s="81"/>
      <c r="AU6565" s="25"/>
    </row>
    <row r="6566">
      <c r="D6566" s="10"/>
      <c r="E6566" s="10"/>
      <c r="G6566" s="81"/>
      <c r="AU6566" s="25"/>
    </row>
    <row r="6567">
      <c r="D6567" s="10"/>
      <c r="E6567" s="10"/>
      <c r="G6567" s="81"/>
      <c r="AU6567" s="25"/>
    </row>
    <row r="6568">
      <c r="D6568" s="10"/>
      <c r="E6568" s="10"/>
      <c r="G6568" s="81"/>
      <c r="AU6568" s="25"/>
    </row>
    <row r="6569">
      <c r="D6569" s="10"/>
      <c r="E6569" s="10"/>
      <c r="G6569" s="81"/>
      <c r="AU6569" s="25"/>
    </row>
    <row r="6570">
      <c r="D6570" s="10"/>
      <c r="E6570" s="10"/>
      <c r="G6570" s="81"/>
      <c r="AU6570" s="25"/>
    </row>
    <row r="6571">
      <c r="D6571" s="10"/>
      <c r="E6571" s="10"/>
      <c r="G6571" s="81"/>
      <c r="AU6571" s="25"/>
    </row>
    <row r="6572">
      <c r="D6572" s="10"/>
      <c r="E6572" s="10"/>
      <c r="G6572" s="81"/>
      <c r="AU6572" s="25"/>
    </row>
    <row r="6573">
      <c r="D6573" s="10"/>
      <c r="E6573" s="10"/>
      <c r="G6573" s="81"/>
      <c r="AU6573" s="25"/>
    </row>
    <row r="6574">
      <c r="D6574" s="10"/>
      <c r="E6574" s="10"/>
      <c r="G6574" s="81"/>
      <c r="AU6574" s="25"/>
    </row>
    <row r="6575">
      <c r="D6575" s="10"/>
      <c r="E6575" s="10"/>
      <c r="G6575" s="81"/>
      <c r="AU6575" s="25"/>
    </row>
    <row r="6576">
      <c r="D6576" s="10"/>
      <c r="E6576" s="10"/>
      <c r="G6576" s="81"/>
      <c r="AU6576" s="25"/>
    </row>
    <row r="6577">
      <c r="D6577" s="10"/>
      <c r="E6577" s="10"/>
      <c r="G6577" s="81"/>
      <c r="AU6577" s="25"/>
    </row>
    <row r="6578">
      <c r="D6578" s="10"/>
      <c r="E6578" s="10"/>
      <c r="G6578" s="81"/>
      <c r="AU6578" s="25"/>
    </row>
    <row r="6579">
      <c r="D6579" s="10"/>
      <c r="E6579" s="10"/>
      <c r="G6579" s="81"/>
      <c r="AU6579" s="25"/>
    </row>
    <row r="6580">
      <c r="D6580" s="10"/>
      <c r="E6580" s="10"/>
      <c r="G6580" s="81"/>
      <c r="AU6580" s="25"/>
    </row>
    <row r="6581">
      <c r="D6581" s="10"/>
      <c r="E6581" s="10"/>
      <c r="G6581" s="81"/>
      <c r="AU6581" s="25"/>
    </row>
    <row r="6582">
      <c r="D6582" s="10"/>
      <c r="E6582" s="10"/>
      <c r="G6582" s="81"/>
      <c r="AU6582" s="25"/>
    </row>
    <row r="6583">
      <c r="D6583" s="10"/>
      <c r="E6583" s="10"/>
      <c r="G6583" s="81"/>
      <c r="AU6583" s="25"/>
    </row>
    <row r="6584">
      <c r="D6584" s="10"/>
      <c r="E6584" s="10"/>
      <c r="G6584" s="81"/>
      <c r="AU6584" s="25"/>
    </row>
    <row r="6585">
      <c r="D6585" s="10"/>
      <c r="E6585" s="10"/>
      <c r="G6585" s="81"/>
      <c r="AU6585" s="25"/>
    </row>
    <row r="6586">
      <c r="D6586" s="10"/>
      <c r="E6586" s="10"/>
      <c r="G6586" s="81"/>
      <c r="AU6586" s="25"/>
    </row>
    <row r="6587">
      <c r="D6587" s="10"/>
      <c r="E6587" s="10"/>
      <c r="G6587" s="81"/>
      <c r="AU6587" s="25"/>
    </row>
    <row r="6588">
      <c r="D6588" s="10"/>
      <c r="E6588" s="10"/>
      <c r="G6588" s="81"/>
      <c r="AU6588" s="25"/>
    </row>
    <row r="6589">
      <c r="D6589" s="10"/>
      <c r="E6589" s="10"/>
      <c r="G6589" s="81"/>
      <c r="AU6589" s="25"/>
    </row>
    <row r="6590">
      <c r="D6590" s="10"/>
      <c r="E6590" s="10"/>
      <c r="G6590" s="81"/>
      <c r="AU6590" s="25"/>
    </row>
    <row r="6591">
      <c r="D6591" s="10"/>
      <c r="E6591" s="10"/>
      <c r="G6591" s="81"/>
      <c r="AU6591" s="25"/>
    </row>
    <row r="6592">
      <c r="D6592" s="10"/>
      <c r="E6592" s="10"/>
      <c r="G6592" s="81"/>
      <c r="AU6592" s="25"/>
    </row>
    <row r="6593">
      <c r="D6593" s="10"/>
      <c r="E6593" s="10"/>
      <c r="G6593" s="81"/>
      <c r="AU6593" s="25"/>
    </row>
    <row r="6594">
      <c r="D6594" s="10"/>
      <c r="E6594" s="10"/>
      <c r="G6594" s="81"/>
      <c r="AU6594" s="25"/>
    </row>
    <row r="6595">
      <c r="D6595" s="10"/>
      <c r="E6595" s="10"/>
      <c r="G6595" s="81"/>
      <c r="AU6595" s="25"/>
    </row>
    <row r="6596">
      <c r="D6596" s="10"/>
      <c r="E6596" s="10"/>
      <c r="G6596" s="81"/>
      <c r="AU6596" s="25"/>
    </row>
    <row r="6597">
      <c r="D6597" s="10"/>
      <c r="E6597" s="10"/>
      <c r="G6597" s="81"/>
      <c r="AU6597" s="25"/>
    </row>
    <row r="6598">
      <c r="D6598" s="10"/>
      <c r="E6598" s="10"/>
      <c r="G6598" s="81"/>
      <c r="AU6598" s="25"/>
    </row>
    <row r="6599">
      <c r="D6599" s="10"/>
      <c r="E6599" s="10"/>
      <c r="G6599" s="81"/>
      <c r="AU6599" s="25"/>
    </row>
    <row r="6600">
      <c r="D6600" s="10"/>
      <c r="E6600" s="10"/>
      <c r="G6600" s="81"/>
      <c r="AU6600" s="25"/>
    </row>
    <row r="6601">
      <c r="D6601" s="10"/>
      <c r="E6601" s="10"/>
      <c r="G6601" s="81"/>
      <c r="AU6601" s="25"/>
    </row>
    <row r="6602">
      <c r="D6602" s="10"/>
      <c r="E6602" s="10"/>
      <c r="G6602" s="81"/>
      <c r="AU6602" s="25"/>
    </row>
    <row r="6603">
      <c r="D6603" s="10"/>
      <c r="E6603" s="10"/>
      <c r="G6603" s="81"/>
      <c r="AU6603" s="25"/>
    </row>
    <row r="6604">
      <c r="D6604" s="10"/>
      <c r="E6604" s="10"/>
      <c r="G6604" s="81"/>
      <c r="AU6604" s="25"/>
    </row>
    <row r="6605">
      <c r="D6605" s="10"/>
      <c r="E6605" s="10"/>
      <c r="G6605" s="81"/>
      <c r="AU6605" s="25"/>
    </row>
    <row r="6606">
      <c r="D6606" s="10"/>
      <c r="E6606" s="10"/>
      <c r="G6606" s="81"/>
      <c r="AU6606" s="25"/>
    </row>
    <row r="6607">
      <c r="D6607" s="10"/>
      <c r="E6607" s="10"/>
      <c r="G6607" s="81"/>
      <c r="AU6607" s="25"/>
    </row>
    <row r="6608">
      <c r="D6608" s="10"/>
      <c r="E6608" s="10"/>
      <c r="G6608" s="81"/>
      <c r="AU6608" s="25"/>
    </row>
    <row r="6609">
      <c r="D6609" s="10"/>
      <c r="E6609" s="10"/>
      <c r="G6609" s="81"/>
      <c r="AU6609" s="25"/>
    </row>
    <row r="6610">
      <c r="D6610" s="10"/>
      <c r="E6610" s="10"/>
      <c r="G6610" s="81"/>
      <c r="AU6610" s="25"/>
    </row>
    <row r="6611">
      <c r="D6611" s="10"/>
      <c r="E6611" s="10"/>
      <c r="G6611" s="81"/>
      <c r="AU6611" s="25"/>
    </row>
    <row r="6612">
      <c r="D6612" s="10"/>
      <c r="E6612" s="10"/>
      <c r="G6612" s="81"/>
      <c r="AU6612" s="25"/>
    </row>
    <row r="6613">
      <c r="D6613" s="10"/>
      <c r="E6613" s="10"/>
      <c r="G6613" s="81"/>
      <c r="AU6613" s="25"/>
    </row>
    <row r="6614">
      <c r="D6614" s="10"/>
      <c r="E6614" s="10"/>
      <c r="G6614" s="81"/>
      <c r="AU6614" s="25"/>
    </row>
    <row r="6615">
      <c r="D6615" s="10"/>
      <c r="E6615" s="10"/>
      <c r="G6615" s="81"/>
      <c r="AU6615" s="25"/>
    </row>
    <row r="6616">
      <c r="D6616" s="10"/>
      <c r="E6616" s="10"/>
      <c r="G6616" s="81"/>
      <c r="AU6616" s="25"/>
    </row>
    <row r="6617">
      <c r="D6617" s="10"/>
      <c r="E6617" s="10"/>
      <c r="G6617" s="81"/>
      <c r="AU6617" s="25"/>
    </row>
    <row r="6618">
      <c r="D6618" s="10"/>
      <c r="E6618" s="10"/>
      <c r="G6618" s="81"/>
      <c r="AU6618" s="25"/>
    </row>
    <row r="6619">
      <c r="D6619" s="10"/>
      <c r="E6619" s="10"/>
      <c r="G6619" s="81"/>
      <c r="AU6619" s="25"/>
    </row>
    <row r="6620">
      <c r="D6620" s="10"/>
      <c r="E6620" s="10"/>
      <c r="G6620" s="81"/>
      <c r="AU6620" s="25"/>
    </row>
    <row r="6621">
      <c r="D6621" s="10"/>
      <c r="E6621" s="10"/>
      <c r="G6621" s="81"/>
      <c r="AU6621" s="25"/>
    </row>
    <row r="6622">
      <c r="D6622" s="10"/>
      <c r="E6622" s="10"/>
      <c r="G6622" s="81"/>
      <c r="AU6622" s="25"/>
    </row>
    <row r="6623">
      <c r="D6623" s="10"/>
      <c r="E6623" s="10"/>
      <c r="G6623" s="81"/>
      <c r="AU6623" s="25"/>
    </row>
    <row r="6624">
      <c r="D6624" s="10"/>
      <c r="E6624" s="10"/>
      <c r="G6624" s="81"/>
      <c r="AU6624" s="25"/>
    </row>
    <row r="6625">
      <c r="D6625" s="10"/>
      <c r="E6625" s="10"/>
      <c r="G6625" s="81"/>
      <c r="AU6625" s="25"/>
    </row>
    <row r="6626">
      <c r="D6626" s="10"/>
      <c r="E6626" s="10"/>
      <c r="G6626" s="81"/>
      <c r="AU6626" s="25"/>
    </row>
    <row r="6627">
      <c r="D6627" s="10"/>
      <c r="E6627" s="10"/>
      <c r="G6627" s="81"/>
      <c r="AU6627" s="25"/>
    </row>
    <row r="6628">
      <c r="D6628" s="10"/>
      <c r="E6628" s="10"/>
      <c r="G6628" s="81"/>
      <c r="AU6628" s="25"/>
    </row>
    <row r="6629">
      <c r="D6629" s="10"/>
      <c r="E6629" s="10"/>
      <c r="G6629" s="81"/>
      <c r="AU6629" s="25"/>
    </row>
    <row r="6630">
      <c r="D6630" s="10"/>
      <c r="E6630" s="10"/>
      <c r="G6630" s="81"/>
      <c r="AU6630" s="25"/>
    </row>
    <row r="6631">
      <c r="D6631" s="10"/>
      <c r="E6631" s="10"/>
      <c r="G6631" s="81"/>
      <c r="AU6631" s="25"/>
    </row>
    <row r="6632">
      <c r="D6632" s="10"/>
      <c r="E6632" s="10"/>
      <c r="G6632" s="81"/>
      <c r="AU6632" s="25"/>
    </row>
    <row r="6633">
      <c r="D6633" s="10"/>
      <c r="E6633" s="10"/>
      <c r="G6633" s="81"/>
      <c r="AU6633" s="25"/>
    </row>
    <row r="6634">
      <c r="D6634" s="10"/>
      <c r="E6634" s="10"/>
      <c r="G6634" s="81"/>
      <c r="AU6634" s="25"/>
    </row>
    <row r="6635">
      <c r="D6635" s="10"/>
      <c r="E6635" s="10"/>
      <c r="G6635" s="81"/>
      <c r="AU6635" s="25"/>
    </row>
    <row r="6636">
      <c r="D6636" s="10"/>
      <c r="E6636" s="10"/>
      <c r="G6636" s="81"/>
      <c r="AU6636" s="25"/>
    </row>
    <row r="6637">
      <c r="D6637" s="10"/>
      <c r="E6637" s="10"/>
      <c r="G6637" s="81"/>
      <c r="AU6637" s="25"/>
    </row>
    <row r="6638">
      <c r="D6638" s="10"/>
      <c r="E6638" s="10"/>
      <c r="G6638" s="81"/>
      <c r="AU6638" s="25"/>
    </row>
    <row r="6639">
      <c r="D6639" s="10"/>
      <c r="E6639" s="10"/>
      <c r="G6639" s="81"/>
      <c r="AU6639" s="25"/>
    </row>
    <row r="6640">
      <c r="D6640" s="10"/>
      <c r="E6640" s="10"/>
      <c r="G6640" s="81"/>
      <c r="AU6640" s="25"/>
    </row>
    <row r="6641">
      <c r="D6641" s="10"/>
      <c r="E6641" s="10"/>
      <c r="G6641" s="81"/>
      <c r="AU6641" s="25"/>
    </row>
    <row r="6642">
      <c r="D6642" s="10"/>
      <c r="E6642" s="10"/>
      <c r="G6642" s="81"/>
      <c r="AU6642" s="25"/>
    </row>
    <row r="6643">
      <c r="D6643" s="10"/>
      <c r="E6643" s="10"/>
      <c r="G6643" s="81"/>
      <c r="AU6643" s="25"/>
    </row>
    <row r="6644">
      <c r="D6644" s="10"/>
      <c r="E6644" s="10"/>
      <c r="G6644" s="81"/>
      <c r="AU6644" s="25"/>
    </row>
    <row r="6645">
      <c r="D6645" s="10"/>
      <c r="E6645" s="10"/>
      <c r="G6645" s="81"/>
      <c r="AU6645" s="25"/>
    </row>
    <row r="6646">
      <c r="D6646" s="10"/>
      <c r="E6646" s="10"/>
      <c r="G6646" s="81"/>
      <c r="AU6646" s="25"/>
    </row>
    <row r="6647">
      <c r="D6647" s="10"/>
      <c r="E6647" s="10"/>
      <c r="G6647" s="81"/>
      <c r="AU6647" s="25"/>
    </row>
    <row r="6648">
      <c r="D6648" s="10"/>
      <c r="E6648" s="10"/>
      <c r="G6648" s="81"/>
      <c r="AU6648" s="25"/>
    </row>
    <row r="6649">
      <c r="D6649" s="10"/>
      <c r="E6649" s="10"/>
      <c r="G6649" s="81"/>
      <c r="AU6649" s="25"/>
    </row>
    <row r="6650">
      <c r="D6650" s="10"/>
      <c r="E6650" s="10"/>
      <c r="G6650" s="81"/>
      <c r="AU6650" s="25"/>
    </row>
    <row r="6651">
      <c r="D6651" s="10"/>
      <c r="E6651" s="10"/>
      <c r="G6651" s="81"/>
      <c r="AU6651" s="25"/>
    </row>
    <row r="6652">
      <c r="D6652" s="10"/>
      <c r="E6652" s="10"/>
      <c r="G6652" s="81"/>
      <c r="AU6652" s="25"/>
    </row>
    <row r="6653">
      <c r="D6653" s="10"/>
      <c r="E6653" s="10"/>
      <c r="G6653" s="81"/>
      <c r="AU6653" s="25"/>
    </row>
    <row r="6654">
      <c r="D6654" s="10"/>
      <c r="E6654" s="10"/>
      <c r="G6654" s="81"/>
      <c r="AU6654" s="25"/>
    </row>
    <row r="6655">
      <c r="D6655" s="10"/>
      <c r="E6655" s="10"/>
      <c r="G6655" s="81"/>
      <c r="AU6655" s="25"/>
    </row>
    <row r="6656">
      <c r="D6656" s="10"/>
      <c r="E6656" s="10"/>
      <c r="G6656" s="81"/>
      <c r="AU6656" s="25"/>
    </row>
    <row r="6657">
      <c r="D6657" s="10"/>
      <c r="E6657" s="10"/>
      <c r="G6657" s="81"/>
      <c r="AU6657" s="25"/>
    </row>
    <row r="6658">
      <c r="D6658" s="10"/>
      <c r="E6658" s="10"/>
      <c r="G6658" s="81"/>
      <c r="AU6658" s="25"/>
    </row>
    <row r="6659">
      <c r="D6659" s="10"/>
      <c r="E6659" s="10"/>
      <c r="G6659" s="81"/>
      <c r="AU6659" s="25"/>
    </row>
    <row r="6660">
      <c r="D6660" s="10"/>
      <c r="E6660" s="10"/>
      <c r="G6660" s="81"/>
      <c r="AU6660" s="25"/>
    </row>
    <row r="6661">
      <c r="D6661" s="10"/>
      <c r="E6661" s="10"/>
      <c r="G6661" s="81"/>
      <c r="AU6661" s="25"/>
    </row>
    <row r="6662">
      <c r="D6662" s="10"/>
      <c r="E6662" s="10"/>
      <c r="G6662" s="81"/>
      <c r="AU6662" s="25"/>
    </row>
    <row r="6663">
      <c r="D6663" s="10"/>
      <c r="E6663" s="10"/>
      <c r="G6663" s="81"/>
      <c r="AU6663" s="25"/>
    </row>
    <row r="6664">
      <c r="D6664" s="10"/>
      <c r="E6664" s="10"/>
      <c r="G6664" s="81"/>
      <c r="AU6664" s="25"/>
    </row>
    <row r="6665">
      <c r="D6665" s="10"/>
      <c r="E6665" s="10"/>
      <c r="G6665" s="81"/>
      <c r="AU6665" s="25"/>
    </row>
    <row r="6666">
      <c r="D6666" s="10"/>
      <c r="E6666" s="10"/>
      <c r="G6666" s="81"/>
      <c r="AU6666" s="25"/>
    </row>
    <row r="6667">
      <c r="D6667" s="10"/>
      <c r="E6667" s="10"/>
      <c r="G6667" s="81"/>
      <c r="AU6667" s="25"/>
    </row>
    <row r="6668">
      <c r="D6668" s="10"/>
      <c r="E6668" s="10"/>
      <c r="G6668" s="81"/>
      <c r="AU6668" s="25"/>
    </row>
    <row r="6669">
      <c r="D6669" s="10"/>
      <c r="E6669" s="10"/>
      <c r="G6669" s="81"/>
      <c r="AU6669" s="25"/>
    </row>
    <row r="6670">
      <c r="D6670" s="10"/>
      <c r="E6670" s="10"/>
      <c r="G6670" s="81"/>
      <c r="AU6670" s="25"/>
    </row>
    <row r="6671">
      <c r="D6671" s="10"/>
      <c r="E6671" s="10"/>
      <c r="G6671" s="81"/>
      <c r="AU6671" s="25"/>
    </row>
    <row r="6672">
      <c r="D6672" s="10"/>
      <c r="E6672" s="10"/>
      <c r="G6672" s="81"/>
      <c r="AU6672" s="25"/>
    </row>
    <row r="6673">
      <c r="D6673" s="10"/>
      <c r="E6673" s="10"/>
      <c r="G6673" s="81"/>
      <c r="AU6673" s="25"/>
    </row>
    <row r="6674">
      <c r="D6674" s="10"/>
      <c r="E6674" s="10"/>
      <c r="G6674" s="81"/>
      <c r="AU6674" s="25"/>
    </row>
    <row r="6675">
      <c r="D6675" s="10"/>
      <c r="E6675" s="10"/>
      <c r="G6675" s="81"/>
      <c r="AU6675" s="25"/>
    </row>
    <row r="6676">
      <c r="D6676" s="10"/>
      <c r="E6676" s="10"/>
      <c r="G6676" s="81"/>
      <c r="AU6676" s="25"/>
    </row>
    <row r="6677">
      <c r="D6677" s="10"/>
      <c r="E6677" s="10"/>
      <c r="G6677" s="81"/>
      <c r="AU6677" s="25"/>
    </row>
    <row r="6678">
      <c r="D6678" s="10"/>
      <c r="E6678" s="10"/>
      <c r="G6678" s="81"/>
      <c r="AU6678" s="25"/>
    </row>
    <row r="6679">
      <c r="D6679" s="10"/>
      <c r="E6679" s="10"/>
      <c r="G6679" s="81"/>
      <c r="AU6679" s="25"/>
    </row>
    <row r="6680">
      <c r="D6680" s="10"/>
      <c r="E6680" s="10"/>
      <c r="G6680" s="81"/>
      <c r="AU6680" s="25"/>
    </row>
    <row r="6681">
      <c r="D6681" s="10"/>
      <c r="E6681" s="10"/>
      <c r="G6681" s="81"/>
      <c r="AU6681" s="25"/>
    </row>
    <row r="6682">
      <c r="D6682" s="10"/>
      <c r="E6682" s="10"/>
      <c r="G6682" s="81"/>
      <c r="AU6682" s="25"/>
    </row>
    <row r="6683">
      <c r="D6683" s="10"/>
      <c r="E6683" s="10"/>
      <c r="G6683" s="81"/>
      <c r="AU6683" s="25"/>
    </row>
    <row r="6684">
      <c r="D6684" s="10"/>
      <c r="E6684" s="10"/>
      <c r="G6684" s="81"/>
      <c r="AU6684" s="25"/>
    </row>
    <row r="6685">
      <c r="D6685" s="10"/>
      <c r="E6685" s="10"/>
      <c r="G6685" s="81"/>
      <c r="AU6685" s="25"/>
    </row>
    <row r="6686">
      <c r="D6686" s="10"/>
      <c r="E6686" s="10"/>
      <c r="G6686" s="81"/>
      <c r="AU6686" s="25"/>
    </row>
    <row r="6687">
      <c r="D6687" s="10"/>
      <c r="E6687" s="10"/>
      <c r="G6687" s="81"/>
      <c r="AU6687" s="25"/>
    </row>
    <row r="6688">
      <c r="D6688" s="10"/>
      <c r="E6688" s="10"/>
      <c r="G6688" s="81"/>
      <c r="AU6688" s="25"/>
    </row>
    <row r="6689">
      <c r="D6689" s="10"/>
      <c r="E6689" s="10"/>
      <c r="G6689" s="81"/>
      <c r="AU6689" s="25"/>
    </row>
    <row r="6690">
      <c r="D6690" s="10"/>
      <c r="E6690" s="10"/>
      <c r="G6690" s="81"/>
      <c r="AU6690" s="25"/>
    </row>
    <row r="6691">
      <c r="D6691" s="10"/>
      <c r="E6691" s="10"/>
      <c r="G6691" s="81"/>
      <c r="AU6691" s="25"/>
    </row>
    <row r="6692">
      <c r="D6692" s="10"/>
      <c r="E6692" s="10"/>
      <c r="G6692" s="81"/>
      <c r="AU6692" s="25"/>
    </row>
    <row r="6693">
      <c r="D6693" s="10"/>
      <c r="E6693" s="10"/>
      <c r="G6693" s="81"/>
      <c r="AU6693" s="25"/>
    </row>
    <row r="6694">
      <c r="D6694" s="10"/>
      <c r="E6694" s="10"/>
      <c r="G6694" s="81"/>
      <c r="AU6694" s="25"/>
    </row>
    <row r="6695">
      <c r="D6695" s="10"/>
      <c r="E6695" s="10"/>
      <c r="G6695" s="81"/>
      <c r="AU6695" s="25"/>
    </row>
    <row r="6696">
      <c r="D6696" s="10"/>
      <c r="E6696" s="10"/>
      <c r="G6696" s="81"/>
      <c r="AU6696" s="25"/>
    </row>
    <row r="6697">
      <c r="D6697" s="10"/>
      <c r="E6697" s="10"/>
      <c r="G6697" s="81"/>
      <c r="AU6697" s="25"/>
    </row>
    <row r="6698">
      <c r="D6698" s="10"/>
      <c r="E6698" s="10"/>
      <c r="G6698" s="81"/>
      <c r="AU6698" s="25"/>
    </row>
    <row r="6699">
      <c r="D6699" s="10"/>
      <c r="E6699" s="10"/>
      <c r="G6699" s="81"/>
      <c r="AU6699" s="25"/>
    </row>
    <row r="6700">
      <c r="D6700" s="10"/>
      <c r="E6700" s="10"/>
      <c r="G6700" s="81"/>
      <c r="AU6700" s="25"/>
    </row>
    <row r="6701">
      <c r="D6701" s="10"/>
      <c r="E6701" s="10"/>
      <c r="G6701" s="81"/>
      <c r="AU6701" s="25"/>
    </row>
    <row r="6702">
      <c r="D6702" s="10"/>
      <c r="E6702" s="10"/>
      <c r="G6702" s="81"/>
      <c r="AU6702" s="25"/>
    </row>
    <row r="6703">
      <c r="D6703" s="10"/>
      <c r="E6703" s="10"/>
      <c r="G6703" s="81"/>
      <c r="AU6703" s="25"/>
    </row>
    <row r="6704">
      <c r="D6704" s="10"/>
      <c r="E6704" s="10"/>
      <c r="G6704" s="81"/>
      <c r="AU6704" s="25"/>
    </row>
    <row r="6705">
      <c r="D6705" s="10"/>
      <c r="E6705" s="10"/>
      <c r="G6705" s="81"/>
      <c r="AU6705" s="25"/>
    </row>
    <row r="6706">
      <c r="D6706" s="10"/>
      <c r="E6706" s="10"/>
      <c r="G6706" s="81"/>
      <c r="AU6706" s="25"/>
    </row>
    <row r="6707">
      <c r="D6707" s="10"/>
      <c r="E6707" s="10"/>
      <c r="G6707" s="81"/>
      <c r="AU6707" s="25"/>
    </row>
    <row r="6708">
      <c r="D6708" s="10"/>
      <c r="E6708" s="10"/>
      <c r="G6708" s="81"/>
      <c r="AU6708" s="25"/>
    </row>
    <row r="6709">
      <c r="D6709" s="10"/>
      <c r="E6709" s="10"/>
      <c r="G6709" s="81"/>
      <c r="AU6709" s="25"/>
    </row>
    <row r="6710">
      <c r="D6710" s="10"/>
      <c r="E6710" s="10"/>
      <c r="G6710" s="81"/>
      <c r="AU6710" s="25"/>
    </row>
    <row r="6711">
      <c r="D6711" s="10"/>
      <c r="E6711" s="10"/>
      <c r="G6711" s="81"/>
      <c r="AU6711" s="25"/>
    </row>
    <row r="6712">
      <c r="D6712" s="10"/>
      <c r="E6712" s="10"/>
      <c r="G6712" s="81"/>
      <c r="AU6712" s="25"/>
    </row>
    <row r="6713">
      <c r="D6713" s="10"/>
      <c r="E6713" s="10"/>
      <c r="G6713" s="81"/>
      <c r="AU6713" s="25"/>
    </row>
    <row r="6714">
      <c r="D6714" s="10"/>
      <c r="E6714" s="10"/>
      <c r="G6714" s="81"/>
      <c r="AU6714" s="25"/>
    </row>
    <row r="6715">
      <c r="D6715" s="10"/>
      <c r="E6715" s="10"/>
      <c r="G6715" s="81"/>
      <c r="AU6715" s="25"/>
    </row>
    <row r="6716">
      <c r="D6716" s="10"/>
      <c r="E6716" s="10"/>
      <c r="G6716" s="81"/>
      <c r="AU6716" s="25"/>
    </row>
    <row r="6717">
      <c r="D6717" s="10"/>
      <c r="E6717" s="10"/>
      <c r="G6717" s="81"/>
      <c r="AU6717" s="25"/>
    </row>
    <row r="6718">
      <c r="D6718" s="10"/>
      <c r="E6718" s="10"/>
      <c r="G6718" s="81"/>
      <c r="AU6718" s="25"/>
    </row>
    <row r="6719">
      <c r="D6719" s="10"/>
      <c r="E6719" s="10"/>
      <c r="G6719" s="81"/>
      <c r="AU6719" s="25"/>
    </row>
    <row r="6720">
      <c r="D6720" s="10"/>
      <c r="E6720" s="10"/>
      <c r="G6720" s="81"/>
      <c r="AU6720" s="25"/>
    </row>
    <row r="6721">
      <c r="D6721" s="10"/>
      <c r="E6721" s="10"/>
      <c r="G6721" s="81"/>
      <c r="AU6721" s="25"/>
    </row>
    <row r="6722">
      <c r="D6722" s="10"/>
      <c r="E6722" s="10"/>
      <c r="G6722" s="81"/>
      <c r="AU6722" s="25"/>
    </row>
    <row r="6723">
      <c r="D6723" s="10"/>
      <c r="E6723" s="10"/>
      <c r="G6723" s="81"/>
      <c r="AU6723" s="25"/>
    </row>
    <row r="6724">
      <c r="D6724" s="10"/>
      <c r="E6724" s="10"/>
      <c r="G6724" s="81"/>
      <c r="AU6724" s="25"/>
    </row>
    <row r="6725">
      <c r="D6725" s="10"/>
      <c r="E6725" s="10"/>
      <c r="G6725" s="81"/>
      <c r="AU6725" s="25"/>
    </row>
    <row r="6726">
      <c r="D6726" s="10"/>
      <c r="E6726" s="10"/>
      <c r="G6726" s="81"/>
      <c r="AU6726" s="25"/>
    </row>
    <row r="6727">
      <c r="D6727" s="10"/>
      <c r="E6727" s="10"/>
      <c r="G6727" s="81"/>
      <c r="AU6727" s="25"/>
    </row>
    <row r="6728">
      <c r="D6728" s="10"/>
      <c r="E6728" s="10"/>
      <c r="G6728" s="81"/>
      <c r="AU6728" s="25"/>
    </row>
    <row r="6729">
      <c r="D6729" s="10"/>
      <c r="E6729" s="10"/>
      <c r="G6729" s="81"/>
      <c r="AU6729" s="25"/>
    </row>
    <row r="6730">
      <c r="D6730" s="10"/>
      <c r="E6730" s="10"/>
      <c r="G6730" s="81"/>
      <c r="AU6730" s="25"/>
    </row>
    <row r="6731">
      <c r="D6731" s="10"/>
      <c r="E6731" s="10"/>
      <c r="G6731" s="81"/>
      <c r="AU6731" s="25"/>
    </row>
    <row r="6732">
      <c r="D6732" s="10"/>
      <c r="E6732" s="10"/>
      <c r="G6732" s="81"/>
      <c r="AU6732" s="25"/>
    </row>
    <row r="6733">
      <c r="D6733" s="10"/>
      <c r="E6733" s="10"/>
      <c r="G6733" s="81"/>
      <c r="AU6733" s="25"/>
    </row>
    <row r="6734">
      <c r="D6734" s="10"/>
      <c r="E6734" s="10"/>
      <c r="G6734" s="81"/>
      <c r="AU6734" s="25"/>
    </row>
    <row r="6735">
      <c r="D6735" s="10"/>
      <c r="E6735" s="10"/>
      <c r="G6735" s="81"/>
      <c r="AU6735" s="25"/>
    </row>
    <row r="6736">
      <c r="D6736" s="10"/>
      <c r="E6736" s="10"/>
      <c r="G6736" s="81"/>
      <c r="AU6736" s="25"/>
    </row>
    <row r="6737">
      <c r="D6737" s="10"/>
      <c r="E6737" s="10"/>
      <c r="G6737" s="81"/>
      <c r="AU6737" s="25"/>
    </row>
    <row r="6738">
      <c r="D6738" s="10"/>
      <c r="E6738" s="10"/>
      <c r="G6738" s="81"/>
      <c r="AU6738" s="25"/>
    </row>
    <row r="6739">
      <c r="D6739" s="10"/>
      <c r="E6739" s="10"/>
      <c r="G6739" s="81"/>
      <c r="AU6739" s="25"/>
    </row>
    <row r="6740">
      <c r="D6740" s="10"/>
      <c r="E6740" s="10"/>
      <c r="G6740" s="81"/>
      <c r="AU6740" s="25"/>
    </row>
    <row r="6741">
      <c r="D6741" s="10"/>
      <c r="E6741" s="10"/>
      <c r="G6741" s="81"/>
      <c r="AU6741" s="25"/>
    </row>
    <row r="6742">
      <c r="D6742" s="10"/>
      <c r="E6742" s="10"/>
      <c r="G6742" s="81"/>
      <c r="AU6742" s="25"/>
    </row>
    <row r="6743">
      <c r="D6743" s="10"/>
      <c r="E6743" s="10"/>
      <c r="G6743" s="81"/>
      <c r="AU6743" s="25"/>
    </row>
    <row r="6744">
      <c r="D6744" s="10"/>
      <c r="E6744" s="10"/>
      <c r="G6744" s="81"/>
      <c r="AU6744" s="25"/>
    </row>
    <row r="6745">
      <c r="D6745" s="10"/>
      <c r="E6745" s="10"/>
      <c r="G6745" s="81"/>
      <c r="AU6745" s="25"/>
    </row>
    <row r="6746">
      <c r="D6746" s="10"/>
      <c r="E6746" s="10"/>
      <c r="G6746" s="81"/>
      <c r="AU6746" s="25"/>
    </row>
    <row r="6747">
      <c r="D6747" s="10"/>
      <c r="E6747" s="10"/>
      <c r="G6747" s="81"/>
      <c r="AU6747" s="25"/>
    </row>
    <row r="6748">
      <c r="D6748" s="10"/>
      <c r="E6748" s="10"/>
      <c r="G6748" s="81"/>
      <c r="AU6748" s="25"/>
    </row>
    <row r="6749">
      <c r="D6749" s="10"/>
      <c r="E6749" s="10"/>
      <c r="G6749" s="81"/>
      <c r="AU6749" s="25"/>
    </row>
    <row r="6750">
      <c r="D6750" s="10"/>
      <c r="E6750" s="10"/>
      <c r="G6750" s="81"/>
      <c r="AU6750" s="25"/>
    </row>
    <row r="6751">
      <c r="D6751" s="10"/>
      <c r="E6751" s="10"/>
      <c r="G6751" s="81"/>
      <c r="AU6751" s="25"/>
    </row>
    <row r="6752">
      <c r="D6752" s="10"/>
      <c r="E6752" s="10"/>
      <c r="G6752" s="81"/>
      <c r="AU6752" s="25"/>
    </row>
    <row r="6753">
      <c r="D6753" s="10"/>
      <c r="E6753" s="10"/>
      <c r="G6753" s="81"/>
      <c r="AU6753" s="25"/>
    </row>
    <row r="6754">
      <c r="D6754" s="10"/>
      <c r="E6754" s="10"/>
      <c r="G6754" s="81"/>
      <c r="AU6754" s="25"/>
    </row>
    <row r="6755">
      <c r="D6755" s="10"/>
      <c r="E6755" s="10"/>
      <c r="G6755" s="81"/>
      <c r="AU6755" s="25"/>
    </row>
    <row r="6756">
      <c r="D6756" s="10"/>
      <c r="E6756" s="10"/>
      <c r="G6756" s="81"/>
      <c r="AU6756" s="25"/>
    </row>
    <row r="6757">
      <c r="D6757" s="10"/>
      <c r="E6757" s="10"/>
      <c r="G6757" s="81"/>
      <c r="AU6757" s="25"/>
    </row>
    <row r="6758">
      <c r="D6758" s="10"/>
      <c r="E6758" s="10"/>
      <c r="G6758" s="81"/>
      <c r="AU6758" s="25"/>
    </row>
    <row r="6759">
      <c r="D6759" s="10"/>
      <c r="E6759" s="10"/>
      <c r="G6759" s="81"/>
      <c r="AU6759" s="25"/>
    </row>
    <row r="6760">
      <c r="D6760" s="10"/>
      <c r="E6760" s="10"/>
      <c r="G6760" s="81"/>
      <c r="AU6760" s="25"/>
    </row>
    <row r="6761">
      <c r="D6761" s="10"/>
      <c r="E6761" s="10"/>
      <c r="G6761" s="81"/>
      <c r="AU6761" s="25"/>
    </row>
    <row r="6762">
      <c r="D6762" s="10"/>
      <c r="E6762" s="10"/>
      <c r="G6762" s="81"/>
      <c r="AU6762" s="25"/>
    </row>
    <row r="6763">
      <c r="D6763" s="10"/>
      <c r="E6763" s="10"/>
      <c r="G6763" s="81"/>
      <c r="AU6763" s="25"/>
    </row>
    <row r="6764">
      <c r="D6764" s="10"/>
      <c r="E6764" s="10"/>
      <c r="G6764" s="81"/>
      <c r="AU6764" s="25"/>
    </row>
    <row r="6765">
      <c r="D6765" s="10"/>
      <c r="E6765" s="10"/>
      <c r="G6765" s="81"/>
      <c r="AU6765" s="25"/>
    </row>
    <row r="6766">
      <c r="D6766" s="10"/>
      <c r="E6766" s="10"/>
      <c r="G6766" s="81"/>
      <c r="AU6766" s="25"/>
    </row>
    <row r="6767">
      <c r="D6767" s="10"/>
      <c r="E6767" s="10"/>
      <c r="G6767" s="81"/>
      <c r="AU6767" s="25"/>
    </row>
    <row r="6768">
      <c r="D6768" s="10"/>
      <c r="E6768" s="10"/>
      <c r="G6768" s="81"/>
      <c r="AU6768" s="25"/>
    </row>
    <row r="6769">
      <c r="D6769" s="10"/>
      <c r="E6769" s="10"/>
      <c r="G6769" s="81"/>
      <c r="AU6769" s="25"/>
    </row>
    <row r="6770">
      <c r="D6770" s="10"/>
      <c r="E6770" s="10"/>
      <c r="G6770" s="81"/>
      <c r="AU6770" s="25"/>
    </row>
    <row r="6771">
      <c r="D6771" s="10"/>
      <c r="E6771" s="10"/>
      <c r="G6771" s="81"/>
      <c r="AU6771" s="25"/>
    </row>
    <row r="6772">
      <c r="D6772" s="10"/>
      <c r="E6772" s="10"/>
      <c r="G6772" s="81"/>
      <c r="AU6772" s="25"/>
    </row>
    <row r="6773">
      <c r="D6773" s="10"/>
      <c r="E6773" s="10"/>
      <c r="G6773" s="81"/>
      <c r="AU6773" s="25"/>
    </row>
    <row r="6774">
      <c r="D6774" s="10"/>
      <c r="E6774" s="10"/>
      <c r="G6774" s="81"/>
      <c r="AU6774" s="25"/>
    </row>
    <row r="6775">
      <c r="D6775" s="10"/>
      <c r="E6775" s="10"/>
      <c r="G6775" s="81"/>
      <c r="AU6775" s="25"/>
    </row>
    <row r="6776">
      <c r="D6776" s="10"/>
      <c r="E6776" s="10"/>
      <c r="G6776" s="81"/>
      <c r="AU6776" s="25"/>
    </row>
    <row r="6777">
      <c r="D6777" s="10"/>
      <c r="E6777" s="10"/>
      <c r="G6777" s="81"/>
      <c r="AU6777" s="25"/>
    </row>
    <row r="6778">
      <c r="D6778" s="10"/>
      <c r="E6778" s="10"/>
      <c r="G6778" s="81"/>
      <c r="AU6778" s="25"/>
    </row>
    <row r="6779">
      <c r="D6779" s="10"/>
      <c r="E6779" s="10"/>
      <c r="G6779" s="81"/>
      <c r="AU6779" s="25"/>
    </row>
    <row r="6780">
      <c r="D6780" s="10"/>
      <c r="E6780" s="10"/>
      <c r="G6780" s="81"/>
      <c r="AU6780" s="25"/>
    </row>
    <row r="6781">
      <c r="D6781" s="10"/>
      <c r="E6781" s="10"/>
      <c r="G6781" s="81"/>
      <c r="AU6781" s="25"/>
    </row>
    <row r="6782">
      <c r="D6782" s="10"/>
      <c r="E6782" s="10"/>
      <c r="G6782" s="81"/>
      <c r="AU6782" s="25"/>
    </row>
    <row r="6783">
      <c r="D6783" s="10"/>
      <c r="E6783" s="10"/>
      <c r="G6783" s="81"/>
      <c r="AU6783" s="25"/>
    </row>
    <row r="6784">
      <c r="D6784" s="10"/>
      <c r="E6784" s="10"/>
      <c r="G6784" s="81"/>
      <c r="AU6784" s="25"/>
    </row>
    <row r="6785">
      <c r="D6785" s="10"/>
      <c r="E6785" s="10"/>
      <c r="G6785" s="81"/>
      <c r="AU6785" s="25"/>
    </row>
    <row r="6786">
      <c r="D6786" s="10"/>
      <c r="E6786" s="10"/>
      <c r="G6786" s="81"/>
      <c r="AU6786" s="25"/>
    </row>
    <row r="6787">
      <c r="D6787" s="10"/>
      <c r="E6787" s="10"/>
      <c r="G6787" s="81"/>
      <c r="AU6787" s="25"/>
    </row>
    <row r="6788">
      <c r="D6788" s="10"/>
      <c r="E6788" s="10"/>
      <c r="G6788" s="81"/>
      <c r="AU6788" s="25"/>
    </row>
    <row r="6789">
      <c r="D6789" s="10"/>
      <c r="E6789" s="10"/>
      <c r="G6789" s="81"/>
      <c r="AU6789" s="25"/>
    </row>
    <row r="6790">
      <c r="D6790" s="10"/>
      <c r="E6790" s="10"/>
      <c r="G6790" s="81"/>
      <c r="AU6790" s="25"/>
    </row>
    <row r="6791">
      <c r="D6791" s="10"/>
      <c r="E6791" s="10"/>
      <c r="G6791" s="81"/>
      <c r="AU6791" s="25"/>
    </row>
    <row r="6792">
      <c r="D6792" s="10"/>
      <c r="E6792" s="10"/>
      <c r="G6792" s="81"/>
      <c r="AU6792" s="25"/>
    </row>
    <row r="6793">
      <c r="D6793" s="10"/>
      <c r="E6793" s="10"/>
      <c r="G6793" s="81"/>
      <c r="AU6793" s="25"/>
    </row>
    <row r="6794">
      <c r="D6794" s="10"/>
      <c r="E6794" s="10"/>
      <c r="G6794" s="81"/>
      <c r="AU6794" s="25"/>
    </row>
    <row r="6795">
      <c r="D6795" s="10"/>
      <c r="E6795" s="10"/>
      <c r="G6795" s="81"/>
      <c r="AU6795" s="25"/>
    </row>
    <row r="6796">
      <c r="D6796" s="10"/>
      <c r="E6796" s="10"/>
      <c r="G6796" s="81"/>
      <c r="AU6796" s="25"/>
    </row>
    <row r="6797">
      <c r="D6797" s="10"/>
      <c r="E6797" s="10"/>
      <c r="G6797" s="81"/>
      <c r="AU6797" s="25"/>
    </row>
    <row r="6798">
      <c r="D6798" s="10"/>
      <c r="E6798" s="10"/>
      <c r="G6798" s="81"/>
      <c r="AU6798" s="25"/>
    </row>
    <row r="6799">
      <c r="D6799" s="10"/>
      <c r="E6799" s="10"/>
      <c r="G6799" s="81"/>
      <c r="AU6799" s="25"/>
    </row>
    <row r="6800">
      <c r="D6800" s="10"/>
      <c r="E6800" s="10"/>
      <c r="G6800" s="81"/>
      <c r="AU6800" s="25"/>
    </row>
    <row r="6801">
      <c r="D6801" s="10"/>
      <c r="E6801" s="10"/>
      <c r="G6801" s="81"/>
      <c r="AU6801" s="25"/>
    </row>
    <row r="6802">
      <c r="D6802" s="10"/>
      <c r="E6802" s="10"/>
      <c r="G6802" s="81"/>
      <c r="AU6802" s="25"/>
    </row>
    <row r="6803">
      <c r="D6803" s="10"/>
      <c r="E6803" s="10"/>
      <c r="G6803" s="81"/>
      <c r="AU6803" s="25"/>
    </row>
    <row r="6804">
      <c r="D6804" s="10"/>
      <c r="E6804" s="10"/>
      <c r="G6804" s="81"/>
      <c r="AU6804" s="25"/>
    </row>
    <row r="6805">
      <c r="D6805" s="10"/>
      <c r="E6805" s="10"/>
      <c r="G6805" s="81"/>
      <c r="AU6805" s="25"/>
    </row>
    <row r="6806">
      <c r="D6806" s="10"/>
      <c r="E6806" s="10"/>
      <c r="G6806" s="81"/>
      <c r="AU6806" s="25"/>
    </row>
    <row r="6807">
      <c r="D6807" s="10"/>
      <c r="E6807" s="10"/>
      <c r="G6807" s="81"/>
      <c r="AU6807" s="25"/>
    </row>
    <row r="6808">
      <c r="D6808" s="10"/>
      <c r="E6808" s="10"/>
      <c r="G6808" s="81"/>
      <c r="AU6808" s="25"/>
    </row>
    <row r="6809">
      <c r="D6809" s="10"/>
      <c r="E6809" s="10"/>
      <c r="G6809" s="81"/>
      <c r="AU6809" s="25"/>
    </row>
    <row r="6810">
      <c r="D6810" s="10"/>
      <c r="E6810" s="10"/>
      <c r="G6810" s="81"/>
      <c r="AU6810" s="25"/>
    </row>
    <row r="6811">
      <c r="D6811" s="10"/>
      <c r="E6811" s="10"/>
      <c r="G6811" s="81"/>
      <c r="AU6811" s="25"/>
    </row>
    <row r="6812">
      <c r="D6812" s="10"/>
      <c r="E6812" s="10"/>
      <c r="G6812" s="81"/>
      <c r="AU6812" s="25"/>
    </row>
    <row r="6813">
      <c r="D6813" s="10"/>
      <c r="E6813" s="10"/>
      <c r="G6813" s="81"/>
      <c r="AU6813" s="25"/>
    </row>
    <row r="6814">
      <c r="D6814" s="10"/>
      <c r="E6814" s="10"/>
      <c r="G6814" s="81"/>
      <c r="AU6814" s="25"/>
    </row>
    <row r="6815">
      <c r="D6815" s="10"/>
      <c r="E6815" s="10"/>
      <c r="G6815" s="81"/>
      <c r="AU6815" s="25"/>
    </row>
    <row r="6816">
      <c r="D6816" s="10"/>
      <c r="E6816" s="10"/>
      <c r="G6816" s="81"/>
      <c r="AU6816" s="25"/>
    </row>
    <row r="6817">
      <c r="D6817" s="10"/>
      <c r="E6817" s="10"/>
      <c r="G6817" s="81"/>
      <c r="AU6817" s="25"/>
    </row>
    <row r="6818">
      <c r="D6818" s="10"/>
      <c r="E6818" s="10"/>
      <c r="G6818" s="81"/>
      <c r="AU6818" s="25"/>
    </row>
    <row r="6819">
      <c r="D6819" s="10"/>
      <c r="E6819" s="10"/>
      <c r="G6819" s="81"/>
      <c r="AU6819" s="25"/>
    </row>
    <row r="6820">
      <c r="D6820" s="10"/>
      <c r="E6820" s="10"/>
      <c r="G6820" s="81"/>
      <c r="AU6820" s="25"/>
    </row>
    <row r="6821">
      <c r="D6821" s="10"/>
      <c r="E6821" s="10"/>
      <c r="G6821" s="81"/>
      <c r="AU6821" s="25"/>
    </row>
    <row r="6822">
      <c r="D6822" s="10"/>
      <c r="E6822" s="10"/>
      <c r="G6822" s="81"/>
      <c r="AU6822" s="25"/>
    </row>
    <row r="6823">
      <c r="D6823" s="10"/>
      <c r="E6823" s="10"/>
      <c r="G6823" s="81"/>
      <c r="AU6823" s="25"/>
    </row>
    <row r="6824">
      <c r="D6824" s="10"/>
      <c r="E6824" s="10"/>
      <c r="G6824" s="81"/>
      <c r="AU6824" s="25"/>
    </row>
    <row r="6825">
      <c r="D6825" s="10"/>
      <c r="E6825" s="10"/>
      <c r="G6825" s="81"/>
      <c r="AU6825" s="25"/>
    </row>
    <row r="6826">
      <c r="D6826" s="10"/>
      <c r="E6826" s="10"/>
      <c r="G6826" s="81"/>
      <c r="AU6826" s="25"/>
    </row>
    <row r="6827">
      <c r="D6827" s="10"/>
      <c r="E6827" s="10"/>
      <c r="G6827" s="81"/>
      <c r="AU6827" s="25"/>
    </row>
    <row r="6828">
      <c r="D6828" s="10"/>
      <c r="E6828" s="10"/>
      <c r="G6828" s="81"/>
      <c r="AU6828" s="25"/>
    </row>
    <row r="6829">
      <c r="D6829" s="10"/>
      <c r="E6829" s="10"/>
      <c r="G6829" s="81"/>
      <c r="AU6829" s="25"/>
    </row>
    <row r="6830">
      <c r="D6830" s="10"/>
      <c r="E6830" s="10"/>
      <c r="G6830" s="81"/>
      <c r="AU6830" s="25"/>
    </row>
    <row r="6831">
      <c r="D6831" s="10"/>
      <c r="E6831" s="10"/>
      <c r="G6831" s="81"/>
      <c r="AU6831" s="25"/>
    </row>
    <row r="6832">
      <c r="D6832" s="10"/>
      <c r="E6832" s="10"/>
      <c r="G6832" s="81"/>
      <c r="AU6832" s="25"/>
    </row>
    <row r="6833">
      <c r="D6833" s="10"/>
      <c r="E6833" s="10"/>
      <c r="G6833" s="81"/>
      <c r="AU6833" s="25"/>
    </row>
    <row r="6834">
      <c r="D6834" s="10"/>
      <c r="E6834" s="10"/>
      <c r="G6834" s="81"/>
      <c r="AU6834" s="25"/>
    </row>
    <row r="6835">
      <c r="D6835" s="10"/>
      <c r="E6835" s="10"/>
      <c r="G6835" s="81"/>
      <c r="AU6835" s="25"/>
    </row>
    <row r="6836">
      <c r="D6836" s="10"/>
      <c r="E6836" s="10"/>
      <c r="G6836" s="81"/>
      <c r="AU6836" s="25"/>
    </row>
    <row r="6837">
      <c r="D6837" s="10"/>
      <c r="E6837" s="10"/>
      <c r="G6837" s="81"/>
      <c r="AU6837" s="25"/>
    </row>
    <row r="6838">
      <c r="D6838" s="10"/>
      <c r="E6838" s="10"/>
      <c r="G6838" s="81"/>
      <c r="AU6838" s="25"/>
    </row>
    <row r="6839">
      <c r="D6839" s="10"/>
      <c r="E6839" s="10"/>
      <c r="G6839" s="81"/>
      <c r="AU6839" s="25"/>
    </row>
    <row r="6840">
      <c r="D6840" s="10"/>
      <c r="E6840" s="10"/>
      <c r="G6840" s="81"/>
      <c r="AU6840" s="25"/>
    </row>
    <row r="6841">
      <c r="D6841" s="10"/>
      <c r="E6841" s="10"/>
      <c r="G6841" s="81"/>
      <c r="AU6841" s="25"/>
    </row>
    <row r="6842">
      <c r="D6842" s="10"/>
      <c r="E6842" s="10"/>
      <c r="G6842" s="81"/>
      <c r="AU6842" s="25"/>
    </row>
    <row r="6843">
      <c r="D6843" s="10"/>
      <c r="E6843" s="10"/>
      <c r="G6843" s="81"/>
      <c r="AU6843" s="25"/>
    </row>
    <row r="6844">
      <c r="D6844" s="10"/>
      <c r="E6844" s="10"/>
      <c r="G6844" s="81"/>
      <c r="AU6844" s="25"/>
    </row>
    <row r="6845">
      <c r="D6845" s="10"/>
      <c r="E6845" s="10"/>
      <c r="G6845" s="81"/>
      <c r="AU6845" s="25"/>
    </row>
    <row r="6846">
      <c r="D6846" s="10"/>
      <c r="E6846" s="10"/>
      <c r="G6846" s="81"/>
      <c r="AU6846" s="25"/>
    </row>
    <row r="6847">
      <c r="D6847" s="10"/>
      <c r="E6847" s="10"/>
      <c r="G6847" s="81"/>
      <c r="AU6847" s="25"/>
    </row>
    <row r="6848">
      <c r="D6848" s="10"/>
      <c r="E6848" s="10"/>
      <c r="G6848" s="81"/>
      <c r="AU6848" s="25"/>
    </row>
    <row r="6849">
      <c r="D6849" s="10"/>
      <c r="E6849" s="10"/>
      <c r="G6849" s="81"/>
      <c r="AU6849" s="25"/>
    </row>
    <row r="6850">
      <c r="D6850" s="10"/>
      <c r="E6850" s="10"/>
      <c r="G6850" s="81"/>
      <c r="AU6850" s="25"/>
    </row>
    <row r="6851">
      <c r="D6851" s="10"/>
      <c r="E6851" s="10"/>
      <c r="G6851" s="81"/>
      <c r="AU6851" s="25"/>
    </row>
    <row r="6852">
      <c r="D6852" s="10"/>
      <c r="E6852" s="10"/>
      <c r="G6852" s="81"/>
      <c r="AU6852" s="25"/>
    </row>
    <row r="6853">
      <c r="D6853" s="10"/>
      <c r="E6853" s="10"/>
      <c r="G6853" s="81"/>
      <c r="AU6853" s="25"/>
    </row>
    <row r="6854">
      <c r="D6854" s="10"/>
      <c r="E6854" s="10"/>
      <c r="G6854" s="81"/>
      <c r="AU6854" s="25"/>
    </row>
    <row r="6855">
      <c r="D6855" s="10"/>
      <c r="E6855" s="10"/>
      <c r="G6855" s="81"/>
      <c r="AU6855" s="25"/>
    </row>
    <row r="6856">
      <c r="D6856" s="10"/>
      <c r="E6856" s="10"/>
      <c r="G6856" s="81"/>
      <c r="AU6856" s="25"/>
    </row>
    <row r="6857">
      <c r="D6857" s="10"/>
      <c r="E6857" s="10"/>
      <c r="G6857" s="81"/>
      <c r="AU6857" s="25"/>
    </row>
    <row r="6858">
      <c r="D6858" s="10"/>
      <c r="E6858" s="10"/>
      <c r="G6858" s="81"/>
      <c r="AU6858" s="25"/>
    </row>
    <row r="6859">
      <c r="D6859" s="10"/>
      <c r="E6859" s="10"/>
      <c r="G6859" s="81"/>
      <c r="AU6859" s="25"/>
    </row>
    <row r="6860">
      <c r="D6860" s="10"/>
      <c r="E6860" s="10"/>
      <c r="G6860" s="81"/>
      <c r="AU6860" s="25"/>
    </row>
    <row r="6861">
      <c r="D6861" s="10"/>
      <c r="E6861" s="10"/>
      <c r="G6861" s="81"/>
      <c r="AU6861" s="25"/>
    </row>
    <row r="6862">
      <c r="D6862" s="10"/>
      <c r="E6862" s="10"/>
      <c r="G6862" s="81"/>
      <c r="AU6862" s="25"/>
    </row>
    <row r="6863">
      <c r="D6863" s="10"/>
      <c r="E6863" s="10"/>
      <c r="G6863" s="81"/>
      <c r="AU6863" s="25"/>
    </row>
    <row r="6864">
      <c r="D6864" s="10"/>
      <c r="E6864" s="10"/>
      <c r="G6864" s="81"/>
      <c r="AU6864" s="25"/>
    </row>
    <row r="6865">
      <c r="D6865" s="10"/>
      <c r="E6865" s="10"/>
      <c r="G6865" s="81"/>
      <c r="AU6865" s="25"/>
    </row>
    <row r="6866">
      <c r="D6866" s="10"/>
      <c r="E6866" s="10"/>
      <c r="G6866" s="81"/>
      <c r="AU6866" s="25"/>
    </row>
    <row r="6867">
      <c r="D6867" s="10"/>
      <c r="E6867" s="10"/>
      <c r="G6867" s="81"/>
      <c r="AU6867" s="25"/>
    </row>
    <row r="6868">
      <c r="D6868" s="10"/>
      <c r="E6868" s="10"/>
      <c r="G6868" s="81"/>
      <c r="AU6868" s="25"/>
    </row>
    <row r="6869">
      <c r="D6869" s="10"/>
      <c r="E6869" s="10"/>
      <c r="G6869" s="81"/>
      <c r="AU6869" s="25"/>
    </row>
    <row r="6870">
      <c r="D6870" s="10"/>
      <c r="E6870" s="10"/>
      <c r="G6870" s="81"/>
      <c r="AU6870" s="25"/>
    </row>
    <row r="6871">
      <c r="D6871" s="10"/>
      <c r="E6871" s="10"/>
      <c r="G6871" s="81"/>
      <c r="AU6871" s="25"/>
    </row>
    <row r="6872">
      <c r="D6872" s="10"/>
      <c r="E6872" s="10"/>
      <c r="G6872" s="81"/>
      <c r="AU6872" s="25"/>
    </row>
    <row r="6873">
      <c r="D6873" s="10"/>
      <c r="E6873" s="10"/>
      <c r="G6873" s="81"/>
      <c r="AU6873" s="25"/>
    </row>
    <row r="6874">
      <c r="D6874" s="10"/>
      <c r="E6874" s="10"/>
      <c r="G6874" s="81"/>
      <c r="AU6874" s="25"/>
    </row>
    <row r="6875">
      <c r="D6875" s="10"/>
      <c r="E6875" s="10"/>
      <c r="G6875" s="81"/>
      <c r="AU6875" s="25"/>
    </row>
    <row r="6876">
      <c r="D6876" s="10"/>
      <c r="E6876" s="10"/>
      <c r="G6876" s="81"/>
      <c r="AU6876" s="25"/>
    </row>
    <row r="6877">
      <c r="D6877" s="10"/>
      <c r="E6877" s="10"/>
      <c r="G6877" s="81"/>
      <c r="AU6877" s="25"/>
    </row>
    <row r="6878">
      <c r="D6878" s="10"/>
      <c r="E6878" s="10"/>
      <c r="G6878" s="81"/>
      <c r="AU6878" s="25"/>
    </row>
    <row r="6879">
      <c r="D6879" s="10"/>
      <c r="E6879" s="10"/>
      <c r="G6879" s="81"/>
      <c r="AU6879" s="25"/>
    </row>
    <row r="6880">
      <c r="D6880" s="10"/>
      <c r="E6880" s="10"/>
      <c r="G6880" s="81"/>
      <c r="AU6880" s="25"/>
    </row>
    <row r="6881">
      <c r="D6881" s="10"/>
      <c r="E6881" s="10"/>
      <c r="G6881" s="81"/>
      <c r="AU6881" s="25"/>
    </row>
    <row r="6882">
      <c r="D6882" s="10"/>
      <c r="E6882" s="10"/>
      <c r="G6882" s="81"/>
      <c r="AU6882" s="25"/>
    </row>
    <row r="6883">
      <c r="D6883" s="10"/>
      <c r="E6883" s="10"/>
      <c r="G6883" s="81"/>
      <c r="AU6883" s="25"/>
    </row>
    <row r="6884">
      <c r="D6884" s="10"/>
      <c r="E6884" s="10"/>
      <c r="G6884" s="81"/>
      <c r="AU6884" s="25"/>
    </row>
    <row r="6885">
      <c r="D6885" s="10"/>
      <c r="E6885" s="10"/>
      <c r="G6885" s="81"/>
      <c r="AU6885" s="25"/>
    </row>
    <row r="6886">
      <c r="D6886" s="10"/>
      <c r="E6886" s="10"/>
      <c r="G6886" s="81"/>
      <c r="AU6886" s="25"/>
    </row>
    <row r="6887">
      <c r="D6887" s="10"/>
      <c r="E6887" s="10"/>
      <c r="G6887" s="81"/>
      <c r="AU6887" s="25"/>
    </row>
    <row r="6888">
      <c r="D6888" s="10"/>
      <c r="E6888" s="10"/>
      <c r="G6888" s="81"/>
      <c r="AU6888" s="25"/>
    </row>
    <row r="6889">
      <c r="D6889" s="10"/>
      <c r="E6889" s="10"/>
      <c r="G6889" s="81"/>
      <c r="AU6889" s="25"/>
    </row>
    <row r="6890">
      <c r="D6890" s="10"/>
      <c r="E6890" s="10"/>
      <c r="G6890" s="81"/>
      <c r="AU6890" s="25"/>
    </row>
    <row r="6891">
      <c r="D6891" s="10"/>
      <c r="E6891" s="10"/>
      <c r="G6891" s="81"/>
      <c r="AU6891" s="25"/>
    </row>
    <row r="6892">
      <c r="D6892" s="10"/>
      <c r="E6892" s="10"/>
      <c r="G6892" s="81"/>
      <c r="AU6892" s="25"/>
    </row>
    <row r="6893">
      <c r="D6893" s="10"/>
      <c r="E6893" s="10"/>
      <c r="G6893" s="81"/>
      <c r="AU6893" s="25"/>
    </row>
    <row r="6894">
      <c r="D6894" s="10"/>
      <c r="E6894" s="10"/>
      <c r="G6894" s="81"/>
      <c r="AU6894" s="25"/>
    </row>
    <row r="6895">
      <c r="D6895" s="10"/>
      <c r="E6895" s="10"/>
      <c r="G6895" s="81"/>
      <c r="AU6895" s="25"/>
    </row>
    <row r="6896">
      <c r="D6896" s="10"/>
      <c r="E6896" s="10"/>
      <c r="G6896" s="81"/>
      <c r="AU6896" s="25"/>
    </row>
    <row r="6897">
      <c r="D6897" s="10"/>
      <c r="E6897" s="10"/>
      <c r="G6897" s="81"/>
      <c r="AU6897" s="25"/>
    </row>
    <row r="6898">
      <c r="D6898" s="10"/>
      <c r="E6898" s="10"/>
      <c r="G6898" s="81"/>
      <c r="AU6898" s="25"/>
    </row>
    <row r="6899">
      <c r="D6899" s="10"/>
      <c r="E6899" s="10"/>
      <c r="G6899" s="81"/>
      <c r="AU6899" s="25"/>
    </row>
    <row r="6900">
      <c r="D6900" s="10"/>
      <c r="E6900" s="10"/>
      <c r="G6900" s="81"/>
      <c r="AU6900" s="25"/>
    </row>
    <row r="6901">
      <c r="D6901" s="10"/>
      <c r="E6901" s="10"/>
      <c r="G6901" s="81"/>
      <c r="AU6901" s="25"/>
    </row>
    <row r="6902">
      <c r="D6902" s="10"/>
      <c r="E6902" s="10"/>
      <c r="G6902" s="81"/>
      <c r="AU6902" s="25"/>
    </row>
    <row r="6903">
      <c r="D6903" s="10"/>
      <c r="E6903" s="10"/>
      <c r="G6903" s="81"/>
      <c r="AU6903" s="25"/>
    </row>
    <row r="6904">
      <c r="D6904" s="10"/>
      <c r="E6904" s="10"/>
      <c r="G6904" s="81"/>
      <c r="AU6904" s="25"/>
    </row>
    <row r="6905">
      <c r="D6905" s="10"/>
      <c r="E6905" s="10"/>
      <c r="G6905" s="81"/>
      <c r="AU6905" s="25"/>
    </row>
    <row r="6906">
      <c r="D6906" s="10"/>
      <c r="E6906" s="10"/>
      <c r="G6906" s="81"/>
      <c r="AU6906" s="25"/>
    </row>
    <row r="6907">
      <c r="D6907" s="10"/>
      <c r="E6907" s="10"/>
      <c r="G6907" s="81"/>
      <c r="AU6907" s="25"/>
    </row>
    <row r="6908">
      <c r="D6908" s="10"/>
      <c r="E6908" s="10"/>
      <c r="G6908" s="81"/>
      <c r="AU6908" s="25"/>
    </row>
    <row r="6909">
      <c r="D6909" s="10"/>
      <c r="E6909" s="10"/>
      <c r="G6909" s="81"/>
      <c r="AU6909" s="25"/>
    </row>
    <row r="6910">
      <c r="D6910" s="10"/>
      <c r="E6910" s="10"/>
      <c r="G6910" s="81"/>
      <c r="AU6910" s="25"/>
    </row>
    <row r="6911">
      <c r="D6911" s="10"/>
      <c r="E6911" s="10"/>
      <c r="G6911" s="81"/>
      <c r="AU6911" s="25"/>
    </row>
    <row r="6912">
      <c r="D6912" s="10"/>
      <c r="E6912" s="10"/>
      <c r="G6912" s="81"/>
      <c r="AU6912" s="25"/>
    </row>
    <row r="6913">
      <c r="D6913" s="10"/>
      <c r="E6913" s="10"/>
      <c r="G6913" s="81"/>
      <c r="AU6913" s="25"/>
    </row>
    <row r="6914">
      <c r="D6914" s="10"/>
      <c r="E6914" s="10"/>
      <c r="G6914" s="81"/>
      <c r="AU6914" s="25"/>
    </row>
    <row r="6915">
      <c r="D6915" s="10"/>
      <c r="E6915" s="10"/>
      <c r="G6915" s="81"/>
      <c r="AU6915" s="25"/>
    </row>
    <row r="6916">
      <c r="D6916" s="10"/>
      <c r="E6916" s="10"/>
      <c r="G6916" s="81"/>
      <c r="AU6916" s="25"/>
    </row>
    <row r="6917">
      <c r="D6917" s="10"/>
      <c r="E6917" s="10"/>
      <c r="G6917" s="81"/>
      <c r="AU6917" s="25"/>
    </row>
    <row r="6918">
      <c r="D6918" s="10"/>
      <c r="E6918" s="10"/>
      <c r="G6918" s="81"/>
      <c r="AU6918" s="25"/>
    </row>
    <row r="6919">
      <c r="D6919" s="10"/>
      <c r="E6919" s="10"/>
      <c r="G6919" s="81"/>
      <c r="AU6919" s="25"/>
    </row>
    <row r="6920">
      <c r="D6920" s="10"/>
      <c r="E6920" s="10"/>
      <c r="G6920" s="81"/>
      <c r="AU6920" s="25"/>
    </row>
    <row r="6921">
      <c r="D6921" s="10"/>
      <c r="E6921" s="10"/>
      <c r="G6921" s="81"/>
      <c r="AU6921" s="25"/>
    </row>
    <row r="6922">
      <c r="D6922" s="10"/>
      <c r="E6922" s="10"/>
      <c r="G6922" s="81"/>
      <c r="AU6922" s="25"/>
    </row>
    <row r="6923">
      <c r="D6923" s="10"/>
      <c r="E6923" s="10"/>
      <c r="G6923" s="81"/>
      <c r="AU6923" s="25"/>
    </row>
    <row r="6924">
      <c r="D6924" s="10"/>
      <c r="E6924" s="10"/>
      <c r="G6924" s="81"/>
      <c r="AU6924" s="25"/>
    </row>
    <row r="6925">
      <c r="D6925" s="10"/>
      <c r="E6925" s="10"/>
      <c r="G6925" s="81"/>
      <c r="AU6925" s="25"/>
    </row>
    <row r="6926">
      <c r="D6926" s="10"/>
      <c r="E6926" s="10"/>
      <c r="G6926" s="81"/>
      <c r="AU6926" s="25"/>
    </row>
    <row r="6927">
      <c r="D6927" s="10"/>
      <c r="E6927" s="10"/>
      <c r="G6927" s="81"/>
      <c r="AU6927" s="25"/>
    </row>
    <row r="6928">
      <c r="D6928" s="10"/>
      <c r="E6928" s="10"/>
      <c r="G6928" s="81"/>
      <c r="AU6928" s="25"/>
    </row>
    <row r="6929">
      <c r="D6929" s="10"/>
      <c r="E6929" s="10"/>
      <c r="G6929" s="81"/>
      <c r="AU6929" s="25"/>
    </row>
    <row r="6930">
      <c r="D6930" s="10"/>
      <c r="E6930" s="10"/>
      <c r="G6930" s="81"/>
      <c r="AU6930" s="25"/>
    </row>
    <row r="6931">
      <c r="D6931" s="10"/>
      <c r="E6931" s="10"/>
      <c r="G6931" s="81"/>
      <c r="AU6931" s="25"/>
    </row>
    <row r="6932">
      <c r="D6932" s="10"/>
      <c r="E6932" s="10"/>
      <c r="G6932" s="81"/>
      <c r="AU6932" s="25"/>
    </row>
    <row r="6933">
      <c r="D6933" s="10"/>
      <c r="E6933" s="10"/>
      <c r="G6933" s="81"/>
      <c r="AU6933" s="25"/>
    </row>
    <row r="6934">
      <c r="D6934" s="10"/>
      <c r="E6934" s="10"/>
      <c r="G6934" s="81"/>
      <c r="AU6934" s="25"/>
    </row>
    <row r="6935">
      <c r="D6935" s="10"/>
      <c r="E6935" s="10"/>
      <c r="G6935" s="81"/>
      <c r="AU6935" s="25"/>
    </row>
    <row r="6936">
      <c r="D6936" s="10"/>
      <c r="E6936" s="10"/>
      <c r="G6936" s="81"/>
      <c r="AU6936" s="25"/>
    </row>
    <row r="6937">
      <c r="D6937" s="10"/>
      <c r="E6937" s="10"/>
      <c r="G6937" s="81"/>
      <c r="AU6937" s="25"/>
    </row>
    <row r="6938">
      <c r="D6938" s="10"/>
      <c r="E6938" s="10"/>
      <c r="G6938" s="81"/>
      <c r="AU6938" s="25"/>
    </row>
    <row r="6939">
      <c r="D6939" s="10"/>
      <c r="E6939" s="10"/>
      <c r="G6939" s="81"/>
      <c r="AU6939" s="25"/>
    </row>
    <row r="6940">
      <c r="D6940" s="10"/>
      <c r="E6940" s="10"/>
      <c r="G6940" s="81"/>
      <c r="AU6940" s="25"/>
    </row>
    <row r="6941">
      <c r="D6941" s="10"/>
      <c r="E6941" s="10"/>
      <c r="G6941" s="81"/>
      <c r="AU6941" s="25"/>
    </row>
    <row r="6942">
      <c r="D6942" s="10"/>
      <c r="E6942" s="10"/>
      <c r="G6942" s="81"/>
      <c r="AU6942" s="25"/>
    </row>
    <row r="6943">
      <c r="D6943" s="10"/>
      <c r="E6943" s="10"/>
      <c r="G6943" s="81"/>
      <c r="AU6943" s="25"/>
    </row>
    <row r="6944">
      <c r="D6944" s="10"/>
      <c r="E6944" s="10"/>
      <c r="G6944" s="81"/>
      <c r="AU6944" s="25"/>
    </row>
    <row r="6945">
      <c r="D6945" s="10"/>
      <c r="E6945" s="10"/>
      <c r="G6945" s="81"/>
      <c r="AU6945" s="25"/>
    </row>
    <row r="6946">
      <c r="D6946" s="10"/>
      <c r="E6946" s="10"/>
      <c r="G6946" s="81"/>
      <c r="AU6946" s="25"/>
    </row>
    <row r="6947">
      <c r="D6947" s="10"/>
      <c r="E6947" s="10"/>
      <c r="G6947" s="81"/>
      <c r="AU6947" s="25"/>
    </row>
    <row r="6948">
      <c r="D6948" s="10"/>
      <c r="E6948" s="10"/>
      <c r="G6948" s="81"/>
      <c r="AU6948" s="25"/>
    </row>
    <row r="6949">
      <c r="D6949" s="10"/>
      <c r="E6949" s="10"/>
      <c r="G6949" s="81"/>
      <c r="AU6949" s="25"/>
    </row>
    <row r="6950">
      <c r="D6950" s="10"/>
      <c r="E6950" s="10"/>
      <c r="G6950" s="81"/>
      <c r="AU6950" s="25"/>
    </row>
    <row r="6951">
      <c r="D6951" s="10"/>
      <c r="E6951" s="10"/>
      <c r="G6951" s="81"/>
      <c r="AU6951" s="25"/>
    </row>
    <row r="6952">
      <c r="D6952" s="10"/>
      <c r="E6952" s="10"/>
      <c r="G6952" s="81"/>
      <c r="AU6952" s="25"/>
    </row>
    <row r="6953">
      <c r="D6953" s="10"/>
      <c r="E6953" s="10"/>
      <c r="G6953" s="81"/>
      <c r="AU6953" s="25"/>
    </row>
    <row r="6954">
      <c r="D6954" s="10"/>
      <c r="E6954" s="10"/>
      <c r="G6954" s="81"/>
      <c r="AU6954" s="25"/>
    </row>
    <row r="6955">
      <c r="D6955" s="10"/>
      <c r="E6955" s="10"/>
      <c r="G6955" s="81"/>
      <c r="AU6955" s="25"/>
    </row>
    <row r="6956">
      <c r="D6956" s="10"/>
      <c r="E6956" s="10"/>
      <c r="G6956" s="81"/>
      <c r="AU6956" s="25"/>
    </row>
    <row r="6957">
      <c r="D6957" s="10"/>
      <c r="E6957" s="10"/>
      <c r="G6957" s="81"/>
      <c r="AU6957" s="25"/>
    </row>
    <row r="6958">
      <c r="D6958" s="10"/>
      <c r="E6958" s="10"/>
      <c r="G6958" s="81"/>
      <c r="AU6958" s="25"/>
    </row>
    <row r="6959">
      <c r="D6959" s="10"/>
      <c r="E6959" s="10"/>
      <c r="G6959" s="81"/>
      <c r="AU6959" s="25"/>
    </row>
    <row r="6960">
      <c r="D6960" s="10"/>
      <c r="E6960" s="10"/>
      <c r="G6960" s="81"/>
      <c r="AU6960" s="25"/>
    </row>
    <row r="6961">
      <c r="D6961" s="10"/>
      <c r="E6961" s="10"/>
      <c r="G6961" s="81"/>
      <c r="AU6961" s="25"/>
    </row>
    <row r="6962">
      <c r="D6962" s="10"/>
      <c r="E6962" s="10"/>
      <c r="G6962" s="81"/>
      <c r="AU6962" s="25"/>
    </row>
    <row r="6963">
      <c r="D6963" s="10"/>
      <c r="E6963" s="10"/>
      <c r="G6963" s="81"/>
      <c r="AU6963" s="25"/>
    </row>
    <row r="6964">
      <c r="D6964" s="10"/>
      <c r="E6964" s="10"/>
      <c r="G6964" s="81"/>
      <c r="AU6964" s="25"/>
    </row>
    <row r="6965">
      <c r="D6965" s="10"/>
      <c r="E6965" s="10"/>
      <c r="G6965" s="81"/>
      <c r="AU6965" s="25"/>
    </row>
    <row r="6966">
      <c r="D6966" s="10"/>
      <c r="E6966" s="10"/>
      <c r="G6966" s="81"/>
      <c r="AU6966" s="25"/>
    </row>
    <row r="6967">
      <c r="D6967" s="10"/>
      <c r="E6967" s="10"/>
      <c r="G6967" s="81"/>
      <c r="AU6967" s="25"/>
    </row>
    <row r="6968">
      <c r="D6968" s="10"/>
      <c r="E6968" s="10"/>
      <c r="G6968" s="81"/>
      <c r="AU6968" s="25"/>
    </row>
    <row r="6969">
      <c r="D6969" s="10"/>
      <c r="E6969" s="10"/>
      <c r="G6969" s="81"/>
      <c r="AU6969" s="25"/>
    </row>
    <row r="6970">
      <c r="D6970" s="10"/>
      <c r="E6970" s="10"/>
      <c r="G6970" s="81"/>
      <c r="AU6970" s="25"/>
    </row>
    <row r="6971">
      <c r="D6971" s="10"/>
      <c r="E6971" s="10"/>
      <c r="G6971" s="81"/>
      <c r="AU6971" s="25"/>
    </row>
    <row r="6972">
      <c r="D6972" s="10"/>
      <c r="E6972" s="10"/>
      <c r="G6972" s="81"/>
      <c r="AU6972" s="25"/>
    </row>
    <row r="6973">
      <c r="D6973" s="10"/>
      <c r="E6973" s="10"/>
      <c r="G6973" s="81"/>
      <c r="AU6973" s="25"/>
    </row>
    <row r="6974">
      <c r="D6974" s="10"/>
      <c r="E6974" s="10"/>
      <c r="G6974" s="81"/>
      <c r="AU6974" s="25"/>
    </row>
    <row r="6975">
      <c r="D6975" s="10"/>
      <c r="E6975" s="10"/>
      <c r="G6975" s="81"/>
      <c r="AU6975" s="25"/>
    </row>
    <row r="6976">
      <c r="D6976" s="10"/>
      <c r="E6976" s="10"/>
      <c r="G6976" s="81"/>
      <c r="AU6976" s="25"/>
    </row>
    <row r="6977">
      <c r="D6977" s="10"/>
      <c r="E6977" s="10"/>
      <c r="G6977" s="81"/>
      <c r="AU6977" s="25"/>
    </row>
    <row r="6978">
      <c r="D6978" s="10"/>
      <c r="E6978" s="10"/>
      <c r="G6978" s="81"/>
      <c r="AU6978" s="25"/>
    </row>
    <row r="6979">
      <c r="D6979" s="10"/>
      <c r="E6979" s="10"/>
      <c r="G6979" s="81"/>
      <c r="AU6979" s="25"/>
    </row>
    <row r="6980">
      <c r="D6980" s="10"/>
      <c r="E6980" s="10"/>
      <c r="G6980" s="81"/>
      <c r="AU6980" s="25"/>
    </row>
    <row r="6981">
      <c r="D6981" s="10"/>
      <c r="E6981" s="10"/>
      <c r="G6981" s="81"/>
      <c r="AU6981" s="25"/>
    </row>
    <row r="6982">
      <c r="D6982" s="10"/>
      <c r="E6982" s="10"/>
      <c r="G6982" s="81"/>
      <c r="AU6982" s="25"/>
    </row>
    <row r="6983">
      <c r="D6983" s="10"/>
      <c r="E6983" s="10"/>
      <c r="G6983" s="81"/>
      <c r="AU6983" s="25"/>
    </row>
    <row r="6984">
      <c r="D6984" s="10"/>
      <c r="E6984" s="10"/>
      <c r="G6984" s="81"/>
      <c r="AU6984" s="25"/>
    </row>
    <row r="6985">
      <c r="D6985" s="10"/>
      <c r="E6985" s="10"/>
      <c r="G6985" s="81"/>
      <c r="AU6985" s="25"/>
    </row>
    <row r="6986">
      <c r="D6986" s="10"/>
      <c r="E6986" s="10"/>
      <c r="G6986" s="81"/>
      <c r="AU6986" s="25"/>
    </row>
    <row r="6987">
      <c r="D6987" s="10"/>
      <c r="E6987" s="10"/>
      <c r="G6987" s="81"/>
      <c r="AU6987" s="25"/>
    </row>
    <row r="6988">
      <c r="D6988" s="10"/>
      <c r="E6988" s="10"/>
      <c r="G6988" s="81"/>
      <c r="AU6988" s="25"/>
    </row>
    <row r="6989">
      <c r="D6989" s="10"/>
      <c r="E6989" s="10"/>
      <c r="G6989" s="81"/>
      <c r="AU6989" s="25"/>
    </row>
    <row r="6990">
      <c r="D6990" s="10"/>
      <c r="E6990" s="10"/>
      <c r="G6990" s="81"/>
      <c r="AU6990" s="25"/>
    </row>
    <row r="6991">
      <c r="D6991" s="10"/>
      <c r="E6991" s="10"/>
      <c r="G6991" s="81"/>
      <c r="AU6991" s="25"/>
    </row>
    <row r="6992">
      <c r="D6992" s="10"/>
      <c r="E6992" s="10"/>
      <c r="G6992" s="81"/>
      <c r="AU6992" s="25"/>
    </row>
    <row r="6993">
      <c r="D6993" s="10"/>
      <c r="E6993" s="10"/>
      <c r="G6993" s="81"/>
      <c r="AU6993" s="25"/>
    </row>
    <row r="6994">
      <c r="D6994" s="10"/>
      <c r="E6994" s="10"/>
      <c r="G6994" s="81"/>
      <c r="AU6994" s="25"/>
    </row>
    <row r="6995">
      <c r="D6995" s="10"/>
      <c r="E6995" s="10"/>
      <c r="G6995" s="81"/>
      <c r="AU6995" s="25"/>
    </row>
    <row r="6996">
      <c r="D6996" s="10"/>
      <c r="E6996" s="10"/>
      <c r="G6996" s="81"/>
      <c r="AU6996" s="25"/>
    </row>
    <row r="6997">
      <c r="D6997" s="10"/>
      <c r="E6997" s="10"/>
      <c r="G6997" s="81"/>
      <c r="AU6997" s="25"/>
    </row>
    <row r="6998">
      <c r="D6998" s="10"/>
      <c r="E6998" s="10"/>
      <c r="G6998" s="81"/>
      <c r="AU6998" s="25"/>
    </row>
    <row r="6999">
      <c r="D6999" s="10"/>
      <c r="E6999" s="10"/>
      <c r="G6999" s="81"/>
      <c r="AU6999" s="25"/>
    </row>
    <row r="7000">
      <c r="D7000" s="10"/>
      <c r="E7000" s="10"/>
      <c r="G7000" s="81"/>
      <c r="AU7000" s="25"/>
    </row>
    <row r="7001">
      <c r="D7001" s="10"/>
      <c r="E7001" s="10"/>
      <c r="G7001" s="81"/>
      <c r="AU7001" s="25"/>
    </row>
    <row r="7002">
      <c r="D7002" s="10"/>
      <c r="E7002" s="10"/>
      <c r="G7002" s="81"/>
      <c r="AU7002" s="25"/>
    </row>
    <row r="7003">
      <c r="D7003" s="10"/>
      <c r="E7003" s="10"/>
      <c r="G7003" s="81"/>
      <c r="AU7003" s="25"/>
    </row>
    <row r="7004">
      <c r="D7004" s="10"/>
      <c r="E7004" s="10"/>
      <c r="G7004" s="81"/>
      <c r="AU7004" s="25"/>
    </row>
    <row r="7005">
      <c r="D7005" s="10"/>
      <c r="E7005" s="10"/>
      <c r="G7005" s="81"/>
      <c r="AU7005" s="25"/>
    </row>
    <row r="7006">
      <c r="D7006" s="10"/>
      <c r="E7006" s="10"/>
      <c r="G7006" s="81"/>
      <c r="AU7006" s="25"/>
    </row>
    <row r="7007">
      <c r="D7007" s="10"/>
      <c r="E7007" s="10"/>
      <c r="G7007" s="81"/>
      <c r="AU7007" s="25"/>
    </row>
    <row r="7008">
      <c r="D7008" s="10"/>
      <c r="E7008" s="10"/>
      <c r="G7008" s="81"/>
      <c r="AU7008" s="25"/>
    </row>
    <row r="7009">
      <c r="D7009" s="10"/>
      <c r="E7009" s="10"/>
      <c r="G7009" s="81"/>
      <c r="AU7009" s="25"/>
    </row>
    <row r="7010">
      <c r="D7010" s="10"/>
      <c r="E7010" s="10"/>
      <c r="G7010" s="81"/>
      <c r="AU7010" s="25"/>
    </row>
    <row r="7011">
      <c r="D7011" s="10"/>
      <c r="E7011" s="10"/>
      <c r="G7011" s="81"/>
      <c r="AU7011" s="25"/>
    </row>
    <row r="7012">
      <c r="D7012" s="10"/>
      <c r="E7012" s="10"/>
      <c r="G7012" s="81"/>
      <c r="AU7012" s="25"/>
    </row>
    <row r="7013">
      <c r="D7013" s="10"/>
      <c r="E7013" s="10"/>
      <c r="G7013" s="81"/>
      <c r="AU7013" s="25"/>
    </row>
    <row r="7014">
      <c r="D7014" s="10"/>
      <c r="E7014" s="10"/>
      <c r="G7014" s="81"/>
      <c r="AU7014" s="25"/>
    </row>
    <row r="7015">
      <c r="D7015" s="10"/>
      <c r="E7015" s="10"/>
      <c r="G7015" s="81"/>
      <c r="AU7015" s="25"/>
    </row>
    <row r="7016">
      <c r="D7016" s="10"/>
      <c r="E7016" s="10"/>
      <c r="G7016" s="81"/>
      <c r="AU7016" s="25"/>
    </row>
    <row r="7017">
      <c r="D7017" s="10"/>
      <c r="E7017" s="10"/>
      <c r="G7017" s="81"/>
      <c r="AU7017" s="25"/>
    </row>
    <row r="7018">
      <c r="D7018" s="10"/>
      <c r="E7018" s="10"/>
      <c r="G7018" s="81"/>
      <c r="AU7018" s="25"/>
    </row>
    <row r="7019">
      <c r="D7019" s="10"/>
      <c r="E7019" s="10"/>
      <c r="G7019" s="81"/>
      <c r="AU7019" s="25"/>
    </row>
    <row r="7020">
      <c r="D7020" s="10"/>
      <c r="E7020" s="10"/>
      <c r="G7020" s="81"/>
      <c r="AU7020" s="25"/>
    </row>
    <row r="7021">
      <c r="D7021" s="10"/>
      <c r="E7021" s="10"/>
      <c r="G7021" s="81"/>
      <c r="AU7021" s="25"/>
    </row>
    <row r="7022">
      <c r="D7022" s="10"/>
      <c r="E7022" s="10"/>
      <c r="G7022" s="81"/>
      <c r="AU7022" s="25"/>
    </row>
    <row r="7023">
      <c r="D7023" s="10"/>
      <c r="E7023" s="10"/>
      <c r="G7023" s="81"/>
      <c r="AU7023" s="25"/>
    </row>
    <row r="7024">
      <c r="D7024" s="10"/>
      <c r="E7024" s="10"/>
      <c r="G7024" s="81"/>
      <c r="AU7024" s="25"/>
    </row>
    <row r="7025">
      <c r="D7025" s="10"/>
      <c r="E7025" s="10"/>
      <c r="G7025" s="81"/>
      <c r="AU7025" s="25"/>
    </row>
    <row r="7026">
      <c r="D7026" s="10"/>
      <c r="E7026" s="10"/>
      <c r="G7026" s="81"/>
      <c r="AU7026" s="25"/>
    </row>
    <row r="7027">
      <c r="D7027" s="10"/>
      <c r="E7027" s="10"/>
      <c r="G7027" s="81"/>
      <c r="AU7027" s="25"/>
    </row>
    <row r="7028">
      <c r="D7028" s="10"/>
      <c r="E7028" s="10"/>
      <c r="G7028" s="81"/>
      <c r="AU7028" s="25"/>
    </row>
    <row r="7029">
      <c r="D7029" s="10"/>
      <c r="E7029" s="10"/>
      <c r="G7029" s="81"/>
      <c r="AU7029" s="25"/>
    </row>
    <row r="7030">
      <c r="D7030" s="10"/>
      <c r="E7030" s="10"/>
      <c r="G7030" s="81"/>
      <c r="AU7030" s="25"/>
    </row>
    <row r="7031">
      <c r="D7031" s="10"/>
      <c r="E7031" s="10"/>
      <c r="G7031" s="81"/>
      <c r="AU7031" s="25"/>
    </row>
    <row r="7032">
      <c r="D7032" s="10"/>
      <c r="E7032" s="10"/>
      <c r="G7032" s="81"/>
      <c r="AU7032" s="25"/>
    </row>
    <row r="7033">
      <c r="D7033" s="10"/>
      <c r="E7033" s="10"/>
      <c r="G7033" s="81"/>
      <c r="AU7033" s="25"/>
    </row>
    <row r="7034">
      <c r="D7034" s="10"/>
      <c r="E7034" s="10"/>
      <c r="G7034" s="81"/>
      <c r="AU7034" s="25"/>
    </row>
    <row r="7035">
      <c r="D7035" s="10"/>
      <c r="E7035" s="10"/>
      <c r="G7035" s="81"/>
      <c r="AU7035" s="25"/>
    </row>
    <row r="7036">
      <c r="D7036" s="10"/>
      <c r="E7036" s="10"/>
      <c r="G7036" s="81"/>
      <c r="AU7036" s="25"/>
    </row>
    <row r="7037">
      <c r="D7037" s="10"/>
      <c r="E7037" s="10"/>
      <c r="G7037" s="81"/>
      <c r="AU7037" s="25"/>
    </row>
    <row r="7038">
      <c r="D7038" s="10"/>
      <c r="E7038" s="10"/>
      <c r="G7038" s="81"/>
      <c r="AU7038" s="25"/>
    </row>
    <row r="7039">
      <c r="D7039" s="10"/>
      <c r="E7039" s="10"/>
      <c r="G7039" s="81"/>
      <c r="AU7039" s="25"/>
    </row>
    <row r="7040">
      <c r="D7040" s="10"/>
      <c r="E7040" s="10"/>
      <c r="G7040" s="81"/>
      <c r="AU7040" s="25"/>
    </row>
    <row r="7041">
      <c r="D7041" s="10"/>
      <c r="E7041" s="10"/>
      <c r="G7041" s="81"/>
      <c r="AU7041" s="25"/>
    </row>
    <row r="7042">
      <c r="D7042" s="10"/>
      <c r="E7042" s="10"/>
      <c r="G7042" s="81"/>
      <c r="AU7042" s="25"/>
    </row>
    <row r="7043">
      <c r="D7043" s="10"/>
      <c r="E7043" s="10"/>
      <c r="G7043" s="81"/>
      <c r="AU7043" s="25"/>
    </row>
    <row r="7044">
      <c r="D7044" s="10"/>
      <c r="E7044" s="10"/>
      <c r="G7044" s="81"/>
      <c r="AU7044" s="25"/>
    </row>
    <row r="7045">
      <c r="D7045" s="10"/>
      <c r="E7045" s="10"/>
      <c r="G7045" s="81"/>
      <c r="AU7045" s="25"/>
    </row>
    <row r="7046">
      <c r="D7046" s="10"/>
      <c r="E7046" s="10"/>
      <c r="G7046" s="81"/>
      <c r="AU7046" s="25"/>
    </row>
    <row r="7047">
      <c r="D7047" s="10"/>
      <c r="E7047" s="10"/>
      <c r="G7047" s="81"/>
      <c r="AU7047" s="25"/>
    </row>
    <row r="7048">
      <c r="D7048" s="10"/>
      <c r="E7048" s="10"/>
      <c r="G7048" s="81"/>
      <c r="AU7048" s="25"/>
    </row>
    <row r="7049">
      <c r="D7049" s="10"/>
      <c r="E7049" s="10"/>
      <c r="G7049" s="81"/>
      <c r="AU7049" s="25"/>
    </row>
    <row r="7050">
      <c r="D7050" s="10"/>
      <c r="E7050" s="10"/>
      <c r="G7050" s="81"/>
      <c r="AU7050" s="25"/>
    </row>
    <row r="7051">
      <c r="D7051" s="10"/>
      <c r="E7051" s="10"/>
      <c r="G7051" s="81"/>
      <c r="AU7051" s="25"/>
    </row>
    <row r="7052">
      <c r="D7052" s="10"/>
      <c r="E7052" s="10"/>
      <c r="G7052" s="81"/>
      <c r="AU7052" s="25"/>
    </row>
    <row r="7053">
      <c r="D7053" s="10"/>
      <c r="E7053" s="10"/>
      <c r="G7053" s="81"/>
      <c r="AU7053" s="25"/>
    </row>
    <row r="7054">
      <c r="D7054" s="10"/>
      <c r="E7054" s="10"/>
      <c r="G7054" s="81"/>
      <c r="AU7054" s="25"/>
    </row>
    <row r="7055">
      <c r="D7055" s="10"/>
      <c r="E7055" s="10"/>
      <c r="G7055" s="81"/>
      <c r="AU7055" s="25"/>
    </row>
    <row r="7056">
      <c r="D7056" s="10"/>
      <c r="E7056" s="10"/>
      <c r="G7056" s="81"/>
      <c r="AU7056" s="25"/>
    </row>
    <row r="7057">
      <c r="D7057" s="10"/>
      <c r="E7057" s="10"/>
      <c r="G7057" s="81"/>
      <c r="AU7057" s="25"/>
    </row>
    <row r="7058">
      <c r="D7058" s="10"/>
      <c r="E7058" s="10"/>
      <c r="G7058" s="81"/>
      <c r="AU7058" s="25"/>
    </row>
    <row r="7059">
      <c r="D7059" s="10"/>
      <c r="E7059" s="10"/>
      <c r="G7059" s="81"/>
      <c r="AU7059" s="25"/>
    </row>
    <row r="7060">
      <c r="D7060" s="10"/>
      <c r="E7060" s="10"/>
      <c r="G7060" s="81"/>
      <c r="AU7060" s="25"/>
    </row>
    <row r="7061">
      <c r="D7061" s="10"/>
      <c r="E7061" s="10"/>
      <c r="G7061" s="81"/>
      <c r="AU7061" s="25"/>
    </row>
    <row r="7062">
      <c r="D7062" s="10"/>
      <c r="E7062" s="10"/>
      <c r="G7062" s="81"/>
      <c r="AU7062" s="25"/>
    </row>
    <row r="7063">
      <c r="D7063" s="10"/>
      <c r="E7063" s="10"/>
      <c r="G7063" s="81"/>
      <c r="AU7063" s="25"/>
    </row>
    <row r="7064">
      <c r="D7064" s="10"/>
      <c r="E7064" s="10"/>
      <c r="G7064" s="81"/>
      <c r="AU7064" s="25"/>
    </row>
    <row r="7065">
      <c r="D7065" s="10"/>
      <c r="E7065" s="10"/>
      <c r="G7065" s="81"/>
      <c r="AU7065" s="25"/>
    </row>
    <row r="7066">
      <c r="D7066" s="10"/>
      <c r="E7066" s="10"/>
      <c r="G7066" s="81"/>
      <c r="AU7066" s="25"/>
    </row>
    <row r="7067">
      <c r="D7067" s="10"/>
      <c r="E7067" s="10"/>
      <c r="G7067" s="81"/>
      <c r="AU7067" s="25"/>
    </row>
    <row r="7068">
      <c r="D7068" s="10"/>
      <c r="E7068" s="10"/>
      <c r="G7068" s="81"/>
      <c r="AU7068" s="25"/>
    </row>
    <row r="7069">
      <c r="D7069" s="10"/>
      <c r="E7069" s="10"/>
      <c r="G7069" s="81"/>
      <c r="AU7069" s="25"/>
    </row>
    <row r="7070">
      <c r="D7070" s="10"/>
      <c r="E7070" s="10"/>
      <c r="G7070" s="81"/>
      <c r="AU7070" s="25"/>
    </row>
    <row r="7071">
      <c r="D7071" s="10"/>
      <c r="E7071" s="10"/>
      <c r="G7071" s="81"/>
      <c r="AU7071" s="25"/>
    </row>
    <row r="7072">
      <c r="D7072" s="10"/>
      <c r="E7072" s="10"/>
      <c r="G7072" s="81"/>
      <c r="AU7072" s="25"/>
    </row>
    <row r="7073">
      <c r="D7073" s="10"/>
      <c r="E7073" s="10"/>
      <c r="G7073" s="81"/>
      <c r="AU7073" s="25"/>
    </row>
    <row r="7074">
      <c r="D7074" s="10"/>
      <c r="E7074" s="10"/>
      <c r="G7074" s="81"/>
      <c r="AU7074" s="25"/>
    </row>
    <row r="7075">
      <c r="D7075" s="10"/>
      <c r="E7075" s="10"/>
      <c r="G7075" s="81"/>
      <c r="AU7075" s="25"/>
    </row>
    <row r="7076">
      <c r="D7076" s="10"/>
      <c r="E7076" s="10"/>
      <c r="G7076" s="81"/>
      <c r="AU7076" s="25"/>
    </row>
    <row r="7077">
      <c r="D7077" s="10"/>
      <c r="E7077" s="10"/>
      <c r="G7077" s="81"/>
      <c r="AU7077" s="25"/>
    </row>
    <row r="7078">
      <c r="D7078" s="10"/>
      <c r="E7078" s="10"/>
      <c r="G7078" s="81"/>
      <c r="AU7078" s="25"/>
    </row>
    <row r="7079">
      <c r="D7079" s="10"/>
      <c r="E7079" s="10"/>
      <c r="G7079" s="81"/>
      <c r="AU7079" s="25"/>
    </row>
    <row r="7080">
      <c r="D7080" s="10"/>
      <c r="E7080" s="10"/>
      <c r="G7080" s="81"/>
      <c r="AU7080" s="25"/>
    </row>
    <row r="7081">
      <c r="D7081" s="10"/>
      <c r="E7081" s="10"/>
      <c r="G7081" s="81"/>
      <c r="AU7081" s="25"/>
    </row>
    <row r="7082">
      <c r="D7082" s="10"/>
      <c r="E7082" s="10"/>
      <c r="G7082" s="81"/>
      <c r="AU7082" s="25"/>
    </row>
    <row r="7083">
      <c r="D7083" s="10"/>
      <c r="E7083" s="10"/>
      <c r="G7083" s="81"/>
      <c r="AU7083" s="25"/>
    </row>
    <row r="7084">
      <c r="D7084" s="10"/>
      <c r="E7084" s="10"/>
      <c r="G7084" s="81"/>
      <c r="AU7084" s="25"/>
    </row>
    <row r="7085">
      <c r="D7085" s="10"/>
      <c r="E7085" s="10"/>
      <c r="G7085" s="81"/>
      <c r="AU7085" s="25"/>
    </row>
    <row r="7086">
      <c r="D7086" s="10"/>
      <c r="E7086" s="10"/>
      <c r="G7086" s="81"/>
      <c r="AU7086" s="25"/>
    </row>
    <row r="7087">
      <c r="D7087" s="10"/>
      <c r="E7087" s="10"/>
      <c r="G7087" s="81"/>
      <c r="AU7087" s="25"/>
    </row>
    <row r="7088">
      <c r="D7088" s="10"/>
      <c r="E7088" s="10"/>
      <c r="G7088" s="81"/>
      <c r="AU7088" s="25"/>
    </row>
    <row r="7089">
      <c r="D7089" s="10"/>
      <c r="E7089" s="10"/>
      <c r="G7089" s="81"/>
      <c r="AU7089" s="25"/>
    </row>
    <row r="7090">
      <c r="D7090" s="10"/>
      <c r="E7090" s="10"/>
      <c r="G7090" s="81"/>
      <c r="AU7090" s="25"/>
    </row>
    <row r="7091">
      <c r="D7091" s="10"/>
      <c r="E7091" s="10"/>
      <c r="G7091" s="81"/>
      <c r="AU7091" s="25"/>
    </row>
    <row r="7092">
      <c r="D7092" s="10"/>
      <c r="E7092" s="10"/>
      <c r="G7092" s="81"/>
      <c r="AU7092" s="25"/>
    </row>
    <row r="7093">
      <c r="D7093" s="10"/>
      <c r="E7093" s="10"/>
      <c r="G7093" s="81"/>
      <c r="AU7093" s="25"/>
    </row>
    <row r="7094">
      <c r="D7094" s="10"/>
      <c r="E7094" s="10"/>
      <c r="G7094" s="81"/>
      <c r="AU7094" s="25"/>
    </row>
    <row r="7095">
      <c r="D7095" s="10"/>
      <c r="E7095" s="10"/>
      <c r="G7095" s="81"/>
      <c r="AU7095" s="25"/>
    </row>
    <row r="7096">
      <c r="D7096" s="10"/>
      <c r="E7096" s="10"/>
      <c r="G7096" s="81"/>
      <c r="AU7096" s="25"/>
    </row>
    <row r="7097">
      <c r="D7097" s="10"/>
      <c r="E7097" s="10"/>
      <c r="G7097" s="81"/>
      <c r="AU7097" s="25"/>
    </row>
    <row r="7098">
      <c r="D7098" s="10"/>
      <c r="E7098" s="10"/>
      <c r="G7098" s="81"/>
      <c r="AU7098" s="25"/>
    </row>
    <row r="7099">
      <c r="D7099" s="10"/>
      <c r="E7099" s="10"/>
      <c r="G7099" s="81"/>
      <c r="AU7099" s="25"/>
    </row>
    <row r="7100">
      <c r="D7100" s="10"/>
      <c r="E7100" s="10"/>
      <c r="G7100" s="81"/>
      <c r="AU7100" s="25"/>
    </row>
    <row r="7101">
      <c r="D7101" s="10"/>
      <c r="E7101" s="10"/>
      <c r="G7101" s="81"/>
      <c r="AU7101" s="25"/>
    </row>
    <row r="7102">
      <c r="D7102" s="10"/>
      <c r="E7102" s="10"/>
      <c r="G7102" s="81"/>
      <c r="AU7102" s="25"/>
    </row>
    <row r="7103">
      <c r="D7103" s="10"/>
      <c r="E7103" s="10"/>
      <c r="G7103" s="81"/>
      <c r="AU7103" s="25"/>
    </row>
    <row r="7104">
      <c r="D7104" s="10"/>
      <c r="E7104" s="10"/>
      <c r="G7104" s="81"/>
      <c r="AU7104" s="25"/>
    </row>
    <row r="7105">
      <c r="D7105" s="10"/>
      <c r="E7105" s="10"/>
      <c r="G7105" s="81"/>
      <c r="AU7105" s="25"/>
    </row>
    <row r="7106">
      <c r="D7106" s="10"/>
      <c r="E7106" s="10"/>
      <c r="G7106" s="81"/>
      <c r="AU7106" s="25"/>
    </row>
    <row r="7107">
      <c r="D7107" s="10"/>
      <c r="E7107" s="10"/>
      <c r="G7107" s="81"/>
      <c r="AU7107" s="25"/>
    </row>
    <row r="7108">
      <c r="D7108" s="10"/>
      <c r="E7108" s="10"/>
      <c r="G7108" s="81"/>
      <c r="AU7108" s="25"/>
    </row>
    <row r="7109">
      <c r="D7109" s="10"/>
      <c r="E7109" s="10"/>
      <c r="G7109" s="81"/>
      <c r="AU7109" s="25"/>
    </row>
    <row r="7110">
      <c r="D7110" s="10"/>
      <c r="E7110" s="10"/>
      <c r="G7110" s="81"/>
      <c r="AU7110" s="25"/>
    </row>
    <row r="7111">
      <c r="D7111" s="10"/>
      <c r="E7111" s="10"/>
      <c r="G7111" s="81"/>
      <c r="AU7111" s="25"/>
    </row>
    <row r="7112">
      <c r="D7112" s="10"/>
      <c r="E7112" s="10"/>
      <c r="G7112" s="81"/>
      <c r="AU7112" s="25"/>
    </row>
    <row r="7113">
      <c r="D7113" s="10"/>
      <c r="E7113" s="10"/>
      <c r="G7113" s="81"/>
      <c r="AU7113" s="25"/>
    </row>
    <row r="7114">
      <c r="D7114" s="10"/>
      <c r="E7114" s="10"/>
      <c r="G7114" s="81"/>
      <c r="AU7114" s="25"/>
    </row>
    <row r="7115">
      <c r="D7115" s="10"/>
      <c r="E7115" s="10"/>
      <c r="G7115" s="81"/>
      <c r="AU7115" s="25"/>
    </row>
    <row r="7116">
      <c r="D7116" s="10"/>
      <c r="E7116" s="10"/>
      <c r="G7116" s="81"/>
      <c r="AU7116" s="25"/>
    </row>
    <row r="7117">
      <c r="D7117" s="10"/>
      <c r="E7117" s="10"/>
      <c r="G7117" s="81"/>
      <c r="AU7117" s="25"/>
    </row>
    <row r="7118">
      <c r="D7118" s="10"/>
      <c r="E7118" s="10"/>
      <c r="G7118" s="81"/>
      <c r="AU7118" s="25"/>
    </row>
    <row r="7119">
      <c r="D7119" s="10"/>
      <c r="E7119" s="10"/>
      <c r="G7119" s="81"/>
      <c r="AU7119" s="25"/>
    </row>
    <row r="7120">
      <c r="D7120" s="10"/>
      <c r="E7120" s="10"/>
      <c r="G7120" s="81"/>
      <c r="AU7120" s="25"/>
    </row>
    <row r="7121">
      <c r="D7121" s="10"/>
      <c r="E7121" s="10"/>
      <c r="G7121" s="81"/>
      <c r="AU7121" s="25"/>
    </row>
    <row r="7122">
      <c r="D7122" s="10"/>
      <c r="E7122" s="10"/>
      <c r="G7122" s="81"/>
      <c r="AU7122" s="25"/>
    </row>
    <row r="7123">
      <c r="D7123" s="10"/>
      <c r="E7123" s="10"/>
      <c r="G7123" s="81"/>
      <c r="AU7123" s="25"/>
    </row>
    <row r="7124">
      <c r="D7124" s="10"/>
      <c r="E7124" s="10"/>
      <c r="G7124" s="81"/>
      <c r="AU7124" s="25"/>
    </row>
    <row r="7125">
      <c r="D7125" s="10"/>
      <c r="E7125" s="10"/>
      <c r="G7125" s="81"/>
      <c r="AU7125" s="25"/>
    </row>
    <row r="7126">
      <c r="D7126" s="10"/>
      <c r="E7126" s="10"/>
      <c r="G7126" s="81"/>
      <c r="AU7126" s="25"/>
    </row>
    <row r="7127">
      <c r="D7127" s="10"/>
      <c r="E7127" s="10"/>
      <c r="G7127" s="81"/>
      <c r="AU7127" s="25"/>
    </row>
    <row r="7128">
      <c r="D7128" s="10"/>
      <c r="E7128" s="10"/>
      <c r="G7128" s="81"/>
      <c r="AU7128" s="25"/>
    </row>
    <row r="7129">
      <c r="D7129" s="10"/>
      <c r="E7129" s="10"/>
      <c r="G7129" s="81"/>
      <c r="AU7129" s="25"/>
    </row>
    <row r="7130">
      <c r="D7130" s="10"/>
      <c r="E7130" s="10"/>
      <c r="G7130" s="81"/>
      <c r="AU7130" s="25"/>
    </row>
    <row r="7131">
      <c r="D7131" s="10"/>
      <c r="E7131" s="10"/>
      <c r="G7131" s="81"/>
      <c r="AU7131" s="25"/>
    </row>
    <row r="7132">
      <c r="D7132" s="10"/>
      <c r="E7132" s="10"/>
      <c r="G7132" s="81"/>
      <c r="AU7132" s="25"/>
    </row>
    <row r="7133">
      <c r="D7133" s="10"/>
      <c r="E7133" s="10"/>
      <c r="G7133" s="81"/>
      <c r="AU7133" s="25"/>
    </row>
    <row r="7134">
      <c r="D7134" s="10"/>
      <c r="E7134" s="10"/>
      <c r="G7134" s="81"/>
      <c r="AU7134" s="25"/>
    </row>
    <row r="7135">
      <c r="D7135" s="10"/>
      <c r="E7135" s="10"/>
      <c r="G7135" s="81"/>
      <c r="AU7135" s="25"/>
    </row>
    <row r="7136">
      <c r="D7136" s="10"/>
      <c r="E7136" s="10"/>
      <c r="G7136" s="81"/>
      <c r="AU7136" s="25"/>
    </row>
    <row r="7137">
      <c r="D7137" s="10"/>
      <c r="E7137" s="10"/>
      <c r="G7137" s="81"/>
      <c r="AU7137" s="25"/>
    </row>
    <row r="7138">
      <c r="D7138" s="10"/>
      <c r="E7138" s="10"/>
      <c r="G7138" s="81"/>
      <c r="AU7138" s="25"/>
    </row>
    <row r="7139">
      <c r="D7139" s="10"/>
      <c r="E7139" s="10"/>
      <c r="G7139" s="81"/>
      <c r="AU7139" s="25"/>
    </row>
    <row r="7140">
      <c r="D7140" s="10"/>
      <c r="E7140" s="10"/>
      <c r="G7140" s="81"/>
      <c r="AU7140" s="25"/>
    </row>
    <row r="7141">
      <c r="D7141" s="10"/>
      <c r="E7141" s="10"/>
      <c r="G7141" s="81"/>
      <c r="AU7141" s="25"/>
    </row>
    <row r="7142">
      <c r="D7142" s="10"/>
      <c r="E7142" s="10"/>
      <c r="G7142" s="81"/>
      <c r="AU7142" s="25"/>
    </row>
    <row r="7143">
      <c r="D7143" s="10"/>
      <c r="E7143" s="10"/>
      <c r="G7143" s="81"/>
      <c r="AU7143" s="25"/>
    </row>
    <row r="7144">
      <c r="D7144" s="10"/>
      <c r="E7144" s="10"/>
      <c r="G7144" s="81"/>
      <c r="AU7144" s="25"/>
    </row>
    <row r="7145">
      <c r="D7145" s="10"/>
      <c r="E7145" s="10"/>
      <c r="G7145" s="81"/>
      <c r="AU7145" s="25"/>
    </row>
    <row r="7146">
      <c r="D7146" s="10"/>
      <c r="E7146" s="10"/>
      <c r="G7146" s="81"/>
      <c r="AU7146" s="25"/>
    </row>
    <row r="7147">
      <c r="D7147" s="10"/>
      <c r="E7147" s="10"/>
      <c r="G7147" s="81"/>
      <c r="AU7147" s="25"/>
    </row>
    <row r="7148">
      <c r="D7148" s="10"/>
      <c r="E7148" s="10"/>
      <c r="G7148" s="81"/>
      <c r="AU7148" s="25"/>
    </row>
    <row r="7149">
      <c r="D7149" s="10"/>
      <c r="E7149" s="10"/>
      <c r="G7149" s="81"/>
      <c r="AU7149" s="25"/>
    </row>
    <row r="7150">
      <c r="D7150" s="10"/>
      <c r="E7150" s="10"/>
      <c r="G7150" s="81"/>
      <c r="AU7150" s="25"/>
    </row>
    <row r="7151">
      <c r="D7151" s="10"/>
      <c r="E7151" s="10"/>
      <c r="G7151" s="81"/>
      <c r="AU7151" s="25"/>
    </row>
    <row r="7152">
      <c r="D7152" s="10"/>
      <c r="E7152" s="10"/>
      <c r="G7152" s="81"/>
      <c r="AU7152" s="25"/>
    </row>
    <row r="7153">
      <c r="D7153" s="10"/>
      <c r="E7153" s="10"/>
      <c r="G7153" s="81"/>
      <c r="AU7153" s="25"/>
    </row>
    <row r="7154">
      <c r="D7154" s="10"/>
      <c r="E7154" s="10"/>
      <c r="G7154" s="81"/>
      <c r="AU7154" s="25"/>
    </row>
    <row r="7155">
      <c r="D7155" s="10"/>
      <c r="E7155" s="10"/>
      <c r="G7155" s="81"/>
      <c r="AU7155" s="25"/>
    </row>
    <row r="7156">
      <c r="D7156" s="10"/>
      <c r="E7156" s="10"/>
      <c r="G7156" s="81"/>
      <c r="AU7156" s="25"/>
    </row>
    <row r="7157">
      <c r="D7157" s="10"/>
      <c r="E7157" s="10"/>
      <c r="G7157" s="81"/>
      <c r="AU7157" s="25"/>
    </row>
    <row r="7158">
      <c r="D7158" s="10"/>
      <c r="E7158" s="10"/>
      <c r="G7158" s="81"/>
      <c r="AU7158" s="25"/>
    </row>
    <row r="7159">
      <c r="D7159" s="10"/>
      <c r="E7159" s="10"/>
      <c r="G7159" s="81"/>
      <c r="AU7159" s="25"/>
    </row>
    <row r="7160">
      <c r="D7160" s="10"/>
      <c r="E7160" s="10"/>
      <c r="G7160" s="81"/>
      <c r="AU7160" s="25"/>
    </row>
    <row r="7161">
      <c r="D7161" s="10"/>
      <c r="E7161" s="10"/>
      <c r="G7161" s="81"/>
      <c r="AU7161" s="25"/>
    </row>
    <row r="7162">
      <c r="D7162" s="10"/>
      <c r="E7162" s="10"/>
      <c r="G7162" s="81"/>
      <c r="AU7162" s="25"/>
    </row>
    <row r="7163">
      <c r="D7163" s="10"/>
      <c r="E7163" s="10"/>
      <c r="G7163" s="81"/>
      <c r="AU7163" s="25"/>
    </row>
    <row r="7164">
      <c r="D7164" s="10"/>
      <c r="E7164" s="10"/>
      <c r="G7164" s="81"/>
      <c r="AU7164" s="25"/>
    </row>
    <row r="7165">
      <c r="D7165" s="10"/>
      <c r="E7165" s="10"/>
      <c r="G7165" s="81"/>
      <c r="AU7165" s="25"/>
    </row>
    <row r="7166">
      <c r="D7166" s="10"/>
      <c r="E7166" s="10"/>
      <c r="G7166" s="81"/>
      <c r="AU7166" s="25"/>
    </row>
    <row r="7167">
      <c r="D7167" s="10"/>
      <c r="E7167" s="10"/>
      <c r="G7167" s="81"/>
      <c r="AU7167" s="25"/>
    </row>
    <row r="7168">
      <c r="D7168" s="10"/>
      <c r="E7168" s="10"/>
      <c r="G7168" s="81"/>
      <c r="AU7168" s="25"/>
    </row>
    <row r="7169">
      <c r="D7169" s="10"/>
      <c r="E7169" s="10"/>
      <c r="G7169" s="81"/>
      <c r="AU7169" s="25"/>
    </row>
    <row r="7170">
      <c r="D7170" s="10"/>
      <c r="E7170" s="10"/>
      <c r="G7170" s="81"/>
      <c r="AU7170" s="25"/>
    </row>
    <row r="7171">
      <c r="D7171" s="10"/>
      <c r="E7171" s="10"/>
      <c r="G7171" s="81"/>
      <c r="AU7171" s="25"/>
    </row>
    <row r="7172">
      <c r="D7172" s="10"/>
      <c r="E7172" s="10"/>
      <c r="G7172" s="81"/>
      <c r="AU7172" s="25"/>
    </row>
    <row r="7173">
      <c r="D7173" s="10"/>
      <c r="E7173" s="10"/>
      <c r="G7173" s="81"/>
      <c r="AU7173" s="25"/>
    </row>
    <row r="7174">
      <c r="D7174" s="10"/>
      <c r="E7174" s="10"/>
      <c r="G7174" s="81"/>
      <c r="AU7174" s="25"/>
    </row>
    <row r="7175">
      <c r="D7175" s="10"/>
      <c r="E7175" s="10"/>
      <c r="G7175" s="81"/>
      <c r="AU7175" s="25"/>
    </row>
    <row r="7176">
      <c r="D7176" s="10"/>
      <c r="E7176" s="10"/>
      <c r="G7176" s="81"/>
      <c r="AU7176" s="25"/>
    </row>
    <row r="7177">
      <c r="D7177" s="10"/>
      <c r="E7177" s="10"/>
      <c r="G7177" s="81"/>
      <c r="AU7177" s="25"/>
    </row>
    <row r="7178">
      <c r="D7178" s="10"/>
      <c r="E7178" s="10"/>
      <c r="G7178" s="81"/>
      <c r="AU7178" s="25"/>
    </row>
    <row r="7179">
      <c r="D7179" s="10"/>
      <c r="E7179" s="10"/>
      <c r="G7179" s="81"/>
      <c r="AU7179" s="25"/>
    </row>
    <row r="7180">
      <c r="D7180" s="10"/>
      <c r="E7180" s="10"/>
      <c r="G7180" s="81"/>
      <c r="AU7180" s="25"/>
    </row>
    <row r="7181">
      <c r="D7181" s="10"/>
      <c r="E7181" s="10"/>
      <c r="G7181" s="81"/>
      <c r="AU7181" s="25"/>
    </row>
    <row r="7182">
      <c r="D7182" s="10"/>
      <c r="E7182" s="10"/>
      <c r="G7182" s="81"/>
      <c r="AU7182" s="25"/>
    </row>
    <row r="7183">
      <c r="D7183" s="10"/>
      <c r="E7183" s="10"/>
      <c r="G7183" s="81"/>
      <c r="AU7183" s="25"/>
    </row>
    <row r="7184">
      <c r="D7184" s="10"/>
      <c r="E7184" s="10"/>
      <c r="G7184" s="81"/>
      <c r="AU7184" s="25"/>
    </row>
    <row r="7185">
      <c r="D7185" s="10"/>
      <c r="E7185" s="10"/>
      <c r="G7185" s="81"/>
      <c r="AU7185" s="25"/>
    </row>
    <row r="7186">
      <c r="D7186" s="10"/>
      <c r="E7186" s="10"/>
      <c r="G7186" s="81"/>
      <c r="AU7186" s="25"/>
    </row>
    <row r="7187">
      <c r="D7187" s="10"/>
      <c r="E7187" s="10"/>
      <c r="G7187" s="81"/>
      <c r="AU7187" s="25"/>
    </row>
    <row r="7188">
      <c r="D7188" s="10"/>
      <c r="E7188" s="10"/>
      <c r="G7188" s="81"/>
      <c r="AU7188" s="25"/>
    </row>
    <row r="7189">
      <c r="D7189" s="10"/>
      <c r="E7189" s="10"/>
      <c r="G7189" s="81"/>
      <c r="AU7189" s="25"/>
    </row>
    <row r="7190">
      <c r="D7190" s="10"/>
      <c r="E7190" s="10"/>
      <c r="G7190" s="81"/>
      <c r="AU7190" s="25"/>
    </row>
    <row r="7191">
      <c r="D7191" s="10"/>
      <c r="E7191" s="10"/>
      <c r="G7191" s="81"/>
      <c r="AU7191" s="25"/>
    </row>
    <row r="7192">
      <c r="D7192" s="10"/>
      <c r="E7192" s="10"/>
      <c r="G7192" s="81"/>
      <c r="AU7192" s="25"/>
    </row>
    <row r="7193">
      <c r="D7193" s="10"/>
      <c r="E7193" s="10"/>
      <c r="G7193" s="81"/>
      <c r="AU7193" s="25"/>
    </row>
    <row r="7194">
      <c r="D7194" s="10"/>
      <c r="E7194" s="10"/>
      <c r="G7194" s="81"/>
      <c r="AU7194" s="25"/>
    </row>
    <row r="7195">
      <c r="D7195" s="10"/>
      <c r="E7195" s="10"/>
      <c r="G7195" s="81"/>
      <c r="AU7195" s="25"/>
    </row>
    <row r="7196">
      <c r="D7196" s="10"/>
      <c r="E7196" s="10"/>
      <c r="G7196" s="81"/>
      <c r="AU7196" s="25"/>
    </row>
    <row r="7197">
      <c r="D7197" s="10"/>
      <c r="E7197" s="10"/>
      <c r="G7197" s="81"/>
      <c r="AU7197" s="25"/>
    </row>
    <row r="7198">
      <c r="D7198" s="10"/>
      <c r="E7198" s="10"/>
      <c r="G7198" s="81"/>
      <c r="AU7198" s="25"/>
    </row>
    <row r="7199">
      <c r="D7199" s="10"/>
      <c r="E7199" s="10"/>
      <c r="G7199" s="81"/>
      <c r="AU7199" s="25"/>
    </row>
    <row r="7200">
      <c r="D7200" s="10"/>
      <c r="E7200" s="10"/>
      <c r="G7200" s="81"/>
      <c r="AU7200" s="25"/>
    </row>
    <row r="7201">
      <c r="D7201" s="10"/>
      <c r="E7201" s="10"/>
      <c r="G7201" s="81"/>
      <c r="AU7201" s="25"/>
    </row>
    <row r="7202">
      <c r="D7202" s="10"/>
      <c r="E7202" s="10"/>
      <c r="G7202" s="81"/>
      <c r="AU7202" s="25"/>
    </row>
    <row r="7203">
      <c r="D7203" s="10"/>
      <c r="E7203" s="10"/>
      <c r="G7203" s="81"/>
      <c r="AU7203" s="25"/>
    </row>
    <row r="7204">
      <c r="D7204" s="10"/>
      <c r="E7204" s="10"/>
      <c r="G7204" s="81"/>
      <c r="AU7204" s="25"/>
    </row>
    <row r="7205">
      <c r="D7205" s="10"/>
      <c r="E7205" s="10"/>
      <c r="G7205" s="81"/>
      <c r="AU7205" s="25"/>
    </row>
    <row r="7206">
      <c r="D7206" s="10"/>
      <c r="E7206" s="10"/>
      <c r="G7206" s="81"/>
      <c r="AU7206" s="25"/>
    </row>
    <row r="7207">
      <c r="D7207" s="10"/>
      <c r="E7207" s="10"/>
      <c r="G7207" s="81"/>
      <c r="AU7207" s="25"/>
    </row>
    <row r="7208">
      <c r="D7208" s="10"/>
      <c r="E7208" s="10"/>
      <c r="G7208" s="81"/>
      <c r="AU7208" s="25"/>
    </row>
    <row r="7209">
      <c r="D7209" s="10"/>
      <c r="E7209" s="10"/>
      <c r="G7209" s="81"/>
      <c r="AU7209" s="25"/>
    </row>
    <row r="7210">
      <c r="D7210" s="10"/>
      <c r="E7210" s="10"/>
      <c r="G7210" s="81"/>
      <c r="AU7210" s="25"/>
    </row>
    <row r="7211">
      <c r="D7211" s="10"/>
      <c r="E7211" s="10"/>
      <c r="G7211" s="81"/>
      <c r="AU7211" s="25"/>
    </row>
    <row r="7212">
      <c r="D7212" s="10"/>
      <c r="E7212" s="10"/>
      <c r="G7212" s="81"/>
      <c r="AU7212" s="25"/>
    </row>
    <row r="7213">
      <c r="D7213" s="10"/>
      <c r="E7213" s="10"/>
      <c r="G7213" s="81"/>
      <c r="AU7213" s="25"/>
    </row>
    <row r="7214">
      <c r="D7214" s="10"/>
      <c r="E7214" s="10"/>
      <c r="G7214" s="81"/>
      <c r="AU7214" s="25"/>
    </row>
    <row r="7215">
      <c r="D7215" s="10"/>
      <c r="E7215" s="10"/>
      <c r="G7215" s="81"/>
      <c r="AU7215" s="25"/>
    </row>
    <row r="7216">
      <c r="D7216" s="10"/>
      <c r="E7216" s="10"/>
      <c r="G7216" s="81"/>
      <c r="AU7216" s="25"/>
    </row>
    <row r="7217">
      <c r="D7217" s="10"/>
      <c r="E7217" s="10"/>
      <c r="G7217" s="81"/>
      <c r="AU7217" s="25"/>
    </row>
    <row r="7218">
      <c r="D7218" s="10"/>
      <c r="E7218" s="10"/>
      <c r="G7218" s="81"/>
      <c r="AU7218" s="25"/>
    </row>
    <row r="7219">
      <c r="D7219" s="10"/>
      <c r="E7219" s="10"/>
      <c r="G7219" s="81"/>
      <c r="AU7219" s="25"/>
    </row>
    <row r="7220">
      <c r="D7220" s="10"/>
      <c r="E7220" s="10"/>
      <c r="G7220" s="81"/>
      <c r="AU7220" s="25"/>
    </row>
    <row r="7221">
      <c r="D7221" s="10"/>
      <c r="E7221" s="10"/>
      <c r="G7221" s="81"/>
      <c r="AU7221" s="25"/>
    </row>
    <row r="7222">
      <c r="D7222" s="10"/>
      <c r="E7222" s="10"/>
      <c r="G7222" s="81"/>
      <c r="AU7222" s="25"/>
    </row>
    <row r="7223">
      <c r="D7223" s="10"/>
      <c r="E7223" s="10"/>
      <c r="G7223" s="81"/>
      <c r="AU7223" s="25"/>
    </row>
    <row r="7224">
      <c r="D7224" s="10"/>
      <c r="E7224" s="10"/>
      <c r="G7224" s="81"/>
      <c r="AU7224" s="25"/>
    </row>
    <row r="7225">
      <c r="D7225" s="10"/>
      <c r="E7225" s="10"/>
      <c r="G7225" s="81"/>
      <c r="AU7225" s="25"/>
    </row>
    <row r="7226">
      <c r="D7226" s="10"/>
      <c r="E7226" s="10"/>
      <c r="G7226" s="81"/>
      <c r="AU7226" s="25"/>
    </row>
    <row r="7227">
      <c r="D7227" s="10"/>
      <c r="E7227" s="10"/>
      <c r="G7227" s="81"/>
      <c r="AU7227" s="25"/>
    </row>
    <row r="7228">
      <c r="D7228" s="10"/>
      <c r="E7228" s="10"/>
      <c r="G7228" s="81"/>
      <c r="AU7228" s="25"/>
    </row>
    <row r="7229">
      <c r="D7229" s="10"/>
      <c r="E7229" s="10"/>
      <c r="G7229" s="81"/>
      <c r="AU7229" s="25"/>
    </row>
    <row r="7230">
      <c r="D7230" s="10"/>
      <c r="E7230" s="10"/>
      <c r="G7230" s="81"/>
      <c r="AU7230" s="25"/>
    </row>
    <row r="7231">
      <c r="D7231" s="10"/>
      <c r="E7231" s="10"/>
      <c r="G7231" s="81"/>
      <c r="AU7231" s="25"/>
    </row>
    <row r="7232">
      <c r="D7232" s="10"/>
      <c r="E7232" s="10"/>
      <c r="G7232" s="81"/>
      <c r="AU7232" s="25"/>
    </row>
    <row r="7233">
      <c r="D7233" s="10"/>
      <c r="E7233" s="10"/>
      <c r="G7233" s="81"/>
      <c r="AU7233" s="25"/>
    </row>
    <row r="7234">
      <c r="D7234" s="10"/>
      <c r="E7234" s="10"/>
      <c r="G7234" s="81"/>
      <c r="AU7234" s="25"/>
    </row>
    <row r="7235">
      <c r="D7235" s="10"/>
      <c r="E7235" s="10"/>
      <c r="G7235" s="81"/>
      <c r="AU7235" s="25"/>
    </row>
    <row r="7236">
      <c r="D7236" s="10"/>
      <c r="E7236" s="10"/>
      <c r="G7236" s="81"/>
      <c r="AU7236" s="25"/>
    </row>
    <row r="7237">
      <c r="D7237" s="10"/>
      <c r="E7237" s="10"/>
      <c r="G7237" s="81"/>
      <c r="AU7237" s="25"/>
    </row>
    <row r="7238">
      <c r="D7238" s="10"/>
      <c r="E7238" s="10"/>
      <c r="G7238" s="81"/>
      <c r="AU7238" s="25"/>
    </row>
    <row r="7239">
      <c r="D7239" s="10"/>
      <c r="E7239" s="10"/>
      <c r="G7239" s="81"/>
      <c r="AU7239" s="25"/>
    </row>
    <row r="7240">
      <c r="D7240" s="10"/>
      <c r="E7240" s="10"/>
      <c r="G7240" s="81"/>
      <c r="AU7240" s="25"/>
    </row>
    <row r="7241">
      <c r="D7241" s="10"/>
      <c r="E7241" s="10"/>
      <c r="G7241" s="81"/>
      <c r="AU7241" s="25"/>
    </row>
    <row r="7242">
      <c r="D7242" s="10"/>
      <c r="E7242" s="10"/>
      <c r="G7242" s="81"/>
      <c r="AU7242" s="25"/>
    </row>
    <row r="7243">
      <c r="D7243" s="10"/>
      <c r="E7243" s="10"/>
      <c r="G7243" s="81"/>
      <c r="AU7243" s="25"/>
    </row>
    <row r="7244">
      <c r="D7244" s="10"/>
      <c r="E7244" s="10"/>
      <c r="G7244" s="81"/>
      <c r="AU7244" s="25"/>
    </row>
    <row r="7245">
      <c r="D7245" s="10"/>
      <c r="E7245" s="10"/>
      <c r="G7245" s="81"/>
      <c r="AU7245" s="25"/>
    </row>
    <row r="7246">
      <c r="D7246" s="10"/>
      <c r="E7246" s="10"/>
      <c r="G7246" s="81"/>
      <c r="AU7246" s="25"/>
    </row>
    <row r="7247">
      <c r="D7247" s="10"/>
      <c r="E7247" s="10"/>
      <c r="G7247" s="81"/>
      <c r="AU7247" s="25"/>
    </row>
    <row r="7248">
      <c r="D7248" s="10"/>
      <c r="E7248" s="10"/>
      <c r="G7248" s="81"/>
      <c r="AU7248" s="25"/>
    </row>
    <row r="7249">
      <c r="D7249" s="10"/>
      <c r="E7249" s="10"/>
      <c r="G7249" s="81"/>
      <c r="AU7249" s="25"/>
    </row>
    <row r="7250">
      <c r="D7250" s="10"/>
      <c r="E7250" s="10"/>
      <c r="G7250" s="81"/>
      <c r="AU7250" s="25"/>
    </row>
    <row r="7251">
      <c r="D7251" s="10"/>
      <c r="E7251" s="10"/>
      <c r="G7251" s="81"/>
      <c r="AU7251" s="25"/>
    </row>
    <row r="7252">
      <c r="D7252" s="10"/>
      <c r="E7252" s="10"/>
      <c r="G7252" s="81"/>
      <c r="AU7252" s="25"/>
    </row>
    <row r="7253">
      <c r="D7253" s="10"/>
      <c r="E7253" s="10"/>
      <c r="G7253" s="81"/>
      <c r="AU7253" s="25"/>
    </row>
    <row r="7254">
      <c r="D7254" s="10"/>
      <c r="E7254" s="10"/>
      <c r="G7254" s="81"/>
      <c r="AU7254" s="25"/>
    </row>
    <row r="7255">
      <c r="D7255" s="10"/>
      <c r="E7255" s="10"/>
      <c r="G7255" s="81"/>
      <c r="AU7255" s="25"/>
    </row>
    <row r="7256">
      <c r="D7256" s="10"/>
      <c r="E7256" s="10"/>
      <c r="G7256" s="81"/>
      <c r="AU7256" s="25"/>
    </row>
    <row r="7257">
      <c r="D7257" s="10"/>
      <c r="E7257" s="10"/>
      <c r="G7257" s="81"/>
      <c r="AU7257" s="25"/>
    </row>
    <row r="7258">
      <c r="D7258" s="10"/>
      <c r="E7258" s="10"/>
      <c r="G7258" s="81"/>
      <c r="AU7258" s="25"/>
    </row>
    <row r="7259">
      <c r="D7259" s="10"/>
      <c r="E7259" s="10"/>
      <c r="G7259" s="81"/>
      <c r="AU7259" s="25"/>
    </row>
    <row r="7260">
      <c r="D7260" s="10"/>
      <c r="E7260" s="10"/>
      <c r="G7260" s="81"/>
      <c r="AU7260" s="25"/>
    </row>
    <row r="7261">
      <c r="D7261" s="10"/>
      <c r="E7261" s="10"/>
      <c r="G7261" s="81"/>
      <c r="AU7261" s="25"/>
    </row>
    <row r="7262">
      <c r="D7262" s="10"/>
      <c r="E7262" s="10"/>
      <c r="G7262" s="81"/>
      <c r="AU7262" s="25"/>
    </row>
    <row r="7263">
      <c r="D7263" s="10"/>
      <c r="E7263" s="10"/>
      <c r="G7263" s="81"/>
      <c r="AU7263" s="25"/>
    </row>
    <row r="7264">
      <c r="D7264" s="10"/>
      <c r="E7264" s="10"/>
      <c r="G7264" s="81"/>
      <c r="AU7264" s="25"/>
    </row>
    <row r="7265">
      <c r="D7265" s="10"/>
      <c r="E7265" s="10"/>
      <c r="G7265" s="81"/>
      <c r="AU7265" s="25"/>
    </row>
    <row r="7266">
      <c r="D7266" s="10"/>
      <c r="E7266" s="10"/>
      <c r="G7266" s="81"/>
      <c r="AU7266" s="25"/>
    </row>
    <row r="7267">
      <c r="D7267" s="10"/>
      <c r="E7267" s="10"/>
      <c r="G7267" s="81"/>
      <c r="AU7267" s="25"/>
    </row>
    <row r="7268">
      <c r="D7268" s="10"/>
      <c r="E7268" s="10"/>
      <c r="G7268" s="81"/>
      <c r="AU7268" s="25"/>
    </row>
    <row r="7269">
      <c r="D7269" s="10"/>
      <c r="E7269" s="10"/>
      <c r="G7269" s="81"/>
      <c r="AU7269" s="25"/>
    </row>
    <row r="7270">
      <c r="D7270" s="10"/>
      <c r="E7270" s="10"/>
      <c r="G7270" s="81"/>
      <c r="AU7270" s="25"/>
    </row>
    <row r="7271">
      <c r="D7271" s="10"/>
      <c r="E7271" s="10"/>
      <c r="G7271" s="81"/>
      <c r="AU7271" s="25"/>
    </row>
    <row r="7272">
      <c r="D7272" s="10"/>
      <c r="E7272" s="10"/>
      <c r="G7272" s="81"/>
      <c r="AU7272" s="25"/>
    </row>
    <row r="7273">
      <c r="D7273" s="10"/>
      <c r="E7273" s="10"/>
      <c r="G7273" s="81"/>
      <c r="AU7273" s="25"/>
    </row>
    <row r="7274">
      <c r="D7274" s="10"/>
      <c r="E7274" s="10"/>
      <c r="G7274" s="81"/>
      <c r="AU7274" s="25"/>
    </row>
    <row r="7275">
      <c r="D7275" s="10"/>
      <c r="E7275" s="10"/>
      <c r="G7275" s="81"/>
      <c r="AU7275" s="25"/>
    </row>
    <row r="7276">
      <c r="D7276" s="10"/>
      <c r="E7276" s="10"/>
      <c r="G7276" s="81"/>
      <c r="AU7276" s="25"/>
    </row>
    <row r="7277">
      <c r="D7277" s="10"/>
      <c r="E7277" s="10"/>
      <c r="G7277" s="81"/>
      <c r="AU7277" s="25"/>
    </row>
    <row r="7278">
      <c r="D7278" s="10"/>
      <c r="E7278" s="10"/>
      <c r="G7278" s="81"/>
      <c r="AU7278" s="25"/>
    </row>
    <row r="7279">
      <c r="D7279" s="10"/>
      <c r="E7279" s="10"/>
      <c r="G7279" s="81"/>
      <c r="AU7279" s="25"/>
    </row>
    <row r="7280">
      <c r="D7280" s="10"/>
      <c r="E7280" s="10"/>
      <c r="G7280" s="81"/>
      <c r="AU7280" s="25"/>
    </row>
    <row r="7281">
      <c r="D7281" s="10"/>
      <c r="E7281" s="10"/>
      <c r="G7281" s="81"/>
      <c r="AU7281" s="25"/>
    </row>
    <row r="7282">
      <c r="D7282" s="10"/>
      <c r="E7282" s="10"/>
      <c r="G7282" s="81"/>
      <c r="AU7282" s="25"/>
    </row>
    <row r="7283">
      <c r="D7283" s="10"/>
      <c r="E7283" s="10"/>
      <c r="G7283" s="81"/>
      <c r="AU7283" s="25"/>
    </row>
    <row r="7284">
      <c r="D7284" s="10"/>
      <c r="E7284" s="10"/>
      <c r="G7284" s="81"/>
      <c r="AU7284" s="25"/>
    </row>
    <row r="7285">
      <c r="D7285" s="10"/>
      <c r="E7285" s="10"/>
      <c r="G7285" s="81"/>
      <c r="AU7285" s="25"/>
    </row>
    <row r="7286">
      <c r="D7286" s="10"/>
      <c r="E7286" s="10"/>
      <c r="G7286" s="81"/>
      <c r="AU7286" s="25"/>
    </row>
    <row r="7287">
      <c r="D7287" s="10"/>
      <c r="E7287" s="10"/>
      <c r="G7287" s="81"/>
      <c r="AU7287" s="25"/>
    </row>
    <row r="7288">
      <c r="D7288" s="10"/>
      <c r="E7288" s="10"/>
      <c r="G7288" s="81"/>
      <c r="AU7288" s="25"/>
    </row>
    <row r="7289">
      <c r="D7289" s="10"/>
      <c r="E7289" s="10"/>
      <c r="G7289" s="81"/>
      <c r="AU7289" s="25"/>
    </row>
    <row r="7290">
      <c r="D7290" s="10"/>
      <c r="E7290" s="10"/>
      <c r="G7290" s="81"/>
      <c r="AU7290" s="25"/>
    </row>
    <row r="7291">
      <c r="D7291" s="10"/>
      <c r="E7291" s="10"/>
      <c r="G7291" s="81"/>
      <c r="AU7291" s="25"/>
    </row>
    <row r="7292">
      <c r="D7292" s="10"/>
      <c r="E7292" s="10"/>
      <c r="G7292" s="81"/>
      <c r="AU7292" s="25"/>
    </row>
    <row r="7293">
      <c r="D7293" s="10"/>
      <c r="E7293" s="10"/>
      <c r="G7293" s="81"/>
      <c r="AU7293" s="25"/>
    </row>
    <row r="7294">
      <c r="D7294" s="10"/>
      <c r="E7294" s="10"/>
      <c r="G7294" s="81"/>
      <c r="AU7294" s="25"/>
    </row>
    <row r="7295">
      <c r="D7295" s="10"/>
      <c r="E7295" s="10"/>
      <c r="G7295" s="81"/>
      <c r="AU7295" s="25"/>
    </row>
    <row r="7296">
      <c r="D7296" s="10"/>
      <c r="E7296" s="10"/>
      <c r="G7296" s="81"/>
      <c r="AU7296" s="25"/>
    </row>
    <row r="7297">
      <c r="D7297" s="10"/>
      <c r="E7297" s="10"/>
      <c r="G7297" s="81"/>
      <c r="AU7297" s="25"/>
    </row>
    <row r="7298">
      <c r="D7298" s="10"/>
      <c r="E7298" s="10"/>
      <c r="G7298" s="81"/>
      <c r="AU7298" s="25"/>
    </row>
    <row r="7299">
      <c r="D7299" s="10"/>
      <c r="E7299" s="10"/>
      <c r="G7299" s="81"/>
      <c r="AU7299" s="25"/>
    </row>
    <row r="7300">
      <c r="D7300" s="10"/>
      <c r="E7300" s="10"/>
      <c r="G7300" s="81"/>
      <c r="AU7300" s="25"/>
    </row>
    <row r="7301">
      <c r="D7301" s="10"/>
      <c r="E7301" s="10"/>
      <c r="G7301" s="81"/>
      <c r="AU7301" s="25"/>
    </row>
    <row r="7302">
      <c r="D7302" s="10"/>
      <c r="E7302" s="10"/>
      <c r="G7302" s="81"/>
      <c r="AU7302" s="25"/>
    </row>
    <row r="7303">
      <c r="D7303" s="10"/>
      <c r="E7303" s="10"/>
      <c r="G7303" s="81"/>
      <c r="AU7303" s="25"/>
    </row>
    <row r="7304">
      <c r="D7304" s="10"/>
      <c r="E7304" s="10"/>
      <c r="G7304" s="81"/>
      <c r="AU7304" s="25"/>
    </row>
    <row r="7305">
      <c r="D7305" s="10"/>
      <c r="E7305" s="10"/>
      <c r="G7305" s="81"/>
      <c r="AU7305" s="25"/>
    </row>
    <row r="7306">
      <c r="D7306" s="10"/>
      <c r="E7306" s="10"/>
      <c r="G7306" s="81"/>
      <c r="AU7306" s="25"/>
    </row>
    <row r="7307">
      <c r="D7307" s="10"/>
      <c r="E7307" s="10"/>
      <c r="G7307" s="81"/>
      <c r="AU7307" s="25"/>
    </row>
    <row r="7308">
      <c r="D7308" s="10"/>
      <c r="E7308" s="10"/>
      <c r="G7308" s="81"/>
      <c r="AU7308" s="25"/>
    </row>
    <row r="7309">
      <c r="D7309" s="10"/>
      <c r="E7309" s="10"/>
      <c r="G7309" s="81"/>
      <c r="AU7309" s="25"/>
    </row>
    <row r="7310">
      <c r="D7310" s="10"/>
      <c r="E7310" s="10"/>
      <c r="G7310" s="81"/>
      <c r="AU7310" s="25"/>
    </row>
    <row r="7311">
      <c r="D7311" s="10"/>
      <c r="E7311" s="10"/>
      <c r="G7311" s="81"/>
      <c r="AU7311" s="25"/>
    </row>
    <row r="7312">
      <c r="D7312" s="10"/>
      <c r="E7312" s="10"/>
      <c r="G7312" s="81"/>
      <c r="AU7312" s="25"/>
    </row>
    <row r="7313">
      <c r="D7313" s="10"/>
      <c r="E7313" s="10"/>
      <c r="G7313" s="81"/>
      <c r="AU7313" s="25"/>
    </row>
    <row r="7314">
      <c r="D7314" s="10"/>
      <c r="E7314" s="10"/>
      <c r="G7314" s="81"/>
      <c r="AU7314" s="25"/>
    </row>
    <row r="7315">
      <c r="D7315" s="10"/>
      <c r="E7315" s="10"/>
      <c r="G7315" s="81"/>
      <c r="AU7315" s="25"/>
    </row>
    <row r="7316">
      <c r="D7316" s="10"/>
      <c r="E7316" s="10"/>
      <c r="G7316" s="81"/>
      <c r="AU7316" s="25"/>
    </row>
    <row r="7317">
      <c r="D7317" s="10"/>
      <c r="E7317" s="10"/>
      <c r="G7317" s="81"/>
      <c r="AU7317" s="25"/>
    </row>
    <row r="7318">
      <c r="D7318" s="10"/>
      <c r="E7318" s="10"/>
      <c r="G7318" s="81"/>
      <c r="AU7318" s="25"/>
    </row>
    <row r="7319">
      <c r="D7319" s="10"/>
      <c r="E7319" s="10"/>
      <c r="G7319" s="81"/>
      <c r="AU7319" s="25"/>
    </row>
    <row r="7320">
      <c r="D7320" s="10"/>
      <c r="E7320" s="10"/>
      <c r="G7320" s="81"/>
      <c r="AU7320" s="25"/>
    </row>
    <row r="7321">
      <c r="D7321" s="10"/>
      <c r="E7321" s="10"/>
      <c r="G7321" s="81"/>
      <c r="AU7321" s="25"/>
    </row>
    <row r="7322">
      <c r="D7322" s="10"/>
      <c r="E7322" s="10"/>
      <c r="G7322" s="81"/>
      <c r="AU7322" s="25"/>
    </row>
    <row r="7323">
      <c r="D7323" s="10"/>
      <c r="E7323" s="10"/>
      <c r="G7323" s="81"/>
      <c r="AU7323" s="25"/>
    </row>
    <row r="7324">
      <c r="D7324" s="10"/>
      <c r="E7324" s="10"/>
      <c r="G7324" s="81"/>
      <c r="AU7324" s="25"/>
    </row>
    <row r="7325">
      <c r="D7325" s="10"/>
      <c r="E7325" s="10"/>
      <c r="G7325" s="81"/>
      <c r="AU7325" s="25"/>
    </row>
    <row r="7326">
      <c r="D7326" s="10"/>
      <c r="E7326" s="10"/>
      <c r="G7326" s="81"/>
      <c r="AU7326" s="25"/>
    </row>
    <row r="7327">
      <c r="D7327" s="10"/>
      <c r="E7327" s="10"/>
      <c r="G7327" s="81"/>
      <c r="AU7327" s="25"/>
    </row>
    <row r="7328">
      <c r="D7328" s="10"/>
      <c r="E7328" s="10"/>
      <c r="G7328" s="81"/>
      <c r="AU7328" s="25"/>
    </row>
    <row r="7329">
      <c r="D7329" s="10"/>
      <c r="E7329" s="10"/>
      <c r="G7329" s="81"/>
      <c r="AU7329" s="25"/>
    </row>
    <row r="7330">
      <c r="D7330" s="10"/>
      <c r="E7330" s="10"/>
      <c r="G7330" s="81"/>
      <c r="AU7330" s="25"/>
    </row>
    <row r="7331">
      <c r="D7331" s="10"/>
      <c r="E7331" s="10"/>
      <c r="G7331" s="81"/>
      <c r="AU7331" s="25"/>
    </row>
    <row r="7332">
      <c r="D7332" s="10"/>
      <c r="E7332" s="10"/>
      <c r="G7332" s="81"/>
      <c r="AU7332" s="25"/>
    </row>
    <row r="7333">
      <c r="D7333" s="10"/>
      <c r="E7333" s="10"/>
      <c r="G7333" s="81"/>
      <c r="AU7333" s="25"/>
    </row>
    <row r="7334">
      <c r="D7334" s="10"/>
      <c r="E7334" s="10"/>
      <c r="G7334" s="81"/>
      <c r="AU7334" s="25"/>
    </row>
    <row r="7335">
      <c r="D7335" s="10"/>
      <c r="E7335" s="10"/>
      <c r="G7335" s="81"/>
      <c r="AU7335" s="25"/>
    </row>
    <row r="7336">
      <c r="D7336" s="10"/>
      <c r="E7336" s="10"/>
      <c r="G7336" s="81"/>
      <c r="AU7336" s="25"/>
    </row>
    <row r="7337">
      <c r="D7337" s="10"/>
      <c r="E7337" s="10"/>
      <c r="G7337" s="81"/>
      <c r="AU7337" s="25"/>
    </row>
    <row r="7338">
      <c r="D7338" s="10"/>
      <c r="E7338" s="10"/>
      <c r="G7338" s="81"/>
      <c r="AU7338" s="25"/>
    </row>
    <row r="7339">
      <c r="D7339" s="10"/>
      <c r="E7339" s="10"/>
      <c r="G7339" s="81"/>
      <c r="AU7339" s="25"/>
    </row>
    <row r="7340">
      <c r="D7340" s="10"/>
      <c r="E7340" s="10"/>
      <c r="G7340" s="81"/>
      <c r="AU7340" s="25"/>
    </row>
    <row r="7341">
      <c r="D7341" s="10"/>
      <c r="E7341" s="10"/>
      <c r="G7341" s="81"/>
      <c r="AU7341" s="25"/>
    </row>
    <row r="7342">
      <c r="D7342" s="10"/>
      <c r="E7342" s="10"/>
      <c r="G7342" s="81"/>
      <c r="AU7342" s="25"/>
    </row>
    <row r="7343">
      <c r="D7343" s="10"/>
      <c r="E7343" s="10"/>
      <c r="G7343" s="81"/>
      <c r="AU7343" s="25"/>
    </row>
    <row r="7344">
      <c r="D7344" s="10"/>
      <c r="E7344" s="10"/>
      <c r="G7344" s="81"/>
      <c r="AU7344" s="25"/>
    </row>
    <row r="7345">
      <c r="D7345" s="10"/>
      <c r="E7345" s="10"/>
      <c r="G7345" s="81"/>
      <c r="AU7345" s="25"/>
    </row>
    <row r="7346">
      <c r="D7346" s="10"/>
      <c r="E7346" s="10"/>
      <c r="G7346" s="81"/>
      <c r="AU7346" s="25"/>
    </row>
    <row r="7347">
      <c r="D7347" s="10"/>
      <c r="E7347" s="10"/>
      <c r="G7347" s="81"/>
      <c r="AU7347" s="25"/>
    </row>
    <row r="7348">
      <c r="D7348" s="10"/>
      <c r="E7348" s="10"/>
      <c r="G7348" s="81"/>
      <c r="AU7348" s="25"/>
    </row>
    <row r="7349">
      <c r="D7349" s="10"/>
      <c r="E7349" s="10"/>
      <c r="G7349" s="81"/>
      <c r="AU7349" s="25"/>
    </row>
    <row r="7350">
      <c r="D7350" s="10"/>
      <c r="E7350" s="10"/>
      <c r="G7350" s="81"/>
      <c r="AU7350" s="25"/>
    </row>
    <row r="7351">
      <c r="D7351" s="10"/>
      <c r="E7351" s="10"/>
      <c r="G7351" s="81"/>
      <c r="AU7351" s="25"/>
    </row>
    <row r="7352">
      <c r="D7352" s="10"/>
      <c r="E7352" s="10"/>
      <c r="G7352" s="81"/>
      <c r="AU7352" s="25"/>
    </row>
    <row r="7353">
      <c r="D7353" s="10"/>
      <c r="E7353" s="10"/>
      <c r="G7353" s="81"/>
      <c r="AU7353" s="25"/>
    </row>
    <row r="7354">
      <c r="D7354" s="10"/>
      <c r="E7354" s="10"/>
      <c r="G7354" s="81"/>
      <c r="AU7354" s="25"/>
    </row>
    <row r="7355">
      <c r="D7355" s="10"/>
      <c r="E7355" s="10"/>
      <c r="G7355" s="81"/>
      <c r="AU7355" s="25"/>
    </row>
    <row r="7356">
      <c r="D7356" s="10"/>
      <c r="E7356" s="10"/>
      <c r="G7356" s="81"/>
      <c r="AU7356" s="25"/>
    </row>
    <row r="7357">
      <c r="D7357" s="10"/>
      <c r="E7357" s="10"/>
      <c r="G7357" s="81"/>
      <c r="AU7357" s="25"/>
    </row>
    <row r="7358">
      <c r="D7358" s="10"/>
      <c r="E7358" s="10"/>
      <c r="G7358" s="81"/>
      <c r="AU7358" s="25"/>
    </row>
    <row r="7359">
      <c r="D7359" s="10"/>
      <c r="E7359" s="10"/>
      <c r="G7359" s="81"/>
      <c r="AU7359" s="25"/>
    </row>
    <row r="7360">
      <c r="D7360" s="10"/>
      <c r="E7360" s="10"/>
      <c r="G7360" s="81"/>
      <c r="AU7360" s="25"/>
    </row>
    <row r="7361">
      <c r="D7361" s="10"/>
      <c r="E7361" s="10"/>
      <c r="G7361" s="81"/>
      <c r="AU7361" s="25"/>
    </row>
    <row r="7362">
      <c r="D7362" s="10"/>
      <c r="E7362" s="10"/>
      <c r="G7362" s="81"/>
      <c r="AU7362" s="25"/>
    </row>
    <row r="7363">
      <c r="D7363" s="10"/>
      <c r="E7363" s="10"/>
      <c r="G7363" s="81"/>
      <c r="AU7363" s="25"/>
    </row>
    <row r="7364">
      <c r="D7364" s="10"/>
      <c r="E7364" s="10"/>
      <c r="G7364" s="81"/>
      <c r="AU7364" s="25"/>
    </row>
    <row r="7365">
      <c r="D7365" s="10"/>
      <c r="E7365" s="10"/>
      <c r="G7365" s="81"/>
      <c r="AU7365" s="25"/>
    </row>
    <row r="7366">
      <c r="D7366" s="10"/>
      <c r="E7366" s="10"/>
      <c r="G7366" s="81"/>
      <c r="AU7366" s="25"/>
    </row>
    <row r="7367">
      <c r="D7367" s="10"/>
      <c r="E7367" s="10"/>
      <c r="G7367" s="81"/>
      <c r="AU7367" s="25"/>
    </row>
    <row r="7368">
      <c r="D7368" s="10"/>
      <c r="E7368" s="10"/>
      <c r="G7368" s="81"/>
      <c r="AU7368" s="25"/>
    </row>
    <row r="7369">
      <c r="D7369" s="10"/>
      <c r="E7369" s="10"/>
      <c r="G7369" s="81"/>
      <c r="AU7369" s="25"/>
    </row>
    <row r="7370">
      <c r="D7370" s="10"/>
      <c r="E7370" s="10"/>
      <c r="G7370" s="81"/>
      <c r="AU7370" s="25"/>
    </row>
    <row r="7371">
      <c r="D7371" s="10"/>
      <c r="E7371" s="10"/>
      <c r="G7371" s="81"/>
      <c r="AU7371" s="25"/>
    </row>
    <row r="7372">
      <c r="D7372" s="10"/>
      <c r="E7372" s="10"/>
      <c r="G7372" s="81"/>
      <c r="AU7372" s="25"/>
    </row>
    <row r="7373">
      <c r="D7373" s="10"/>
      <c r="E7373" s="10"/>
      <c r="G7373" s="81"/>
      <c r="AU7373" s="25"/>
    </row>
    <row r="7374">
      <c r="D7374" s="10"/>
      <c r="E7374" s="10"/>
      <c r="G7374" s="81"/>
      <c r="AU7374" s="25"/>
    </row>
    <row r="7375">
      <c r="D7375" s="10"/>
      <c r="E7375" s="10"/>
      <c r="G7375" s="81"/>
      <c r="AU7375" s="25"/>
    </row>
    <row r="7376">
      <c r="D7376" s="10"/>
      <c r="E7376" s="10"/>
      <c r="G7376" s="81"/>
      <c r="AU7376" s="25"/>
    </row>
    <row r="7377">
      <c r="D7377" s="10"/>
      <c r="E7377" s="10"/>
      <c r="G7377" s="81"/>
      <c r="AU7377" s="25"/>
    </row>
    <row r="7378">
      <c r="D7378" s="10"/>
      <c r="E7378" s="10"/>
      <c r="G7378" s="81"/>
      <c r="AU7378" s="25"/>
    </row>
    <row r="7379">
      <c r="D7379" s="10"/>
      <c r="E7379" s="10"/>
      <c r="G7379" s="81"/>
      <c r="AU7379" s="25"/>
    </row>
    <row r="7380">
      <c r="D7380" s="10"/>
      <c r="E7380" s="10"/>
      <c r="G7380" s="81"/>
      <c r="AU7380" s="25"/>
    </row>
    <row r="7381">
      <c r="D7381" s="10"/>
      <c r="E7381" s="10"/>
      <c r="G7381" s="81"/>
      <c r="AU7381" s="25"/>
    </row>
    <row r="7382">
      <c r="D7382" s="10"/>
      <c r="E7382" s="10"/>
      <c r="G7382" s="81"/>
      <c r="AU7382" s="25"/>
    </row>
    <row r="7383">
      <c r="D7383" s="10"/>
      <c r="E7383" s="10"/>
      <c r="G7383" s="81"/>
      <c r="AU7383" s="25"/>
    </row>
    <row r="7384">
      <c r="D7384" s="10"/>
      <c r="E7384" s="10"/>
      <c r="G7384" s="81"/>
      <c r="AU7384" s="25"/>
    </row>
    <row r="7385">
      <c r="D7385" s="10"/>
      <c r="E7385" s="10"/>
      <c r="G7385" s="81"/>
      <c r="AU7385" s="25"/>
    </row>
    <row r="7386">
      <c r="D7386" s="10"/>
      <c r="E7386" s="10"/>
      <c r="G7386" s="81"/>
      <c r="AU7386" s="25"/>
    </row>
    <row r="7387">
      <c r="D7387" s="10"/>
      <c r="E7387" s="10"/>
      <c r="G7387" s="81"/>
      <c r="AU7387" s="25"/>
    </row>
    <row r="7388">
      <c r="D7388" s="10"/>
      <c r="E7388" s="10"/>
      <c r="G7388" s="81"/>
      <c r="AU7388" s="25"/>
    </row>
    <row r="7389">
      <c r="D7389" s="10"/>
      <c r="E7389" s="10"/>
      <c r="G7389" s="81"/>
      <c r="AU7389" s="25"/>
    </row>
    <row r="7390">
      <c r="D7390" s="10"/>
      <c r="E7390" s="10"/>
      <c r="G7390" s="81"/>
      <c r="AU7390" s="25"/>
    </row>
    <row r="7391">
      <c r="D7391" s="10"/>
      <c r="E7391" s="10"/>
      <c r="G7391" s="81"/>
      <c r="AU7391" s="25"/>
    </row>
    <row r="7392">
      <c r="D7392" s="10"/>
      <c r="E7392" s="10"/>
      <c r="G7392" s="81"/>
      <c r="AU7392" s="25"/>
    </row>
    <row r="7393">
      <c r="D7393" s="10"/>
      <c r="E7393" s="10"/>
      <c r="G7393" s="81"/>
      <c r="AU7393" s="25"/>
    </row>
    <row r="7394">
      <c r="D7394" s="10"/>
      <c r="E7394" s="10"/>
      <c r="G7394" s="81"/>
      <c r="AU7394" s="25"/>
    </row>
    <row r="7395">
      <c r="D7395" s="10"/>
      <c r="E7395" s="10"/>
      <c r="G7395" s="81"/>
      <c r="AU7395" s="25"/>
    </row>
    <row r="7396">
      <c r="D7396" s="10"/>
      <c r="E7396" s="10"/>
      <c r="G7396" s="81"/>
      <c r="AU7396" s="25"/>
    </row>
    <row r="7397">
      <c r="D7397" s="10"/>
      <c r="E7397" s="10"/>
      <c r="G7397" s="81"/>
      <c r="AU7397" s="25"/>
    </row>
    <row r="7398">
      <c r="D7398" s="10"/>
      <c r="E7398" s="10"/>
      <c r="G7398" s="81"/>
      <c r="AU7398" s="25"/>
    </row>
    <row r="7399">
      <c r="D7399" s="10"/>
      <c r="E7399" s="10"/>
      <c r="G7399" s="81"/>
      <c r="AU7399" s="25"/>
    </row>
    <row r="7400">
      <c r="D7400" s="10"/>
      <c r="E7400" s="10"/>
      <c r="G7400" s="81"/>
      <c r="AU7400" s="25"/>
    </row>
    <row r="7401">
      <c r="D7401" s="10"/>
      <c r="E7401" s="10"/>
      <c r="G7401" s="81"/>
      <c r="AU7401" s="25"/>
    </row>
    <row r="7402">
      <c r="D7402" s="10"/>
      <c r="E7402" s="10"/>
      <c r="G7402" s="81"/>
      <c r="AU7402" s="25"/>
    </row>
    <row r="7403">
      <c r="D7403" s="10"/>
      <c r="E7403" s="10"/>
      <c r="G7403" s="81"/>
      <c r="AU7403" s="25"/>
    </row>
    <row r="7404">
      <c r="D7404" s="10"/>
      <c r="E7404" s="10"/>
      <c r="G7404" s="81"/>
      <c r="AU7404" s="25"/>
    </row>
    <row r="7405">
      <c r="D7405" s="10"/>
      <c r="E7405" s="10"/>
      <c r="G7405" s="81"/>
      <c r="AU7405" s="25"/>
    </row>
    <row r="7406">
      <c r="D7406" s="10"/>
      <c r="E7406" s="10"/>
      <c r="G7406" s="81"/>
      <c r="AU7406" s="25"/>
    </row>
    <row r="7407">
      <c r="D7407" s="10"/>
      <c r="E7407" s="10"/>
      <c r="G7407" s="81"/>
      <c r="AU7407" s="25"/>
    </row>
    <row r="7408">
      <c r="D7408" s="10"/>
      <c r="E7408" s="10"/>
      <c r="G7408" s="81"/>
      <c r="AU7408" s="25"/>
    </row>
    <row r="7409">
      <c r="D7409" s="10"/>
      <c r="E7409" s="10"/>
      <c r="G7409" s="81"/>
      <c r="AU7409" s="25"/>
    </row>
    <row r="7410">
      <c r="D7410" s="10"/>
      <c r="E7410" s="10"/>
      <c r="G7410" s="81"/>
      <c r="AU7410" s="25"/>
    </row>
    <row r="7411">
      <c r="D7411" s="10"/>
      <c r="E7411" s="10"/>
      <c r="G7411" s="81"/>
      <c r="AU7411" s="25"/>
    </row>
    <row r="7412">
      <c r="D7412" s="10"/>
      <c r="E7412" s="10"/>
      <c r="G7412" s="81"/>
      <c r="AU7412" s="25"/>
    </row>
    <row r="7413">
      <c r="D7413" s="10"/>
      <c r="E7413" s="10"/>
      <c r="G7413" s="81"/>
      <c r="AU7413" s="25"/>
    </row>
    <row r="7414">
      <c r="D7414" s="10"/>
      <c r="E7414" s="10"/>
      <c r="G7414" s="81"/>
      <c r="AU7414" s="25"/>
    </row>
    <row r="7415">
      <c r="D7415" s="10"/>
      <c r="E7415" s="10"/>
      <c r="G7415" s="81"/>
      <c r="AU7415" s="25"/>
    </row>
    <row r="7416">
      <c r="D7416" s="10"/>
      <c r="E7416" s="10"/>
      <c r="G7416" s="81"/>
      <c r="AU7416" s="25"/>
    </row>
    <row r="7417">
      <c r="D7417" s="10"/>
      <c r="E7417" s="10"/>
      <c r="G7417" s="81"/>
      <c r="AU7417" s="25"/>
    </row>
    <row r="7418">
      <c r="D7418" s="10"/>
      <c r="E7418" s="10"/>
      <c r="G7418" s="81"/>
      <c r="AU7418" s="25"/>
    </row>
    <row r="7419">
      <c r="D7419" s="10"/>
      <c r="E7419" s="10"/>
      <c r="G7419" s="81"/>
      <c r="AU7419" s="25"/>
    </row>
    <row r="7420">
      <c r="D7420" s="10"/>
      <c r="E7420" s="10"/>
      <c r="G7420" s="81"/>
      <c r="AU7420" s="25"/>
    </row>
    <row r="7421">
      <c r="D7421" s="10"/>
      <c r="E7421" s="10"/>
      <c r="G7421" s="81"/>
      <c r="AU7421" s="25"/>
    </row>
    <row r="7422">
      <c r="D7422" s="10"/>
      <c r="E7422" s="10"/>
      <c r="G7422" s="81"/>
      <c r="AU7422" s="25"/>
    </row>
    <row r="7423">
      <c r="D7423" s="10"/>
      <c r="E7423" s="10"/>
      <c r="G7423" s="81"/>
      <c r="AU7423" s="25"/>
    </row>
    <row r="7424">
      <c r="D7424" s="10"/>
      <c r="E7424" s="10"/>
      <c r="G7424" s="81"/>
      <c r="AU7424" s="25"/>
    </row>
    <row r="7425">
      <c r="D7425" s="10"/>
      <c r="E7425" s="10"/>
      <c r="G7425" s="81"/>
      <c r="AU7425" s="25"/>
    </row>
    <row r="7426">
      <c r="D7426" s="10"/>
      <c r="E7426" s="10"/>
      <c r="G7426" s="81"/>
      <c r="AU7426" s="25"/>
    </row>
    <row r="7427">
      <c r="D7427" s="10"/>
      <c r="E7427" s="10"/>
      <c r="G7427" s="81"/>
      <c r="AU7427" s="25"/>
    </row>
    <row r="7428">
      <c r="D7428" s="10"/>
      <c r="E7428" s="10"/>
      <c r="G7428" s="81"/>
      <c r="AU7428" s="25"/>
    </row>
    <row r="7429">
      <c r="D7429" s="10"/>
      <c r="E7429" s="10"/>
      <c r="G7429" s="81"/>
      <c r="AU7429" s="25"/>
    </row>
    <row r="7430">
      <c r="D7430" s="10"/>
      <c r="E7430" s="10"/>
      <c r="G7430" s="81"/>
      <c r="AU7430" s="25"/>
    </row>
    <row r="7431">
      <c r="D7431" s="10"/>
      <c r="E7431" s="10"/>
      <c r="G7431" s="81"/>
      <c r="AU7431" s="25"/>
    </row>
    <row r="7432">
      <c r="D7432" s="10"/>
      <c r="E7432" s="10"/>
      <c r="G7432" s="81"/>
      <c r="AU7432" s="25"/>
    </row>
    <row r="7433">
      <c r="D7433" s="10"/>
      <c r="E7433" s="10"/>
      <c r="G7433" s="81"/>
      <c r="AU7433" s="25"/>
    </row>
    <row r="7434">
      <c r="D7434" s="10"/>
      <c r="E7434" s="10"/>
      <c r="G7434" s="81"/>
      <c r="AU7434" s="25"/>
    </row>
    <row r="7435">
      <c r="D7435" s="10"/>
      <c r="E7435" s="10"/>
      <c r="G7435" s="81"/>
      <c r="AU7435" s="25"/>
    </row>
    <row r="7436">
      <c r="D7436" s="10"/>
      <c r="E7436" s="10"/>
      <c r="G7436" s="81"/>
      <c r="AU7436" s="25"/>
    </row>
    <row r="7437">
      <c r="D7437" s="10"/>
      <c r="E7437" s="10"/>
      <c r="G7437" s="81"/>
      <c r="AU7437" s="25"/>
    </row>
    <row r="7438">
      <c r="D7438" s="10"/>
      <c r="E7438" s="10"/>
      <c r="G7438" s="81"/>
      <c r="AU7438" s="25"/>
    </row>
    <row r="7439">
      <c r="D7439" s="10"/>
      <c r="E7439" s="10"/>
      <c r="G7439" s="81"/>
      <c r="AU7439" s="25"/>
    </row>
    <row r="7440">
      <c r="D7440" s="10"/>
      <c r="E7440" s="10"/>
      <c r="G7440" s="81"/>
      <c r="AU7440" s="25"/>
    </row>
    <row r="7441">
      <c r="D7441" s="10"/>
      <c r="E7441" s="10"/>
      <c r="G7441" s="81"/>
      <c r="AU7441" s="25"/>
    </row>
    <row r="7442">
      <c r="D7442" s="10"/>
      <c r="E7442" s="10"/>
      <c r="G7442" s="81"/>
      <c r="AU7442" s="25"/>
    </row>
    <row r="7443">
      <c r="D7443" s="10"/>
      <c r="E7443" s="10"/>
      <c r="G7443" s="81"/>
      <c r="AU7443" s="25"/>
    </row>
    <row r="7444">
      <c r="D7444" s="10"/>
      <c r="E7444" s="10"/>
      <c r="G7444" s="81"/>
      <c r="AU7444" s="25"/>
    </row>
    <row r="7445">
      <c r="D7445" s="10"/>
      <c r="E7445" s="10"/>
      <c r="G7445" s="81"/>
      <c r="AU7445" s="25"/>
    </row>
    <row r="7446">
      <c r="D7446" s="10"/>
      <c r="E7446" s="10"/>
      <c r="G7446" s="81"/>
      <c r="AU7446" s="25"/>
    </row>
    <row r="7447">
      <c r="D7447" s="10"/>
      <c r="E7447" s="10"/>
      <c r="G7447" s="81"/>
      <c r="AU7447" s="25"/>
    </row>
    <row r="7448">
      <c r="D7448" s="10"/>
      <c r="E7448" s="10"/>
      <c r="G7448" s="81"/>
      <c r="AU7448" s="25"/>
    </row>
    <row r="7449">
      <c r="D7449" s="10"/>
      <c r="E7449" s="10"/>
      <c r="G7449" s="81"/>
      <c r="AU7449" s="25"/>
    </row>
    <row r="7450">
      <c r="D7450" s="10"/>
      <c r="E7450" s="10"/>
      <c r="G7450" s="81"/>
      <c r="AU7450" s="25"/>
    </row>
    <row r="7451">
      <c r="D7451" s="10"/>
      <c r="E7451" s="10"/>
      <c r="G7451" s="81"/>
      <c r="AU7451" s="25"/>
    </row>
    <row r="7452">
      <c r="D7452" s="10"/>
      <c r="E7452" s="10"/>
      <c r="G7452" s="81"/>
      <c r="AU7452" s="25"/>
    </row>
    <row r="7453">
      <c r="D7453" s="10"/>
      <c r="E7453" s="10"/>
      <c r="G7453" s="81"/>
      <c r="AU7453" s="25"/>
    </row>
    <row r="7454">
      <c r="D7454" s="10"/>
      <c r="E7454" s="10"/>
      <c r="G7454" s="81"/>
      <c r="AU7454" s="25"/>
    </row>
    <row r="7455">
      <c r="D7455" s="10"/>
      <c r="E7455" s="10"/>
      <c r="G7455" s="81"/>
      <c r="AU7455" s="25"/>
    </row>
    <row r="7456">
      <c r="D7456" s="10"/>
      <c r="E7456" s="10"/>
      <c r="G7456" s="81"/>
      <c r="AU7456" s="25"/>
    </row>
    <row r="7457">
      <c r="D7457" s="10"/>
      <c r="E7457" s="10"/>
      <c r="G7457" s="81"/>
      <c r="AU7457" s="25"/>
    </row>
    <row r="7458">
      <c r="D7458" s="10"/>
      <c r="E7458" s="10"/>
      <c r="G7458" s="81"/>
      <c r="AU7458" s="25"/>
    </row>
    <row r="7459">
      <c r="D7459" s="10"/>
      <c r="E7459" s="10"/>
      <c r="G7459" s="81"/>
      <c r="AU7459" s="25"/>
    </row>
    <row r="7460">
      <c r="D7460" s="10"/>
      <c r="E7460" s="10"/>
      <c r="G7460" s="81"/>
      <c r="AU7460" s="25"/>
    </row>
    <row r="7461">
      <c r="D7461" s="10"/>
      <c r="E7461" s="10"/>
      <c r="G7461" s="81"/>
      <c r="AU7461" s="25"/>
    </row>
    <row r="7462">
      <c r="D7462" s="10"/>
      <c r="E7462" s="10"/>
      <c r="G7462" s="81"/>
      <c r="AU7462" s="25"/>
    </row>
    <row r="7463">
      <c r="D7463" s="10"/>
      <c r="E7463" s="10"/>
      <c r="G7463" s="81"/>
      <c r="AU7463" s="25"/>
    </row>
    <row r="7464">
      <c r="D7464" s="10"/>
      <c r="E7464" s="10"/>
      <c r="G7464" s="81"/>
      <c r="AU7464" s="25"/>
    </row>
    <row r="7465">
      <c r="D7465" s="10"/>
      <c r="E7465" s="10"/>
      <c r="G7465" s="81"/>
      <c r="AU7465" s="25"/>
    </row>
    <row r="7466">
      <c r="D7466" s="10"/>
      <c r="E7466" s="10"/>
      <c r="G7466" s="81"/>
      <c r="AU7466" s="25"/>
    </row>
    <row r="7467">
      <c r="D7467" s="10"/>
      <c r="E7467" s="10"/>
      <c r="G7467" s="81"/>
      <c r="AU7467" s="25"/>
    </row>
    <row r="7468">
      <c r="D7468" s="10"/>
      <c r="E7468" s="10"/>
      <c r="G7468" s="81"/>
      <c r="AU7468" s="25"/>
    </row>
    <row r="7469">
      <c r="D7469" s="10"/>
      <c r="E7469" s="10"/>
      <c r="G7469" s="81"/>
      <c r="AU7469" s="25"/>
    </row>
    <row r="7470">
      <c r="D7470" s="10"/>
      <c r="E7470" s="10"/>
      <c r="G7470" s="81"/>
      <c r="AU7470" s="25"/>
    </row>
    <row r="7471">
      <c r="D7471" s="10"/>
      <c r="E7471" s="10"/>
      <c r="G7471" s="81"/>
      <c r="AU7471" s="25"/>
    </row>
    <row r="7472">
      <c r="D7472" s="10"/>
      <c r="E7472" s="10"/>
      <c r="G7472" s="81"/>
      <c r="AU7472" s="25"/>
    </row>
    <row r="7473">
      <c r="D7473" s="10"/>
      <c r="E7473" s="10"/>
      <c r="G7473" s="81"/>
      <c r="AU7473" s="25"/>
    </row>
    <row r="7474">
      <c r="D7474" s="10"/>
      <c r="E7474" s="10"/>
      <c r="G7474" s="81"/>
      <c r="AU7474" s="25"/>
    </row>
    <row r="7475">
      <c r="D7475" s="10"/>
      <c r="E7475" s="10"/>
      <c r="G7475" s="81"/>
      <c r="AU7475" s="25"/>
    </row>
    <row r="7476">
      <c r="D7476" s="10"/>
      <c r="E7476" s="10"/>
      <c r="G7476" s="81"/>
      <c r="AU7476" s="25"/>
    </row>
    <row r="7477">
      <c r="D7477" s="10"/>
      <c r="E7477" s="10"/>
      <c r="G7477" s="81"/>
      <c r="AU7477" s="25"/>
    </row>
    <row r="7478">
      <c r="D7478" s="10"/>
      <c r="E7478" s="10"/>
      <c r="G7478" s="81"/>
      <c r="AU7478" s="25"/>
    </row>
    <row r="7479">
      <c r="D7479" s="10"/>
      <c r="E7479" s="10"/>
      <c r="G7479" s="81"/>
      <c r="AU7479" s="25"/>
    </row>
    <row r="7480">
      <c r="D7480" s="10"/>
      <c r="E7480" s="10"/>
      <c r="G7480" s="81"/>
      <c r="AU7480" s="25"/>
    </row>
    <row r="7481">
      <c r="D7481" s="10"/>
      <c r="E7481" s="10"/>
      <c r="G7481" s="81"/>
      <c r="AU7481" s="25"/>
    </row>
    <row r="7482">
      <c r="D7482" s="10"/>
      <c r="E7482" s="10"/>
      <c r="G7482" s="81"/>
      <c r="AU7482" s="25"/>
    </row>
    <row r="7483">
      <c r="D7483" s="10"/>
      <c r="E7483" s="10"/>
      <c r="G7483" s="81"/>
      <c r="AU7483" s="25"/>
    </row>
    <row r="7484">
      <c r="D7484" s="10"/>
      <c r="E7484" s="10"/>
      <c r="G7484" s="81"/>
      <c r="AU7484" s="25"/>
    </row>
    <row r="7485">
      <c r="D7485" s="10"/>
      <c r="E7485" s="10"/>
      <c r="G7485" s="81"/>
      <c r="AU7485" s="25"/>
    </row>
    <row r="7486">
      <c r="D7486" s="10"/>
      <c r="E7486" s="10"/>
      <c r="G7486" s="81"/>
      <c r="AU7486" s="25"/>
    </row>
    <row r="7487">
      <c r="D7487" s="10"/>
      <c r="E7487" s="10"/>
      <c r="G7487" s="81"/>
      <c r="AU7487" s="25"/>
    </row>
    <row r="7488">
      <c r="D7488" s="10"/>
      <c r="E7488" s="10"/>
      <c r="G7488" s="81"/>
      <c r="AU7488" s="25"/>
    </row>
    <row r="7489">
      <c r="D7489" s="10"/>
      <c r="E7489" s="10"/>
      <c r="G7489" s="81"/>
      <c r="AU7489" s="25"/>
    </row>
    <row r="7490">
      <c r="D7490" s="10"/>
      <c r="E7490" s="10"/>
      <c r="G7490" s="81"/>
      <c r="AU7490" s="25"/>
    </row>
    <row r="7491">
      <c r="D7491" s="10"/>
      <c r="E7491" s="10"/>
      <c r="G7491" s="81"/>
      <c r="AU7491" s="25"/>
    </row>
    <row r="7492">
      <c r="D7492" s="10"/>
      <c r="E7492" s="10"/>
      <c r="G7492" s="81"/>
      <c r="AU7492" s="25"/>
    </row>
    <row r="7493">
      <c r="D7493" s="10"/>
      <c r="E7493" s="10"/>
      <c r="G7493" s="81"/>
      <c r="AU7493" s="25"/>
    </row>
    <row r="7494">
      <c r="D7494" s="10"/>
      <c r="E7494" s="10"/>
      <c r="G7494" s="81"/>
      <c r="AU7494" s="25"/>
    </row>
    <row r="7495">
      <c r="D7495" s="10"/>
      <c r="E7495" s="10"/>
      <c r="G7495" s="81"/>
      <c r="AU7495" s="25"/>
    </row>
    <row r="7496">
      <c r="D7496" s="10"/>
      <c r="E7496" s="10"/>
      <c r="G7496" s="81"/>
      <c r="AU7496" s="25"/>
    </row>
    <row r="7497">
      <c r="D7497" s="10"/>
      <c r="E7497" s="10"/>
      <c r="G7497" s="81"/>
      <c r="AU7497" s="25"/>
    </row>
    <row r="7498">
      <c r="D7498" s="10"/>
      <c r="E7498" s="10"/>
      <c r="G7498" s="81"/>
      <c r="AU7498" s="25"/>
    </row>
    <row r="7499">
      <c r="D7499" s="10"/>
      <c r="E7499" s="10"/>
      <c r="G7499" s="81"/>
      <c r="AU7499" s="25"/>
    </row>
    <row r="7500">
      <c r="D7500" s="10"/>
      <c r="E7500" s="10"/>
      <c r="G7500" s="81"/>
      <c r="AU7500" s="25"/>
    </row>
    <row r="7501">
      <c r="D7501" s="10"/>
      <c r="E7501" s="10"/>
      <c r="G7501" s="81"/>
      <c r="AU7501" s="25"/>
    </row>
    <row r="7502">
      <c r="D7502" s="10"/>
      <c r="E7502" s="10"/>
      <c r="G7502" s="81"/>
      <c r="AU7502" s="25"/>
    </row>
    <row r="7503">
      <c r="D7503" s="10"/>
      <c r="E7503" s="10"/>
      <c r="G7503" s="81"/>
      <c r="AU7503" s="25"/>
    </row>
    <row r="7504">
      <c r="D7504" s="10"/>
      <c r="E7504" s="10"/>
      <c r="G7504" s="81"/>
      <c r="AU7504" s="25"/>
    </row>
    <row r="7505">
      <c r="D7505" s="10"/>
      <c r="E7505" s="10"/>
      <c r="G7505" s="81"/>
      <c r="AU7505" s="25"/>
    </row>
    <row r="7506">
      <c r="D7506" s="10"/>
      <c r="E7506" s="10"/>
      <c r="G7506" s="81"/>
      <c r="AU7506" s="25"/>
    </row>
    <row r="7507">
      <c r="D7507" s="10"/>
      <c r="E7507" s="10"/>
      <c r="G7507" s="81"/>
      <c r="AU7507" s="25"/>
    </row>
    <row r="7508">
      <c r="D7508" s="10"/>
      <c r="E7508" s="10"/>
      <c r="G7508" s="81"/>
      <c r="AU7508" s="25"/>
    </row>
    <row r="7509">
      <c r="D7509" s="10"/>
      <c r="E7509" s="10"/>
      <c r="G7509" s="81"/>
      <c r="AU7509" s="25"/>
    </row>
    <row r="7510">
      <c r="D7510" s="10"/>
      <c r="E7510" s="10"/>
      <c r="G7510" s="81"/>
      <c r="AU7510" s="25"/>
    </row>
    <row r="7511">
      <c r="D7511" s="10"/>
      <c r="E7511" s="10"/>
      <c r="G7511" s="81"/>
      <c r="AU7511" s="25"/>
    </row>
    <row r="7512">
      <c r="D7512" s="10"/>
      <c r="E7512" s="10"/>
      <c r="G7512" s="81"/>
      <c r="AU7512" s="25"/>
    </row>
    <row r="7513">
      <c r="D7513" s="10"/>
      <c r="E7513" s="10"/>
      <c r="G7513" s="81"/>
      <c r="AU7513" s="25"/>
    </row>
    <row r="7514">
      <c r="D7514" s="10"/>
      <c r="E7514" s="10"/>
      <c r="G7514" s="81"/>
      <c r="AU7514" s="25"/>
    </row>
    <row r="7515">
      <c r="D7515" s="10"/>
      <c r="E7515" s="10"/>
      <c r="G7515" s="81"/>
      <c r="AU7515" s="25"/>
    </row>
    <row r="7516">
      <c r="D7516" s="10"/>
      <c r="E7516" s="10"/>
      <c r="G7516" s="81"/>
      <c r="AU7516" s="25"/>
    </row>
    <row r="7517">
      <c r="D7517" s="10"/>
      <c r="E7517" s="10"/>
      <c r="G7517" s="81"/>
      <c r="AU7517" s="25"/>
    </row>
    <row r="7518">
      <c r="D7518" s="10"/>
      <c r="E7518" s="10"/>
      <c r="G7518" s="81"/>
      <c r="AU7518" s="25"/>
    </row>
    <row r="7519">
      <c r="D7519" s="10"/>
      <c r="E7519" s="10"/>
      <c r="G7519" s="81"/>
      <c r="AU7519" s="25"/>
    </row>
    <row r="7520">
      <c r="D7520" s="10"/>
      <c r="E7520" s="10"/>
      <c r="G7520" s="81"/>
      <c r="AU7520" s="25"/>
    </row>
    <row r="7521">
      <c r="D7521" s="10"/>
      <c r="E7521" s="10"/>
      <c r="G7521" s="81"/>
      <c r="AU7521" s="25"/>
    </row>
    <row r="7522">
      <c r="D7522" s="10"/>
      <c r="E7522" s="10"/>
      <c r="G7522" s="81"/>
      <c r="AU7522" s="25"/>
    </row>
    <row r="7523">
      <c r="D7523" s="10"/>
      <c r="E7523" s="10"/>
      <c r="G7523" s="81"/>
      <c r="AU7523" s="25"/>
    </row>
    <row r="7524">
      <c r="D7524" s="10"/>
      <c r="E7524" s="10"/>
      <c r="G7524" s="81"/>
      <c r="AU7524" s="25"/>
    </row>
    <row r="7525">
      <c r="D7525" s="10"/>
      <c r="E7525" s="10"/>
      <c r="G7525" s="81"/>
      <c r="AU7525" s="25"/>
    </row>
    <row r="7526">
      <c r="D7526" s="10"/>
      <c r="E7526" s="10"/>
      <c r="G7526" s="81"/>
      <c r="AU7526" s="25"/>
    </row>
    <row r="7527">
      <c r="D7527" s="10"/>
      <c r="E7527" s="10"/>
      <c r="G7527" s="81"/>
      <c r="AU7527" s="25"/>
    </row>
    <row r="7528">
      <c r="D7528" s="10"/>
      <c r="E7528" s="10"/>
      <c r="G7528" s="81"/>
      <c r="AU7528" s="25"/>
    </row>
    <row r="7529">
      <c r="D7529" s="10"/>
      <c r="E7529" s="10"/>
      <c r="G7529" s="81"/>
      <c r="AU7529" s="25"/>
    </row>
    <row r="7530">
      <c r="D7530" s="10"/>
      <c r="E7530" s="10"/>
      <c r="G7530" s="81"/>
      <c r="AU7530" s="25"/>
    </row>
    <row r="7531">
      <c r="D7531" s="10"/>
      <c r="E7531" s="10"/>
      <c r="G7531" s="81"/>
      <c r="AU7531" s="25"/>
    </row>
    <row r="7532">
      <c r="D7532" s="10"/>
      <c r="E7532" s="10"/>
      <c r="G7532" s="81"/>
      <c r="AU7532" s="25"/>
    </row>
    <row r="7533">
      <c r="D7533" s="10"/>
      <c r="E7533" s="10"/>
      <c r="G7533" s="81"/>
      <c r="AU7533" s="25"/>
    </row>
    <row r="7534">
      <c r="D7534" s="10"/>
      <c r="E7534" s="10"/>
      <c r="G7534" s="81"/>
      <c r="AU7534" s="25"/>
    </row>
    <row r="7535">
      <c r="D7535" s="10"/>
      <c r="E7535" s="10"/>
      <c r="G7535" s="81"/>
      <c r="AU7535" s="25"/>
    </row>
    <row r="7536">
      <c r="D7536" s="10"/>
      <c r="E7536" s="10"/>
      <c r="G7536" s="81"/>
      <c r="AU7536" s="25"/>
    </row>
    <row r="7537">
      <c r="D7537" s="10"/>
      <c r="E7537" s="10"/>
      <c r="G7537" s="81"/>
      <c r="AU7537" s="25"/>
    </row>
    <row r="7538">
      <c r="D7538" s="10"/>
      <c r="E7538" s="10"/>
      <c r="G7538" s="81"/>
      <c r="AU7538" s="25"/>
    </row>
    <row r="7539">
      <c r="D7539" s="10"/>
      <c r="E7539" s="10"/>
      <c r="G7539" s="81"/>
      <c r="AU7539" s="25"/>
    </row>
    <row r="7540">
      <c r="D7540" s="10"/>
      <c r="E7540" s="10"/>
      <c r="G7540" s="81"/>
      <c r="AU7540" s="25"/>
    </row>
    <row r="7541">
      <c r="D7541" s="10"/>
      <c r="E7541" s="10"/>
      <c r="G7541" s="81"/>
      <c r="AU7541" s="25"/>
    </row>
    <row r="7542">
      <c r="D7542" s="10"/>
      <c r="E7542" s="10"/>
      <c r="G7542" s="81"/>
      <c r="AU7542" s="25"/>
    </row>
    <row r="7543">
      <c r="D7543" s="10"/>
      <c r="E7543" s="10"/>
      <c r="G7543" s="81"/>
      <c r="AU7543" s="25"/>
    </row>
    <row r="7544">
      <c r="D7544" s="10"/>
      <c r="E7544" s="10"/>
      <c r="G7544" s="81"/>
      <c r="AU7544" s="25"/>
    </row>
    <row r="7545">
      <c r="D7545" s="10"/>
      <c r="E7545" s="10"/>
      <c r="G7545" s="81"/>
      <c r="AU7545" s="25"/>
    </row>
    <row r="7546">
      <c r="D7546" s="10"/>
      <c r="E7546" s="10"/>
      <c r="G7546" s="81"/>
      <c r="AU7546" s="25"/>
    </row>
    <row r="7547">
      <c r="D7547" s="10"/>
      <c r="E7547" s="10"/>
      <c r="G7547" s="81"/>
      <c r="AU7547" s="25"/>
    </row>
    <row r="7548">
      <c r="D7548" s="10"/>
      <c r="E7548" s="10"/>
      <c r="G7548" s="81"/>
      <c r="AU7548" s="25"/>
    </row>
    <row r="7549">
      <c r="D7549" s="10"/>
      <c r="E7549" s="10"/>
      <c r="G7549" s="81"/>
      <c r="AU7549" s="25"/>
    </row>
    <row r="7550">
      <c r="D7550" s="10"/>
      <c r="E7550" s="10"/>
      <c r="G7550" s="81"/>
      <c r="AU7550" s="25"/>
    </row>
    <row r="7551">
      <c r="D7551" s="10"/>
      <c r="E7551" s="10"/>
      <c r="G7551" s="81"/>
      <c r="AU7551" s="25"/>
    </row>
    <row r="7552">
      <c r="D7552" s="10"/>
      <c r="E7552" s="10"/>
      <c r="G7552" s="81"/>
      <c r="AU7552" s="25"/>
    </row>
    <row r="7553">
      <c r="D7553" s="10"/>
      <c r="E7553" s="10"/>
      <c r="G7553" s="81"/>
      <c r="AU7553" s="25"/>
    </row>
    <row r="7554">
      <c r="D7554" s="10"/>
      <c r="E7554" s="10"/>
      <c r="G7554" s="81"/>
      <c r="AU7554" s="25"/>
    </row>
    <row r="7555">
      <c r="D7555" s="10"/>
      <c r="E7555" s="10"/>
      <c r="G7555" s="81"/>
      <c r="AU7555" s="25"/>
    </row>
    <row r="7556">
      <c r="D7556" s="10"/>
      <c r="E7556" s="10"/>
      <c r="G7556" s="81"/>
      <c r="AU7556" s="25"/>
    </row>
    <row r="7557">
      <c r="D7557" s="10"/>
      <c r="E7557" s="10"/>
      <c r="G7557" s="81"/>
      <c r="AU7557" s="25"/>
    </row>
    <row r="7558">
      <c r="D7558" s="10"/>
      <c r="E7558" s="10"/>
      <c r="G7558" s="81"/>
      <c r="AU7558" s="25"/>
    </row>
    <row r="7559">
      <c r="D7559" s="10"/>
      <c r="E7559" s="10"/>
      <c r="G7559" s="81"/>
      <c r="AU7559" s="25"/>
    </row>
    <row r="7560">
      <c r="D7560" s="10"/>
      <c r="E7560" s="10"/>
      <c r="G7560" s="81"/>
      <c r="AU7560" s="25"/>
    </row>
    <row r="7561">
      <c r="D7561" s="10"/>
      <c r="E7561" s="10"/>
      <c r="G7561" s="81"/>
      <c r="AU7561" s="25"/>
    </row>
    <row r="7562">
      <c r="D7562" s="10"/>
      <c r="E7562" s="10"/>
      <c r="G7562" s="81"/>
      <c r="AU7562" s="25"/>
    </row>
    <row r="7563">
      <c r="D7563" s="10"/>
      <c r="E7563" s="10"/>
      <c r="G7563" s="81"/>
      <c r="AU7563" s="25"/>
    </row>
    <row r="7564">
      <c r="D7564" s="10"/>
      <c r="E7564" s="10"/>
      <c r="G7564" s="81"/>
      <c r="AU7564" s="25"/>
    </row>
    <row r="7565">
      <c r="D7565" s="10"/>
      <c r="E7565" s="10"/>
      <c r="G7565" s="81"/>
      <c r="AU7565" s="25"/>
    </row>
    <row r="7566">
      <c r="D7566" s="10"/>
      <c r="E7566" s="10"/>
      <c r="G7566" s="81"/>
      <c r="AU7566" s="25"/>
    </row>
    <row r="7567">
      <c r="D7567" s="10"/>
      <c r="E7567" s="10"/>
      <c r="G7567" s="81"/>
      <c r="AU7567" s="25"/>
    </row>
    <row r="7568">
      <c r="D7568" s="10"/>
      <c r="E7568" s="10"/>
      <c r="G7568" s="81"/>
      <c r="AU7568" s="25"/>
    </row>
    <row r="7569">
      <c r="D7569" s="10"/>
      <c r="E7569" s="10"/>
      <c r="G7569" s="81"/>
      <c r="AU7569" s="25"/>
    </row>
    <row r="7570">
      <c r="D7570" s="10"/>
      <c r="E7570" s="10"/>
      <c r="G7570" s="81"/>
      <c r="AU7570" s="25"/>
    </row>
    <row r="7571">
      <c r="D7571" s="10"/>
      <c r="E7571" s="10"/>
      <c r="G7571" s="81"/>
      <c r="AU7571" s="25"/>
    </row>
    <row r="7572">
      <c r="D7572" s="10"/>
      <c r="E7572" s="10"/>
      <c r="G7572" s="81"/>
      <c r="AU7572" s="25"/>
    </row>
    <row r="7573">
      <c r="D7573" s="10"/>
      <c r="E7573" s="10"/>
      <c r="G7573" s="81"/>
      <c r="AU7573" s="25"/>
    </row>
    <row r="7574">
      <c r="D7574" s="10"/>
      <c r="E7574" s="10"/>
      <c r="G7574" s="81"/>
      <c r="AU7574" s="25"/>
    </row>
    <row r="7575">
      <c r="D7575" s="10"/>
      <c r="E7575" s="10"/>
      <c r="G7575" s="81"/>
      <c r="AU7575" s="25"/>
    </row>
    <row r="7576">
      <c r="D7576" s="10"/>
      <c r="E7576" s="10"/>
      <c r="G7576" s="81"/>
      <c r="AU7576" s="25"/>
    </row>
    <row r="7577">
      <c r="D7577" s="10"/>
      <c r="E7577" s="10"/>
      <c r="G7577" s="81"/>
      <c r="AU7577" s="25"/>
    </row>
    <row r="7578">
      <c r="D7578" s="10"/>
      <c r="E7578" s="10"/>
      <c r="G7578" s="81"/>
      <c r="AU7578" s="25"/>
    </row>
    <row r="7579">
      <c r="D7579" s="10"/>
      <c r="E7579" s="10"/>
      <c r="G7579" s="81"/>
      <c r="AU7579" s="25"/>
    </row>
    <row r="7580">
      <c r="D7580" s="10"/>
      <c r="E7580" s="10"/>
      <c r="G7580" s="81"/>
      <c r="AU7580" s="25"/>
    </row>
    <row r="7581">
      <c r="D7581" s="10"/>
      <c r="E7581" s="10"/>
      <c r="G7581" s="81"/>
      <c r="AU7581" s="25"/>
    </row>
    <row r="7582">
      <c r="D7582" s="10"/>
      <c r="E7582" s="10"/>
      <c r="G7582" s="81"/>
      <c r="AU7582" s="25"/>
    </row>
    <row r="7583">
      <c r="D7583" s="10"/>
      <c r="E7583" s="10"/>
      <c r="G7583" s="81"/>
      <c r="AU7583" s="25"/>
    </row>
    <row r="7584">
      <c r="D7584" s="10"/>
      <c r="E7584" s="10"/>
      <c r="G7584" s="81"/>
      <c r="AU7584" s="25"/>
    </row>
    <row r="7585">
      <c r="D7585" s="10"/>
      <c r="E7585" s="10"/>
      <c r="G7585" s="81"/>
      <c r="AU7585" s="25"/>
    </row>
    <row r="7586">
      <c r="D7586" s="10"/>
      <c r="E7586" s="10"/>
      <c r="G7586" s="81"/>
      <c r="AU7586" s="25"/>
    </row>
    <row r="7587">
      <c r="D7587" s="10"/>
      <c r="E7587" s="10"/>
      <c r="G7587" s="81"/>
      <c r="AU7587" s="25"/>
    </row>
    <row r="7588">
      <c r="D7588" s="10"/>
      <c r="E7588" s="10"/>
      <c r="G7588" s="81"/>
      <c r="AU7588" s="25"/>
    </row>
    <row r="7589">
      <c r="D7589" s="10"/>
      <c r="E7589" s="10"/>
      <c r="G7589" s="81"/>
      <c r="AU7589" s="25"/>
    </row>
    <row r="7590">
      <c r="D7590" s="10"/>
      <c r="E7590" s="10"/>
      <c r="G7590" s="81"/>
      <c r="AU7590" s="25"/>
    </row>
    <row r="7591">
      <c r="D7591" s="10"/>
      <c r="E7591" s="10"/>
      <c r="G7591" s="81"/>
      <c r="AU7591" s="25"/>
    </row>
    <row r="7592">
      <c r="D7592" s="10"/>
      <c r="E7592" s="10"/>
      <c r="G7592" s="81"/>
      <c r="AU7592" s="25"/>
    </row>
    <row r="7593">
      <c r="D7593" s="10"/>
      <c r="E7593" s="10"/>
      <c r="G7593" s="81"/>
      <c r="AU7593" s="25"/>
    </row>
    <row r="7594">
      <c r="D7594" s="10"/>
      <c r="E7594" s="10"/>
      <c r="G7594" s="81"/>
      <c r="AU7594" s="25"/>
    </row>
    <row r="7595">
      <c r="D7595" s="10"/>
      <c r="E7595" s="10"/>
      <c r="G7595" s="81"/>
      <c r="AU7595" s="25"/>
    </row>
    <row r="7596">
      <c r="D7596" s="10"/>
      <c r="E7596" s="10"/>
      <c r="G7596" s="81"/>
      <c r="AU7596" s="25"/>
    </row>
    <row r="7597">
      <c r="D7597" s="10"/>
      <c r="E7597" s="10"/>
      <c r="G7597" s="81"/>
      <c r="AU7597" s="25"/>
    </row>
    <row r="7598">
      <c r="D7598" s="10"/>
      <c r="E7598" s="10"/>
      <c r="G7598" s="81"/>
      <c r="AU7598" s="25"/>
    </row>
    <row r="7599">
      <c r="D7599" s="10"/>
      <c r="E7599" s="10"/>
      <c r="G7599" s="81"/>
      <c r="AU7599" s="25"/>
    </row>
    <row r="7600">
      <c r="D7600" s="10"/>
      <c r="E7600" s="10"/>
      <c r="G7600" s="81"/>
      <c r="AU7600" s="25"/>
    </row>
    <row r="7601">
      <c r="D7601" s="10"/>
      <c r="E7601" s="10"/>
      <c r="G7601" s="81"/>
      <c r="AU7601" s="25"/>
    </row>
    <row r="7602">
      <c r="D7602" s="10"/>
      <c r="E7602" s="10"/>
      <c r="G7602" s="81"/>
      <c r="AU7602" s="25"/>
    </row>
    <row r="7603">
      <c r="D7603" s="10"/>
      <c r="E7603" s="10"/>
      <c r="G7603" s="81"/>
      <c r="AU7603" s="25"/>
    </row>
    <row r="7604">
      <c r="D7604" s="10"/>
      <c r="E7604" s="10"/>
      <c r="G7604" s="81"/>
      <c r="AU7604" s="25"/>
    </row>
    <row r="7605">
      <c r="D7605" s="10"/>
      <c r="E7605" s="10"/>
      <c r="G7605" s="81"/>
      <c r="AU7605" s="25"/>
    </row>
    <row r="7606">
      <c r="D7606" s="10"/>
      <c r="E7606" s="10"/>
      <c r="G7606" s="81"/>
      <c r="AU7606" s="25"/>
    </row>
    <row r="7607">
      <c r="D7607" s="10"/>
      <c r="E7607" s="10"/>
      <c r="G7607" s="81"/>
      <c r="AU7607" s="25"/>
    </row>
    <row r="7608">
      <c r="D7608" s="10"/>
      <c r="E7608" s="10"/>
      <c r="G7608" s="81"/>
      <c r="AU7608" s="25"/>
    </row>
    <row r="7609">
      <c r="D7609" s="10"/>
      <c r="E7609" s="10"/>
      <c r="G7609" s="81"/>
      <c r="AU7609" s="25"/>
    </row>
    <row r="7610">
      <c r="D7610" s="10"/>
      <c r="E7610" s="10"/>
      <c r="G7610" s="81"/>
      <c r="AU7610" s="25"/>
    </row>
    <row r="7611">
      <c r="D7611" s="10"/>
      <c r="E7611" s="10"/>
      <c r="G7611" s="81"/>
      <c r="AU7611" s="25"/>
    </row>
    <row r="7612">
      <c r="D7612" s="10"/>
      <c r="E7612" s="10"/>
      <c r="G7612" s="81"/>
      <c r="AU7612" s="25"/>
    </row>
    <row r="7613">
      <c r="D7613" s="10"/>
      <c r="E7613" s="10"/>
      <c r="G7613" s="81"/>
      <c r="AU7613" s="25"/>
    </row>
    <row r="7614">
      <c r="D7614" s="10"/>
      <c r="E7614" s="10"/>
      <c r="G7614" s="81"/>
      <c r="AU7614" s="25"/>
    </row>
    <row r="7615">
      <c r="D7615" s="10"/>
      <c r="E7615" s="10"/>
      <c r="G7615" s="81"/>
      <c r="AU7615" s="25"/>
    </row>
    <row r="7616">
      <c r="D7616" s="10"/>
      <c r="E7616" s="10"/>
      <c r="G7616" s="81"/>
      <c r="AU7616" s="25"/>
    </row>
    <row r="7617">
      <c r="D7617" s="10"/>
      <c r="E7617" s="10"/>
      <c r="G7617" s="81"/>
      <c r="AU7617" s="25"/>
    </row>
    <row r="7618">
      <c r="D7618" s="10"/>
      <c r="E7618" s="10"/>
      <c r="G7618" s="81"/>
      <c r="AU7618" s="25"/>
    </row>
    <row r="7619">
      <c r="D7619" s="10"/>
      <c r="E7619" s="10"/>
      <c r="G7619" s="81"/>
      <c r="AU7619" s="25"/>
    </row>
    <row r="7620">
      <c r="D7620" s="10"/>
      <c r="E7620" s="10"/>
      <c r="G7620" s="81"/>
      <c r="AU7620" s="25"/>
    </row>
    <row r="7621">
      <c r="D7621" s="10"/>
      <c r="E7621" s="10"/>
      <c r="G7621" s="81"/>
      <c r="AU7621" s="25"/>
    </row>
    <row r="7622">
      <c r="D7622" s="10"/>
      <c r="E7622" s="10"/>
      <c r="G7622" s="81"/>
      <c r="AU7622" s="25"/>
    </row>
    <row r="7623">
      <c r="D7623" s="10"/>
      <c r="E7623" s="10"/>
      <c r="G7623" s="81"/>
      <c r="AU7623" s="25"/>
    </row>
    <row r="7624">
      <c r="D7624" s="10"/>
      <c r="E7624" s="10"/>
      <c r="G7624" s="81"/>
      <c r="AU7624" s="25"/>
    </row>
    <row r="7625">
      <c r="D7625" s="10"/>
      <c r="E7625" s="10"/>
      <c r="G7625" s="81"/>
      <c r="AU7625" s="25"/>
    </row>
    <row r="7626">
      <c r="D7626" s="10"/>
      <c r="E7626" s="10"/>
      <c r="G7626" s="81"/>
      <c r="AU7626" s="25"/>
    </row>
    <row r="7627">
      <c r="D7627" s="10"/>
      <c r="E7627" s="10"/>
      <c r="G7627" s="81"/>
      <c r="AU7627" s="25"/>
    </row>
    <row r="7628">
      <c r="D7628" s="10"/>
      <c r="E7628" s="10"/>
      <c r="G7628" s="81"/>
      <c r="AU7628" s="25"/>
    </row>
    <row r="7629">
      <c r="D7629" s="10"/>
      <c r="E7629" s="10"/>
      <c r="G7629" s="81"/>
      <c r="AU7629" s="25"/>
    </row>
    <row r="7630">
      <c r="D7630" s="10"/>
      <c r="E7630" s="10"/>
      <c r="G7630" s="81"/>
      <c r="AU7630" s="25"/>
    </row>
    <row r="7631">
      <c r="D7631" s="10"/>
      <c r="E7631" s="10"/>
      <c r="G7631" s="81"/>
      <c r="AU7631" s="25"/>
    </row>
    <row r="7632">
      <c r="D7632" s="10"/>
      <c r="E7632" s="10"/>
      <c r="G7632" s="81"/>
      <c r="AU7632" s="25"/>
    </row>
    <row r="7633">
      <c r="D7633" s="10"/>
      <c r="E7633" s="10"/>
      <c r="G7633" s="81"/>
      <c r="AU7633" s="25"/>
    </row>
    <row r="7634">
      <c r="D7634" s="10"/>
      <c r="E7634" s="10"/>
      <c r="G7634" s="81"/>
      <c r="AU7634" s="25"/>
    </row>
    <row r="7635">
      <c r="D7635" s="10"/>
      <c r="E7635" s="10"/>
      <c r="G7635" s="81"/>
      <c r="AU7635" s="25"/>
    </row>
    <row r="7636">
      <c r="D7636" s="10"/>
      <c r="E7636" s="10"/>
      <c r="G7636" s="81"/>
      <c r="AU7636" s="25"/>
    </row>
    <row r="7637">
      <c r="D7637" s="10"/>
      <c r="E7637" s="10"/>
      <c r="G7637" s="81"/>
      <c r="AU7637" s="25"/>
    </row>
    <row r="7638">
      <c r="D7638" s="10"/>
      <c r="E7638" s="10"/>
      <c r="G7638" s="81"/>
      <c r="AU7638" s="25"/>
    </row>
    <row r="7639">
      <c r="D7639" s="10"/>
      <c r="E7639" s="10"/>
      <c r="G7639" s="81"/>
      <c r="AU7639" s="25"/>
    </row>
    <row r="7640">
      <c r="D7640" s="10"/>
      <c r="E7640" s="10"/>
      <c r="G7640" s="81"/>
      <c r="AU7640" s="25"/>
    </row>
    <row r="7641">
      <c r="D7641" s="10"/>
      <c r="E7641" s="10"/>
      <c r="G7641" s="81"/>
      <c r="AU7641" s="25"/>
    </row>
    <row r="7642">
      <c r="D7642" s="10"/>
      <c r="E7642" s="10"/>
      <c r="G7642" s="81"/>
      <c r="AU7642" s="25"/>
    </row>
    <row r="7643">
      <c r="D7643" s="10"/>
      <c r="E7643" s="10"/>
      <c r="G7643" s="81"/>
      <c r="AU7643" s="25"/>
    </row>
    <row r="7644">
      <c r="D7644" s="10"/>
      <c r="E7644" s="10"/>
      <c r="G7644" s="81"/>
      <c r="AU7644" s="25"/>
    </row>
    <row r="7645">
      <c r="D7645" s="10"/>
      <c r="E7645" s="10"/>
      <c r="G7645" s="81"/>
      <c r="AU7645" s="25"/>
    </row>
    <row r="7646">
      <c r="D7646" s="10"/>
      <c r="E7646" s="10"/>
      <c r="G7646" s="81"/>
      <c r="AU7646" s="25"/>
    </row>
    <row r="7647">
      <c r="D7647" s="10"/>
      <c r="E7647" s="10"/>
      <c r="G7647" s="81"/>
      <c r="AU7647" s="25"/>
    </row>
    <row r="7648">
      <c r="D7648" s="10"/>
      <c r="E7648" s="10"/>
      <c r="G7648" s="81"/>
      <c r="AU7648" s="25"/>
    </row>
    <row r="7649">
      <c r="D7649" s="10"/>
      <c r="E7649" s="10"/>
      <c r="G7649" s="81"/>
      <c r="AU7649" s="25"/>
    </row>
    <row r="7650">
      <c r="D7650" s="10"/>
      <c r="E7650" s="10"/>
      <c r="G7650" s="81"/>
      <c r="AU7650" s="25"/>
    </row>
    <row r="7651">
      <c r="D7651" s="10"/>
      <c r="E7651" s="10"/>
      <c r="G7651" s="81"/>
      <c r="AU7651" s="25"/>
    </row>
    <row r="7652">
      <c r="D7652" s="10"/>
      <c r="E7652" s="10"/>
      <c r="G7652" s="81"/>
      <c r="AU7652" s="25"/>
    </row>
    <row r="7653">
      <c r="D7653" s="10"/>
      <c r="E7653" s="10"/>
      <c r="G7653" s="81"/>
      <c r="AU7653" s="25"/>
    </row>
    <row r="7654">
      <c r="D7654" s="10"/>
      <c r="E7654" s="10"/>
      <c r="G7654" s="81"/>
      <c r="AU7654" s="25"/>
    </row>
    <row r="7655">
      <c r="D7655" s="10"/>
      <c r="E7655" s="10"/>
      <c r="G7655" s="81"/>
      <c r="AU7655" s="25"/>
    </row>
    <row r="7656">
      <c r="D7656" s="10"/>
      <c r="E7656" s="10"/>
      <c r="G7656" s="81"/>
      <c r="AU7656" s="25"/>
    </row>
    <row r="7657">
      <c r="D7657" s="10"/>
      <c r="E7657" s="10"/>
      <c r="G7657" s="81"/>
      <c r="AU7657" s="25"/>
    </row>
    <row r="7658">
      <c r="D7658" s="10"/>
      <c r="E7658" s="10"/>
      <c r="G7658" s="81"/>
      <c r="AU7658" s="25"/>
    </row>
    <row r="7659">
      <c r="D7659" s="10"/>
      <c r="E7659" s="10"/>
      <c r="G7659" s="81"/>
      <c r="AU7659" s="25"/>
    </row>
    <row r="7660">
      <c r="D7660" s="10"/>
      <c r="E7660" s="10"/>
      <c r="G7660" s="81"/>
      <c r="AU7660" s="25"/>
    </row>
    <row r="7661">
      <c r="D7661" s="10"/>
      <c r="E7661" s="10"/>
      <c r="G7661" s="81"/>
      <c r="AU7661" s="25"/>
    </row>
    <row r="7662">
      <c r="D7662" s="10"/>
      <c r="E7662" s="10"/>
      <c r="G7662" s="81"/>
      <c r="AU7662" s="25"/>
    </row>
    <row r="7663">
      <c r="D7663" s="10"/>
      <c r="E7663" s="10"/>
      <c r="G7663" s="81"/>
      <c r="AU7663" s="25"/>
    </row>
    <row r="7664">
      <c r="D7664" s="10"/>
      <c r="E7664" s="10"/>
      <c r="G7664" s="81"/>
      <c r="AU7664" s="25"/>
    </row>
    <row r="7665">
      <c r="D7665" s="10"/>
      <c r="E7665" s="10"/>
      <c r="G7665" s="81"/>
      <c r="AU7665" s="25"/>
    </row>
    <row r="7666">
      <c r="D7666" s="10"/>
      <c r="E7666" s="10"/>
      <c r="G7666" s="81"/>
      <c r="AU7666" s="25"/>
    </row>
    <row r="7667">
      <c r="D7667" s="10"/>
      <c r="E7667" s="10"/>
      <c r="G7667" s="81"/>
      <c r="AU7667" s="25"/>
    </row>
    <row r="7668">
      <c r="D7668" s="10"/>
      <c r="E7668" s="10"/>
      <c r="G7668" s="81"/>
      <c r="AU7668" s="25"/>
    </row>
    <row r="7669">
      <c r="D7669" s="10"/>
      <c r="E7669" s="10"/>
      <c r="G7669" s="81"/>
      <c r="AU7669" s="25"/>
    </row>
    <row r="7670">
      <c r="D7670" s="10"/>
      <c r="E7670" s="10"/>
      <c r="G7670" s="81"/>
      <c r="AU7670" s="25"/>
    </row>
    <row r="7671">
      <c r="D7671" s="10"/>
      <c r="E7671" s="10"/>
      <c r="G7671" s="81"/>
      <c r="AU7671" s="25"/>
    </row>
    <row r="7672">
      <c r="D7672" s="10"/>
      <c r="E7672" s="10"/>
      <c r="G7672" s="81"/>
      <c r="AU7672" s="25"/>
    </row>
    <row r="7673">
      <c r="D7673" s="10"/>
      <c r="E7673" s="10"/>
      <c r="G7673" s="81"/>
      <c r="AU7673" s="25"/>
    </row>
    <row r="7674">
      <c r="D7674" s="10"/>
      <c r="E7674" s="10"/>
      <c r="G7674" s="81"/>
      <c r="AU7674" s="25"/>
    </row>
    <row r="7675">
      <c r="D7675" s="10"/>
      <c r="E7675" s="10"/>
      <c r="G7675" s="81"/>
      <c r="AU7675" s="25"/>
    </row>
    <row r="7676">
      <c r="D7676" s="10"/>
      <c r="E7676" s="10"/>
      <c r="G7676" s="81"/>
      <c r="AU7676" s="25"/>
    </row>
    <row r="7677">
      <c r="D7677" s="10"/>
      <c r="E7677" s="10"/>
      <c r="G7677" s="81"/>
      <c r="AU7677" s="25"/>
    </row>
    <row r="7678">
      <c r="D7678" s="10"/>
      <c r="E7678" s="10"/>
      <c r="G7678" s="81"/>
      <c r="AU7678" s="25"/>
    </row>
    <row r="7679">
      <c r="D7679" s="10"/>
      <c r="E7679" s="10"/>
      <c r="G7679" s="81"/>
      <c r="AU7679" s="25"/>
    </row>
    <row r="7680">
      <c r="D7680" s="10"/>
      <c r="E7680" s="10"/>
      <c r="G7680" s="81"/>
      <c r="AU7680" s="25"/>
    </row>
    <row r="7681">
      <c r="D7681" s="10"/>
      <c r="E7681" s="10"/>
      <c r="G7681" s="81"/>
      <c r="AU7681" s="25"/>
    </row>
    <row r="7682">
      <c r="D7682" s="10"/>
      <c r="E7682" s="10"/>
      <c r="G7682" s="81"/>
      <c r="AU7682" s="25"/>
    </row>
    <row r="7683">
      <c r="D7683" s="10"/>
      <c r="E7683" s="10"/>
      <c r="G7683" s="81"/>
      <c r="AU7683" s="25"/>
    </row>
    <row r="7684">
      <c r="D7684" s="10"/>
      <c r="E7684" s="10"/>
      <c r="G7684" s="81"/>
      <c r="AU7684" s="25"/>
    </row>
    <row r="7685">
      <c r="D7685" s="10"/>
      <c r="E7685" s="10"/>
      <c r="G7685" s="81"/>
      <c r="AU7685" s="25"/>
    </row>
    <row r="7686">
      <c r="D7686" s="10"/>
      <c r="E7686" s="10"/>
      <c r="G7686" s="81"/>
      <c r="AU7686" s="25"/>
    </row>
    <row r="7687">
      <c r="D7687" s="10"/>
      <c r="E7687" s="10"/>
      <c r="G7687" s="81"/>
      <c r="AU7687" s="25"/>
    </row>
    <row r="7688">
      <c r="D7688" s="10"/>
      <c r="E7688" s="10"/>
      <c r="G7688" s="81"/>
      <c r="AU7688" s="25"/>
    </row>
    <row r="7689">
      <c r="D7689" s="10"/>
      <c r="E7689" s="10"/>
      <c r="G7689" s="81"/>
      <c r="AU7689" s="25"/>
    </row>
    <row r="7690">
      <c r="D7690" s="10"/>
      <c r="E7690" s="10"/>
      <c r="G7690" s="81"/>
      <c r="AU7690" s="25"/>
    </row>
    <row r="7691">
      <c r="D7691" s="10"/>
      <c r="E7691" s="10"/>
      <c r="G7691" s="81"/>
      <c r="AU7691" s="25"/>
    </row>
    <row r="7692">
      <c r="D7692" s="10"/>
      <c r="E7692" s="10"/>
      <c r="G7692" s="81"/>
      <c r="AU7692" s="25"/>
    </row>
    <row r="7693">
      <c r="D7693" s="10"/>
      <c r="E7693" s="10"/>
      <c r="G7693" s="81"/>
      <c r="AU7693" s="25"/>
    </row>
    <row r="7694">
      <c r="D7694" s="10"/>
      <c r="E7694" s="10"/>
      <c r="G7694" s="81"/>
      <c r="AU7694" s="25"/>
    </row>
    <row r="7695">
      <c r="D7695" s="10"/>
      <c r="E7695" s="10"/>
      <c r="G7695" s="81"/>
      <c r="AU7695" s="25"/>
    </row>
    <row r="7696">
      <c r="D7696" s="10"/>
      <c r="E7696" s="10"/>
      <c r="G7696" s="81"/>
      <c r="AU7696" s="25"/>
    </row>
    <row r="7697">
      <c r="D7697" s="10"/>
      <c r="E7697" s="10"/>
      <c r="G7697" s="81"/>
      <c r="AU7697" s="25"/>
    </row>
    <row r="7698">
      <c r="D7698" s="10"/>
      <c r="E7698" s="10"/>
      <c r="G7698" s="81"/>
      <c r="AU7698" s="25"/>
    </row>
    <row r="7699">
      <c r="D7699" s="10"/>
      <c r="E7699" s="10"/>
      <c r="G7699" s="81"/>
      <c r="AU7699" s="25"/>
    </row>
    <row r="7700">
      <c r="D7700" s="10"/>
      <c r="E7700" s="10"/>
      <c r="G7700" s="81"/>
      <c r="AU7700" s="25"/>
    </row>
    <row r="7701">
      <c r="D7701" s="10"/>
      <c r="E7701" s="10"/>
      <c r="G7701" s="81"/>
      <c r="AU7701" s="25"/>
    </row>
    <row r="7702">
      <c r="D7702" s="10"/>
      <c r="E7702" s="10"/>
      <c r="G7702" s="81"/>
      <c r="AU7702" s="25"/>
    </row>
    <row r="7703">
      <c r="D7703" s="10"/>
      <c r="E7703" s="10"/>
      <c r="G7703" s="81"/>
      <c r="AU7703" s="25"/>
    </row>
    <row r="7704">
      <c r="D7704" s="10"/>
      <c r="E7704" s="10"/>
      <c r="G7704" s="81"/>
      <c r="AU7704" s="25"/>
    </row>
    <row r="7705">
      <c r="D7705" s="10"/>
      <c r="E7705" s="10"/>
      <c r="G7705" s="81"/>
      <c r="AU7705" s="25"/>
    </row>
    <row r="7706">
      <c r="D7706" s="10"/>
      <c r="E7706" s="10"/>
      <c r="G7706" s="81"/>
      <c r="AU7706" s="25"/>
    </row>
    <row r="7707">
      <c r="D7707" s="10"/>
      <c r="E7707" s="10"/>
      <c r="G7707" s="81"/>
      <c r="AU7707" s="25"/>
    </row>
    <row r="7708">
      <c r="D7708" s="10"/>
      <c r="E7708" s="10"/>
      <c r="G7708" s="81"/>
      <c r="AU7708" s="25"/>
    </row>
    <row r="7709">
      <c r="D7709" s="10"/>
      <c r="E7709" s="10"/>
      <c r="G7709" s="81"/>
      <c r="AU7709" s="25"/>
    </row>
    <row r="7710">
      <c r="D7710" s="10"/>
      <c r="E7710" s="10"/>
      <c r="G7710" s="81"/>
      <c r="AU7710" s="25"/>
    </row>
    <row r="7711">
      <c r="D7711" s="10"/>
      <c r="E7711" s="10"/>
      <c r="G7711" s="81"/>
      <c r="AU7711" s="25"/>
    </row>
    <row r="7712">
      <c r="D7712" s="10"/>
      <c r="E7712" s="10"/>
      <c r="G7712" s="81"/>
      <c r="AU7712" s="25"/>
    </row>
    <row r="7713">
      <c r="D7713" s="10"/>
      <c r="E7713" s="10"/>
      <c r="G7713" s="81"/>
      <c r="AU7713" s="25"/>
    </row>
    <row r="7714">
      <c r="D7714" s="10"/>
      <c r="E7714" s="10"/>
      <c r="G7714" s="81"/>
      <c r="AU7714" s="25"/>
    </row>
    <row r="7715">
      <c r="D7715" s="10"/>
      <c r="E7715" s="10"/>
      <c r="G7715" s="81"/>
      <c r="AU7715" s="25"/>
    </row>
    <row r="7716">
      <c r="D7716" s="10"/>
      <c r="E7716" s="10"/>
      <c r="G7716" s="81"/>
      <c r="AU7716" s="25"/>
    </row>
    <row r="7717">
      <c r="D7717" s="10"/>
      <c r="E7717" s="10"/>
      <c r="G7717" s="81"/>
      <c r="AU7717" s="25"/>
    </row>
    <row r="7718">
      <c r="D7718" s="10"/>
      <c r="E7718" s="10"/>
      <c r="G7718" s="81"/>
      <c r="AU7718" s="25"/>
    </row>
    <row r="7719">
      <c r="D7719" s="10"/>
      <c r="E7719" s="10"/>
      <c r="G7719" s="81"/>
      <c r="AU7719" s="25"/>
    </row>
    <row r="7720">
      <c r="D7720" s="10"/>
      <c r="E7720" s="10"/>
      <c r="G7720" s="81"/>
      <c r="AU7720" s="25"/>
    </row>
    <row r="7721">
      <c r="D7721" s="10"/>
      <c r="E7721" s="10"/>
      <c r="G7721" s="81"/>
      <c r="AU7721" s="25"/>
    </row>
    <row r="7722">
      <c r="D7722" s="10"/>
      <c r="E7722" s="10"/>
      <c r="G7722" s="81"/>
      <c r="AU7722" s="25"/>
    </row>
    <row r="7723">
      <c r="D7723" s="10"/>
      <c r="E7723" s="10"/>
      <c r="G7723" s="81"/>
      <c r="AU7723" s="25"/>
    </row>
    <row r="7724">
      <c r="D7724" s="10"/>
      <c r="E7724" s="10"/>
      <c r="G7724" s="81"/>
      <c r="AU7724" s="25"/>
    </row>
    <row r="7725">
      <c r="D7725" s="10"/>
      <c r="E7725" s="10"/>
      <c r="G7725" s="81"/>
      <c r="AU7725" s="25"/>
    </row>
    <row r="7726">
      <c r="D7726" s="10"/>
      <c r="E7726" s="10"/>
      <c r="G7726" s="81"/>
      <c r="AU7726" s="25"/>
    </row>
    <row r="7727">
      <c r="D7727" s="10"/>
      <c r="E7727" s="10"/>
      <c r="G7727" s="81"/>
      <c r="AU7727" s="25"/>
    </row>
    <row r="7728">
      <c r="D7728" s="10"/>
      <c r="E7728" s="10"/>
      <c r="G7728" s="81"/>
      <c r="AU7728" s="25"/>
    </row>
    <row r="7729">
      <c r="D7729" s="10"/>
      <c r="E7729" s="10"/>
      <c r="G7729" s="81"/>
      <c r="AU7729" s="25"/>
    </row>
    <row r="7730">
      <c r="D7730" s="10"/>
      <c r="E7730" s="10"/>
      <c r="G7730" s="81"/>
      <c r="AU7730" s="25"/>
    </row>
    <row r="7731">
      <c r="D7731" s="10"/>
      <c r="E7731" s="10"/>
      <c r="G7731" s="81"/>
      <c r="AU7731" s="25"/>
    </row>
    <row r="7732">
      <c r="D7732" s="10"/>
      <c r="E7732" s="10"/>
      <c r="G7732" s="81"/>
      <c r="AU7732" s="25"/>
    </row>
    <row r="7733">
      <c r="D7733" s="10"/>
      <c r="E7733" s="10"/>
      <c r="G7733" s="81"/>
      <c r="AU7733" s="25"/>
    </row>
    <row r="7734">
      <c r="D7734" s="10"/>
      <c r="E7734" s="10"/>
      <c r="G7734" s="81"/>
      <c r="AU7734" s="25"/>
    </row>
    <row r="7735">
      <c r="D7735" s="10"/>
      <c r="E7735" s="10"/>
      <c r="G7735" s="81"/>
      <c r="AU7735" s="25"/>
    </row>
    <row r="7736">
      <c r="D7736" s="10"/>
      <c r="E7736" s="10"/>
      <c r="G7736" s="81"/>
      <c r="AU7736" s="25"/>
    </row>
    <row r="7737">
      <c r="D7737" s="10"/>
      <c r="E7737" s="10"/>
      <c r="G7737" s="81"/>
      <c r="AU7737" s="25"/>
    </row>
    <row r="7738">
      <c r="D7738" s="10"/>
      <c r="E7738" s="10"/>
      <c r="G7738" s="81"/>
      <c r="AU7738" s="25"/>
    </row>
    <row r="7739">
      <c r="D7739" s="10"/>
      <c r="E7739" s="10"/>
      <c r="G7739" s="81"/>
      <c r="AU7739" s="25"/>
    </row>
    <row r="7740">
      <c r="D7740" s="10"/>
      <c r="E7740" s="10"/>
      <c r="G7740" s="81"/>
      <c r="AU7740" s="25"/>
    </row>
    <row r="7741">
      <c r="D7741" s="10"/>
      <c r="E7741" s="10"/>
      <c r="G7741" s="81"/>
      <c r="AU7741" s="25"/>
    </row>
    <row r="7742">
      <c r="D7742" s="10"/>
      <c r="E7742" s="10"/>
      <c r="G7742" s="81"/>
      <c r="AU7742" s="25"/>
    </row>
    <row r="7743">
      <c r="D7743" s="10"/>
      <c r="E7743" s="10"/>
      <c r="G7743" s="81"/>
      <c r="AU7743" s="25"/>
    </row>
    <row r="7744">
      <c r="D7744" s="10"/>
      <c r="E7744" s="10"/>
      <c r="G7744" s="81"/>
      <c r="AU7744" s="25"/>
    </row>
    <row r="7745">
      <c r="D7745" s="10"/>
      <c r="E7745" s="10"/>
      <c r="G7745" s="81"/>
      <c r="AU7745" s="25"/>
    </row>
    <row r="7746">
      <c r="D7746" s="10"/>
      <c r="E7746" s="10"/>
      <c r="G7746" s="81"/>
      <c r="AU7746" s="25"/>
    </row>
    <row r="7747">
      <c r="D7747" s="10"/>
      <c r="E7747" s="10"/>
      <c r="G7747" s="81"/>
      <c r="AU7747" s="25"/>
    </row>
    <row r="7748">
      <c r="D7748" s="10"/>
      <c r="E7748" s="10"/>
      <c r="G7748" s="81"/>
      <c r="AU7748" s="25"/>
    </row>
    <row r="7749">
      <c r="D7749" s="10"/>
      <c r="E7749" s="10"/>
      <c r="G7749" s="81"/>
      <c r="AU7749" s="25"/>
    </row>
    <row r="7750">
      <c r="D7750" s="10"/>
      <c r="E7750" s="10"/>
      <c r="G7750" s="81"/>
      <c r="AU7750" s="25"/>
    </row>
    <row r="7751">
      <c r="D7751" s="10"/>
      <c r="E7751" s="10"/>
      <c r="G7751" s="81"/>
      <c r="AU7751" s="25"/>
    </row>
    <row r="7752">
      <c r="D7752" s="10"/>
      <c r="E7752" s="10"/>
      <c r="G7752" s="81"/>
      <c r="AU7752" s="25"/>
    </row>
    <row r="7753">
      <c r="D7753" s="10"/>
      <c r="E7753" s="10"/>
      <c r="G7753" s="81"/>
      <c r="AU7753" s="25"/>
    </row>
    <row r="7754">
      <c r="D7754" s="10"/>
      <c r="E7754" s="10"/>
      <c r="G7754" s="81"/>
      <c r="AU7754" s="25"/>
    </row>
    <row r="7755">
      <c r="D7755" s="10"/>
      <c r="E7755" s="10"/>
      <c r="G7755" s="81"/>
      <c r="AU7755" s="25"/>
    </row>
    <row r="7756">
      <c r="D7756" s="10"/>
      <c r="E7756" s="10"/>
      <c r="G7756" s="81"/>
      <c r="AU7756" s="25"/>
    </row>
    <row r="7757">
      <c r="D7757" s="10"/>
      <c r="E7757" s="10"/>
      <c r="G7757" s="81"/>
      <c r="AU7757" s="25"/>
    </row>
    <row r="7758">
      <c r="D7758" s="10"/>
      <c r="E7758" s="10"/>
      <c r="G7758" s="81"/>
      <c r="AU7758" s="25"/>
    </row>
    <row r="7759">
      <c r="D7759" s="10"/>
      <c r="E7759" s="10"/>
      <c r="G7759" s="81"/>
      <c r="AU7759" s="25"/>
    </row>
    <row r="7760">
      <c r="D7760" s="10"/>
      <c r="E7760" s="10"/>
      <c r="G7760" s="81"/>
      <c r="AU7760" s="25"/>
    </row>
    <row r="7761">
      <c r="D7761" s="10"/>
      <c r="E7761" s="10"/>
      <c r="G7761" s="81"/>
      <c r="AU7761" s="25"/>
    </row>
    <row r="7762">
      <c r="D7762" s="10"/>
      <c r="E7762" s="10"/>
      <c r="G7762" s="81"/>
      <c r="AU7762" s="25"/>
    </row>
    <row r="7763">
      <c r="D7763" s="10"/>
      <c r="E7763" s="10"/>
      <c r="G7763" s="81"/>
      <c r="AU7763" s="25"/>
    </row>
    <row r="7764">
      <c r="D7764" s="10"/>
      <c r="E7764" s="10"/>
      <c r="G7764" s="81"/>
      <c r="AU7764" s="25"/>
    </row>
    <row r="7765">
      <c r="D7765" s="10"/>
      <c r="E7765" s="10"/>
      <c r="G7765" s="81"/>
      <c r="AU7765" s="25"/>
    </row>
    <row r="7766">
      <c r="D7766" s="10"/>
      <c r="E7766" s="10"/>
      <c r="G7766" s="81"/>
      <c r="AU7766" s="25"/>
    </row>
    <row r="7767">
      <c r="D7767" s="10"/>
      <c r="E7767" s="10"/>
      <c r="G7767" s="81"/>
      <c r="AU7767" s="25"/>
    </row>
    <row r="7768">
      <c r="D7768" s="10"/>
      <c r="E7768" s="10"/>
      <c r="G7768" s="81"/>
      <c r="AU7768" s="25"/>
    </row>
    <row r="7769">
      <c r="D7769" s="10"/>
      <c r="E7769" s="10"/>
      <c r="G7769" s="81"/>
      <c r="AU7769" s="25"/>
    </row>
    <row r="7770">
      <c r="D7770" s="10"/>
      <c r="E7770" s="10"/>
      <c r="G7770" s="81"/>
      <c r="AU7770" s="25"/>
    </row>
    <row r="7771">
      <c r="D7771" s="10"/>
      <c r="E7771" s="10"/>
      <c r="G7771" s="81"/>
      <c r="AU7771" s="25"/>
    </row>
    <row r="7772">
      <c r="D7772" s="10"/>
      <c r="E7772" s="10"/>
      <c r="G7772" s="81"/>
      <c r="AU7772" s="25"/>
    </row>
    <row r="7773">
      <c r="D7773" s="10"/>
      <c r="E7773" s="10"/>
      <c r="G7773" s="81"/>
      <c r="AU7773" s="25"/>
    </row>
    <row r="7774">
      <c r="D7774" s="10"/>
      <c r="E7774" s="10"/>
      <c r="G7774" s="81"/>
      <c r="AU7774" s="25"/>
    </row>
    <row r="7775">
      <c r="D7775" s="10"/>
      <c r="E7775" s="10"/>
      <c r="G7775" s="81"/>
      <c r="AU7775" s="25"/>
    </row>
    <row r="7776">
      <c r="D7776" s="10"/>
      <c r="E7776" s="10"/>
      <c r="G7776" s="81"/>
      <c r="AU7776" s="25"/>
    </row>
    <row r="7777">
      <c r="D7777" s="10"/>
      <c r="E7777" s="10"/>
      <c r="G7777" s="81"/>
      <c r="AU7777" s="25"/>
    </row>
    <row r="7778">
      <c r="D7778" s="10"/>
      <c r="E7778" s="10"/>
      <c r="G7778" s="81"/>
      <c r="AU7778" s="25"/>
    </row>
    <row r="7779">
      <c r="D7779" s="10"/>
      <c r="E7779" s="10"/>
      <c r="G7779" s="81"/>
      <c r="AU7779" s="25"/>
    </row>
    <row r="7780">
      <c r="D7780" s="10"/>
      <c r="E7780" s="10"/>
      <c r="G7780" s="81"/>
      <c r="AU7780" s="25"/>
    </row>
    <row r="7781">
      <c r="D7781" s="10"/>
      <c r="E7781" s="10"/>
      <c r="G7781" s="81"/>
      <c r="AU7781" s="25"/>
    </row>
    <row r="7782">
      <c r="D7782" s="10"/>
      <c r="E7782" s="10"/>
      <c r="G7782" s="81"/>
      <c r="AU7782" s="25"/>
    </row>
    <row r="7783">
      <c r="D7783" s="10"/>
      <c r="E7783" s="10"/>
      <c r="G7783" s="81"/>
      <c r="AU7783" s="25"/>
    </row>
    <row r="7784">
      <c r="D7784" s="10"/>
      <c r="E7784" s="10"/>
      <c r="G7784" s="81"/>
      <c r="AU7784" s="25"/>
    </row>
    <row r="7785">
      <c r="D7785" s="10"/>
      <c r="E7785" s="10"/>
      <c r="G7785" s="81"/>
      <c r="AU7785" s="25"/>
    </row>
    <row r="7786">
      <c r="D7786" s="10"/>
      <c r="E7786" s="10"/>
      <c r="G7786" s="81"/>
      <c r="AU7786" s="25"/>
    </row>
    <row r="7787">
      <c r="D7787" s="10"/>
      <c r="E7787" s="10"/>
      <c r="G7787" s="81"/>
      <c r="AU7787" s="25"/>
    </row>
    <row r="7788">
      <c r="D7788" s="10"/>
      <c r="E7788" s="10"/>
      <c r="G7788" s="81"/>
      <c r="AU7788" s="25"/>
    </row>
    <row r="7789">
      <c r="D7789" s="10"/>
      <c r="E7789" s="10"/>
      <c r="G7789" s="81"/>
      <c r="AU7789" s="25"/>
    </row>
    <row r="7790">
      <c r="D7790" s="10"/>
      <c r="E7790" s="10"/>
      <c r="G7790" s="81"/>
      <c r="AU7790" s="25"/>
    </row>
    <row r="7791">
      <c r="D7791" s="10"/>
      <c r="E7791" s="10"/>
      <c r="G7791" s="81"/>
      <c r="AU7791" s="25"/>
    </row>
    <row r="7792">
      <c r="D7792" s="10"/>
      <c r="E7792" s="10"/>
      <c r="G7792" s="81"/>
      <c r="AU7792" s="25"/>
    </row>
    <row r="7793">
      <c r="D7793" s="10"/>
      <c r="E7793" s="10"/>
      <c r="G7793" s="81"/>
      <c r="AU7793" s="25"/>
    </row>
    <row r="7794">
      <c r="D7794" s="10"/>
      <c r="E7794" s="10"/>
      <c r="G7794" s="81"/>
      <c r="AU7794" s="25"/>
    </row>
    <row r="7795">
      <c r="D7795" s="10"/>
      <c r="E7795" s="10"/>
      <c r="G7795" s="81"/>
      <c r="AU7795" s="25"/>
    </row>
    <row r="7796">
      <c r="D7796" s="10"/>
      <c r="E7796" s="10"/>
      <c r="G7796" s="81"/>
      <c r="AU7796" s="25"/>
    </row>
    <row r="7797">
      <c r="D7797" s="10"/>
      <c r="E7797" s="10"/>
      <c r="G7797" s="81"/>
      <c r="AU7797" s="25"/>
    </row>
    <row r="7798">
      <c r="D7798" s="10"/>
      <c r="E7798" s="10"/>
      <c r="G7798" s="81"/>
      <c r="AU7798" s="25"/>
    </row>
    <row r="7799">
      <c r="D7799" s="10"/>
      <c r="E7799" s="10"/>
      <c r="G7799" s="81"/>
      <c r="AU7799" s="25"/>
    </row>
    <row r="7800">
      <c r="D7800" s="10"/>
      <c r="E7800" s="10"/>
      <c r="G7800" s="81"/>
      <c r="AU7800" s="25"/>
    </row>
    <row r="7801">
      <c r="D7801" s="10"/>
      <c r="E7801" s="10"/>
      <c r="G7801" s="81"/>
      <c r="AU7801" s="25"/>
    </row>
    <row r="7802">
      <c r="D7802" s="10"/>
      <c r="E7802" s="10"/>
      <c r="G7802" s="81"/>
      <c r="AU7802" s="25"/>
    </row>
    <row r="7803">
      <c r="D7803" s="10"/>
      <c r="E7803" s="10"/>
      <c r="G7803" s="81"/>
      <c r="AU7803" s="25"/>
    </row>
    <row r="7804">
      <c r="D7804" s="10"/>
      <c r="E7804" s="10"/>
      <c r="G7804" s="81"/>
      <c r="AU7804" s="25"/>
    </row>
    <row r="7805">
      <c r="D7805" s="10"/>
      <c r="E7805" s="10"/>
      <c r="G7805" s="81"/>
      <c r="AU7805" s="25"/>
    </row>
    <row r="7806">
      <c r="D7806" s="10"/>
      <c r="E7806" s="10"/>
      <c r="G7806" s="81"/>
      <c r="AU7806" s="25"/>
    </row>
    <row r="7807">
      <c r="D7807" s="10"/>
      <c r="E7807" s="10"/>
      <c r="G7807" s="81"/>
      <c r="AU7807" s="25"/>
    </row>
    <row r="7808">
      <c r="D7808" s="10"/>
      <c r="E7808" s="10"/>
      <c r="G7808" s="81"/>
      <c r="AU7808" s="25"/>
    </row>
    <row r="7809">
      <c r="D7809" s="10"/>
      <c r="E7809" s="10"/>
      <c r="G7809" s="81"/>
      <c r="AU7809" s="25"/>
    </row>
    <row r="7810">
      <c r="D7810" s="10"/>
      <c r="E7810" s="10"/>
      <c r="G7810" s="81"/>
      <c r="AU7810" s="25"/>
    </row>
    <row r="7811">
      <c r="D7811" s="10"/>
      <c r="E7811" s="10"/>
      <c r="G7811" s="81"/>
      <c r="AU7811" s="25"/>
    </row>
    <row r="7812">
      <c r="D7812" s="10"/>
      <c r="E7812" s="10"/>
      <c r="G7812" s="81"/>
      <c r="AU7812" s="25"/>
    </row>
    <row r="7813">
      <c r="D7813" s="10"/>
      <c r="E7813" s="10"/>
      <c r="G7813" s="81"/>
      <c r="AU7813" s="25"/>
    </row>
    <row r="7814">
      <c r="D7814" s="10"/>
      <c r="E7814" s="10"/>
      <c r="G7814" s="81"/>
      <c r="AU7814" s="25"/>
    </row>
    <row r="7815">
      <c r="D7815" s="10"/>
      <c r="E7815" s="10"/>
      <c r="G7815" s="81"/>
      <c r="AU7815" s="25"/>
    </row>
    <row r="7816">
      <c r="D7816" s="10"/>
      <c r="E7816" s="10"/>
      <c r="G7816" s="81"/>
      <c r="AU7816" s="25"/>
    </row>
    <row r="7817">
      <c r="D7817" s="10"/>
      <c r="E7817" s="10"/>
      <c r="G7817" s="81"/>
      <c r="AU7817" s="25"/>
    </row>
    <row r="7818">
      <c r="D7818" s="10"/>
      <c r="E7818" s="10"/>
      <c r="G7818" s="81"/>
      <c r="AU7818" s="25"/>
    </row>
    <row r="7819">
      <c r="D7819" s="10"/>
      <c r="E7819" s="10"/>
      <c r="G7819" s="81"/>
      <c r="AU7819" s="25"/>
    </row>
    <row r="7820">
      <c r="D7820" s="10"/>
      <c r="E7820" s="10"/>
      <c r="G7820" s="81"/>
      <c r="AU7820" s="25"/>
    </row>
    <row r="7821">
      <c r="D7821" s="10"/>
      <c r="E7821" s="10"/>
      <c r="G7821" s="81"/>
      <c r="AU7821" s="25"/>
    </row>
    <row r="7822">
      <c r="D7822" s="10"/>
      <c r="E7822" s="10"/>
      <c r="G7822" s="81"/>
      <c r="AU7822" s="25"/>
    </row>
    <row r="7823">
      <c r="D7823" s="10"/>
      <c r="E7823" s="10"/>
      <c r="G7823" s="81"/>
      <c r="AU7823" s="25"/>
    </row>
    <row r="7824">
      <c r="D7824" s="10"/>
      <c r="E7824" s="10"/>
      <c r="G7824" s="81"/>
      <c r="AU7824" s="25"/>
    </row>
    <row r="7825">
      <c r="D7825" s="10"/>
      <c r="E7825" s="10"/>
      <c r="G7825" s="81"/>
      <c r="AU7825" s="25"/>
    </row>
    <row r="7826">
      <c r="D7826" s="10"/>
      <c r="E7826" s="10"/>
      <c r="G7826" s="81"/>
      <c r="AU7826" s="25"/>
    </row>
    <row r="7827">
      <c r="D7827" s="10"/>
      <c r="E7827" s="10"/>
      <c r="G7827" s="81"/>
      <c r="AU7827" s="25"/>
    </row>
    <row r="7828">
      <c r="D7828" s="10"/>
      <c r="E7828" s="10"/>
      <c r="G7828" s="81"/>
      <c r="AU7828" s="25"/>
    </row>
    <row r="7829">
      <c r="D7829" s="10"/>
      <c r="E7829" s="10"/>
      <c r="G7829" s="81"/>
      <c r="AU7829" s="25"/>
    </row>
    <row r="7830">
      <c r="D7830" s="10"/>
      <c r="E7830" s="10"/>
      <c r="G7830" s="81"/>
      <c r="AU7830" s="25"/>
    </row>
    <row r="7831">
      <c r="D7831" s="10"/>
      <c r="E7831" s="10"/>
      <c r="G7831" s="81"/>
      <c r="AU7831" s="25"/>
    </row>
    <row r="7832">
      <c r="D7832" s="10"/>
      <c r="E7832" s="10"/>
      <c r="G7832" s="81"/>
      <c r="AU7832" s="25"/>
    </row>
    <row r="7833">
      <c r="D7833" s="10"/>
      <c r="E7833" s="10"/>
      <c r="G7833" s="81"/>
      <c r="AU7833" s="25"/>
    </row>
    <row r="7834">
      <c r="D7834" s="10"/>
      <c r="E7834" s="10"/>
      <c r="G7834" s="81"/>
      <c r="AU7834" s="25"/>
    </row>
    <row r="7835">
      <c r="D7835" s="10"/>
      <c r="E7835" s="10"/>
      <c r="G7835" s="81"/>
      <c r="AU7835" s="25"/>
    </row>
    <row r="7836">
      <c r="D7836" s="10"/>
      <c r="E7836" s="10"/>
      <c r="G7836" s="81"/>
      <c r="AU7836" s="25"/>
    </row>
    <row r="7837">
      <c r="D7837" s="10"/>
      <c r="E7837" s="10"/>
      <c r="G7837" s="81"/>
      <c r="AU7837" s="25"/>
    </row>
    <row r="7838">
      <c r="D7838" s="10"/>
      <c r="E7838" s="10"/>
      <c r="G7838" s="81"/>
      <c r="AU7838" s="25"/>
    </row>
    <row r="7839">
      <c r="D7839" s="10"/>
      <c r="E7839" s="10"/>
      <c r="G7839" s="81"/>
      <c r="AU7839" s="25"/>
    </row>
    <row r="7840">
      <c r="D7840" s="10"/>
      <c r="E7840" s="10"/>
      <c r="G7840" s="81"/>
      <c r="AU7840" s="25"/>
    </row>
    <row r="7841">
      <c r="D7841" s="10"/>
      <c r="E7841" s="10"/>
      <c r="G7841" s="81"/>
      <c r="AU7841" s="25"/>
    </row>
    <row r="7842">
      <c r="D7842" s="10"/>
      <c r="E7842" s="10"/>
      <c r="G7842" s="81"/>
      <c r="AU7842" s="25"/>
    </row>
    <row r="7843">
      <c r="D7843" s="10"/>
      <c r="E7843" s="10"/>
      <c r="G7843" s="81"/>
      <c r="AU7843" s="25"/>
    </row>
    <row r="7844">
      <c r="D7844" s="10"/>
      <c r="E7844" s="10"/>
      <c r="G7844" s="81"/>
      <c r="AU7844" s="25"/>
    </row>
    <row r="7845">
      <c r="D7845" s="10"/>
      <c r="E7845" s="10"/>
      <c r="G7845" s="81"/>
      <c r="AU7845" s="25"/>
    </row>
    <row r="7846">
      <c r="D7846" s="10"/>
      <c r="E7846" s="10"/>
      <c r="G7846" s="81"/>
      <c r="AU7846" s="25"/>
    </row>
    <row r="7847">
      <c r="D7847" s="10"/>
      <c r="E7847" s="10"/>
      <c r="G7847" s="81"/>
      <c r="AU7847" s="25"/>
    </row>
    <row r="7848">
      <c r="D7848" s="10"/>
      <c r="E7848" s="10"/>
      <c r="G7848" s="81"/>
      <c r="AU7848" s="25"/>
    </row>
    <row r="7849">
      <c r="D7849" s="10"/>
      <c r="E7849" s="10"/>
      <c r="G7849" s="81"/>
      <c r="AU7849" s="25"/>
    </row>
    <row r="7850">
      <c r="D7850" s="10"/>
      <c r="E7850" s="10"/>
      <c r="G7850" s="81"/>
      <c r="AU7850" s="25"/>
    </row>
    <row r="7851">
      <c r="D7851" s="10"/>
      <c r="E7851" s="10"/>
      <c r="G7851" s="81"/>
      <c r="AU7851" s="25"/>
    </row>
    <row r="7852">
      <c r="D7852" s="10"/>
      <c r="E7852" s="10"/>
      <c r="G7852" s="81"/>
      <c r="AU7852" s="25"/>
    </row>
    <row r="7853">
      <c r="D7853" s="10"/>
      <c r="E7853" s="10"/>
      <c r="G7853" s="81"/>
      <c r="AU7853" s="25"/>
    </row>
    <row r="7854">
      <c r="D7854" s="10"/>
      <c r="E7854" s="10"/>
      <c r="G7854" s="81"/>
      <c r="AU7854" s="25"/>
    </row>
    <row r="7855">
      <c r="D7855" s="10"/>
      <c r="E7855" s="10"/>
      <c r="G7855" s="81"/>
      <c r="AU7855" s="25"/>
    </row>
    <row r="7856">
      <c r="D7856" s="10"/>
      <c r="E7856" s="10"/>
      <c r="G7856" s="81"/>
      <c r="AU7856" s="25"/>
    </row>
    <row r="7857">
      <c r="D7857" s="10"/>
      <c r="E7857" s="10"/>
      <c r="G7857" s="81"/>
      <c r="AU7857" s="25"/>
    </row>
    <row r="7858">
      <c r="D7858" s="10"/>
      <c r="E7858" s="10"/>
      <c r="G7858" s="81"/>
      <c r="AU7858" s="25"/>
    </row>
    <row r="7859">
      <c r="D7859" s="10"/>
      <c r="E7859" s="10"/>
      <c r="G7859" s="81"/>
      <c r="AU7859" s="25"/>
    </row>
    <row r="7860">
      <c r="D7860" s="10"/>
      <c r="E7860" s="10"/>
      <c r="G7860" s="81"/>
      <c r="AU7860" s="25"/>
    </row>
    <row r="7861">
      <c r="D7861" s="10"/>
      <c r="E7861" s="10"/>
      <c r="G7861" s="81"/>
      <c r="AU7861" s="25"/>
    </row>
    <row r="7862">
      <c r="D7862" s="10"/>
      <c r="E7862" s="10"/>
      <c r="G7862" s="81"/>
      <c r="AU7862" s="25"/>
    </row>
    <row r="7863">
      <c r="D7863" s="10"/>
      <c r="E7863" s="10"/>
      <c r="G7863" s="81"/>
      <c r="AU7863" s="25"/>
    </row>
    <row r="7864">
      <c r="D7864" s="10"/>
      <c r="E7864" s="10"/>
      <c r="G7864" s="81"/>
      <c r="AU7864" s="25"/>
    </row>
    <row r="7865">
      <c r="D7865" s="10"/>
      <c r="E7865" s="10"/>
      <c r="G7865" s="81"/>
      <c r="AU7865" s="25"/>
    </row>
    <row r="7866">
      <c r="D7866" s="10"/>
      <c r="E7866" s="10"/>
      <c r="G7866" s="81"/>
      <c r="AU7866" s="25"/>
    </row>
    <row r="7867">
      <c r="D7867" s="10"/>
      <c r="E7867" s="10"/>
      <c r="G7867" s="81"/>
      <c r="AU7867" s="25"/>
    </row>
    <row r="7868">
      <c r="D7868" s="10"/>
      <c r="E7868" s="10"/>
      <c r="G7868" s="81"/>
      <c r="AU7868" s="25"/>
    </row>
    <row r="7869">
      <c r="D7869" s="10"/>
      <c r="E7869" s="10"/>
      <c r="G7869" s="81"/>
      <c r="AU7869" s="25"/>
    </row>
    <row r="7870">
      <c r="D7870" s="10"/>
      <c r="E7870" s="10"/>
      <c r="G7870" s="81"/>
      <c r="AU7870" s="25"/>
    </row>
    <row r="7871">
      <c r="D7871" s="10"/>
      <c r="E7871" s="10"/>
      <c r="G7871" s="81"/>
      <c r="AU7871" s="25"/>
    </row>
    <row r="7872">
      <c r="D7872" s="10"/>
      <c r="E7872" s="10"/>
      <c r="G7872" s="81"/>
      <c r="AU7872" s="25"/>
    </row>
    <row r="7873">
      <c r="D7873" s="10"/>
      <c r="E7873" s="10"/>
      <c r="G7873" s="81"/>
      <c r="AU7873" s="25"/>
    </row>
    <row r="7874">
      <c r="D7874" s="10"/>
      <c r="E7874" s="10"/>
      <c r="G7874" s="81"/>
      <c r="AU7874" s="25"/>
    </row>
    <row r="7875">
      <c r="D7875" s="10"/>
      <c r="E7875" s="10"/>
      <c r="G7875" s="81"/>
      <c r="AU7875" s="25"/>
    </row>
    <row r="7876">
      <c r="D7876" s="10"/>
      <c r="E7876" s="10"/>
      <c r="G7876" s="81"/>
      <c r="AU7876" s="25"/>
    </row>
    <row r="7877">
      <c r="D7877" s="10"/>
      <c r="E7877" s="10"/>
      <c r="G7877" s="81"/>
      <c r="AU7877" s="25"/>
    </row>
    <row r="7878">
      <c r="D7878" s="10"/>
      <c r="E7878" s="10"/>
      <c r="G7878" s="81"/>
      <c r="AU7878" s="25"/>
    </row>
    <row r="7879">
      <c r="D7879" s="10"/>
      <c r="E7879" s="10"/>
      <c r="G7879" s="81"/>
      <c r="AU7879" s="25"/>
    </row>
    <row r="7880">
      <c r="D7880" s="10"/>
      <c r="E7880" s="10"/>
      <c r="G7880" s="81"/>
      <c r="AU7880" s="25"/>
    </row>
    <row r="7881">
      <c r="D7881" s="10"/>
      <c r="E7881" s="10"/>
      <c r="G7881" s="81"/>
      <c r="AU7881" s="25"/>
    </row>
    <row r="7882">
      <c r="D7882" s="10"/>
      <c r="E7882" s="10"/>
      <c r="G7882" s="81"/>
      <c r="AU7882" s="25"/>
    </row>
    <row r="7883">
      <c r="D7883" s="10"/>
      <c r="E7883" s="10"/>
      <c r="G7883" s="81"/>
      <c r="AU7883" s="25"/>
    </row>
    <row r="7884">
      <c r="D7884" s="10"/>
      <c r="E7884" s="10"/>
      <c r="G7884" s="81"/>
      <c r="AU7884" s="25"/>
    </row>
    <row r="7885">
      <c r="D7885" s="10"/>
      <c r="E7885" s="10"/>
      <c r="G7885" s="81"/>
      <c r="AU7885" s="25"/>
    </row>
    <row r="7886">
      <c r="D7886" s="10"/>
      <c r="E7886" s="10"/>
      <c r="G7886" s="81"/>
      <c r="AU7886" s="25"/>
    </row>
    <row r="7887">
      <c r="D7887" s="10"/>
      <c r="E7887" s="10"/>
      <c r="G7887" s="81"/>
      <c r="AU7887" s="25"/>
    </row>
    <row r="7888">
      <c r="D7888" s="10"/>
      <c r="E7888" s="10"/>
      <c r="G7888" s="81"/>
      <c r="AU7888" s="25"/>
    </row>
    <row r="7889">
      <c r="D7889" s="10"/>
      <c r="E7889" s="10"/>
      <c r="G7889" s="81"/>
      <c r="AU7889" s="25"/>
    </row>
    <row r="7890">
      <c r="D7890" s="10"/>
      <c r="E7890" s="10"/>
      <c r="G7890" s="81"/>
      <c r="AU7890" s="25"/>
    </row>
    <row r="7891">
      <c r="D7891" s="10"/>
      <c r="E7891" s="10"/>
      <c r="G7891" s="81"/>
      <c r="AU7891" s="25"/>
    </row>
    <row r="7892">
      <c r="D7892" s="10"/>
      <c r="E7892" s="10"/>
      <c r="G7892" s="81"/>
      <c r="AU7892" s="25"/>
    </row>
    <row r="7893">
      <c r="D7893" s="10"/>
      <c r="E7893" s="10"/>
      <c r="G7893" s="81"/>
      <c r="AU7893" s="25"/>
    </row>
    <row r="7894">
      <c r="D7894" s="10"/>
      <c r="E7894" s="10"/>
      <c r="G7894" s="81"/>
      <c r="AU7894" s="25"/>
    </row>
    <row r="7895">
      <c r="D7895" s="10"/>
      <c r="E7895" s="10"/>
      <c r="G7895" s="81"/>
      <c r="AU7895" s="25"/>
    </row>
    <row r="7896">
      <c r="D7896" s="10"/>
      <c r="E7896" s="10"/>
      <c r="G7896" s="81"/>
      <c r="AU7896" s="25"/>
    </row>
    <row r="7897">
      <c r="D7897" s="10"/>
      <c r="E7897" s="10"/>
      <c r="G7897" s="81"/>
      <c r="AU7897" s="25"/>
    </row>
    <row r="7898">
      <c r="D7898" s="10"/>
      <c r="E7898" s="10"/>
      <c r="G7898" s="81"/>
      <c r="AU7898" s="25"/>
    </row>
    <row r="7899">
      <c r="D7899" s="10"/>
      <c r="E7899" s="10"/>
      <c r="G7899" s="81"/>
      <c r="AU7899" s="25"/>
    </row>
    <row r="7900">
      <c r="D7900" s="10"/>
      <c r="E7900" s="10"/>
      <c r="G7900" s="81"/>
      <c r="AU7900" s="25"/>
    </row>
    <row r="7901">
      <c r="D7901" s="10"/>
      <c r="E7901" s="10"/>
      <c r="G7901" s="81"/>
      <c r="AU7901" s="25"/>
    </row>
    <row r="7902">
      <c r="D7902" s="10"/>
      <c r="E7902" s="10"/>
      <c r="G7902" s="81"/>
      <c r="AU7902" s="25"/>
    </row>
    <row r="7903">
      <c r="D7903" s="10"/>
      <c r="E7903" s="10"/>
      <c r="G7903" s="81"/>
      <c r="AU7903" s="25"/>
    </row>
    <row r="7904">
      <c r="D7904" s="10"/>
      <c r="E7904" s="10"/>
      <c r="G7904" s="81"/>
      <c r="AU7904" s="25"/>
    </row>
    <row r="7905">
      <c r="D7905" s="10"/>
      <c r="E7905" s="10"/>
      <c r="G7905" s="81"/>
      <c r="AU7905" s="25"/>
    </row>
    <row r="7906">
      <c r="D7906" s="10"/>
      <c r="E7906" s="10"/>
      <c r="G7906" s="81"/>
      <c r="AU7906" s="25"/>
    </row>
    <row r="7907">
      <c r="D7907" s="10"/>
      <c r="E7907" s="10"/>
      <c r="G7907" s="81"/>
      <c r="AU7907" s="25"/>
    </row>
    <row r="7908">
      <c r="D7908" s="10"/>
      <c r="E7908" s="10"/>
      <c r="G7908" s="81"/>
      <c r="AU7908" s="25"/>
    </row>
    <row r="7909">
      <c r="D7909" s="10"/>
      <c r="E7909" s="10"/>
      <c r="G7909" s="81"/>
      <c r="AU7909" s="25"/>
    </row>
    <row r="7910">
      <c r="D7910" s="10"/>
      <c r="E7910" s="10"/>
      <c r="G7910" s="81"/>
      <c r="AU7910" s="25"/>
    </row>
    <row r="7911">
      <c r="D7911" s="10"/>
      <c r="E7911" s="10"/>
      <c r="G7911" s="81"/>
      <c r="AU7911" s="25"/>
    </row>
    <row r="7912">
      <c r="D7912" s="10"/>
      <c r="E7912" s="10"/>
      <c r="G7912" s="81"/>
      <c r="AU7912" s="25"/>
    </row>
    <row r="7913">
      <c r="D7913" s="10"/>
      <c r="E7913" s="10"/>
      <c r="G7913" s="81"/>
      <c r="AU7913" s="25"/>
    </row>
    <row r="7914">
      <c r="D7914" s="10"/>
      <c r="E7914" s="10"/>
      <c r="G7914" s="81"/>
      <c r="AU7914" s="25"/>
    </row>
    <row r="7915">
      <c r="D7915" s="10"/>
      <c r="E7915" s="10"/>
      <c r="G7915" s="81"/>
      <c r="AU7915" s="25"/>
    </row>
    <row r="7916">
      <c r="D7916" s="10"/>
      <c r="E7916" s="10"/>
      <c r="G7916" s="81"/>
      <c r="AU7916" s="25"/>
    </row>
    <row r="7917">
      <c r="D7917" s="10"/>
      <c r="E7917" s="10"/>
      <c r="G7917" s="81"/>
      <c r="AU7917" s="25"/>
    </row>
    <row r="7918">
      <c r="D7918" s="10"/>
      <c r="E7918" s="10"/>
      <c r="G7918" s="81"/>
      <c r="AU7918" s="25"/>
    </row>
    <row r="7919">
      <c r="D7919" s="10"/>
      <c r="E7919" s="10"/>
      <c r="G7919" s="81"/>
      <c r="AU7919" s="25"/>
    </row>
    <row r="7920">
      <c r="D7920" s="10"/>
      <c r="E7920" s="10"/>
      <c r="G7920" s="81"/>
      <c r="AU7920" s="25"/>
    </row>
    <row r="7921">
      <c r="D7921" s="10"/>
      <c r="E7921" s="10"/>
      <c r="G7921" s="81"/>
      <c r="AU7921" s="25"/>
    </row>
    <row r="7922">
      <c r="D7922" s="10"/>
      <c r="E7922" s="10"/>
      <c r="G7922" s="81"/>
      <c r="AU7922" s="25"/>
    </row>
    <row r="7923">
      <c r="D7923" s="10"/>
      <c r="E7923" s="10"/>
      <c r="G7923" s="81"/>
      <c r="AU7923" s="25"/>
    </row>
    <row r="7924">
      <c r="D7924" s="10"/>
      <c r="E7924" s="10"/>
      <c r="G7924" s="81"/>
      <c r="AU7924" s="25"/>
    </row>
    <row r="7925">
      <c r="D7925" s="10"/>
      <c r="E7925" s="10"/>
      <c r="G7925" s="81"/>
      <c r="AU7925" s="25"/>
    </row>
    <row r="7926">
      <c r="D7926" s="10"/>
      <c r="E7926" s="10"/>
      <c r="G7926" s="81"/>
      <c r="AU7926" s="25"/>
    </row>
    <row r="7927">
      <c r="D7927" s="10"/>
      <c r="E7927" s="10"/>
      <c r="G7927" s="81"/>
      <c r="AU7927" s="25"/>
    </row>
    <row r="7928">
      <c r="D7928" s="10"/>
      <c r="E7928" s="10"/>
      <c r="G7928" s="81"/>
      <c r="AU7928" s="25"/>
    </row>
    <row r="7929">
      <c r="D7929" s="10"/>
      <c r="E7929" s="10"/>
      <c r="G7929" s="81"/>
      <c r="AU7929" s="25"/>
    </row>
    <row r="7930">
      <c r="D7930" s="10"/>
      <c r="E7930" s="10"/>
      <c r="G7930" s="81"/>
      <c r="AU7930" s="25"/>
    </row>
    <row r="7931">
      <c r="D7931" s="10"/>
      <c r="E7931" s="10"/>
      <c r="G7931" s="81"/>
      <c r="AU7931" s="25"/>
    </row>
    <row r="7932">
      <c r="D7932" s="10"/>
      <c r="E7932" s="10"/>
      <c r="G7932" s="81"/>
      <c r="AU7932" s="25"/>
    </row>
    <row r="7933">
      <c r="D7933" s="10"/>
      <c r="E7933" s="10"/>
      <c r="G7933" s="81"/>
      <c r="AU7933" s="25"/>
    </row>
    <row r="7934">
      <c r="D7934" s="10"/>
      <c r="E7934" s="10"/>
      <c r="G7934" s="81"/>
      <c r="AU7934" s="25"/>
    </row>
    <row r="7935">
      <c r="D7935" s="10"/>
      <c r="E7935" s="10"/>
      <c r="G7935" s="81"/>
      <c r="AU7935" s="25"/>
    </row>
    <row r="7936">
      <c r="D7936" s="10"/>
      <c r="E7936" s="10"/>
      <c r="G7936" s="81"/>
      <c r="AU7936" s="25"/>
    </row>
    <row r="7937">
      <c r="D7937" s="10"/>
      <c r="E7937" s="10"/>
      <c r="G7937" s="81"/>
      <c r="AU7937" s="25"/>
    </row>
    <row r="7938">
      <c r="D7938" s="10"/>
      <c r="E7938" s="10"/>
      <c r="G7938" s="81"/>
      <c r="AU7938" s="25"/>
    </row>
    <row r="7939">
      <c r="D7939" s="10"/>
      <c r="E7939" s="10"/>
      <c r="G7939" s="81"/>
      <c r="AU7939" s="25"/>
    </row>
    <row r="7940">
      <c r="D7940" s="10"/>
      <c r="E7940" s="10"/>
      <c r="G7940" s="81"/>
      <c r="AU7940" s="25"/>
    </row>
    <row r="7941">
      <c r="D7941" s="10"/>
      <c r="E7941" s="10"/>
      <c r="G7941" s="81"/>
      <c r="AU7941" s="25"/>
    </row>
    <row r="7942">
      <c r="D7942" s="10"/>
      <c r="E7942" s="10"/>
      <c r="G7942" s="81"/>
      <c r="AU7942" s="25"/>
    </row>
    <row r="7943">
      <c r="D7943" s="10"/>
      <c r="E7943" s="10"/>
      <c r="G7943" s="81"/>
      <c r="AU7943" s="25"/>
    </row>
    <row r="7944">
      <c r="D7944" s="10"/>
      <c r="E7944" s="10"/>
      <c r="G7944" s="81"/>
      <c r="AU7944" s="25"/>
    </row>
    <row r="7945">
      <c r="D7945" s="10"/>
      <c r="E7945" s="10"/>
      <c r="G7945" s="81"/>
      <c r="AU7945" s="25"/>
    </row>
    <row r="7946">
      <c r="D7946" s="10"/>
      <c r="E7946" s="10"/>
      <c r="G7946" s="81"/>
      <c r="AU7946" s="25"/>
    </row>
    <row r="7947">
      <c r="D7947" s="10"/>
      <c r="E7947" s="10"/>
      <c r="G7947" s="81"/>
      <c r="AU7947" s="25"/>
    </row>
    <row r="7948">
      <c r="D7948" s="10"/>
      <c r="E7948" s="10"/>
      <c r="G7948" s="81"/>
      <c r="AU7948" s="25"/>
    </row>
    <row r="7949">
      <c r="D7949" s="10"/>
      <c r="E7949" s="10"/>
      <c r="G7949" s="81"/>
      <c r="AU7949" s="25"/>
    </row>
    <row r="7950">
      <c r="D7950" s="10"/>
      <c r="E7950" s="10"/>
      <c r="G7950" s="81"/>
      <c r="AU7950" s="25"/>
    </row>
    <row r="7951">
      <c r="D7951" s="10"/>
      <c r="E7951" s="10"/>
      <c r="G7951" s="81"/>
      <c r="AU7951" s="25"/>
    </row>
    <row r="7952">
      <c r="D7952" s="10"/>
      <c r="E7952" s="10"/>
      <c r="G7952" s="81"/>
      <c r="AU7952" s="25"/>
    </row>
    <row r="7953">
      <c r="D7953" s="10"/>
      <c r="E7953" s="10"/>
      <c r="G7953" s="81"/>
      <c r="AU7953" s="25"/>
    </row>
    <row r="7954">
      <c r="D7954" s="10"/>
      <c r="E7954" s="10"/>
      <c r="G7954" s="81"/>
      <c r="AU7954" s="25"/>
    </row>
    <row r="7955">
      <c r="D7955" s="10"/>
      <c r="E7955" s="10"/>
      <c r="G7955" s="81"/>
      <c r="AU7955" s="25"/>
    </row>
    <row r="7956">
      <c r="D7956" s="10"/>
      <c r="E7956" s="10"/>
      <c r="G7956" s="81"/>
      <c r="AU7956" s="25"/>
    </row>
    <row r="7957">
      <c r="D7957" s="10"/>
      <c r="E7957" s="10"/>
      <c r="G7957" s="81"/>
      <c r="AU7957" s="25"/>
    </row>
    <row r="7958">
      <c r="D7958" s="10"/>
      <c r="E7958" s="10"/>
      <c r="G7958" s="81"/>
      <c r="AU7958" s="25"/>
    </row>
    <row r="7959">
      <c r="D7959" s="10"/>
      <c r="E7959" s="10"/>
      <c r="G7959" s="81"/>
      <c r="AU7959" s="25"/>
    </row>
    <row r="7960">
      <c r="D7960" s="10"/>
      <c r="E7960" s="10"/>
      <c r="G7960" s="81"/>
      <c r="AU7960" s="25"/>
    </row>
    <row r="7961">
      <c r="D7961" s="10"/>
      <c r="E7961" s="10"/>
      <c r="G7961" s="81"/>
      <c r="AU7961" s="25"/>
    </row>
    <row r="7962">
      <c r="D7962" s="10"/>
      <c r="E7962" s="10"/>
      <c r="G7962" s="81"/>
      <c r="AU7962" s="25"/>
    </row>
    <row r="7963">
      <c r="D7963" s="10"/>
      <c r="E7963" s="10"/>
      <c r="G7963" s="81"/>
      <c r="AU7963" s="25"/>
    </row>
    <row r="7964">
      <c r="D7964" s="10"/>
      <c r="E7964" s="10"/>
      <c r="G7964" s="81"/>
      <c r="AU7964" s="25"/>
    </row>
    <row r="7965">
      <c r="D7965" s="10"/>
      <c r="E7965" s="10"/>
      <c r="G7965" s="81"/>
      <c r="AU7965" s="25"/>
    </row>
    <row r="7966">
      <c r="D7966" s="10"/>
      <c r="E7966" s="10"/>
      <c r="G7966" s="81"/>
      <c r="AU7966" s="25"/>
    </row>
    <row r="7967">
      <c r="D7967" s="10"/>
      <c r="E7967" s="10"/>
      <c r="G7967" s="81"/>
      <c r="AU7967" s="25"/>
    </row>
    <row r="7968">
      <c r="D7968" s="10"/>
      <c r="E7968" s="10"/>
      <c r="G7968" s="81"/>
      <c r="AU7968" s="25"/>
    </row>
    <row r="7969">
      <c r="D7969" s="10"/>
      <c r="E7969" s="10"/>
      <c r="G7969" s="81"/>
      <c r="AU7969" s="25"/>
    </row>
    <row r="7970">
      <c r="D7970" s="10"/>
      <c r="E7970" s="10"/>
      <c r="G7970" s="81"/>
      <c r="AU7970" s="25"/>
    </row>
    <row r="7971">
      <c r="D7971" s="10"/>
      <c r="E7971" s="10"/>
      <c r="G7971" s="81"/>
      <c r="AU7971" s="25"/>
    </row>
    <row r="7972">
      <c r="D7972" s="10"/>
      <c r="E7972" s="10"/>
      <c r="G7972" s="81"/>
      <c r="AU7972" s="25"/>
    </row>
    <row r="7973">
      <c r="D7973" s="10"/>
      <c r="E7973" s="10"/>
      <c r="G7973" s="81"/>
      <c r="AU7973" s="25"/>
    </row>
    <row r="7974">
      <c r="D7974" s="10"/>
      <c r="E7974" s="10"/>
      <c r="G7974" s="81"/>
      <c r="AU7974" s="25"/>
    </row>
    <row r="7975">
      <c r="D7975" s="10"/>
      <c r="E7975" s="10"/>
      <c r="G7975" s="81"/>
      <c r="AU7975" s="25"/>
    </row>
    <row r="7976">
      <c r="D7976" s="10"/>
      <c r="E7976" s="10"/>
      <c r="G7976" s="81"/>
      <c r="AU7976" s="25"/>
    </row>
    <row r="7977">
      <c r="D7977" s="10"/>
      <c r="E7977" s="10"/>
      <c r="G7977" s="81"/>
      <c r="AU7977" s="25"/>
    </row>
    <row r="7978">
      <c r="D7978" s="10"/>
      <c r="E7978" s="10"/>
      <c r="G7978" s="81"/>
      <c r="AU7978" s="25"/>
    </row>
    <row r="7979">
      <c r="D7979" s="10"/>
      <c r="E7979" s="10"/>
      <c r="G7979" s="81"/>
      <c r="AU7979" s="25"/>
    </row>
    <row r="7980">
      <c r="D7980" s="10"/>
      <c r="E7980" s="10"/>
      <c r="G7980" s="81"/>
      <c r="AU7980" s="25"/>
    </row>
    <row r="7981">
      <c r="D7981" s="10"/>
      <c r="E7981" s="10"/>
      <c r="G7981" s="81"/>
      <c r="AU7981" s="25"/>
    </row>
    <row r="7982">
      <c r="D7982" s="10"/>
      <c r="E7982" s="10"/>
      <c r="G7982" s="81"/>
      <c r="AU7982" s="25"/>
    </row>
    <row r="7983">
      <c r="D7983" s="10"/>
      <c r="E7983" s="10"/>
      <c r="G7983" s="81"/>
      <c r="AU7983" s="25"/>
    </row>
    <row r="7984">
      <c r="D7984" s="10"/>
      <c r="E7984" s="10"/>
      <c r="G7984" s="81"/>
      <c r="AU7984" s="25"/>
    </row>
    <row r="7985">
      <c r="D7985" s="10"/>
      <c r="E7985" s="10"/>
      <c r="G7985" s="81"/>
      <c r="AU7985" s="25"/>
    </row>
    <row r="7986">
      <c r="D7986" s="10"/>
      <c r="E7986" s="10"/>
      <c r="G7986" s="81"/>
      <c r="AU7986" s="25"/>
    </row>
    <row r="7987">
      <c r="D7987" s="10"/>
      <c r="E7987" s="10"/>
      <c r="G7987" s="81"/>
      <c r="AU7987" s="25"/>
    </row>
    <row r="7988">
      <c r="D7988" s="10"/>
      <c r="E7988" s="10"/>
      <c r="G7988" s="81"/>
      <c r="AU7988" s="25"/>
    </row>
    <row r="7989">
      <c r="D7989" s="10"/>
      <c r="E7989" s="10"/>
      <c r="G7989" s="81"/>
      <c r="AU7989" s="25"/>
    </row>
    <row r="7990">
      <c r="D7990" s="10"/>
      <c r="E7990" s="10"/>
      <c r="G7990" s="81"/>
      <c r="AU7990" s="25"/>
    </row>
    <row r="7991">
      <c r="D7991" s="10"/>
      <c r="E7991" s="10"/>
      <c r="G7991" s="81"/>
      <c r="AU7991" s="25"/>
    </row>
    <row r="7992">
      <c r="D7992" s="10"/>
      <c r="E7992" s="10"/>
      <c r="G7992" s="81"/>
      <c r="AU7992" s="25"/>
    </row>
    <row r="7993">
      <c r="D7993" s="10"/>
      <c r="E7993" s="10"/>
      <c r="G7993" s="81"/>
      <c r="AU7993" s="25"/>
    </row>
    <row r="7994">
      <c r="D7994" s="10"/>
      <c r="E7994" s="10"/>
      <c r="G7994" s="81"/>
      <c r="AU7994" s="25"/>
    </row>
    <row r="7995">
      <c r="D7995" s="10"/>
      <c r="E7995" s="10"/>
      <c r="G7995" s="81"/>
      <c r="AU7995" s="25"/>
    </row>
    <row r="7996">
      <c r="D7996" s="10"/>
      <c r="E7996" s="10"/>
      <c r="G7996" s="81"/>
      <c r="AU7996" s="25"/>
    </row>
    <row r="7997">
      <c r="D7997" s="10"/>
      <c r="E7997" s="10"/>
      <c r="G7997" s="81"/>
      <c r="AU7997" s="25"/>
    </row>
    <row r="7998">
      <c r="D7998" s="10"/>
      <c r="E7998" s="10"/>
      <c r="G7998" s="81"/>
      <c r="AU7998" s="25"/>
    </row>
    <row r="7999">
      <c r="D7999" s="10"/>
      <c r="E7999" s="10"/>
      <c r="G7999" s="81"/>
      <c r="AU7999" s="25"/>
    </row>
    <row r="8000">
      <c r="D8000" s="10"/>
      <c r="E8000" s="10"/>
      <c r="G8000" s="81"/>
      <c r="AU8000" s="25"/>
    </row>
    <row r="8001">
      <c r="D8001" s="10"/>
      <c r="E8001" s="10"/>
      <c r="G8001" s="81"/>
      <c r="AU8001" s="25"/>
    </row>
    <row r="8002">
      <c r="D8002" s="10"/>
      <c r="E8002" s="10"/>
      <c r="G8002" s="81"/>
      <c r="AU8002" s="25"/>
    </row>
    <row r="8003">
      <c r="D8003" s="10"/>
      <c r="E8003" s="10"/>
      <c r="G8003" s="81"/>
      <c r="AU8003" s="25"/>
    </row>
    <row r="8004">
      <c r="D8004" s="10"/>
      <c r="E8004" s="10"/>
      <c r="G8004" s="81"/>
      <c r="AU8004" s="25"/>
    </row>
    <row r="8005">
      <c r="D8005" s="10"/>
      <c r="E8005" s="10"/>
      <c r="G8005" s="81"/>
      <c r="AU8005" s="25"/>
    </row>
    <row r="8006">
      <c r="D8006" s="10"/>
      <c r="E8006" s="10"/>
      <c r="G8006" s="81"/>
      <c r="AU8006" s="25"/>
    </row>
    <row r="8007">
      <c r="D8007" s="10"/>
      <c r="E8007" s="10"/>
      <c r="G8007" s="81"/>
      <c r="AU8007" s="25"/>
    </row>
    <row r="8008">
      <c r="D8008" s="10"/>
      <c r="E8008" s="10"/>
      <c r="G8008" s="81"/>
      <c r="AU8008" s="25"/>
    </row>
    <row r="8009">
      <c r="D8009" s="10"/>
      <c r="E8009" s="10"/>
      <c r="G8009" s="81"/>
      <c r="AU8009" s="25"/>
    </row>
    <row r="8010">
      <c r="D8010" s="10"/>
      <c r="E8010" s="10"/>
      <c r="G8010" s="81"/>
      <c r="AU8010" s="25"/>
    </row>
    <row r="8011">
      <c r="D8011" s="10"/>
      <c r="E8011" s="10"/>
      <c r="G8011" s="81"/>
      <c r="AU8011" s="25"/>
    </row>
    <row r="8012">
      <c r="D8012" s="10"/>
      <c r="E8012" s="10"/>
      <c r="G8012" s="81"/>
      <c r="AU8012" s="25"/>
    </row>
    <row r="8013">
      <c r="D8013" s="10"/>
      <c r="E8013" s="10"/>
      <c r="G8013" s="81"/>
      <c r="AU8013" s="25"/>
    </row>
    <row r="8014">
      <c r="D8014" s="10"/>
      <c r="E8014" s="10"/>
      <c r="G8014" s="81"/>
      <c r="AU8014" s="25"/>
    </row>
    <row r="8015">
      <c r="D8015" s="10"/>
      <c r="E8015" s="10"/>
      <c r="G8015" s="81"/>
      <c r="AU8015" s="25"/>
    </row>
    <row r="8016">
      <c r="D8016" s="10"/>
      <c r="E8016" s="10"/>
      <c r="G8016" s="81"/>
      <c r="AU8016" s="25"/>
    </row>
    <row r="8017">
      <c r="D8017" s="10"/>
      <c r="E8017" s="10"/>
      <c r="G8017" s="81"/>
      <c r="AU8017" s="25"/>
    </row>
    <row r="8018">
      <c r="D8018" s="10"/>
      <c r="E8018" s="10"/>
      <c r="G8018" s="81"/>
      <c r="AU8018" s="25"/>
    </row>
    <row r="8019">
      <c r="D8019" s="10"/>
      <c r="E8019" s="10"/>
      <c r="G8019" s="81"/>
      <c r="AU8019" s="25"/>
    </row>
    <row r="8020">
      <c r="D8020" s="10"/>
      <c r="E8020" s="10"/>
      <c r="G8020" s="81"/>
      <c r="AU8020" s="25"/>
    </row>
    <row r="8021">
      <c r="D8021" s="10"/>
      <c r="E8021" s="10"/>
      <c r="G8021" s="81"/>
      <c r="AU8021" s="25"/>
    </row>
    <row r="8022">
      <c r="D8022" s="10"/>
      <c r="E8022" s="10"/>
      <c r="G8022" s="81"/>
      <c r="AU8022" s="25"/>
    </row>
    <row r="8023">
      <c r="D8023" s="10"/>
      <c r="E8023" s="10"/>
      <c r="G8023" s="81"/>
      <c r="AU8023" s="25"/>
    </row>
    <row r="8024">
      <c r="D8024" s="10"/>
      <c r="E8024" s="10"/>
      <c r="G8024" s="81"/>
      <c r="AU8024" s="25"/>
    </row>
    <row r="8025">
      <c r="D8025" s="10"/>
      <c r="E8025" s="10"/>
      <c r="G8025" s="81"/>
      <c r="AU8025" s="25"/>
    </row>
    <row r="8026">
      <c r="D8026" s="10"/>
      <c r="E8026" s="10"/>
      <c r="G8026" s="81"/>
      <c r="AU8026" s="25"/>
    </row>
    <row r="8027">
      <c r="D8027" s="10"/>
      <c r="E8027" s="10"/>
      <c r="G8027" s="81"/>
      <c r="AU8027" s="25"/>
    </row>
    <row r="8028">
      <c r="D8028" s="10"/>
      <c r="E8028" s="10"/>
      <c r="G8028" s="81"/>
      <c r="AU8028" s="25"/>
    </row>
    <row r="8029">
      <c r="D8029" s="10"/>
      <c r="E8029" s="10"/>
      <c r="G8029" s="81"/>
      <c r="AU8029" s="25"/>
    </row>
    <row r="8030">
      <c r="D8030" s="10"/>
      <c r="E8030" s="10"/>
      <c r="G8030" s="81"/>
      <c r="AU8030" s="25"/>
    </row>
    <row r="8031">
      <c r="D8031" s="10"/>
      <c r="E8031" s="10"/>
      <c r="G8031" s="81"/>
      <c r="AU8031" s="25"/>
    </row>
    <row r="8032">
      <c r="D8032" s="10"/>
      <c r="E8032" s="10"/>
      <c r="G8032" s="81"/>
      <c r="AU8032" s="25"/>
    </row>
    <row r="8033">
      <c r="D8033" s="10"/>
      <c r="E8033" s="10"/>
      <c r="G8033" s="81"/>
      <c r="AU8033" s="25"/>
    </row>
    <row r="8034">
      <c r="D8034" s="10"/>
      <c r="E8034" s="10"/>
      <c r="G8034" s="81"/>
      <c r="AU8034" s="25"/>
    </row>
    <row r="8035">
      <c r="D8035" s="10"/>
      <c r="E8035" s="10"/>
      <c r="G8035" s="81"/>
      <c r="AU8035" s="25"/>
    </row>
    <row r="8036">
      <c r="D8036" s="10"/>
      <c r="E8036" s="10"/>
      <c r="G8036" s="81"/>
      <c r="AU8036" s="25"/>
    </row>
    <row r="8037">
      <c r="D8037" s="10"/>
      <c r="E8037" s="10"/>
      <c r="G8037" s="81"/>
      <c r="AU8037" s="25"/>
    </row>
    <row r="8038">
      <c r="D8038" s="10"/>
      <c r="E8038" s="10"/>
      <c r="G8038" s="81"/>
      <c r="AU8038" s="25"/>
    </row>
    <row r="8039">
      <c r="D8039" s="10"/>
      <c r="E8039" s="10"/>
      <c r="G8039" s="81"/>
      <c r="AU8039" s="25"/>
    </row>
    <row r="8040">
      <c r="D8040" s="10"/>
      <c r="E8040" s="10"/>
      <c r="G8040" s="81"/>
      <c r="AU8040" s="25"/>
    </row>
    <row r="8041">
      <c r="D8041" s="10"/>
      <c r="E8041" s="10"/>
      <c r="G8041" s="81"/>
      <c r="AU8041" s="25"/>
    </row>
    <row r="8042">
      <c r="D8042" s="10"/>
      <c r="E8042" s="10"/>
      <c r="G8042" s="81"/>
      <c r="AU8042" s="25"/>
    </row>
    <row r="8043">
      <c r="D8043" s="10"/>
      <c r="E8043" s="10"/>
      <c r="G8043" s="81"/>
      <c r="AU8043" s="25"/>
    </row>
    <row r="8044">
      <c r="D8044" s="10"/>
      <c r="E8044" s="10"/>
      <c r="G8044" s="81"/>
      <c r="AU8044" s="25"/>
    </row>
    <row r="8045">
      <c r="D8045" s="10"/>
      <c r="E8045" s="10"/>
      <c r="G8045" s="81"/>
      <c r="AU8045" s="25"/>
    </row>
    <row r="8046">
      <c r="D8046" s="10"/>
      <c r="E8046" s="10"/>
      <c r="G8046" s="81"/>
      <c r="AU8046" s="25"/>
    </row>
    <row r="8047">
      <c r="D8047" s="10"/>
      <c r="E8047" s="10"/>
      <c r="G8047" s="81"/>
      <c r="AU8047" s="25"/>
    </row>
    <row r="8048">
      <c r="D8048" s="10"/>
      <c r="E8048" s="10"/>
      <c r="G8048" s="81"/>
      <c r="AU8048" s="25"/>
    </row>
    <row r="8049">
      <c r="D8049" s="10"/>
      <c r="E8049" s="10"/>
      <c r="G8049" s="81"/>
      <c r="AU8049" s="25"/>
    </row>
    <row r="8050">
      <c r="D8050" s="10"/>
      <c r="E8050" s="10"/>
      <c r="G8050" s="81"/>
      <c r="AU8050" s="25"/>
    </row>
    <row r="8051">
      <c r="D8051" s="10"/>
      <c r="E8051" s="10"/>
      <c r="G8051" s="81"/>
      <c r="AU8051" s="25"/>
    </row>
    <row r="8052">
      <c r="D8052" s="10"/>
      <c r="E8052" s="10"/>
      <c r="G8052" s="81"/>
      <c r="AU8052" s="25"/>
    </row>
    <row r="8053">
      <c r="D8053" s="10"/>
      <c r="E8053" s="10"/>
      <c r="G8053" s="81"/>
      <c r="AU8053" s="25"/>
    </row>
    <row r="8054">
      <c r="D8054" s="10"/>
      <c r="E8054" s="10"/>
      <c r="G8054" s="81"/>
      <c r="AU8054" s="25"/>
    </row>
    <row r="8055">
      <c r="D8055" s="10"/>
      <c r="E8055" s="10"/>
      <c r="G8055" s="81"/>
      <c r="AU8055" s="25"/>
    </row>
    <row r="8056">
      <c r="D8056" s="10"/>
      <c r="E8056" s="10"/>
      <c r="G8056" s="81"/>
      <c r="AU8056" s="25"/>
    </row>
    <row r="8057">
      <c r="D8057" s="10"/>
      <c r="E8057" s="10"/>
      <c r="G8057" s="81"/>
      <c r="AU8057" s="25"/>
    </row>
    <row r="8058">
      <c r="D8058" s="10"/>
      <c r="E8058" s="10"/>
      <c r="G8058" s="81"/>
      <c r="AU8058" s="25"/>
    </row>
    <row r="8059">
      <c r="D8059" s="10"/>
      <c r="E8059" s="10"/>
      <c r="G8059" s="81"/>
      <c r="AU8059" s="25"/>
    </row>
    <row r="8060">
      <c r="D8060" s="10"/>
      <c r="E8060" s="10"/>
      <c r="G8060" s="81"/>
      <c r="AU8060" s="25"/>
    </row>
    <row r="8061">
      <c r="D8061" s="10"/>
      <c r="E8061" s="10"/>
      <c r="G8061" s="81"/>
      <c r="AU8061" s="25"/>
    </row>
    <row r="8062">
      <c r="D8062" s="10"/>
      <c r="E8062" s="10"/>
      <c r="G8062" s="81"/>
      <c r="AU8062" s="25"/>
    </row>
    <row r="8063">
      <c r="D8063" s="10"/>
      <c r="E8063" s="10"/>
      <c r="G8063" s="81"/>
      <c r="AU8063" s="25"/>
    </row>
    <row r="8064">
      <c r="D8064" s="10"/>
      <c r="E8064" s="10"/>
      <c r="G8064" s="81"/>
      <c r="AU8064" s="25"/>
    </row>
    <row r="8065">
      <c r="D8065" s="10"/>
      <c r="E8065" s="10"/>
      <c r="G8065" s="81"/>
      <c r="AU8065" s="25"/>
    </row>
    <row r="8066">
      <c r="D8066" s="10"/>
      <c r="E8066" s="10"/>
      <c r="G8066" s="81"/>
      <c r="AU8066" s="25"/>
    </row>
    <row r="8067">
      <c r="D8067" s="10"/>
      <c r="E8067" s="10"/>
      <c r="G8067" s="81"/>
      <c r="AU8067" s="25"/>
    </row>
    <row r="8068">
      <c r="D8068" s="10"/>
      <c r="E8068" s="10"/>
      <c r="G8068" s="81"/>
      <c r="AU8068" s="25"/>
    </row>
    <row r="8069">
      <c r="D8069" s="10"/>
      <c r="E8069" s="10"/>
      <c r="G8069" s="81"/>
      <c r="AU8069" s="25"/>
    </row>
    <row r="8070">
      <c r="D8070" s="10"/>
      <c r="E8070" s="10"/>
      <c r="G8070" s="81"/>
      <c r="AU8070" s="25"/>
    </row>
    <row r="8071">
      <c r="D8071" s="10"/>
      <c r="E8071" s="10"/>
      <c r="G8071" s="81"/>
      <c r="AU8071" s="25"/>
    </row>
    <row r="8072">
      <c r="D8072" s="10"/>
      <c r="E8072" s="10"/>
      <c r="G8072" s="81"/>
      <c r="AU8072" s="25"/>
    </row>
    <row r="8073">
      <c r="D8073" s="10"/>
      <c r="E8073" s="10"/>
      <c r="G8073" s="81"/>
      <c r="AU8073" s="25"/>
    </row>
    <row r="8074">
      <c r="D8074" s="10"/>
      <c r="E8074" s="10"/>
      <c r="G8074" s="81"/>
      <c r="AU8074" s="25"/>
    </row>
    <row r="8075">
      <c r="D8075" s="10"/>
      <c r="E8075" s="10"/>
      <c r="G8075" s="81"/>
      <c r="AU8075" s="25"/>
    </row>
    <row r="8076">
      <c r="D8076" s="10"/>
      <c r="E8076" s="10"/>
      <c r="G8076" s="81"/>
      <c r="AU8076" s="25"/>
    </row>
    <row r="8077">
      <c r="D8077" s="10"/>
      <c r="E8077" s="10"/>
      <c r="G8077" s="81"/>
      <c r="AU8077" s="25"/>
    </row>
    <row r="8078">
      <c r="D8078" s="10"/>
      <c r="E8078" s="10"/>
      <c r="G8078" s="81"/>
      <c r="AU8078" s="25"/>
    </row>
    <row r="8079">
      <c r="D8079" s="10"/>
      <c r="E8079" s="10"/>
      <c r="G8079" s="81"/>
      <c r="AU8079" s="25"/>
    </row>
    <row r="8080">
      <c r="D8080" s="10"/>
      <c r="E8080" s="10"/>
      <c r="G8080" s="81"/>
      <c r="AU8080" s="25"/>
    </row>
    <row r="8081">
      <c r="D8081" s="10"/>
      <c r="E8081" s="10"/>
      <c r="G8081" s="81"/>
      <c r="AU8081" s="25"/>
    </row>
    <row r="8082">
      <c r="D8082" s="10"/>
      <c r="E8082" s="10"/>
      <c r="G8082" s="81"/>
      <c r="AU8082" s="25"/>
    </row>
    <row r="8083">
      <c r="D8083" s="10"/>
      <c r="E8083" s="10"/>
      <c r="G8083" s="81"/>
      <c r="AU8083" s="25"/>
    </row>
    <row r="8084">
      <c r="D8084" s="10"/>
      <c r="E8084" s="10"/>
      <c r="G8084" s="81"/>
      <c r="AU8084" s="25"/>
    </row>
    <row r="8085">
      <c r="D8085" s="10"/>
      <c r="E8085" s="10"/>
      <c r="G8085" s="81"/>
      <c r="AU8085" s="25"/>
    </row>
    <row r="8086">
      <c r="D8086" s="10"/>
      <c r="E8086" s="10"/>
      <c r="G8086" s="81"/>
      <c r="AU8086" s="25"/>
    </row>
    <row r="8087">
      <c r="D8087" s="10"/>
      <c r="E8087" s="10"/>
      <c r="G8087" s="81"/>
      <c r="AU8087" s="25"/>
    </row>
    <row r="8088">
      <c r="D8088" s="10"/>
      <c r="E8088" s="10"/>
      <c r="G8088" s="81"/>
      <c r="AU8088" s="25"/>
    </row>
    <row r="8089">
      <c r="D8089" s="10"/>
      <c r="E8089" s="10"/>
      <c r="G8089" s="81"/>
      <c r="AU8089" s="25"/>
    </row>
    <row r="8090">
      <c r="D8090" s="10"/>
      <c r="E8090" s="10"/>
      <c r="G8090" s="81"/>
      <c r="AU8090" s="25"/>
    </row>
    <row r="8091">
      <c r="D8091" s="10"/>
      <c r="E8091" s="10"/>
      <c r="G8091" s="81"/>
      <c r="AU8091" s="25"/>
    </row>
    <row r="8092">
      <c r="D8092" s="10"/>
      <c r="E8092" s="10"/>
      <c r="G8092" s="81"/>
      <c r="AU8092" s="25"/>
    </row>
    <row r="8093">
      <c r="D8093" s="10"/>
      <c r="E8093" s="10"/>
      <c r="G8093" s="81"/>
      <c r="AU8093" s="25"/>
    </row>
    <row r="8094">
      <c r="D8094" s="10"/>
      <c r="E8094" s="10"/>
      <c r="G8094" s="81"/>
      <c r="AU8094" s="25"/>
    </row>
    <row r="8095">
      <c r="D8095" s="10"/>
      <c r="E8095" s="10"/>
      <c r="G8095" s="81"/>
      <c r="AU8095" s="25"/>
    </row>
    <row r="8096">
      <c r="D8096" s="10"/>
      <c r="E8096" s="10"/>
      <c r="G8096" s="81"/>
      <c r="AU8096" s="25"/>
    </row>
    <row r="8097">
      <c r="D8097" s="10"/>
      <c r="E8097" s="10"/>
      <c r="G8097" s="81"/>
      <c r="AU8097" s="25"/>
    </row>
    <row r="8098">
      <c r="D8098" s="10"/>
      <c r="E8098" s="10"/>
      <c r="G8098" s="81"/>
      <c r="AU8098" s="25"/>
    </row>
    <row r="8099">
      <c r="D8099" s="10"/>
      <c r="E8099" s="10"/>
      <c r="G8099" s="81"/>
      <c r="AU8099" s="25"/>
    </row>
    <row r="8100">
      <c r="D8100" s="10"/>
      <c r="E8100" s="10"/>
      <c r="G8100" s="81"/>
      <c r="AU8100" s="25"/>
    </row>
    <row r="8101">
      <c r="D8101" s="10"/>
      <c r="E8101" s="10"/>
      <c r="G8101" s="81"/>
      <c r="AU8101" s="25"/>
    </row>
    <row r="8102">
      <c r="D8102" s="10"/>
      <c r="E8102" s="10"/>
      <c r="G8102" s="81"/>
      <c r="AU8102" s="25"/>
    </row>
    <row r="8103">
      <c r="D8103" s="10"/>
      <c r="E8103" s="10"/>
      <c r="G8103" s="81"/>
      <c r="AU8103" s="25"/>
    </row>
    <row r="8104">
      <c r="D8104" s="10"/>
      <c r="E8104" s="10"/>
      <c r="G8104" s="81"/>
      <c r="AU8104" s="25"/>
    </row>
    <row r="8105">
      <c r="D8105" s="10"/>
      <c r="E8105" s="10"/>
      <c r="G8105" s="81"/>
      <c r="AU8105" s="25"/>
    </row>
    <row r="8106">
      <c r="D8106" s="10"/>
      <c r="E8106" s="10"/>
      <c r="G8106" s="81"/>
      <c r="AU8106" s="25"/>
    </row>
    <row r="8107">
      <c r="D8107" s="10"/>
      <c r="E8107" s="10"/>
      <c r="G8107" s="81"/>
      <c r="AU8107" s="25"/>
    </row>
    <row r="8108">
      <c r="D8108" s="10"/>
      <c r="E8108" s="10"/>
      <c r="G8108" s="81"/>
      <c r="AU8108" s="25"/>
    </row>
    <row r="8109">
      <c r="D8109" s="10"/>
      <c r="E8109" s="10"/>
      <c r="G8109" s="81"/>
      <c r="AU8109" s="25"/>
    </row>
    <row r="8110">
      <c r="D8110" s="10"/>
      <c r="E8110" s="10"/>
      <c r="G8110" s="81"/>
      <c r="AU8110" s="25"/>
    </row>
    <row r="8111">
      <c r="D8111" s="10"/>
      <c r="E8111" s="10"/>
      <c r="G8111" s="81"/>
      <c r="AU8111" s="25"/>
    </row>
    <row r="8112">
      <c r="D8112" s="10"/>
      <c r="E8112" s="10"/>
      <c r="G8112" s="81"/>
      <c r="AU8112" s="25"/>
    </row>
    <row r="8113">
      <c r="D8113" s="10"/>
      <c r="E8113" s="10"/>
      <c r="G8113" s="81"/>
      <c r="AU8113" s="25"/>
    </row>
    <row r="8114">
      <c r="D8114" s="10"/>
      <c r="E8114" s="10"/>
      <c r="G8114" s="81"/>
      <c r="AU8114" s="25"/>
    </row>
    <row r="8115">
      <c r="D8115" s="10"/>
      <c r="E8115" s="10"/>
      <c r="G8115" s="81"/>
      <c r="AU8115" s="25"/>
    </row>
    <row r="8116">
      <c r="D8116" s="10"/>
      <c r="E8116" s="10"/>
      <c r="G8116" s="81"/>
      <c r="AU8116" s="25"/>
    </row>
    <row r="8117">
      <c r="D8117" s="10"/>
      <c r="E8117" s="10"/>
      <c r="G8117" s="81"/>
      <c r="AU8117" s="25"/>
    </row>
    <row r="8118">
      <c r="D8118" s="10"/>
      <c r="E8118" s="10"/>
      <c r="G8118" s="81"/>
      <c r="AU8118" s="25"/>
    </row>
    <row r="8119">
      <c r="D8119" s="10"/>
      <c r="E8119" s="10"/>
      <c r="G8119" s="81"/>
      <c r="AU8119" s="25"/>
    </row>
    <row r="8120">
      <c r="D8120" s="10"/>
      <c r="E8120" s="10"/>
      <c r="G8120" s="81"/>
      <c r="AU8120" s="25"/>
    </row>
    <row r="8121">
      <c r="D8121" s="10"/>
      <c r="E8121" s="10"/>
      <c r="G8121" s="81"/>
      <c r="AU8121" s="25"/>
    </row>
    <row r="8122">
      <c r="D8122" s="10"/>
      <c r="E8122" s="10"/>
      <c r="G8122" s="81"/>
      <c r="AU8122" s="25"/>
    </row>
    <row r="8123">
      <c r="D8123" s="10"/>
      <c r="E8123" s="10"/>
      <c r="G8123" s="81"/>
      <c r="AU8123" s="25"/>
    </row>
    <row r="8124">
      <c r="D8124" s="10"/>
      <c r="E8124" s="10"/>
      <c r="G8124" s="81"/>
      <c r="AU8124" s="25"/>
    </row>
    <row r="8125">
      <c r="D8125" s="10"/>
      <c r="E8125" s="10"/>
      <c r="G8125" s="81"/>
      <c r="AU8125" s="25"/>
    </row>
    <row r="8126">
      <c r="D8126" s="10"/>
      <c r="E8126" s="10"/>
      <c r="G8126" s="81"/>
      <c r="AU8126" s="25"/>
    </row>
    <row r="8127">
      <c r="D8127" s="10"/>
      <c r="E8127" s="10"/>
      <c r="G8127" s="81"/>
      <c r="AU8127" s="25"/>
    </row>
    <row r="8128">
      <c r="D8128" s="10"/>
      <c r="E8128" s="10"/>
      <c r="G8128" s="81"/>
      <c r="AU8128" s="25"/>
    </row>
    <row r="8129">
      <c r="D8129" s="10"/>
      <c r="E8129" s="10"/>
      <c r="G8129" s="81"/>
      <c r="AU8129" s="25"/>
    </row>
    <row r="8130">
      <c r="D8130" s="10"/>
      <c r="E8130" s="10"/>
      <c r="G8130" s="81"/>
      <c r="AU8130" s="25"/>
    </row>
    <row r="8131">
      <c r="D8131" s="10"/>
      <c r="E8131" s="10"/>
      <c r="G8131" s="81"/>
      <c r="AU8131" s="25"/>
    </row>
    <row r="8132">
      <c r="D8132" s="10"/>
      <c r="E8132" s="10"/>
      <c r="G8132" s="81"/>
      <c r="AU8132" s="25"/>
    </row>
    <row r="8133">
      <c r="D8133" s="10"/>
      <c r="E8133" s="10"/>
      <c r="G8133" s="81"/>
      <c r="AU8133" s="25"/>
    </row>
    <row r="8134">
      <c r="D8134" s="10"/>
      <c r="E8134" s="10"/>
      <c r="G8134" s="81"/>
      <c r="AU8134" s="25"/>
    </row>
    <row r="8135">
      <c r="D8135" s="10"/>
      <c r="E8135" s="10"/>
      <c r="G8135" s="81"/>
      <c r="AU8135" s="25"/>
    </row>
    <row r="8136">
      <c r="D8136" s="10"/>
      <c r="E8136" s="10"/>
      <c r="G8136" s="81"/>
      <c r="AU8136" s="25"/>
    </row>
    <row r="8137">
      <c r="D8137" s="10"/>
      <c r="E8137" s="10"/>
      <c r="G8137" s="81"/>
      <c r="AU8137" s="25"/>
    </row>
    <row r="8138">
      <c r="D8138" s="10"/>
      <c r="E8138" s="10"/>
      <c r="G8138" s="81"/>
      <c r="AU8138" s="25"/>
    </row>
    <row r="8139">
      <c r="D8139" s="10"/>
      <c r="E8139" s="10"/>
      <c r="G8139" s="81"/>
      <c r="AU8139" s="25"/>
    </row>
    <row r="8140">
      <c r="D8140" s="10"/>
      <c r="E8140" s="10"/>
      <c r="G8140" s="81"/>
      <c r="AU8140" s="25"/>
    </row>
    <row r="8141">
      <c r="D8141" s="10"/>
      <c r="E8141" s="10"/>
      <c r="G8141" s="81"/>
      <c r="AU8141" s="25"/>
    </row>
    <row r="8142">
      <c r="D8142" s="10"/>
      <c r="E8142" s="10"/>
      <c r="G8142" s="81"/>
      <c r="AU8142" s="25"/>
    </row>
    <row r="8143">
      <c r="D8143" s="10"/>
      <c r="E8143" s="10"/>
      <c r="G8143" s="81"/>
      <c r="AU8143" s="25"/>
    </row>
    <row r="8144">
      <c r="D8144" s="10"/>
      <c r="E8144" s="10"/>
      <c r="G8144" s="81"/>
      <c r="AU8144" s="25"/>
    </row>
    <row r="8145">
      <c r="D8145" s="10"/>
      <c r="E8145" s="10"/>
      <c r="G8145" s="81"/>
      <c r="AU8145" s="25"/>
    </row>
    <row r="8146">
      <c r="D8146" s="10"/>
      <c r="E8146" s="10"/>
      <c r="G8146" s="81"/>
      <c r="AU8146" s="25"/>
    </row>
    <row r="8147">
      <c r="D8147" s="10"/>
      <c r="E8147" s="10"/>
      <c r="G8147" s="81"/>
      <c r="AU8147" s="25"/>
    </row>
    <row r="8148">
      <c r="D8148" s="10"/>
      <c r="E8148" s="10"/>
      <c r="G8148" s="81"/>
      <c r="AU8148" s="25"/>
    </row>
    <row r="8149">
      <c r="D8149" s="10"/>
      <c r="E8149" s="10"/>
      <c r="G8149" s="81"/>
      <c r="AU8149" s="25"/>
    </row>
    <row r="8150">
      <c r="D8150" s="10"/>
      <c r="E8150" s="10"/>
      <c r="G8150" s="81"/>
      <c r="AU8150" s="25"/>
    </row>
    <row r="8151">
      <c r="D8151" s="10"/>
      <c r="E8151" s="10"/>
      <c r="G8151" s="81"/>
      <c r="AU8151" s="25"/>
    </row>
    <row r="8152">
      <c r="D8152" s="10"/>
      <c r="E8152" s="10"/>
      <c r="G8152" s="81"/>
      <c r="AU8152" s="25"/>
    </row>
    <row r="8153">
      <c r="D8153" s="10"/>
      <c r="E8153" s="10"/>
      <c r="G8153" s="81"/>
      <c r="AU8153" s="25"/>
    </row>
    <row r="8154">
      <c r="D8154" s="10"/>
      <c r="E8154" s="10"/>
      <c r="G8154" s="81"/>
      <c r="AU8154" s="25"/>
    </row>
    <row r="8155">
      <c r="D8155" s="10"/>
      <c r="E8155" s="10"/>
      <c r="G8155" s="81"/>
      <c r="AU8155" s="25"/>
    </row>
    <row r="8156">
      <c r="D8156" s="10"/>
      <c r="E8156" s="10"/>
      <c r="G8156" s="81"/>
      <c r="AU8156" s="25"/>
    </row>
    <row r="8157">
      <c r="D8157" s="10"/>
      <c r="E8157" s="10"/>
      <c r="G8157" s="81"/>
      <c r="AU8157" s="25"/>
    </row>
    <row r="8158">
      <c r="D8158" s="10"/>
      <c r="E8158" s="10"/>
      <c r="G8158" s="81"/>
      <c r="AU8158" s="25"/>
    </row>
    <row r="8159">
      <c r="D8159" s="10"/>
      <c r="E8159" s="10"/>
      <c r="G8159" s="81"/>
      <c r="AU8159" s="25"/>
    </row>
    <row r="8160">
      <c r="D8160" s="10"/>
      <c r="E8160" s="10"/>
      <c r="G8160" s="81"/>
      <c r="AU8160" s="25"/>
    </row>
    <row r="8161">
      <c r="D8161" s="10"/>
      <c r="E8161" s="10"/>
      <c r="G8161" s="81"/>
      <c r="AU8161" s="25"/>
    </row>
    <row r="8162">
      <c r="D8162" s="10"/>
      <c r="E8162" s="10"/>
      <c r="G8162" s="81"/>
      <c r="AU8162" s="25"/>
    </row>
    <row r="8163">
      <c r="D8163" s="10"/>
      <c r="E8163" s="10"/>
      <c r="G8163" s="81"/>
      <c r="AU8163" s="25"/>
    </row>
    <row r="8164">
      <c r="D8164" s="10"/>
      <c r="E8164" s="10"/>
      <c r="G8164" s="81"/>
      <c r="AU8164" s="25"/>
    </row>
    <row r="8165">
      <c r="D8165" s="10"/>
      <c r="E8165" s="10"/>
      <c r="G8165" s="81"/>
      <c r="AU8165" s="25"/>
    </row>
    <row r="8166">
      <c r="D8166" s="10"/>
      <c r="E8166" s="10"/>
      <c r="G8166" s="81"/>
      <c r="AU8166" s="25"/>
    </row>
    <row r="8167">
      <c r="D8167" s="10"/>
      <c r="E8167" s="10"/>
      <c r="G8167" s="81"/>
      <c r="AU8167" s="25"/>
    </row>
    <row r="8168">
      <c r="D8168" s="10"/>
      <c r="E8168" s="10"/>
      <c r="G8168" s="81"/>
      <c r="AU8168" s="25"/>
    </row>
    <row r="8169">
      <c r="D8169" s="10"/>
      <c r="E8169" s="10"/>
      <c r="G8169" s="81"/>
      <c r="AU8169" s="25"/>
    </row>
    <row r="8170">
      <c r="D8170" s="10"/>
      <c r="E8170" s="10"/>
      <c r="G8170" s="81"/>
      <c r="AU8170" s="25"/>
    </row>
    <row r="8171">
      <c r="D8171" s="10"/>
      <c r="E8171" s="10"/>
      <c r="G8171" s="81"/>
      <c r="AU8171" s="25"/>
    </row>
    <row r="8172">
      <c r="D8172" s="10"/>
      <c r="E8172" s="10"/>
      <c r="G8172" s="81"/>
      <c r="AU8172" s="25"/>
    </row>
    <row r="8173">
      <c r="D8173" s="10"/>
      <c r="E8173" s="10"/>
      <c r="G8173" s="81"/>
      <c r="AU8173" s="25"/>
    </row>
    <row r="8174">
      <c r="D8174" s="10"/>
      <c r="E8174" s="10"/>
      <c r="G8174" s="81"/>
      <c r="AU8174" s="25"/>
    </row>
    <row r="8175">
      <c r="D8175" s="10"/>
      <c r="E8175" s="10"/>
      <c r="G8175" s="81"/>
      <c r="AU8175" s="25"/>
    </row>
    <row r="8176">
      <c r="D8176" s="10"/>
      <c r="E8176" s="10"/>
      <c r="G8176" s="81"/>
      <c r="AU8176" s="25"/>
    </row>
    <row r="8177">
      <c r="D8177" s="10"/>
      <c r="E8177" s="10"/>
      <c r="G8177" s="81"/>
      <c r="AU8177" s="25"/>
    </row>
    <row r="8178">
      <c r="D8178" s="10"/>
      <c r="E8178" s="10"/>
      <c r="G8178" s="81"/>
      <c r="AU8178" s="25"/>
    </row>
    <row r="8179">
      <c r="D8179" s="10"/>
      <c r="E8179" s="10"/>
      <c r="G8179" s="81"/>
      <c r="AU8179" s="25"/>
    </row>
    <row r="8180">
      <c r="D8180" s="10"/>
      <c r="E8180" s="10"/>
      <c r="G8180" s="81"/>
      <c r="AU8180" s="25"/>
    </row>
    <row r="8181">
      <c r="D8181" s="10"/>
      <c r="E8181" s="10"/>
      <c r="G8181" s="81"/>
      <c r="AU8181" s="25"/>
    </row>
    <row r="8182">
      <c r="D8182" s="10"/>
      <c r="E8182" s="10"/>
      <c r="G8182" s="81"/>
      <c r="AU8182" s="25"/>
    </row>
    <row r="8183">
      <c r="D8183" s="10"/>
      <c r="E8183" s="10"/>
      <c r="G8183" s="81"/>
      <c r="AU8183" s="25"/>
    </row>
    <row r="8184">
      <c r="D8184" s="10"/>
      <c r="E8184" s="10"/>
      <c r="G8184" s="81"/>
      <c r="AU8184" s="25"/>
    </row>
    <row r="8185">
      <c r="D8185" s="10"/>
      <c r="E8185" s="10"/>
      <c r="G8185" s="81"/>
      <c r="AU8185" s="25"/>
    </row>
    <row r="8186">
      <c r="D8186" s="10"/>
      <c r="E8186" s="10"/>
      <c r="G8186" s="81"/>
      <c r="AU8186" s="25"/>
    </row>
    <row r="8187">
      <c r="D8187" s="10"/>
      <c r="E8187" s="10"/>
      <c r="G8187" s="81"/>
      <c r="AU8187" s="25"/>
    </row>
    <row r="8188">
      <c r="D8188" s="10"/>
      <c r="E8188" s="10"/>
      <c r="G8188" s="81"/>
      <c r="AU8188" s="25"/>
    </row>
    <row r="8189">
      <c r="D8189" s="10"/>
      <c r="E8189" s="10"/>
      <c r="G8189" s="81"/>
      <c r="AU8189" s="25"/>
    </row>
    <row r="8190">
      <c r="D8190" s="10"/>
      <c r="E8190" s="10"/>
      <c r="G8190" s="81"/>
      <c r="AU8190" s="25"/>
    </row>
    <row r="8191">
      <c r="D8191" s="10"/>
      <c r="E8191" s="10"/>
      <c r="G8191" s="81"/>
      <c r="AU8191" s="25"/>
    </row>
    <row r="8192">
      <c r="D8192" s="10"/>
      <c r="E8192" s="10"/>
      <c r="G8192" s="81"/>
      <c r="AU8192" s="25"/>
    </row>
    <row r="8193">
      <c r="D8193" s="10"/>
      <c r="E8193" s="10"/>
      <c r="G8193" s="81"/>
      <c r="AU8193" s="25"/>
    </row>
    <row r="8194">
      <c r="D8194" s="10"/>
      <c r="E8194" s="10"/>
      <c r="G8194" s="81"/>
      <c r="AU8194" s="25"/>
    </row>
    <row r="8195">
      <c r="D8195" s="10"/>
      <c r="E8195" s="10"/>
      <c r="G8195" s="81"/>
      <c r="AU8195" s="25"/>
    </row>
    <row r="8196">
      <c r="D8196" s="10"/>
      <c r="E8196" s="10"/>
      <c r="G8196" s="81"/>
      <c r="AU8196" s="25"/>
    </row>
    <row r="8197">
      <c r="D8197" s="10"/>
      <c r="E8197" s="10"/>
      <c r="G8197" s="81"/>
      <c r="AU8197" s="25"/>
    </row>
    <row r="8198">
      <c r="D8198" s="10"/>
      <c r="E8198" s="10"/>
      <c r="G8198" s="81"/>
      <c r="AU8198" s="25"/>
    </row>
    <row r="8199">
      <c r="D8199" s="10"/>
      <c r="E8199" s="10"/>
      <c r="G8199" s="81"/>
      <c r="AU8199" s="25"/>
    </row>
    <row r="8200">
      <c r="D8200" s="10"/>
      <c r="E8200" s="10"/>
      <c r="G8200" s="81"/>
      <c r="AU8200" s="25"/>
    </row>
    <row r="8201">
      <c r="D8201" s="10"/>
      <c r="E8201" s="10"/>
      <c r="G8201" s="81"/>
      <c r="AU8201" s="25"/>
    </row>
    <row r="8202">
      <c r="D8202" s="10"/>
      <c r="E8202" s="10"/>
      <c r="G8202" s="81"/>
      <c r="AU8202" s="25"/>
    </row>
    <row r="8203">
      <c r="D8203" s="10"/>
      <c r="E8203" s="10"/>
      <c r="G8203" s="81"/>
      <c r="AU8203" s="25"/>
    </row>
    <row r="8204">
      <c r="D8204" s="10"/>
      <c r="E8204" s="10"/>
      <c r="G8204" s="81"/>
      <c r="AU8204" s="25"/>
    </row>
    <row r="8205">
      <c r="D8205" s="10"/>
      <c r="E8205" s="10"/>
      <c r="G8205" s="81"/>
      <c r="AU8205" s="25"/>
    </row>
    <row r="8206">
      <c r="D8206" s="10"/>
      <c r="E8206" s="10"/>
      <c r="G8206" s="81"/>
      <c r="AU8206" s="25"/>
    </row>
    <row r="8207">
      <c r="D8207" s="10"/>
      <c r="E8207" s="10"/>
      <c r="G8207" s="81"/>
      <c r="AU8207" s="25"/>
    </row>
    <row r="8208">
      <c r="D8208" s="10"/>
      <c r="E8208" s="10"/>
      <c r="G8208" s="81"/>
      <c r="AU8208" s="25"/>
    </row>
    <row r="8209">
      <c r="D8209" s="10"/>
      <c r="E8209" s="10"/>
      <c r="G8209" s="81"/>
      <c r="AU8209" s="25"/>
    </row>
    <row r="8210">
      <c r="D8210" s="10"/>
      <c r="E8210" s="10"/>
      <c r="G8210" s="81"/>
      <c r="AU8210" s="25"/>
    </row>
    <row r="8211">
      <c r="D8211" s="10"/>
      <c r="E8211" s="10"/>
      <c r="G8211" s="81"/>
      <c r="AU8211" s="25"/>
    </row>
    <row r="8212">
      <c r="D8212" s="10"/>
      <c r="E8212" s="10"/>
      <c r="G8212" s="81"/>
      <c r="AU8212" s="25"/>
    </row>
    <row r="8213">
      <c r="D8213" s="10"/>
      <c r="E8213" s="10"/>
      <c r="G8213" s="81"/>
      <c r="AU8213" s="25"/>
    </row>
    <row r="8214">
      <c r="D8214" s="10"/>
      <c r="E8214" s="10"/>
      <c r="G8214" s="81"/>
      <c r="AU8214" s="25"/>
    </row>
    <row r="8215">
      <c r="D8215" s="10"/>
      <c r="E8215" s="10"/>
      <c r="G8215" s="81"/>
      <c r="AU8215" s="25"/>
    </row>
    <row r="8216">
      <c r="D8216" s="10"/>
      <c r="E8216" s="10"/>
      <c r="G8216" s="81"/>
      <c r="AU8216" s="25"/>
    </row>
    <row r="8217">
      <c r="D8217" s="10"/>
      <c r="E8217" s="10"/>
      <c r="G8217" s="81"/>
      <c r="AU8217" s="25"/>
    </row>
    <row r="8218">
      <c r="D8218" s="10"/>
      <c r="E8218" s="10"/>
      <c r="G8218" s="81"/>
      <c r="AU8218" s="25"/>
    </row>
    <row r="8219">
      <c r="D8219" s="10"/>
      <c r="E8219" s="10"/>
      <c r="G8219" s="81"/>
      <c r="AU8219" s="25"/>
    </row>
    <row r="8220">
      <c r="D8220" s="10"/>
      <c r="E8220" s="10"/>
      <c r="G8220" s="81"/>
      <c r="AU8220" s="25"/>
    </row>
    <row r="8221">
      <c r="D8221" s="10"/>
      <c r="E8221" s="10"/>
      <c r="G8221" s="81"/>
      <c r="AU8221" s="25"/>
    </row>
    <row r="8222">
      <c r="D8222" s="10"/>
      <c r="E8222" s="10"/>
      <c r="G8222" s="81"/>
      <c r="AU8222" s="25"/>
    </row>
    <row r="8223">
      <c r="D8223" s="10"/>
      <c r="E8223" s="10"/>
      <c r="G8223" s="81"/>
      <c r="AU8223" s="25"/>
    </row>
    <row r="8224">
      <c r="D8224" s="10"/>
      <c r="E8224" s="10"/>
      <c r="G8224" s="81"/>
      <c r="AU8224" s="25"/>
    </row>
    <row r="8225">
      <c r="D8225" s="10"/>
      <c r="E8225" s="10"/>
      <c r="G8225" s="81"/>
      <c r="AU8225" s="25"/>
    </row>
    <row r="8226">
      <c r="D8226" s="10"/>
      <c r="E8226" s="10"/>
      <c r="G8226" s="81"/>
      <c r="AU8226" s="25"/>
    </row>
    <row r="8227">
      <c r="D8227" s="10"/>
      <c r="E8227" s="10"/>
      <c r="G8227" s="81"/>
      <c r="AU8227" s="25"/>
    </row>
    <row r="8228">
      <c r="D8228" s="10"/>
      <c r="E8228" s="10"/>
      <c r="G8228" s="81"/>
      <c r="AU8228" s="25"/>
    </row>
    <row r="8229">
      <c r="D8229" s="10"/>
      <c r="E8229" s="10"/>
      <c r="G8229" s="81"/>
      <c r="AU8229" s="25"/>
    </row>
    <row r="8230">
      <c r="D8230" s="10"/>
      <c r="E8230" s="10"/>
      <c r="G8230" s="81"/>
      <c r="AU8230" s="25"/>
    </row>
    <row r="8231">
      <c r="D8231" s="10"/>
      <c r="E8231" s="10"/>
      <c r="G8231" s="81"/>
      <c r="AU8231" s="25"/>
    </row>
    <row r="8232">
      <c r="D8232" s="10"/>
      <c r="E8232" s="10"/>
      <c r="G8232" s="81"/>
      <c r="AU8232" s="25"/>
    </row>
    <row r="8233">
      <c r="D8233" s="10"/>
      <c r="E8233" s="10"/>
      <c r="G8233" s="81"/>
      <c r="AU8233" s="25"/>
    </row>
    <row r="8234">
      <c r="D8234" s="10"/>
      <c r="E8234" s="10"/>
      <c r="G8234" s="81"/>
      <c r="AU8234" s="25"/>
    </row>
    <row r="8235">
      <c r="D8235" s="10"/>
      <c r="E8235" s="10"/>
      <c r="G8235" s="81"/>
      <c r="AU8235" s="25"/>
    </row>
    <row r="8236">
      <c r="D8236" s="10"/>
      <c r="E8236" s="10"/>
      <c r="G8236" s="81"/>
      <c r="AU8236" s="25"/>
    </row>
    <row r="8237">
      <c r="D8237" s="10"/>
      <c r="E8237" s="10"/>
      <c r="G8237" s="81"/>
      <c r="AU8237" s="25"/>
    </row>
    <row r="8238">
      <c r="D8238" s="10"/>
      <c r="E8238" s="10"/>
      <c r="G8238" s="81"/>
      <c r="AU8238" s="25"/>
    </row>
    <row r="8239">
      <c r="D8239" s="10"/>
      <c r="E8239" s="10"/>
      <c r="G8239" s="81"/>
      <c r="AU8239" s="25"/>
    </row>
    <row r="8240">
      <c r="D8240" s="10"/>
      <c r="E8240" s="10"/>
      <c r="G8240" s="81"/>
      <c r="AU8240" s="25"/>
    </row>
    <row r="8241">
      <c r="D8241" s="10"/>
      <c r="E8241" s="10"/>
      <c r="G8241" s="81"/>
      <c r="AU8241" s="25"/>
    </row>
    <row r="8242">
      <c r="D8242" s="10"/>
      <c r="E8242" s="10"/>
      <c r="G8242" s="81"/>
      <c r="AU8242" s="25"/>
    </row>
    <row r="8243">
      <c r="D8243" s="10"/>
      <c r="E8243" s="10"/>
      <c r="G8243" s="81"/>
      <c r="AU8243" s="25"/>
    </row>
    <row r="8244">
      <c r="D8244" s="10"/>
      <c r="E8244" s="10"/>
      <c r="G8244" s="81"/>
      <c r="AU8244" s="25"/>
    </row>
    <row r="8245">
      <c r="D8245" s="10"/>
      <c r="E8245" s="10"/>
      <c r="G8245" s="81"/>
      <c r="AU8245" s="25"/>
    </row>
    <row r="8246">
      <c r="D8246" s="10"/>
      <c r="E8246" s="10"/>
      <c r="G8246" s="81"/>
      <c r="AU8246" s="25"/>
    </row>
    <row r="8247">
      <c r="D8247" s="10"/>
      <c r="E8247" s="10"/>
      <c r="G8247" s="81"/>
      <c r="AU8247" s="25"/>
    </row>
    <row r="8248">
      <c r="D8248" s="10"/>
      <c r="E8248" s="10"/>
      <c r="G8248" s="81"/>
      <c r="AU8248" s="25"/>
    </row>
    <row r="8249">
      <c r="D8249" s="10"/>
      <c r="E8249" s="10"/>
      <c r="G8249" s="81"/>
      <c r="AU8249" s="25"/>
    </row>
    <row r="8250">
      <c r="D8250" s="10"/>
      <c r="E8250" s="10"/>
      <c r="G8250" s="81"/>
      <c r="AU8250" s="25"/>
    </row>
    <row r="8251">
      <c r="D8251" s="10"/>
      <c r="E8251" s="10"/>
      <c r="G8251" s="81"/>
      <c r="AU8251" s="25"/>
    </row>
    <row r="8252">
      <c r="D8252" s="10"/>
      <c r="E8252" s="10"/>
      <c r="G8252" s="81"/>
      <c r="AU8252" s="25"/>
    </row>
    <row r="8253">
      <c r="D8253" s="10"/>
      <c r="E8253" s="10"/>
      <c r="G8253" s="81"/>
      <c r="AU8253" s="25"/>
    </row>
    <row r="8254">
      <c r="D8254" s="10"/>
      <c r="E8254" s="10"/>
      <c r="G8254" s="81"/>
      <c r="AU8254" s="25"/>
    </row>
    <row r="8255">
      <c r="D8255" s="10"/>
      <c r="E8255" s="10"/>
      <c r="G8255" s="81"/>
      <c r="AU8255" s="25"/>
    </row>
    <row r="8256">
      <c r="D8256" s="10"/>
      <c r="E8256" s="10"/>
      <c r="G8256" s="81"/>
      <c r="AU8256" s="25"/>
    </row>
    <row r="8257">
      <c r="D8257" s="10"/>
      <c r="E8257" s="10"/>
      <c r="G8257" s="81"/>
      <c r="AU8257" s="25"/>
    </row>
    <row r="8258">
      <c r="D8258" s="10"/>
      <c r="E8258" s="10"/>
      <c r="G8258" s="81"/>
      <c r="AU8258" s="25"/>
    </row>
    <row r="8259">
      <c r="D8259" s="10"/>
      <c r="E8259" s="10"/>
      <c r="G8259" s="81"/>
      <c r="AU8259" s="25"/>
    </row>
    <row r="8260">
      <c r="D8260" s="10"/>
      <c r="E8260" s="10"/>
      <c r="G8260" s="81"/>
      <c r="AU8260" s="25"/>
    </row>
    <row r="8261">
      <c r="D8261" s="10"/>
      <c r="E8261" s="10"/>
      <c r="G8261" s="81"/>
      <c r="AU8261" s="25"/>
    </row>
    <row r="8262">
      <c r="D8262" s="10"/>
      <c r="E8262" s="10"/>
      <c r="G8262" s="81"/>
      <c r="AU8262" s="25"/>
    </row>
    <row r="8263">
      <c r="D8263" s="10"/>
      <c r="E8263" s="10"/>
      <c r="G8263" s="81"/>
      <c r="AU8263" s="25"/>
    </row>
    <row r="8264">
      <c r="D8264" s="10"/>
      <c r="E8264" s="10"/>
      <c r="G8264" s="81"/>
      <c r="AU8264" s="25"/>
    </row>
    <row r="8265">
      <c r="D8265" s="10"/>
      <c r="E8265" s="10"/>
      <c r="G8265" s="81"/>
      <c r="AU8265" s="25"/>
    </row>
    <row r="8266">
      <c r="D8266" s="10"/>
      <c r="E8266" s="10"/>
      <c r="G8266" s="81"/>
      <c r="AU8266" s="25"/>
    </row>
    <row r="8267">
      <c r="D8267" s="10"/>
      <c r="E8267" s="10"/>
      <c r="G8267" s="81"/>
      <c r="AU8267" s="25"/>
    </row>
    <row r="8268">
      <c r="D8268" s="10"/>
      <c r="E8268" s="10"/>
      <c r="G8268" s="81"/>
      <c r="AU8268" s="25"/>
    </row>
    <row r="8269">
      <c r="D8269" s="10"/>
      <c r="E8269" s="10"/>
      <c r="G8269" s="81"/>
      <c r="AU8269" s="25"/>
    </row>
    <row r="8270">
      <c r="D8270" s="10"/>
      <c r="E8270" s="10"/>
      <c r="G8270" s="81"/>
      <c r="AU8270" s="25"/>
    </row>
    <row r="8271">
      <c r="D8271" s="10"/>
      <c r="E8271" s="10"/>
      <c r="G8271" s="81"/>
      <c r="AU8271" s="25"/>
    </row>
    <row r="8272">
      <c r="D8272" s="10"/>
      <c r="E8272" s="10"/>
      <c r="G8272" s="81"/>
      <c r="AU8272" s="25"/>
    </row>
    <row r="8273">
      <c r="D8273" s="10"/>
      <c r="E8273" s="10"/>
      <c r="G8273" s="81"/>
      <c r="AU8273" s="25"/>
    </row>
    <row r="8274">
      <c r="D8274" s="10"/>
      <c r="E8274" s="10"/>
      <c r="G8274" s="81"/>
      <c r="AU8274" s="25"/>
    </row>
    <row r="8275">
      <c r="D8275" s="10"/>
      <c r="E8275" s="10"/>
      <c r="G8275" s="81"/>
      <c r="AU8275" s="25"/>
    </row>
    <row r="8276">
      <c r="D8276" s="10"/>
      <c r="E8276" s="10"/>
      <c r="G8276" s="81"/>
      <c r="AU8276" s="25"/>
    </row>
    <row r="8277">
      <c r="D8277" s="10"/>
      <c r="E8277" s="10"/>
      <c r="G8277" s="81"/>
      <c r="AU8277" s="25"/>
    </row>
    <row r="8278">
      <c r="D8278" s="10"/>
      <c r="E8278" s="10"/>
      <c r="G8278" s="81"/>
      <c r="AU8278" s="25"/>
    </row>
    <row r="8279">
      <c r="D8279" s="10"/>
      <c r="E8279" s="10"/>
      <c r="G8279" s="81"/>
      <c r="AU8279" s="25"/>
    </row>
    <row r="8280">
      <c r="D8280" s="10"/>
      <c r="E8280" s="10"/>
      <c r="G8280" s="81"/>
      <c r="AU8280" s="25"/>
    </row>
    <row r="8281">
      <c r="D8281" s="10"/>
      <c r="E8281" s="10"/>
      <c r="G8281" s="81"/>
      <c r="AU8281" s="25"/>
    </row>
    <row r="8282">
      <c r="D8282" s="10"/>
      <c r="E8282" s="10"/>
      <c r="G8282" s="81"/>
      <c r="AU8282" s="25"/>
    </row>
    <row r="8283">
      <c r="D8283" s="10"/>
      <c r="E8283" s="10"/>
      <c r="G8283" s="81"/>
      <c r="AU8283" s="25"/>
    </row>
    <row r="8284">
      <c r="D8284" s="10"/>
      <c r="E8284" s="10"/>
      <c r="G8284" s="81"/>
      <c r="AU8284" s="25"/>
    </row>
    <row r="8285">
      <c r="D8285" s="10"/>
      <c r="E8285" s="10"/>
      <c r="G8285" s="81"/>
      <c r="AU8285" s="25"/>
    </row>
    <row r="8286">
      <c r="D8286" s="10"/>
      <c r="E8286" s="10"/>
      <c r="G8286" s="81"/>
      <c r="AU8286" s="25"/>
    </row>
    <row r="8287">
      <c r="D8287" s="10"/>
      <c r="E8287" s="10"/>
      <c r="G8287" s="81"/>
      <c r="AU8287" s="25"/>
    </row>
    <row r="8288">
      <c r="D8288" s="10"/>
      <c r="E8288" s="10"/>
      <c r="G8288" s="81"/>
      <c r="AU8288" s="25"/>
    </row>
    <row r="8289">
      <c r="D8289" s="10"/>
      <c r="E8289" s="10"/>
      <c r="G8289" s="81"/>
      <c r="AU8289" s="25"/>
    </row>
    <row r="8290">
      <c r="D8290" s="10"/>
      <c r="E8290" s="10"/>
      <c r="G8290" s="81"/>
      <c r="AU8290" s="25"/>
    </row>
    <row r="8291">
      <c r="D8291" s="10"/>
      <c r="E8291" s="10"/>
      <c r="G8291" s="81"/>
      <c r="AU8291" s="25"/>
    </row>
    <row r="8292">
      <c r="D8292" s="10"/>
      <c r="E8292" s="10"/>
      <c r="G8292" s="81"/>
      <c r="AU8292" s="25"/>
    </row>
    <row r="8293">
      <c r="D8293" s="10"/>
      <c r="E8293" s="10"/>
      <c r="G8293" s="81"/>
      <c r="AU8293" s="25"/>
    </row>
    <row r="8294">
      <c r="D8294" s="10"/>
      <c r="E8294" s="10"/>
      <c r="G8294" s="81"/>
      <c r="AU8294" s="25"/>
    </row>
    <row r="8295">
      <c r="D8295" s="10"/>
      <c r="E8295" s="10"/>
      <c r="G8295" s="81"/>
      <c r="AU8295" s="25"/>
    </row>
    <row r="8296">
      <c r="D8296" s="10"/>
      <c r="E8296" s="10"/>
      <c r="G8296" s="81"/>
      <c r="AU8296" s="25"/>
    </row>
    <row r="8297">
      <c r="D8297" s="10"/>
      <c r="E8297" s="10"/>
      <c r="G8297" s="81"/>
      <c r="AU8297" s="25"/>
    </row>
    <row r="8298">
      <c r="D8298" s="10"/>
      <c r="E8298" s="10"/>
      <c r="G8298" s="81"/>
      <c r="AU8298" s="25"/>
    </row>
    <row r="8299">
      <c r="D8299" s="10"/>
      <c r="E8299" s="10"/>
      <c r="G8299" s="81"/>
      <c r="AU8299" s="25"/>
    </row>
    <row r="8300">
      <c r="D8300" s="10"/>
      <c r="E8300" s="10"/>
      <c r="G8300" s="81"/>
      <c r="AU8300" s="25"/>
    </row>
    <row r="8301">
      <c r="D8301" s="10"/>
      <c r="E8301" s="10"/>
      <c r="G8301" s="81"/>
      <c r="AU8301" s="25"/>
    </row>
    <row r="8302">
      <c r="D8302" s="10"/>
      <c r="E8302" s="10"/>
      <c r="G8302" s="81"/>
      <c r="AU8302" s="25"/>
    </row>
    <row r="8303">
      <c r="D8303" s="10"/>
      <c r="E8303" s="10"/>
      <c r="G8303" s="81"/>
      <c r="AU8303" s="25"/>
    </row>
    <row r="8304">
      <c r="D8304" s="10"/>
      <c r="E8304" s="10"/>
      <c r="G8304" s="81"/>
      <c r="AU8304" s="25"/>
    </row>
    <row r="8305">
      <c r="D8305" s="10"/>
      <c r="E8305" s="10"/>
      <c r="G8305" s="81"/>
      <c r="AU8305" s="25"/>
    </row>
    <row r="8306">
      <c r="D8306" s="10"/>
      <c r="E8306" s="10"/>
      <c r="G8306" s="81"/>
      <c r="AU8306" s="25"/>
    </row>
    <row r="8307">
      <c r="D8307" s="10"/>
      <c r="E8307" s="10"/>
      <c r="G8307" s="81"/>
      <c r="AU8307" s="25"/>
    </row>
    <row r="8308">
      <c r="D8308" s="10"/>
      <c r="E8308" s="10"/>
      <c r="G8308" s="81"/>
      <c r="AU8308" s="25"/>
    </row>
    <row r="8309">
      <c r="D8309" s="10"/>
      <c r="E8309" s="10"/>
      <c r="G8309" s="81"/>
      <c r="AU8309" s="25"/>
    </row>
    <row r="8310">
      <c r="D8310" s="10"/>
      <c r="E8310" s="10"/>
      <c r="G8310" s="81"/>
      <c r="AU8310" s="25"/>
    </row>
    <row r="8311">
      <c r="D8311" s="10"/>
      <c r="E8311" s="10"/>
      <c r="G8311" s="81"/>
      <c r="AU8311" s="25"/>
    </row>
    <row r="8312">
      <c r="D8312" s="10"/>
      <c r="E8312" s="10"/>
      <c r="G8312" s="81"/>
      <c r="AU8312" s="25"/>
    </row>
    <row r="8313">
      <c r="D8313" s="10"/>
      <c r="E8313" s="10"/>
      <c r="G8313" s="81"/>
      <c r="AU8313" s="25"/>
    </row>
    <row r="8314">
      <c r="D8314" s="10"/>
      <c r="E8314" s="10"/>
      <c r="G8314" s="81"/>
      <c r="AU8314" s="25"/>
    </row>
    <row r="8315">
      <c r="D8315" s="10"/>
      <c r="E8315" s="10"/>
      <c r="G8315" s="81"/>
      <c r="AU8315" s="25"/>
    </row>
    <row r="8316">
      <c r="D8316" s="10"/>
      <c r="E8316" s="10"/>
      <c r="G8316" s="81"/>
      <c r="AU8316" s="25"/>
    </row>
    <row r="8317">
      <c r="D8317" s="10"/>
      <c r="E8317" s="10"/>
      <c r="G8317" s="81"/>
      <c r="AU8317" s="25"/>
    </row>
    <row r="8318">
      <c r="D8318" s="10"/>
      <c r="E8318" s="10"/>
      <c r="G8318" s="81"/>
      <c r="AU8318" s="25"/>
    </row>
    <row r="8319">
      <c r="D8319" s="10"/>
      <c r="E8319" s="10"/>
      <c r="G8319" s="81"/>
      <c r="AU8319" s="25"/>
    </row>
    <row r="8320">
      <c r="D8320" s="10"/>
      <c r="E8320" s="10"/>
      <c r="G8320" s="81"/>
      <c r="AU8320" s="25"/>
    </row>
    <row r="8321">
      <c r="D8321" s="10"/>
      <c r="E8321" s="10"/>
      <c r="G8321" s="81"/>
      <c r="AU8321" s="25"/>
    </row>
    <row r="8322">
      <c r="D8322" s="10"/>
      <c r="E8322" s="10"/>
      <c r="G8322" s="81"/>
      <c r="AU8322" s="25"/>
    </row>
    <row r="8323">
      <c r="D8323" s="10"/>
      <c r="E8323" s="10"/>
      <c r="G8323" s="81"/>
      <c r="AU8323" s="25"/>
    </row>
    <row r="8324">
      <c r="D8324" s="10"/>
      <c r="E8324" s="10"/>
      <c r="G8324" s="81"/>
      <c r="AU8324" s="25"/>
    </row>
    <row r="8325">
      <c r="D8325" s="10"/>
      <c r="E8325" s="10"/>
      <c r="G8325" s="81"/>
      <c r="AU8325" s="25"/>
    </row>
    <row r="8326">
      <c r="D8326" s="10"/>
      <c r="E8326" s="10"/>
      <c r="G8326" s="81"/>
      <c r="AU8326" s="25"/>
    </row>
    <row r="8327">
      <c r="D8327" s="10"/>
      <c r="E8327" s="10"/>
      <c r="G8327" s="81"/>
      <c r="AU8327" s="25"/>
    </row>
    <row r="8328">
      <c r="D8328" s="10"/>
      <c r="E8328" s="10"/>
      <c r="G8328" s="81"/>
      <c r="AU8328" s="25"/>
    </row>
    <row r="8329">
      <c r="D8329" s="10"/>
      <c r="E8329" s="10"/>
      <c r="G8329" s="81"/>
      <c r="AU8329" s="25"/>
    </row>
    <row r="8330">
      <c r="D8330" s="10"/>
      <c r="E8330" s="10"/>
      <c r="G8330" s="81"/>
      <c r="AU8330" s="25"/>
    </row>
    <row r="8331">
      <c r="D8331" s="10"/>
      <c r="E8331" s="10"/>
      <c r="G8331" s="81"/>
      <c r="AU8331" s="25"/>
    </row>
    <row r="8332">
      <c r="D8332" s="10"/>
      <c r="E8332" s="10"/>
      <c r="G8332" s="81"/>
      <c r="AU8332" s="25"/>
    </row>
    <row r="8333">
      <c r="D8333" s="10"/>
      <c r="E8333" s="10"/>
      <c r="G8333" s="81"/>
      <c r="AU8333" s="25"/>
    </row>
    <row r="8334">
      <c r="D8334" s="10"/>
      <c r="E8334" s="10"/>
      <c r="G8334" s="81"/>
      <c r="AU8334" s="25"/>
    </row>
    <row r="8335">
      <c r="D8335" s="10"/>
      <c r="E8335" s="10"/>
      <c r="G8335" s="81"/>
      <c r="AU8335" s="25"/>
    </row>
    <row r="8336">
      <c r="D8336" s="10"/>
      <c r="E8336" s="10"/>
      <c r="G8336" s="81"/>
      <c r="AU8336" s="25"/>
    </row>
    <row r="8337">
      <c r="D8337" s="10"/>
      <c r="E8337" s="10"/>
      <c r="G8337" s="81"/>
      <c r="AU8337" s="25"/>
    </row>
    <row r="8338">
      <c r="D8338" s="10"/>
      <c r="E8338" s="10"/>
      <c r="G8338" s="81"/>
      <c r="AU8338" s="25"/>
    </row>
    <row r="8339">
      <c r="D8339" s="10"/>
      <c r="E8339" s="10"/>
      <c r="G8339" s="81"/>
      <c r="AU8339" s="25"/>
    </row>
    <row r="8340">
      <c r="D8340" s="10"/>
      <c r="E8340" s="10"/>
      <c r="G8340" s="81"/>
      <c r="AU8340" s="25"/>
    </row>
    <row r="8341">
      <c r="D8341" s="10"/>
      <c r="E8341" s="10"/>
      <c r="G8341" s="81"/>
      <c r="AU8341" s="25"/>
    </row>
    <row r="8342">
      <c r="D8342" s="10"/>
      <c r="E8342" s="10"/>
      <c r="G8342" s="81"/>
      <c r="AU8342" s="25"/>
    </row>
    <row r="8343">
      <c r="D8343" s="10"/>
      <c r="E8343" s="10"/>
      <c r="G8343" s="81"/>
      <c r="AU8343" s="25"/>
    </row>
    <row r="8344">
      <c r="D8344" s="10"/>
      <c r="E8344" s="10"/>
      <c r="G8344" s="81"/>
      <c r="AU8344" s="25"/>
    </row>
    <row r="8345">
      <c r="D8345" s="10"/>
      <c r="E8345" s="10"/>
      <c r="G8345" s="81"/>
      <c r="AU8345" s="25"/>
    </row>
    <row r="8346">
      <c r="D8346" s="10"/>
      <c r="E8346" s="10"/>
      <c r="G8346" s="81"/>
      <c r="AU8346" s="25"/>
    </row>
    <row r="8347">
      <c r="D8347" s="10"/>
      <c r="E8347" s="10"/>
      <c r="G8347" s="81"/>
      <c r="AU8347" s="25"/>
    </row>
    <row r="8348">
      <c r="D8348" s="10"/>
      <c r="E8348" s="10"/>
      <c r="G8348" s="81"/>
      <c r="AU8348" s="25"/>
    </row>
    <row r="8349">
      <c r="D8349" s="10"/>
      <c r="E8349" s="10"/>
      <c r="G8349" s="81"/>
      <c r="AU8349" s="25"/>
    </row>
    <row r="8350">
      <c r="D8350" s="10"/>
      <c r="E8350" s="10"/>
      <c r="G8350" s="81"/>
      <c r="AU8350" s="25"/>
    </row>
    <row r="8351">
      <c r="D8351" s="10"/>
      <c r="E8351" s="10"/>
      <c r="G8351" s="81"/>
      <c r="AU8351" s="25"/>
    </row>
    <row r="8352">
      <c r="D8352" s="10"/>
      <c r="E8352" s="10"/>
      <c r="G8352" s="81"/>
      <c r="AU8352" s="25"/>
    </row>
    <row r="8353">
      <c r="D8353" s="10"/>
      <c r="E8353" s="10"/>
      <c r="G8353" s="81"/>
      <c r="AU8353" s="25"/>
    </row>
    <row r="8354">
      <c r="D8354" s="10"/>
      <c r="E8354" s="10"/>
      <c r="G8354" s="81"/>
      <c r="AU8354" s="25"/>
    </row>
    <row r="8355">
      <c r="D8355" s="10"/>
      <c r="E8355" s="10"/>
      <c r="G8355" s="81"/>
      <c r="AU8355" s="25"/>
    </row>
    <row r="8356">
      <c r="D8356" s="10"/>
      <c r="E8356" s="10"/>
      <c r="G8356" s="81"/>
      <c r="AU8356" s="25"/>
    </row>
    <row r="8357">
      <c r="D8357" s="10"/>
      <c r="E8357" s="10"/>
      <c r="G8357" s="81"/>
      <c r="AU8357" s="25"/>
    </row>
    <row r="8358">
      <c r="D8358" s="10"/>
      <c r="E8358" s="10"/>
      <c r="G8358" s="81"/>
      <c r="AU8358" s="25"/>
    </row>
    <row r="8359">
      <c r="D8359" s="10"/>
      <c r="E8359" s="10"/>
      <c r="G8359" s="81"/>
      <c r="AU8359" s="25"/>
    </row>
    <row r="8360">
      <c r="D8360" s="10"/>
      <c r="E8360" s="10"/>
      <c r="G8360" s="81"/>
      <c r="AU8360" s="25"/>
    </row>
    <row r="8361">
      <c r="D8361" s="10"/>
      <c r="E8361" s="10"/>
      <c r="G8361" s="81"/>
      <c r="AU8361" s="25"/>
    </row>
    <row r="8362">
      <c r="D8362" s="10"/>
      <c r="E8362" s="10"/>
      <c r="G8362" s="81"/>
      <c r="AU8362" s="25"/>
    </row>
    <row r="8363">
      <c r="D8363" s="10"/>
      <c r="E8363" s="10"/>
      <c r="G8363" s="81"/>
      <c r="AU8363" s="25"/>
    </row>
    <row r="8364">
      <c r="D8364" s="10"/>
      <c r="E8364" s="10"/>
      <c r="G8364" s="81"/>
      <c r="AU8364" s="25"/>
    </row>
    <row r="8365">
      <c r="D8365" s="10"/>
      <c r="E8365" s="10"/>
      <c r="G8365" s="81"/>
      <c r="AU8365" s="25"/>
    </row>
    <row r="8366">
      <c r="D8366" s="10"/>
      <c r="E8366" s="10"/>
      <c r="G8366" s="81"/>
      <c r="AU8366" s="25"/>
    </row>
    <row r="8367">
      <c r="D8367" s="10"/>
      <c r="E8367" s="10"/>
      <c r="G8367" s="81"/>
      <c r="AU8367" s="25"/>
    </row>
    <row r="8368">
      <c r="D8368" s="10"/>
      <c r="E8368" s="10"/>
      <c r="G8368" s="81"/>
      <c r="AU8368" s="25"/>
    </row>
    <row r="8369">
      <c r="D8369" s="10"/>
      <c r="E8369" s="10"/>
      <c r="G8369" s="81"/>
      <c r="AU8369" s="25"/>
    </row>
    <row r="8370">
      <c r="D8370" s="10"/>
      <c r="E8370" s="10"/>
      <c r="G8370" s="81"/>
      <c r="AU8370" s="25"/>
    </row>
    <row r="8371">
      <c r="D8371" s="10"/>
      <c r="E8371" s="10"/>
      <c r="G8371" s="81"/>
      <c r="AU8371" s="25"/>
    </row>
    <row r="8372">
      <c r="D8372" s="10"/>
      <c r="E8372" s="10"/>
      <c r="G8372" s="81"/>
      <c r="AU8372" s="25"/>
    </row>
    <row r="8373">
      <c r="D8373" s="10"/>
      <c r="E8373" s="10"/>
      <c r="G8373" s="81"/>
      <c r="AU8373" s="25"/>
    </row>
    <row r="8374">
      <c r="D8374" s="10"/>
      <c r="E8374" s="10"/>
      <c r="G8374" s="81"/>
      <c r="AU8374" s="25"/>
    </row>
    <row r="8375">
      <c r="D8375" s="10"/>
      <c r="E8375" s="10"/>
      <c r="G8375" s="81"/>
      <c r="AU8375" s="25"/>
    </row>
    <row r="8376">
      <c r="D8376" s="10"/>
      <c r="E8376" s="10"/>
      <c r="G8376" s="81"/>
      <c r="AU8376" s="25"/>
    </row>
    <row r="8377">
      <c r="D8377" s="10"/>
      <c r="E8377" s="10"/>
      <c r="G8377" s="81"/>
      <c r="AU8377" s="25"/>
    </row>
    <row r="8378">
      <c r="D8378" s="10"/>
      <c r="E8378" s="10"/>
      <c r="G8378" s="81"/>
      <c r="AU8378" s="25"/>
    </row>
    <row r="8379">
      <c r="D8379" s="10"/>
      <c r="E8379" s="10"/>
      <c r="G8379" s="81"/>
      <c r="AU8379" s="25"/>
    </row>
    <row r="8380">
      <c r="D8380" s="10"/>
      <c r="E8380" s="10"/>
      <c r="G8380" s="81"/>
      <c r="AU8380" s="25"/>
    </row>
    <row r="8381">
      <c r="D8381" s="10"/>
      <c r="E8381" s="10"/>
      <c r="G8381" s="81"/>
      <c r="AU8381" s="25"/>
    </row>
    <row r="8382">
      <c r="D8382" s="10"/>
      <c r="E8382" s="10"/>
      <c r="G8382" s="81"/>
      <c r="AU8382" s="25"/>
    </row>
    <row r="8383">
      <c r="D8383" s="10"/>
      <c r="E8383" s="10"/>
      <c r="G8383" s="81"/>
      <c r="AU8383" s="25"/>
    </row>
    <row r="8384">
      <c r="D8384" s="10"/>
      <c r="E8384" s="10"/>
      <c r="G8384" s="81"/>
      <c r="AU8384" s="25"/>
    </row>
    <row r="8385">
      <c r="D8385" s="10"/>
      <c r="E8385" s="10"/>
      <c r="G8385" s="81"/>
      <c r="AU8385" s="25"/>
    </row>
    <row r="8386">
      <c r="D8386" s="10"/>
      <c r="E8386" s="10"/>
      <c r="G8386" s="81"/>
      <c r="AU8386" s="25"/>
    </row>
    <row r="8387">
      <c r="D8387" s="10"/>
      <c r="E8387" s="10"/>
      <c r="G8387" s="81"/>
      <c r="AU8387" s="25"/>
    </row>
    <row r="8388">
      <c r="D8388" s="10"/>
      <c r="E8388" s="10"/>
      <c r="G8388" s="81"/>
      <c r="AU8388" s="25"/>
    </row>
    <row r="8389">
      <c r="D8389" s="10"/>
      <c r="E8389" s="10"/>
      <c r="G8389" s="81"/>
      <c r="AU8389" s="25"/>
    </row>
    <row r="8390">
      <c r="D8390" s="10"/>
      <c r="E8390" s="10"/>
      <c r="G8390" s="81"/>
      <c r="AU8390" s="25"/>
    </row>
    <row r="8391">
      <c r="D8391" s="10"/>
      <c r="E8391" s="10"/>
      <c r="G8391" s="81"/>
      <c r="AU8391" s="25"/>
    </row>
    <row r="8392">
      <c r="D8392" s="10"/>
      <c r="E8392" s="10"/>
      <c r="G8392" s="81"/>
      <c r="AU8392" s="25"/>
    </row>
    <row r="8393">
      <c r="D8393" s="10"/>
      <c r="E8393" s="10"/>
      <c r="G8393" s="81"/>
      <c r="AU8393" s="25"/>
    </row>
    <row r="8394">
      <c r="D8394" s="10"/>
      <c r="E8394" s="10"/>
      <c r="G8394" s="81"/>
      <c r="AU8394" s="25"/>
    </row>
    <row r="8395">
      <c r="D8395" s="10"/>
      <c r="E8395" s="10"/>
      <c r="G8395" s="81"/>
      <c r="AU8395" s="25"/>
    </row>
    <row r="8396">
      <c r="D8396" s="10"/>
      <c r="E8396" s="10"/>
      <c r="G8396" s="81"/>
      <c r="AU8396" s="25"/>
    </row>
    <row r="8397">
      <c r="D8397" s="10"/>
      <c r="E8397" s="10"/>
      <c r="G8397" s="81"/>
      <c r="AU8397" s="25"/>
    </row>
    <row r="8398">
      <c r="D8398" s="10"/>
      <c r="E8398" s="10"/>
      <c r="G8398" s="81"/>
      <c r="AU8398" s="25"/>
    </row>
    <row r="8399">
      <c r="D8399" s="10"/>
      <c r="E8399" s="10"/>
      <c r="G8399" s="81"/>
      <c r="AU8399" s="25"/>
    </row>
    <row r="8400">
      <c r="D8400" s="10"/>
      <c r="E8400" s="10"/>
      <c r="G8400" s="81"/>
      <c r="AU8400" s="25"/>
    </row>
    <row r="8401">
      <c r="D8401" s="10"/>
      <c r="E8401" s="10"/>
      <c r="G8401" s="81"/>
      <c r="AU8401" s="25"/>
    </row>
    <row r="8402">
      <c r="D8402" s="10"/>
      <c r="E8402" s="10"/>
      <c r="G8402" s="81"/>
      <c r="AU8402" s="25"/>
    </row>
    <row r="8403">
      <c r="D8403" s="10"/>
      <c r="E8403" s="10"/>
      <c r="G8403" s="81"/>
      <c r="AU8403" s="25"/>
    </row>
    <row r="8404">
      <c r="D8404" s="10"/>
      <c r="E8404" s="10"/>
      <c r="G8404" s="81"/>
      <c r="AU8404" s="25"/>
    </row>
    <row r="8405">
      <c r="D8405" s="10"/>
      <c r="E8405" s="10"/>
      <c r="G8405" s="81"/>
      <c r="AU8405" s="25"/>
    </row>
    <row r="8406">
      <c r="D8406" s="10"/>
      <c r="E8406" s="10"/>
      <c r="G8406" s="81"/>
      <c r="AU8406" s="25"/>
    </row>
    <row r="8407">
      <c r="D8407" s="10"/>
      <c r="E8407" s="10"/>
      <c r="G8407" s="81"/>
      <c r="AU8407" s="25"/>
    </row>
    <row r="8408">
      <c r="D8408" s="10"/>
      <c r="E8408" s="10"/>
      <c r="G8408" s="81"/>
      <c r="AU8408" s="25"/>
    </row>
    <row r="8409">
      <c r="D8409" s="10"/>
      <c r="E8409" s="10"/>
      <c r="G8409" s="81"/>
      <c r="AU8409" s="25"/>
    </row>
    <row r="8410">
      <c r="D8410" s="10"/>
      <c r="E8410" s="10"/>
      <c r="G8410" s="81"/>
      <c r="AU8410" s="25"/>
    </row>
    <row r="8411">
      <c r="D8411" s="10"/>
      <c r="E8411" s="10"/>
      <c r="G8411" s="81"/>
      <c r="AU8411" s="25"/>
    </row>
    <row r="8412">
      <c r="D8412" s="10"/>
      <c r="E8412" s="10"/>
      <c r="G8412" s="81"/>
      <c r="AU8412" s="25"/>
    </row>
    <row r="8413">
      <c r="D8413" s="10"/>
      <c r="E8413" s="10"/>
      <c r="G8413" s="81"/>
      <c r="AU8413" s="25"/>
    </row>
    <row r="8414">
      <c r="D8414" s="10"/>
      <c r="E8414" s="10"/>
      <c r="G8414" s="81"/>
      <c r="AU8414" s="25"/>
    </row>
    <row r="8415">
      <c r="D8415" s="10"/>
      <c r="E8415" s="10"/>
      <c r="G8415" s="81"/>
      <c r="AU8415" s="25"/>
    </row>
    <row r="8416">
      <c r="D8416" s="10"/>
      <c r="E8416" s="10"/>
      <c r="G8416" s="81"/>
      <c r="AU8416" s="25"/>
    </row>
    <row r="8417">
      <c r="D8417" s="10"/>
      <c r="E8417" s="10"/>
      <c r="G8417" s="81"/>
      <c r="AU8417" s="25"/>
    </row>
    <row r="8418">
      <c r="D8418" s="10"/>
      <c r="E8418" s="10"/>
      <c r="G8418" s="81"/>
      <c r="AU8418" s="25"/>
    </row>
    <row r="8419">
      <c r="D8419" s="10"/>
      <c r="E8419" s="10"/>
      <c r="G8419" s="81"/>
      <c r="AU8419" s="25"/>
    </row>
    <row r="8420">
      <c r="D8420" s="10"/>
      <c r="E8420" s="10"/>
      <c r="G8420" s="81"/>
      <c r="AU8420" s="25"/>
    </row>
    <row r="8421">
      <c r="D8421" s="10"/>
      <c r="E8421" s="10"/>
      <c r="G8421" s="81"/>
      <c r="AU8421" s="25"/>
    </row>
    <row r="8422">
      <c r="D8422" s="10"/>
      <c r="E8422" s="10"/>
      <c r="G8422" s="81"/>
      <c r="AU8422" s="25"/>
    </row>
    <row r="8423">
      <c r="D8423" s="10"/>
      <c r="E8423" s="10"/>
      <c r="G8423" s="81"/>
      <c r="AU8423" s="25"/>
    </row>
    <row r="8424">
      <c r="D8424" s="10"/>
      <c r="E8424" s="10"/>
      <c r="G8424" s="81"/>
      <c r="AU8424" s="25"/>
    </row>
    <row r="8425">
      <c r="D8425" s="10"/>
      <c r="E8425" s="10"/>
      <c r="G8425" s="81"/>
      <c r="AU8425" s="25"/>
    </row>
    <row r="8426">
      <c r="D8426" s="10"/>
      <c r="E8426" s="10"/>
      <c r="G8426" s="81"/>
      <c r="AU8426" s="25"/>
    </row>
    <row r="8427">
      <c r="D8427" s="10"/>
      <c r="E8427" s="10"/>
      <c r="G8427" s="81"/>
      <c r="AU8427" s="25"/>
    </row>
    <row r="8428">
      <c r="D8428" s="10"/>
      <c r="E8428" s="10"/>
      <c r="G8428" s="81"/>
      <c r="AU8428" s="25"/>
    </row>
    <row r="8429">
      <c r="D8429" s="10"/>
      <c r="E8429" s="10"/>
      <c r="G8429" s="81"/>
      <c r="AU8429" s="25"/>
    </row>
    <row r="8430">
      <c r="D8430" s="10"/>
      <c r="E8430" s="10"/>
      <c r="G8430" s="81"/>
      <c r="AU8430" s="25"/>
    </row>
    <row r="8431">
      <c r="D8431" s="10"/>
      <c r="E8431" s="10"/>
      <c r="G8431" s="81"/>
      <c r="AU8431" s="25"/>
    </row>
    <row r="8432">
      <c r="D8432" s="10"/>
      <c r="E8432" s="10"/>
      <c r="G8432" s="81"/>
      <c r="AU8432" s="25"/>
    </row>
    <row r="8433">
      <c r="D8433" s="10"/>
      <c r="E8433" s="10"/>
      <c r="G8433" s="81"/>
      <c r="AU8433" s="25"/>
    </row>
    <row r="8434">
      <c r="D8434" s="10"/>
      <c r="E8434" s="10"/>
      <c r="G8434" s="81"/>
      <c r="AU8434" s="25"/>
    </row>
    <row r="8435">
      <c r="D8435" s="10"/>
      <c r="E8435" s="10"/>
      <c r="G8435" s="81"/>
      <c r="AU8435" s="25"/>
    </row>
    <row r="8436">
      <c r="D8436" s="10"/>
      <c r="E8436" s="10"/>
      <c r="G8436" s="81"/>
      <c r="AU8436" s="25"/>
    </row>
    <row r="8437">
      <c r="D8437" s="10"/>
      <c r="E8437" s="10"/>
      <c r="G8437" s="81"/>
      <c r="AU8437" s="25"/>
    </row>
    <row r="8438">
      <c r="D8438" s="10"/>
      <c r="E8438" s="10"/>
      <c r="G8438" s="81"/>
      <c r="AU8438" s="25"/>
    </row>
    <row r="8439">
      <c r="D8439" s="10"/>
      <c r="E8439" s="10"/>
      <c r="G8439" s="81"/>
      <c r="AU8439" s="25"/>
    </row>
    <row r="8440">
      <c r="D8440" s="10"/>
      <c r="E8440" s="10"/>
      <c r="G8440" s="81"/>
      <c r="AU8440" s="25"/>
    </row>
    <row r="8441">
      <c r="D8441" s="10"/>
      <c r="E8441" s="10"/>
      <c r="G8441" s="81"/>
      <c r="AU8441" s="25"/>
    </row>
    <row r="8442">
      <c r="D8442" s="10"/>
      <c r="E8442" s="10"/>
      <c r="G8442" s="81"/>
      <c r="AU8442" s="25"/>
    </row>
    <row r="8443">
      <c r="D8443" s="10"/>
      <c r="E8443" s="10"/>
      <c r="G8443" s="81"/>
      <c r="AU8443" s="25"/>
    </row>
    <row r="8444">
      <c r="D8444" s="10"/>
      <c r="E8444" s="10"/>
      <c r="G8444" s="81"/>
      <c r="AU8444" s="25"/>
    </row>
    <row r="8445">
      <c r="D8445" s="10"/>
      <c r="E8445" s="10"/>
      <c r="G8445" s="81"/>
      <c r="AU8445" s="25"/>
    </row>
    <row r="8446">
      <c r="D8446" s="10"/>
      <c r="E8446" s="10"/>
      <c r="G8446" s="81"/>
      <c r="AU8446" s="25"/>
    </row>
    <row r="8447">
      <c r="D8447" s="10"/>
      <c r="E8447" s="10"/>
      <c r="G8447" s="81"/>
      <c r="AU8447" s="25"/>
    </row>
    <row r="8448">
      <c r="D8448" s="10"/>
      <c r="E8448" s="10"/>
      <c r="G8448" s="81"/>
      <c r="AU8448" s="25"/>
    </row>
    <row r="8449">
      <c r="D8449" s="10"/>
      <c r="E8449" s="10"/>
      <c r="G8449" s="81"/>
      <c r="AU8449" s="25"/>
    </row>
    <row r="8450">
      <c r="D8450" s="10"/>
      <c r="E8450" s="10"/>
      <c r="G8450" s="81"/>
      <c r="AU8450" s="25"/>
    </row>
    <row r="8451">
      <c r="D8451" s="10"/>
      <c r="E8451" s="10"/>
      <c r="G8451" s="81"/>
      <c r="AU8451" s="25"/>
    </row>
    <row r="8452">
      <c r="D8452" s="10"/>
      <c r="E8452" s="10"/>
      <c r="G8452" s="81"/>
      <c r="AU8452" s="25"/>
    </row>
    <row r="8453">
      <c r="D8453" s="10"/>
      <c r="E8453" s="10"/>
      <c r="G8453" s="81"/>
      <c r="AU8453" s="25"/>
    </row>
    <row r="8454">
      <c r="D8454" s="10"/>
      <c r="E8454" s="10"/>
      <c r="G8454" s="81"/>
      <c r="AU8454" s="25"/>
    </row>
    <row r="8455">
      <c r="D8455" s="10"/>
      <c r="E8455" s="10"/>
      <c r="G8455" s="81"/>
      <c r="AU8455" s="25"/>
    </row>
    <row r="8456">
      <c r="D8456" s="10"/>
      <c r="E8456" s="10"/>
      <c r="G8456" s="81"/>
      <c r="AU8456" s="25"/>
    </row>
    <row r="8457">
      <c r="D8457" s="10"/>
      <c r="E8457" s="10"/>
      <c r="G8457" s="81"/>
      <c r="AU8457" s="25"/>
    </row>
    <row r="8458">
      <c r="D8458" s="10"/>
      <c r="E8458" s="10"/>
      <c r="G8458" s="81"/>
      <c r="AU8458" s="25"/>
    </row>
    <row r="8459">
      <c r="D8459" s="10"/>
      <c r="E8459" s="10"/>
      <c r="G8459" s="81"/>
      <c r="AU8459" s="25"/>
    </row>
    <row r="8460">
      <c r="D8460" s="10"/>
      <c r="E8460" s="10"/>
      <c r="G8460" s="81"/>
      <c r="AU8460" s="25"/>
    </row>
    <row r="8461">
      <c r="D8461" s="10"/>
      <c r="E8461" s="10"/>
      <c r="G8461" s="81"/>
      <c r="AU8461" s="25"/>
    </row>
    <row r="8462">
      <c r="D8462" s="10"/>
      <c r="E8462" s="10"/>
      <c r="G8462" s="81"/>
      <c r="AU8462" s="25"/>
    </row>
    <row r="8463">
      <c r="D8463" s="10"/>
      <c r="E8463" s="10"/>
      <c r="G8463" s="81"/>
      <c r="AU8463" s="25"/>
    </row>
    <row r="8464">
      <c r="D8464" s="10"/>
      <c r="E8464" s="10"/>
      <c r="G8464" s="81"/>
      <c r="AU8464" s="25"/>
    </row>
    <row r="8465">
      <c r="D8465" s="10"/>
      <c r="E8465" s="10"/>
      <c r="G8465" s="81"/>
      <c r="AU8465" s="25"/>
    </row>
    <row r="8466">
      <c r="D8466" s="10"/>
      <c r="E8466" s="10"/>
      <c r="G8466" s="81"/>
      <c r="AU8466" s="25"/>
    </row>
    <row r="8467">
      <c r="D8467" s="10"/>
      <c r="E8467" s="10"/>
      <c r="G8467" s="81"/>
      <c r="AU8467" s="25"/>
    </row>
    <row r="8468">
      <c r="D8468" s="10"/>
      <c r="E8468" s="10"/>
      <c r="G8468" s="81"/>
      <c r="AU8468" s="25"/>
    </row>
    <row r="8469">
      <c r="D8469" s="10"/>
      <c r="E8469" s="10"/>
      <c r="G8469" s="81"/>
      <c r="AU8469" s="25"/>
    </row>
    <row r="8470">
      <c r="D8470" s="10"/>
      <c r="E8470" s="10"/>
      <c r="G8470" s="81"/>
      <c r="AU8470" s="25"/>
    </row>
    <row r="8471">
      <c r="D8471" s="10"/>
      <c r="E8471" s="10"/>
      <c r="G8471" s="81"/>
      <c r="AU8471" s="25"/>
    </row>
    <row r="8472">
      <c r="D8472" s="10"/>
      <c r="E8472" s="10"/>
      <c r="G8472" s="81"/>
      <c r="AU8472" s="25"/>
    </row>
    <row r="8473">
      <c r="D8473" s="10"/>
      <c r="E8473" s="10"/>
      <c r="G8473" s="81"/>
      <c r="AU8473" s="25"/>
    </row>
    <row r="8474">
      <c r="D8474" s="10"/>
      <c r="E8474" s="10"/>
      <c r="G8474" s="81"/>
      <c r="AU8474" s="25"/>
    </row>
    <row r="8475">
      <c r="D8475" s="10"/>
      <c r="E8475" s="10"/>
      <c r="G8475" s="81"/>
      <c r="AU8475" s="25"/>
    </row>
    <row r="8476">
      <c r="D8476" s="10"/>
      <c r="E8476" s="10"/>
      <c r="G8476" s="81"/>
      <c r="AU8476" s="25"/>
    </row>
    <row r="8477">
      <c r="D8477" s="10"/>
      <c r="E8477" s="10"/>
      <c r="G8477" s="81"/>
      <c r="AU8477" s="25"/>
    </row>
    <row r="8478">
      <c r="D8478" s="10"/>
      <c r="E8478" s="10"/>
      <c r="G8478" s="81"/>
      <c r="AU8478" s="25"/>
    </row>
    <row r="8479">
      <c r="D8479" s="10"/>
      <c r="E8479" s="10"/>
      <c r="G8479" s="81"/>
      <c r="AU8479" s="25"/>
    </row>
    <row r="8480">
      <c r="D8480" s="10"/>
      <c r="E8480" s="10"/>
      <c r="G8480" s="81"/>
      <c r="AU8480" s="25"/>
    </row>
    <row r="8481">
      <c r="D8481" s="10"/>
      <c r="E8481" s="10"/>
      <c r="G8481" s="81"/>
      <c r="AU8481" s="25"/>
    </row>
    <row r="8482">
      <c r="D8482" s="10"/>
      <c r="E8482" s="10"/>
      <c r="G8482" s="81"/>
      <c r="AU8482" s="25"/>
    </row>
    <row r="8483">
      <c r="D8483" s="10"/>
      <c r="E8483" s="10"/>
      <c r="G8483" s="81"/>
      <c r="AU8483" s="25"/>
    </row>
    <row r="8484">
      <c r="D8484" s="10"/>
      <c r="E8484" s="10"/>
      <c r="G8484" s="81"/>
      <c r="AU8484" s="25"/>
    </row>
    <row r="8485">
      <c r="D8485" s="10"/>
      <c r="E8485" s="10"/>
      <c r="G8485" s="81"/>
      <c r="AU8485" s="25"/>
    </row>
    <row r="8486">
      <c r="D8486" s="10"/>
      <c r="E8486" s="10"/>
      <c r="G8486" s="81"/>
      <c r="AU8486" s="25"/>
    </row>
    <row r="8487">
      <c r="D8487" s="10"/>
      <c r="E8487" s="10"/>
      <c r="G8487" s="81"/>
      <c r="AU8487" s="25"/>
    </row>
    <row r="8488">
      <c r="D8488" s="10"/>
      <c r="E8488" s="10"/>
      <c r="G8488" s="81"/>
      <c r="AU8488" s="25"/>
    </row>
    <row r="8489">
      <c r="D8489" s="10"/>
      <c r="E8489" s="10"/>
      <c r="G8489" s="81"/>
      <c r="AU8489" s="25"/>
    </row>
    <row r="8490">
      <c r="D8490" s="10"/>
      <c r="E8490" s="10"/>
      <c r="G8490" s="81"/>
      <c r="AU8490" s="25"/>
    </row>
    <row r="8491">
      <c r="D8491" s="10"/>
      <c r="E8491" s="10"/>
      <c r="G8491" s="81"/>
      <c r="AU8491" s="25"/>
    </row>
    <row r="8492">
      <c r="D8492" s="10"/>
      <c r="E8492" s="10"/>
      <c r="G8492" s="81"/>
      <c r="AU8492" s="25"/>
    </row>
    <row r="8493">
      <c r="D8493" s="10"/>
      <c r="E8493" s="10"/>
      <c r="G8493" s="81"/>
      <c r="AU8493" s="25"/>
    </row>
    <row r="8494">
      <c r="D8494" s="10"/>
      <c r="E8494" s="10"/>
      <c r="G8494" s="81"/>
      <c r="AU8494" s="25"/>
    </row>
    <row r="8495">
      <c r="D8495" s="10"/>
      <c r="E8495" s="10"/>
      <c r="G8495" s="81"/>
      <c r="AU8495" s="25"/>
    </row>
    <row r="8496">
      <c r="D8496" s="10"/>
      <c r="E8496" s="10"/>
      <c r="G8496" s="81"/>
      <c r="AU8496" s="25"/>
    </row>
    <row r="8497">
      <c r="D8497" s="10"/>
      <c r="E8497" s="10"/>
      <c r="G8497" s="81"/>
      <c r="AU8497" s="25"/>
    </row>
    <row r="8498">
      <c r="D8498" s="10"/>
      <c r="E8498" s="10"/>
      <c r="G8498" s="81"/>
      <c r="AU8498" s="25"/>
    </row>
    <row r="8499">
      <c r="D8499" s="10"/>
      <c r="E8499" s="10"/>
      <c r="G8499" s="81"/>
      <c r="AU8499" s="25"/>
    </row>
    <row r="8500">
      <c r="D8500" s="10"/>
      <c r="E8500" s="10"/>
      <c r="G8500" s="81"/>
      <c r="AU8500" s="25"/>
    </row>
    <row r="8501">
      <c r="D8501" s="10"/>
      <c r="E8501" s="10"/>
      <c r="G8501" s="81"/>
      <c r="AU8501" s="25"/>
    </row>
    <row r="8502">
      <c r="D8502" s="10"/>
      <c r="E8502" s="10"/>
      <c r="G8502" s="81"/>
      <c r="AU8502" s="25"/>
    </row>
    <row r="8503">
      <c r="D8503" s="10"/>
      <c r="E8503" s="10"/>
      <c r="G8503" s="81"/>
      <c r="AU8503" s="25"/>
    </row>
    <row r="8504">
      <c r="D8504" s="10"/>
      <c r="E8504" s="10"/>
      <c r="G8504" s="81"/>
      <c r="AU8504" s="25"/>
    </row>
    <row r="8505">
      <c r="D8505" s="10"/>
      <c r="E8505" s="10"/>
      <c r="G8505" s="81"/>
      <c r="AU8505" s="25"/>
    </row>
    <row r="8506">
      <c r="D8506" s="10"/>
      <c r="E8506" s="10"/>
      <c r="G8506" s="81"/>
      <c r="AU8506" s="25"/>
    </row>
    <row r="8507">
      <c r="D8507" s="10"/>
      <c r="E8507" s="10"/>
      <c r="G8507" s="81"/>
      <c r="AU8507" s="25"/>
    </row>
    <row r="8508">
      <c r="D8508" s="10"/>
      <c r="E8508" s="10"/>
      <c r="G8508" s="81"/>
      <c r="AU8508" s="25"/>
    </row>
    <row r="8509">
      <c r="D8509" s="10"/>
      <c r="E8509" s="10"/>
      <c r="G8509" s="81"/>
      <c r="AU8509" s="25"/>
    </row>
    <row r="8510">
      <c r="D8510" s="10"/>
      <c r="E8510" s="10"/>
      <c r="G8510" s="81"/>
      <c r="AU8510" s="25"/>
    </row>
    <row r="8511">
      <c r="D8511" s="10"/>
      <c r="E8511" s="10"/>
      <c r="G8511" s="81"/>
      <c r="AU8511" s="25"/>
    </row>
    <row r="8512">
      <c r="D8512" s="10"/>
      <c r="E8512" s="10"/>
      <c r="G8512" s="81"/>
      <c r="AU8512" s="25"/>
    </row>
    <row r="8513">
      <c r="D8513" s="10"/>
      <c r="E8513" s="10"/>
      <c r="G8513" s="81"/>
      <c r="AU8513" s="25"/>
    </row>
    <row r="8514">
      <c r="D8514" s="10"/>
      <c r="E8514" s="10"/>
      <c r="G8514" s="81"/>
      <c r="AU8514" s="25"/>
    </row>
    <row r="8515">
      <c r="D8515" s="10"/>
      <c r="E8515" s="10"/>
      <c r="G8515" s="81"/>
      <c r="AU8515" s="25"/>
    </row>
    <row r="8516">
      <c r="D8516" s="10"/>
      <c r="E8516" s="10"/>
      <c r="G8516" s="81"/>
      <c r="AU8516" s="25"/>
    </row>
    <row r="8517">
      <c r="D8517" s="10"/>
      <c r="E8517" s="10"/>
      <c r="G8517" s="81"/>
      <c r="AU8517" s="25"/>
    </row>
    <row r="8518">
      <c r="D8518" s="10"/>
      <c r="E8518" s="10"/>
      <c r="G8518" s="81"/>
      <c r="AU8518" s="25"/>
    </row>
    <row r="8519">
      <c r="D8519" s="10"/>
      <c r="E8519" s="10"/>
      <c r="G8519" s="81"/>
      <c r="AU8519" s="25"/>
    </row>
    <row r="8520">
      <c r="D8520" s="10"/>
      <c r="E8520" s="10"/>
      <c r="G8520" s="81"/>
      <c r="AU8520" s="25"/>
    </row>
    <row r="8521">
      <c r="D8521" s="10"/>
      <c r="E8521" s="10"/>
      <c r="G8521" s="81"/>
      <c r="AU8521" s="25"/>
    </row>
    <row r="8522">
      <c r="D8522" s="10"/>
      <c r="E8522" s="10"/>
      <c r="G8522" s="81"/>
      <c r="AU8522" s="25"/>
    </row>
    <row r="8523">
      <c r="D8523" s="10"/>
      <c r="E8523" s="10"/>
      <c r="G8523" s="81"/>
      <c r="AU8523" s="25"/>
    </row>
    <row r="8524">
      <c r="D8524" s="10"/>
      <c r="E8524" s="10"/>
      <c r="G8524" s="81"/>
      <c r="AU8524" s="25"/>
    </row>
    <row r="8525">
      <c r="D8525" s="10"/>
      <c r="E8525" s="10"/>
      <c r="G8525" s="81"/>
      <c r="AU8525" s="25"/>
    </row>
    <row r="8526">
      <c r="D8526" s="10"/>
      <c r="E8526" s="10"/>
      <c r="G8526" s="81"/>
      <c r="AU8526" s="25"/>
    </row>
    <row r="8527">
      <c r="D8527" s="10"/>
      <c r="E8527" s="10"/>
      <c r="G8527" s="81"/>
      <c r="AU8527" s="25"/>
    </row>
    <row r="8528">
      <c r="D8528" s="10"/>
      <c r="E8528" s="10"/>
      <c r="G8528" s="81"/>
      <c r="AU8528" s="25"/>
    </row>
    <row r="8529">
      <c r="D8529" s="10"/>
      <c r="E8529" s="10"/>
      <c r="G8529" s="81"/>
      <c r="AU8529" s="25"/>
    </row>
    <row r="8530">
      <c r="D8530" s="10"/>
      <c r="E8530" s="10"/>
      <c r="G8530" s="81"/>
      <c r="AU8530" s="25"/>
    </row>
    <row r="8531">
      <c r="D8531" s="10"/>
      <c r="E8531" s="10"/>
      <c r="G8531" s="81"/>
      <c r="AU8531" s="25"/>
    </row>
    <row r="8532">
      <c r="D8532" s="10"/>
      <c r="E8532" s="10"/>
      <c r="G8532" s="81"/>
      <c r="AU8532" s="25"/>
    </row>
    <row r="8533">
      <c r="D8533" s="10"/>
      <c r="E8533" s="10"/>
      <c r="G8533" s="81"/>
      <c r="AU8533" s="25"/>
    </row>
    <row r="8534">
      <c r="D8534" s="10"/>
      <c r="E8534" s="10"/>
      <c r="G8534" s="81"/>
      <c r="AU8534" s="25"/>
    </row>
    <row r="8535">
      <c r="D8535" s="10"/>
      <c r="E8535" s="10"/>
      <c r="G8535" s="81"/>
      <c r="AU8535" s="25"/>
    </row>
    <row r="8536">
      <c r="D8536" s="10"/>
      <c r="E8536" s="10"/>
      <c r="G8536" s="81"/>
      <c r="AU8536" s="25"/>
    </row>
    <row r="8537">
      <c r="D8537" s="10"/>
      <c r="E8537" s="10"/>
      <c r="G8537" s="81"/>
      <c r="AU8537" s="25"/>
    </row>
    <row r="8538">
      <c r="D8538" s="10"/>
      <c r="E8538" s="10"/>
      <c r="G8538" s="81"/>
      <c r="AU8538" s="25"/>
    </row>
    <row r="8539">
      <c r="D8539" s="10"/>
      <c r="E8539" s="10"/>
      <c r="G8539" s="81"/>
      <c r="AU8539" s="25"/>
    </row>
    <row r="8540">
      <c r="D8540" s="10"/>
      <c r="E8540" s="10"/>
      <c r="G8540" s="81"/>
      <c r="AU8540" s="25"/>
    </row>
    <row r="8541">
      <c r="D8541" s="10"/>
      <c r="E8541" s="10"/>
      <c r="G8541" s="81"/>
      <c r="AU8541" s="25"/>
    </row>
    <row r="8542">
      <c r="D8542" s="10"/>
      <c r="E8542" s="10"/>
      <c r="G8542" s="81"/>
      <c r="AU8542" s="25"/>
    </row>
    <row r="8543">
      <c r="D8543" s="10"/>
      <c r="E8543" s="10"/>
      <c r="G8543" s="81"/>
      <c r="AU8543" s="25"/>
    </row>
    <row r="8544">
      <c r="D8544" s="10"/>
      <c r="E8544" s="10"/>
      <c r="G8544" s="81"/>
      <c r="AU8544" s="25"/>
    </row>
    <row r="8545">
      <c r="D8545" s="10"/>
      <c r="E8545" s="10"/>
      <c r="G8545" s="81"/>
      <c r="AU8545" s="25"/>
    </row>
    <row r="8546">
      <c r="D8546" s="10"/>
      <c r="E8546" s="10"/>
      <c r="G8546" s="81"/>
      <c r="AU8546" s="25"/>
    </row>
    <row r="8547">
      <c r="D8547" s="10"/>
      <c r="E8547" s="10"/>
      <c r="G8547" s="81"/>
      <c r="AU8547" s="25"/>
    </row>
    <row r="8548">
      <c r="D8548" s="10"/>
      <c r="E8548" s="10"/>
      <c r="G8548" s="81"/>
      <c r="AU8548" s="25"/>
    </row>
    <row r="8549">
      <c r="D8549" s="10"/>
      <c r="E8549" s="10"/>
      <c r="G8549" s="81"/>
      <c r="AU8549" s="25"/>
    </row>
    <row r="8550">
      <c r="D8550" s="10"/>
      <c r="E8550" s="10"/>
      <c r="G8550" s="81"/>
      <c r="AU8550" s="25"/>
    </row>
    <row r="8551">
      <c r="D8551" s="10"/>
      <c r="E8551" s="10"/>
      <c r="G8551" s="81"/>
      <c r="AU8551" s="25"/>
    </row>
    <row r="8552">
      <c r="D8552" s="10"/>
      <c r="E8552" s="10"/>
      <c r="G8552" s="81"/>
      <c r="AU8552" s="25"/>
    </row>
    <row r="8553">
      <c r="D8553" s="10"/>
      <c r="E8553" s="10"/>
      <c r="G8553" s="81"/>
      <c r="AU8553" s="25"/>
    </row>
    <row r="8554">
      <c r="D8554" s="10"/>
      <c r="E8554" s="10"/>
      <c r="G8554" s="81"/>
      <c r="AU8554" s="25"/>
    </row>
    <row r="8555">
      <c r="D8555" s="10"/>
      <c r="E8555" s="10"/>
      <c r="G8555" s="81"/>
      <c r="AU8555" s="25"/>
    </row>
    <row r="8556">
      <c r="D8556" s="10"/>
      <c r="E8556" s="10"/>
      <c r="G8556" s="81"/>
      <c r="AU8556" s="25"/>
    </row>
    <row r="8557">
      <c r="D8557" s="10"/>
      <c r="E8557" s="10"/>
      <c r="G8557" s="81"/>
      <c r="AU8557" s="25"/>
    </row>
    <row r="8558">
      <c r="D8558" s="10"/>
      <c r="E8558" s="10"/>
      <c r="G8558" s="81"/>
      <c r="AU8558" s="25"/>
    </row>
    <row r="8559">
      <c r="D8559" s="10"/>
      <c r="E8559" s="10"/>
      <c r="G8559" s="81"/>
      <c r="AU8559" s="25"/>
    </row>
    <row r="8560">
      <c r="D8560" s="10"/>
      <c r="E8560" s="10"/>
      <c r="G8560" s="81"/>
      <c r="AU8560" s="25"/>
    </row>
    <row r="8561">
      <c r="D8561" s="10"/>
      <c r="E8561" s="10"/>
      <c r="G8561" s="81"/>
      <c r="AU8561" s="25"/>
    </row>
    <row r="8562">
      <c r="D8562" s="10"/>
      <c r="E8562" s="10"/>
      <c r="G8562" s="81"/>
      <c r="AU8562" s="25"/>
    </row>
    <row r="8563">
      <c r="D8563" s="10"/>
      <c r="E8563" s="10"/>
      <c r="G8563" s="81"/>
      <c r="AU8563" s="25"/>
    </row>
    <row r="8564">
      <c r="D8564" s="10"/>
      <c r="E8564" s="10"/>
      <c r="G8564" s="81"/>
      <c r="AU8564" s="25"/>
    </row>
    <row r="8565">
      <c r="D8565" s="10"/>
      <c r="E8565" s="10"/>
      <c r="G8565" s="81"/>
      <c r="AU8565" s="25"/>
    </row>
    <row r="8566">
      <c r="D8566" s="10"/>
      <c r="E8566" s="10"/>
      <c r="G8566" s="81"/>
      <c r="AU8566" s="25"/>
    </row>
    <row r="8567">
      <c r="D8567" s="10"/>
      <c r="E8567" s="10"/>
      <c r="G8567" s="81"/>
      <c r="AU8567" s="25"/>
    </row>
    <row r="8568">
      <c r="D8568" s="10"/>
      <c r="E8568" s="10"/>
      <c r="G8568" s="81"/>
      <c r="AU8568" s="25"/>
    </row>
    <row r="8569">
      <c r="D8569" s="10"/>
      <c r="E8569" s="10"/>
      <c r="G8569" s="81"/>
      <c r="AU8569" s="25"/>
    </row>
    <row r="8570">
      <c r="D8570" s="10"/>
      <c r="E8570" s="10"/>
      <c r="G8570" s="81"/>
      <c r="AU8570" s="25"/>
    </row>
    <row r="8571">
      <c r="D8571" s="10"/>
      <c r="E8571" s="10"/>
      <c r="G8571" s="81"/>
      <c r="AU8571" s="25"/>
    </row>
    <row r="8572">
      <c r="D8572" s="10"/>
      <c r="E8572" s="10"/>
      <c r="G8572" s="81"/>
      <c r="AU8572" s="25"/>
    </row>
    <row r="8573">
      <c r="D8573" s="10"/>
      <c r="E8573" s="10"/>
      <c r="G8573" s="81"/>
      <c r="AU8573" s="25"/>
    </row>
    <row r="8574">
      <c r="D8574" s="10"/>
      <c r="E8574" s="10"/>
      <c r="G8574" s="81"/>
      <c r="AU8574" s="25"/>
    </row>
    <row r="8575">
      <c r="D8575" s="10"/>
      <c r="E8575" s="10"/>
      <c r="G8575" s="81"/>
      <c r="AU8575" s="25"/>
    </row>
    <row r="8576">
      <c r="D8576" s="10"/>
      <c r="E8576" s="10"/>
      <c r="G8576" s="81"/>
      <c r="AU8576" s="25"/>
    </row>
    <row r="8577">
      <c r="D8577" s="10"/>
      <c r="E8577" s="10"/>
      <c r="G8577" s="81"/>
      <c r="AU8577" s="25"/>
    </row>
    <row r="8578">
      <c r="D8578" s="10"/>
      <c r="E8578" s="10"/>
      <c r="G8578" s="81"/>
      <c r="AU8578" s="25"/>
    </row>
    <row r="8579">
      <c r="D8579" s="10"/>
      <c r="E8579" s="10"/>
      <c r="G8579" s="81"/>
      <c r="AU8579" s="25"/>
    </row>
    <row r="8580">
      <c r="D8580" s="10"/>
      <c r="E8580" s="10"/>
      <c r="G8580" s="81"/>
      <c r="AU8580" s="25"/>
    </row>
    <row r="8581">
      <c r="D8581" s="10"/>
      <c r="E8581" s="10"/>
      <c r="G8581" s="81"/>
      <c r="AU8581" s="25"/>
    </row>
    <row r="8582">
      <c r="D8582" s="10"/>
      <c r="E8582" s="10"/>
      <c r="G8582" s="81"/>
      <c r="AU8582" s="25"/>
    </row>
    <row r="8583">
      <c r="D8583" s="10"/>
      <c r="E8583" s="10"/>
      <c r="G8583" s="81"/>
      <c r="AU8583" s="25"/>
    </row>
    <row r="8584">
      <c r="D8584" s="10"/>
      <c r="E8584" s="10"/>
      <c r="G8584" s="81"/>
      <c r="AU8584" s="25"/>
    </row>
    <row r="8585">
      <c r="D8585" s="10"/>
      <c r="E8585" s="10"/>
      <c r="G8585" s="81"/>
      <c r="AU8585" s="25"/>
    </row>
    <row r="8586">
      <c r="D8586" s="10"/>
      <c r="E8586" s="10"/>
      <c r="G8586" s="81"/>
      <c r="AU8586" s="25"/>
    </row>
    <row r="8587">
      <c r="D8587" s="10"/>
      <c r="E8587" s="10"/>
      <c r="G8587" s="81"/>
      <c r="AU8587" s="25"/>
    </row>
    <row r="8588">
      <c r="D8588" s="10"/>
      <c r="E8588" s="10"/>
      <c r="G8588" s="81"/>
      <c r="AU8588" s="25"/>
    </row>
    <row r="8589">
      <c r="D8589" s="10"/>
      <c r="E8589" s="10"/>
      <c r="G8589" s="81"/>
      <c r="AU8589" s="25"/>
    </row>
    <row r="8590">
      <c r="D8590" s="10"/>
      <c r="E8590" s="10"/>
      <c r="G8590" s="81"/>
      <c r="AU8590" s="25"/>
    </row>
    <row r="8591">
      <c r="D8591" s="10"/>
      <c r="E8591" s="10"/>
      <c r="G8591" s="81"/>
      <c r="AU8591" s="25"/>
    </row>
    <row r="8592">
      <c r="D8592" s="10"/>
      <c r="E8592" s="10"/>
      <c r="G8592" s="81"/>
      <c r="AU8592" s="25"/>
    </row>
    <row r="8593">
      <c r="D8593" s="10"/>
      <c r="E8593" s="10"/>
      <c r="G8593" s="81"/>
      <c r="AU8593" s="25"/>
    </row>
    <row r="8594">
      <c r="D8594" s="10"/>
      <c r="E8594" s="10"/>
      <c r="G8594" s="81"/>
      <c r="AU8594" s="25"/>
    </row>
    <row r="8595">
      <c r="D8595" s="10"/>
      <c r="E8595" s="10"/>
      <c r="G8595" s="81"/>
      <c r="AU8595" s="25"/>
    </row>
    <row r="8596">
      <c r="D8596" s="10"/>
      <c r="E8596" s="10"/>
      <c r="G8596" s="81"/>
      <c r="AU8596" s="25"/>
    </row>
    <row r="8597">
      <c r="D8597" s="10"/>
      <c r="E8597" s="10"/>
      <c r="G8597" s="81"/>
      <c r="AU8597" s="25"/>
    </row>
    <row r="8598">
      <c r="D8598" s="10"/>
      <c r="E8598" s="10"/>
      <c r="G8598" s="81"/>
      <c r="AU8598" s="25"/>
    </row>
    <row r="8599">
      <c r="D8599" s="10"/>
      <c r="E8599" s="10"/>
      <c r="G8599" s="81"/>
      <c r="AU8599" s="25"/>
    </row>
    <row r="8600">
      <c r="D8600" s="10"/>
      <c r="E8600" s="10"/>
      <c r="G8600" s="81"/>
      <c r="AU8600" s="25"/>
    </row>
    <row r="8601">
      <c r="D8601" s="10"/>
      <c r="E8601" s="10"/>
      <c r="G8601" s="81"/>
      <c r="AU8601" s="25"/>
    </row>
    <row r="8602">
      <c r="D8602" s="10"/>
      <c r="E8602" s="10"/>
      <c r="G8602" s="81"/>
      <c r="AU8602" s="25"/>
    </row>
    <row r="8603">
      <c r="D8603" s="10"/>
      <c r="E8603" s="10"/>
      <c r="G8603" s="81"/>
      <c r="AU8603" s="25"/>
    </row>
    <row r="8604">
      <c r="D8604" s="10"/>
      <c r="E8604" s="10"/>
      <c r="G8604" s="81"/>
      <c r="AU8604" s="25"/>
    </row>
    <row r="8605">
      <c r="D8605" s="10"/>
      <c r="E8605" s="10"/>
      <c r="G8605" s="81"/>
      <c r="AU8605" s="25"/>
    </row>
    <row r="8606">
      <c r="D8606" s="10"/>
      <c r="E8606" s="10"/>
      <c r="G8606" s="81"/>
      <c r="AU8606" s="25"/>
    </row>
    <row r="8607">
      <c r="D8607" s="10"/>
      <c r="E8607" s="10"/>
      <c r="G8607" s="81"/>
      <c r="AU8607" s="25"/>
    </row>
    <row r="8608">
      <c r="D8608" s="10"/>
      <c r="E8608" s="10"/>
      <c r="G8608" s="81"/>
      <c r="AU8608" s="25"/>
    </row>
    <row r="8609">
      <c r="D8609" s="10"/>
      <c r="E8609" s="10"/>
      <c r="G8609" s="81"/>
      <c r="AU8609" s="25"/>
    </row>
    <row r="8610">
      <c r="D8610" s="10"/>
      <c r="E8610" s="10"/>
      <c r="G8610" s="81"/>
      <c r="AU8610" s="25"/>
    </row>
    <row r="8611">
      <c r="D8611" s="10"/>
      <c r="E8611" s="10"/>
      <c r="G8611" s="81"/>
      <c r="AU8611" s="25"/>
    </row>
    <row r="8612">
      <c r="D8612" s="10"/>
      <c r="E8612" s="10"/>
      <c r="G8612" s="81"/>
      <c r="AU8612" s="25"/>
    </row>
    <row r="8613">
      <c r="D8613" s="10"/>
      <c r="E8613" s="10"/>
      <c r="G8613" s="81"/>
      <c r="AU8613" s="25"/>
    </row>
    <row r="8614">
      <c r="D8614" s="10"/>
      <c r="E8614" s="10"/>
      <c r="G8614" s="81"/>
      <c r="AU8614" s="25"/>
    </row>
    <row r="8615">
      <c r="D8615" s="10"/>
      <c r="E8615" s="10"/>
      <c r="G8615" s="81"/>
      <c r="AU8615" s="25"/>
    </row>
    <row r="8616">
      <c r="D8616" s="10"/>
      <c r="E8616" s="10"/>
      <c r="G8616" s="81"/>
      <c r="AU8616" s="25"/>
    </row>
    <row r="8617">
      <c r="D8617" s="10"/>
      <c r="E8617" s="10"/>
      <c r="G8617" s="81"/>
      <c r="AU8617" s="25"/>
    </row>
    <row r="8618">
      <c r="D8618" s="10"/>
      <c r="E8618" s="10"/>
      <c r="G8618" s="81"/>
      <c r="AU8618" s="25"/>
    </row>
    <row r="8619">
      <c r="D8619" s="10"/>
      <c r="E8619" s="10"/>
      <c r="G8619" s="81"/>
      <c r="AU8619" s="25"/>
    </row>
    <row r="8620">
      <c r="D8620" s="10"/>
      <c r="E8620" s="10"/>
      <c r="G8620" s="81"/>
      <c r="AU8620" s="25"/>
    </row>
    <row r="8621">
      <c r="D8621" s="10"/>
      <c r="E8621" s="10"/>
      <c r="G8621" s="81"/>
      <c r="AU8621" s="25"/>
    </row>
    <row r="8622">
      <c r="D8622" s="10"/>
      <c r="E8622" s="10"/>
      <c r="G8622" s="81"/>
      <c r="AU8622" s="25"/>
    </row>
    <row r="8623">
      <c r="D8623" s="10"/>
      <c r="E8623" s="10"/>
      <c r="G8623" s="81"/>
      <c r="AU8623" s="25"/>
    </row>
    <row r="8624">
      <c r="D8624" s="10"/>
      <c r="E8624" s="10"/>
      <c r="G8624" s="81"/>
      <c r="AU8624" s="25"/>
    </row>
    <row r="8625">
      <c r="D8625" s="10"/>
      <c r="E8625" s="10"/>
      <c r="G8625" s="81"/>
      <c r="AU8625" s="25"/>
    </row>
    <row r="8626">
      <c r="D8626" s="10"/>
      <c r="E8626" s="10"/>
      <c r="G8626" s="81"/>
      <c r="AU8626" s="25"/>
    </row>
    <row r="8627">
      <c r="D8627" s="10"/>
      <c r="E8627" s="10"/>
      <c r="G8627" s="81"/>
      <c r="AU8627" s="25"/>
    </row>
    <row r="8628">
      <c r="D8628" s="10"/>
      <c r="E8628" s="10"/>
      <c r="G8628" s="81"/>
      <c r="AU8628" s="25"/>
    </row>
    <row r="8629">
      <c r="D8629" s="10"/>
      <c r="E8629" s="10"/>
      <c r="G8629" s="81"/>
      <c r="AU8629" s="25"/>
    </row>
    <row r="8630">
      <c r="D8630" s="10"/>
      <c r="E8630" s="10"/>
      <c r="G8630" s="81"/>
      <c r="AU8630" s="25"/>
    </row>
    <row r="8631">
      <c r="D8631" s="10"/>
      <c r="E8631" s="10"/>
      <c r="G8631" s="81"/>
      <c r="AU8631" s="25"/>
    </row>
    <row r="8632">
      <c r="D8632" s="10"/>
      <c r="E8632" s="10"/>
      <c r="G8632" s="81"/>
      <c r="AU8632" s="25"/>
    </row>
    <row r="8633">
      <c r="D8633" s="10"/>
      <c r="E8633" s="10"/>
      <c r="G8633" s="81"/>
      <c r="AU8633" s="25"/>
    </row>
    <row r="8634">
      <c r="D8634" s="10"/>
      <c r="E8634" s="10"/>
      <c r="G8634" s="81"/>
      <c r="AU8634" s="25"/>
    </row>
    <row r="8635">
      <c r="D8635" s="10"/>
      <c r="E8635" s="10"/>
      <c r="G8635" s="81"/>
      <c r="AU8635" s="25"/>
    </row>
    <row r="8636">
      <c r="D8636" s="10"/>
      <c r="E8636" s="10"/>
      <c r="G8636" s="81"/>
      <c r="AU8636" s="25"/>
    </row>
    <row r="8637">
      <c r="D8637" s="10"/>
      <c r="E8637" s="10"/>
      <c r="G8637" s="81"/>
      <c r="AU8637" s="25"/>
    </row>
    <row r="8638">
      <c r="D8638" s="10"/>
      <c r="E8638" s="10"/>
      <c r="G8638" s="81"/>
      <c r="AU8638" s="25"/>
    </row>
    <row r="8639">
      <c r="D8639" s="10"/>
      <c r="E8639" s="10"/>
      <c r="G8639" s="81"/>
      <c r="AU8639" s="25"/>
    </row>
    <row r="8640">
      <c r="D8640" s="10"/>
      <c r="E8640" s="10"/>
      <c r="G8640" s="81"/>
      <c r="AU8640" s="25"/>
    </row>
    <row r="8641">
      <c r="D8641" s="10"/>
      <c r="E8641" s="10"/>
      <c r="G8641" s="81"/>
      <c r="AU8641" s="25"/>
    </row>
    <row r="8642">
      <c r="D8642" s="10"/>
      <c r="E8642" s="10"/>
      <c r="G8642" s="81"/>
      <c r="AU8642" s="25"/>
    </row>
    <row r="8643">
      <c r="D8643" s="10"/>
      <c r="E8643" s="10"/>
      <c r="G8643" s="81"/>
      <c r="AU8643" s="25"/>
    </row>
    <row r="8644">
      <c r="D8644" s="10"/>
      <c r="E8644" s="10"/>
      <c r="G8644" s="81"/>
      <c r="AU8644" s="25"/>
    </row>
    <row r="8645">
      <c r="D8645" s="10"/>
      <c r="E8645" s="10"/>
      <c r="G8645" s="81"/>
      <c r="AU8645" s="25"/>
    </row>
    <row r="8646">
      <c r="D8646" s="10"/>
      <c r="E8646" s="10"/>
      <c r="G8646" s="81"/>
      <c r="AU8646" s="25"/>
    </row>
    <row r="8647">
      <c r="D8647" s="10"/>
      <c r="E8647" s="10"/>
      <c r="G8647" s="81"/>
      <c r="AU8647" s="25"/>
    </row>
    <row r="8648">
      <c r="D8648" s="10"/>
      <c r="E8648" s="10"/>
      <c r="G8648" s="81"/>
      <c r="AU8648" s="25"/>
    </row>
    <row r="8649">
      <c r="D8649" s="10"/>
      <c r="E8649" s="10"/>
      <c r="G8649" s="81"/>
      <c r="AU8649" s="25"/>
    </row>
    <row r="8650">
      <c r="D8650" s="10"/>
      <c r="E8650" s="10"/>
      <c r="G8650" s="81"/>
      <c r="AU8650" s="25"/>
    </row>
    <row r="8651">
      <c r="D8651" s="10"/>
      <c r="E8651" s="10"/>
      <c r="G8651" s="81"/>
      <c r="AU8651" s="25"/>
    </row>
    <row r="8652">
      <c r="D8652" s="10"/>
      <c r="E8652" s="10"/>
      <c r="G8652" s="81"/>
      <c r="AU8652" s="25"/>
    </row>
    <row r="8653">
      <c r="D8653" s="10"/>
      <c r="E8653" s="10"/>
      <c r="G8653" s="81"/>
      <c r="AU8653" s="25"/>
    </row>
    <row r="8654">
      <c r="D8654" s="10"/>
      <c r="E8654" s="10"/>
      <c r="G8654" s="81"/>
      <c r="AU8654" s="25"/>
    </row>
    <row r="8655">
      <c r="D8655" s="10"/>
      <c r="E8655" s="10"/>
      <c r="G8655" s="81"/>
      <c r="AU8655" s="25"/>
    </row>
    <row r="8656">
      <c r="D8656" s="10"/>
      <c r="E8656" s="10"/>
      <c r="G8656" s="81"/>
      <c r="AU8656" s="25"/>
    </row>
    <row r="8657">
      <c r="D8657" s="10"/>
      <c r="E8657" s="10"/>
      <c r="G8657" s="81"/>
      <c r="AU8657" s="25"/>
    </row>
    <row r="8658">
      <c r="D8658" s="10"/>
      <c r="E8658" s="10"/>
      <c r="G8658" s="81"/>
      <c r="AU8658" s="25"/>
    </row>
    <row r="8659">
      <c r="D8659" s="10"/>
      <c r="E8659" s="10"/>
      <c r="G8659" s="81"/>
      <c r="AU8659" s="25"/>
    </row>
    <row r="8660">
      <c r="D8660" s="10"/>
      <c r="E8660" s="10"/>
      <c r="G8660" s="81"/>
      <c r="AU8660" s="25"/>
    </row>
    <row r="8661">
      <c r="D8661" s="10"/>
      <c r="E8661" s="10"/>
      <c r="G8661" s="81"/>
      <c r="AU8661" s="25"/>
    </row>
    <row r="8662">
      <c r="D8662" s="10"/>
      <c r="E8662" s="10"/>
      <c r="G8662" s="81"/>
      <c r="AU8662" s="25"/>
    </row>
    <row r="8663">
      <c r="D8663" s="10"/>
      <c r="E8663" s="10"/>
      <c r="G8663" s="81"/>
      <c r="AU8663" s="25"/>
    </row>
    <row r="8664">
      <c r="D8664" s="10"/>
      <c r="E8664" s="10"/>
      <c r="G8664" s="81"/>
      <c r="AU8664" s="25"/>
    </row>
    <row r="8665">
      <c r="D8665" s="10"/>
      <c r="E8665" s="10"/>
      <c r="G8665" s="81"/>
      <c r="AU8665" s="25"/>
    </row>
    <row r="8666">
      <c r="D8666" s="10"/>
      <c r="E8666" s="10"/>
      <c r="G8666" s="81"/>
      <c r="AU8666" s="25"/>
    </row>
    <row r="8667">
      <c r="D8667" s="10"/>
      <c r="E8667" s="10"/>
      <c r="G8667" s="81"/>
      <c r="AU8667" s="25"/>
    </row>
    <row r="8668">
      <c r="D8668" s="10"/>
      <c r="E8668" s="10"/>
      <c r="G8668" s="81"/>
      <c r="AU8668" s="25"/>
    </row>
    <row r="8669">
      <c r="D8669" s="10"/>
      <c r="E8669" s="10"/>
      <c r="G8669" s="81"/>
      <c r="AU8669" s="25"/>
    </row>
    <row r="8670">
      <c r="D8670" s="10"/>
      <c r="E8670" s="10"/>
      <c r="G8670" s="81"/>
      <c r="AU8670" s="25"/>
    </row>
    <row r="8671">
      <c r="D8671" s="10"/>
      <c r="E8671" s="10"/>
      <c r="G8671" s="81"/>
      <c r="AU8671" s="25"/>
    </row>
    <row r="8672">
      <c r="D8672" s="10"/>
      <c r="E8672" s="10"/>
      <c r="G8672" s="81"/>
      <c r="AU8672" s="25"/>
    </row>
    <row r="8673">
      <c r="D8673" s="10"/>
      <c r="E8673" s="10"/>
      <c r="G8673" s="81"/>
      <c r="AU8673" s="25"/>
    </row>
    <row r="8674">
      <c r="D8674" s="10"/>
      <c r="E8674" s="10"/>
      <c r="G8674" s="81"/>
      <c r="AU8674" s="25"/>
    </row>
    <row r="8675">
      <c r="D8675" s="10"/>
      <c r="E8675" s="10"/>
      <c r="G8675" s="81"/>
      <c r="AU8675" s="25"/>
    </row>
    <row r="8676">
      <c r="D8676" s="10"/>
      <c r="E8676" s="10"/>
      <c r="G8676" s="81"/>
      <c r="AU8676" s="25"/>
    </row>
    <row r="8677">
      <c r="D8677" s="10"/>
      <c r="E8677" s="10"/>
      <c r="G8677" s="81"/>
      <c r="AU8677" s="25"/>
    </row>
    <row r="8678">
      <c r="D8678" s="10"/>
      <c r="E8678" s="10"/>
      <c r="G8678" s="81"/>
      <c r="AU8678" s="25"/>
    </row>
    <row r="8679">
      <c r="D8679" s="10"/>
      <c r="E8679" s="10"/>
      <c r="G8679" s="81"/>
      <c r="AU8679" s="25"/>
    </row>
    <row r="8680">
      <c r="D8680" s="10"/>
      <c r="E8680" s="10"/>
      <c r="G8680" s="81"/>
      <c r="AU8680" s="25"/>
    </row>
    <row r="8681">
      <c r="D8681" s="10"/>
      <c r="E8681" s="10"/>
      <c r="G8681" s="81"/>
      <c r="AU8681" s="25"/>
    </row>
    <row r="8682">
      <c r="D8682" s="10"/>
      <c r="E8682" s="10"/>
      <c r="G8682" s="81"/>
      <c r="AU8682" s="25"/>
    </row>
    <row r="8683">
      <c r="D8683" s="10"/>
      <c r="E8683" s="10"/>
      <c r="G8683" s="81"/>
      <c r="AU8683" s="25"/>
    </row>
    <row r="8684">
      <c r="D8684" s="10"/>
      <c r="E8684" s="10"/>
      <c r="G8684" s="81"/>
      <c r="AU8684" s="25"/>
    </row>
    <row r="8685">
      <c r="D8685" s="10"/>
      <c r="E8685" s="10"/>
      <c r="G8685" s="81"/>
      <c r="AU8685" s="25"/>
    </row>
    <row r="8686">
      <c r="D8686" s="10"/>
      <c r="E8686" s="10"/>
      <c r="G8686" s="81"/>
      <c r="AU8686" s="25"/>
    </row>
    <row r="8687">
      <c r="D8687" s="10"/>
      <c r="E8687" s="10"/>
      <c r="G8687" s="81"/>
      <c r="AU8687" s="25"/>
    </row>
    <row r="8688">
      <c r="D8688" s="10"/>
      <c r="E8688" s="10"/>
      <c r="G8688" s="81"/>
      <c r="AU8688" s="25"/>
    </row>
    <row r="8689">
      <c r="D8689" s="10"/>
      <c r="E8689" s="10"/>
      <c r="G8689" s="81"/>
      <c r="AU8689" s="25"/>
    </row>
    <row r="8690">
      <c r="D8690" s="10"/>
      <c r="E8690" s="10"/>
      <c r="G8690" s="81"/>
      <c r="AU8690" s="25"/>
    </row>
    <row r="8691">
      <c r="D8691" s="10"/>
      <c r="E8691" s="10"/>
      <c r="G8691" s="81"/>
      <c r="AU8691" s="25"/>
    </row>
    <row r="8692">
      <c r="D8692" s="10"/>
      <c r="E8692" s="10"/>
      <c r="G8692" s="81"/>
      <c r="AU8692" s="25"/>
    </row>
    <row r="8693">
      <c r="D8693" s="10"/>
      <c r="E8693" s="10"/>
      <c r="G8693" s="81"/>
      <c r="AU8693" s="25"/>
    </row>
    <row r="8694">
      <c r="D8694" s="10"/>
      <c r="E8694" s="10"/>
      <c r="G8694" s="81"/>
      <c r="AU8694" s="25"/>
    </row>
    <row r="8695">
      <c r="D8695" s="10"/>
      <c r="E8695" s="10"/>
      <c r="G8695" s="81"/>
      <c r="AU8695" s="25"/>
    </row>
    <row r="8696">
      <c r="D8696" s="10"/>
      <c r="E8696" s="10"/>
      <c r="G8696" s="81"/>
      <c r="AU8696" s="25"/>
    </row>
    <row r="8697">
      <c r="D8697" s="10"/>
      <c r="E8697" s="10"/>
      <c r="G8697" s="81"/>
      <c r="AU8697" s="25"/>
    </row>
    <row r="8698">
      <c r="D8698" s="10"/>
      <c r="E8698" s="10"/>
      <c r="G8698" s="81"/>
      <c r="AU8698" s="25"/>
    </row>
    <row r="8699">
      <c r="D8699" s="10"/>
      <c r="E8699" s="10"/>
      <c r="G8699" s="81"/>
      <c r="AU8699" s="25"/>
    </row>
    <row r="8700">
      <c r="D8700" s="10"/>
      <c r="E8700" s="10"/>
      <c r="G8700" s="81"/>
      <c r="AU8700" s="25"/>
    </row>
    <row r="8701">
      <c r="D8701" s="10"/>
      <c r="E8701" s="10"/>
      <c r="G8701" s="81"/>
      <c r="AU8701" s="25"/>
    </row>
    <row r="8702">
      <c r="D8702" s="10"/>
      <c r="E8702" s="10"/>
      <c r="G8702" s="81"/>
      <c r="AU8702" s="25"/>
    </row>
    <row r="8703">
      <c r="D8703" s="10"/>
      <c r="E8703" s="10"/>
      <c r="G8703" s="81"/>
      <c r="AU8703" s="25"/>
    </row>
    <row r="8704">
      <c r="D8704" s="10"/>
      <c r="E8704" s="10"/>
      <c r="G8704" s="81"/>
      <c r="AU8704" s="25"/>
    </row>
    <row r="8705">
      <c r="D8705" s="10"/>
      <c r="E8705" s="10"/>
      <c r="G8705" s="81"/>
      <c r="AU8705" s="25"/>
    </row>
    <row r="8706">
      <c r="D8706" s="10"/>
      <c r="E8706" s="10"/>
      <c r="G8706" s="81"/>
      <c r="AU8706" s="25"/>
    </row>
    <row r="8707">
      <c r="D8707" s="10"/>
      <c r="E8707" s="10"/>
      <c r="G8707" s="81"/>
      <c r="AU8707" s="25"/>
    </row>
    <row r="8708">
      <c r="D8708" s="10"/>
      <c r="E8708" s="10"/>
      <c r="G8708" s="81"/>
      <c r="AU8708" s="25"/>
    </row>
    <row r="8709">
      <c r="D8709" s="10"/>
      <c r="E8709" s="10"/>
      <c r="G8709" s="81"/>
      <c r="AU8709" s="25"/>
    </row>
    <row r="8710">
      <c r="D8710" s="10"/>
      <c r="E8710" s="10"/>
      <c r="G8710" s="81"/>
      <c r="AU8710" s="25"/>
    </row>
    <row r="8711">
      <c r="D8711" s="10"/>
      <c r="E8711" s="10"/>
      <c r="G8711" s="81"/>
      <c r="AU8711" s="25"/>
    </row>
    <row r="8712">
      <c r="D8712" s="10"/>
      <c r="E8712" s="10"/>
      <c r="G8712" s="81"/>
      <c r="AU8712" s="25"/>
    </row>
    <row r="8713">
      <c r="D8713" s="10"/>
      <c r="E8713" s="10"/>
      <c r="G8713" s="81"/>
      <c r="AU8713" s="25"/>
    </row>
    <row r="8714">
      <c r="D8714" s="10"/>
      <c r="E8714" s="10"/>
      <c r="G8714" s="81"/>
      <c r="AU8714" s="25"/>
    </row>
    <row r="8715">
      <c r="D8715" s="10"/>
      <c r="E8715" s="10"/>
      <c r="G8715" s="81"/>
      <c r="AU8715" s="25"/>
    </row>
    <row r="8716">
      <c r="D8716" s="10"/>
      <c r="E8716" s="10"/>
      <c r="G8716" s="81"/>
      <c r="AU8716" s="25"/>
    </row>
    <row r="8717">
      <c r="D8717" s="10"/>
      <c r="E8717" s="10"/>
      <c r="G8717" s="81"/>
      <c r="AU8717" s="25"/>
    </row>
    <row r="8718">
      <c r="D8718" s="10"/>
      <c r="E8718" s="10"/>
      <c r="G8718" s="81"/>
      <c r="AU8718" s="25"/>
    </row>
    <row r="8719">
      <c r="D8719" s="10"/>
      <c r="E8719" s="10"/>
      <c r="G8719" s="81"/>
      <c r="AU8719" s="25"/>
    </row>
    <row r="8720">
      <c r="D8720" s="10"/>
      <c r="E8720" s="10"/>
      <c r="G8720" s="81"/>
      <c r="AU8720" s="25"/>
    </row>
    <row r="8721">
      <c r="D8721" s="10"/>
      <c r="E8721" s="10"/>
      <c r="G8721" s="81"/>
      <c r="AU8721" s="25"/>
    </row>
    <row r="8722">
      <c r="D8722" s="10"/>
      <c r="E8722" s="10"/>
      <c r="G8722" s="81"/>
      <c r="AU8722" s="25"/>
    </row>
    <row r="8723">
      <c r="D8723" s="10"/>
      <c r="E8723" s="10"/>
      <c r="G8723" s="81"/>
      <c r="AU8723" s="25"/>
    </row>
    <row r="8724">
      <c r="D8724" s="10"/>
      <c r="E8724" s="10"/>
      <c r="G8724" s="81"/>
      <c r="AU8724" s="25"/>
    </row>
    <row r="8725">
      <c r="D8725" s="10"/>
      <c r="E8725" s="10"/>
      <c r="G8725" s="81"/>
      <c r="AU8725" s="25"/>
    </row>
    <row r="8726">
      <c r="D8726" s="10"/>
      <c r="E8726" s="10"/>
      <c r="G8726" s="81"/>
      <c r="AU8726" s="25"/>
    </row>
    <row r="8727">
      <c r="D8727" s="10"/>
      <c r="E8727" s="10"/>
      <c r="G8727" s="81"/>
      <c r="AU8727" s="25"/>
    </row>
    <row r="8728">
      <c r="D8728" s="10"/>
      <c r="E8728" s="10"/>
      <c r="G8728" s="81"/>
      <c r="AU8728" s="25"/>
    </row>
    <row r="8729">
      <c r="D8729" s="10"/>
      <c r="E8729" s="10"/>
      <c r="G8729" s="81"/>
      <c r="AU8729" s="25"/>
    </row>
    <row r="8730">
      <c r="D8730" s="10"/>
      <c r="E8730" s="10"/>
      <c r="G8730" s="81"/>
      <c r="AU8730" s="25"/>
    </row>
    <row r="8731">
      <c r="D8731" s="10"/>
      <c r="E8731" s="10"/>
      <c r="G8731" s="81"/>
      <c r="AU8731" s="25"/>
    </row>
    <row r="8732">
      <c r="D8732" s="10"/>
      <c r="E8732" s="10"/>
      <c r="G8732" s="81"/>
      <c r="AU8732" s="25"/>
    </row>
    <row r="8733">
      <c r="D8733" s="10"/>
      <c r="E8733" s="10"/>
      <c r="G8733" s="81"/>
      <c r="AU8733" s="25"/>
    </row>
    <row r="8734">
      <c r="D8734" s="10"/>
      <c r="E8734" s="10"/>
      <c r="G8734" s="81"/>
      <c r="AU8734" s="25"/>
    </row>
    <row r="8735">
      <c r="D8735" s="10"/>
      <c r="E8735" s="10"/>
      <c r="G8735" s="81"/>
      <c r="AU8735" s="25"/>
    </row>
    <row r="8736">
      <c r="D8736" s="10"/>
      <c r="E8736" s="10"/>
      <c r="G8736" s="81"/>
      <c r="AU8736" s="25"/>
    </row>
    <row r="8737">
      <c r="D8737" s="10"/>
      <c r="E8737" s="10"/>
      <c r="G8737" s="81"/>
      <c r="AU8737" s="25"/>
    </row>
    <row r="8738">
      <c r="D8738" s="10"/>
      <c r="E8738" s="10"/>
      <c r="G8738" s="81"/>
      <c r="AU8738" s="25"/>
    </row>
    <row r="8739">
      <c r="D8739" s="10"/>
      <c r="E8739" s="10"/>
      <c r="G8739" s="81"/>
      <c r="AU8739" s="25"/>
    </row>
    <row r="8740">
      <c r="D8740" s="10"/>
      <c r="E8740" s="10"/>
      <c r="G8740" s="81"/>
      <c r="AU8740" s="25"/>
    </row>
    <row r="8741">
      <c r="D8741" s="10"/>
      <c r="E8741" s="10"/>
      <c r="G8741" s="81"/>
      <c r="AU8741" s="25"/>
    </row>
    <row r="8742">
      <c r="D8742" s="10"/>
      <c r="E8742" s="10"/>
      <c r="G8742" s="81"/>
      <c r="AU8742" s="25"/>
    </row>
    <row r="8743">
      <c r="D8743" s="10"/>
      <c r="E8743" s="10"/>
      <c r="G8743" s="81"/>
      <c r="AU8743" s="25"/>
    </row>
    <row r="8744">
      <c r="D8744" s="10"/>
      <c r="E8744" s="10"/>
      <c r="G8744" s="81"/>
      <c r="AU8744" s="25"/>
    </row>
    <row r="8745">
      <c r="D8745" s="10"/>
      <c r="E8745" s="10"/>
      <c r="G8745" s="81"/>
      <c r="AU8745" s="25"/>
    </row>
    <row r="8746">
      <c r="D8746" s="10"/>
      <c r="E8746" s="10"/>
      <c r="G8746" s="81"/>
      <c r="AU8746" s="25"/>
    </row>
    <row r="8747">
      <c r="D8747" s="10"/>
      <c r="E8747" s="10"/>
      <c r="G8747" s="81"/>
      <c r="AU8747" s="25"/>
    </row>
    <row r="8748">
      <c r="D8748" s="10"/>
      <c r="E8748" s="10"/>
      <c r="G8748" s="81"/>
      <c r="AU8748" s="25"/>
    </row>
    <row r="8749">
      <c r="D8749" s="10"/>
      <c r="E8749" s="10"/>
      <c r="G8749" s="81"/>
      <c r="AU8749" s="25"/>
    </row>
    <row r="8750">
      <c r="D8750" s="10"/>
      <c r="E8750" s="10"/>
      <c r="G8750" s="81"/>
      <c r="AU8750" s="25"/>
    </row>
    <row r="8751">
      <c r="D8751" s="10"/>
      <c r="E8751" s="10"/>
      <c r="G8751" s="81"/>
      <c r="AU8751" s="25"/>
    </row>
    <row r="8752">
      <c r="D8752" s="10"/>
      <c r="E8752" s="10"/>
      <c r="G8752" s="81"/>
      <c r="AU8752" s="25"/>
    </row>
    <row r="8753">
      <c r="D8753" s="10"/>
      <c r="E8753" s="10"/>
      <c r="G8753" s="81"/>
      <c r="AU8753" s="25"/>
    </row>
    <row r="8754">
      <c r="D8754" s="10"/>
      <c r="E8754" s="10"/>
      <c r="G8754" s="81"/>
      <c r="AU8754" s="25"/>
    </row>
    <row r="8755">
      <c r="D8755" s="10"/>
      <c r="E8755" s="10"/>
      <c r="G8755" s="81"/>
      <c r="AU8755" s="25"/>
    </row>
    <row r="8756">
      <c r="D8756" s="10"/>
      <c r="E8756" s="10"/>
      <c r="G8756" s="81"/>
      <c r="AU8756" s="25"/>
    </row>
    <row r="8757">
      <c r="D8757" s="10"/>
      <c r="E8757" s="10"/>
      <c r="G8757" s="81"/>
      <c r="AU8757" s="25"/>
    </row>
    <row r="8758">
      <c r="D8758" s="10"/>
      <c r="E8758" s="10"/>
      <c r="G8758" s="81"/>
      <c r="AU8758" s="25"/>
    </row>
    <row r="8759">
      <c r="D8759" s="10"/>
      <c r="E8759" s="10"/>
      <c r="G8759" s="81"/>
      <c r="AU8759" s="25"/>
    </row>
    <row r="8760">
      <c r="D8760" s="10"/>
      <c r="E8760" s="10"/>
      <c r="G8760" s="81"/>
      <c r="AU8760" s="25"/>
    </row>
    <row r="8761">
      <c r="D8761" s="10"/>
      <c r="E8761" s="10"/>
      <c r="G8761" s="81"/>
      <c r="AU8761" s="25"/>
    </row>
    <row r="8762">
      <c r="D8762" s="10"/>
      <c r="E8762" s="10"/>
      <c r="G8762" s="81"/>
      <c r="AU8762" s="25"/>
    </row>
    <row r="8763">
      <c r="D8763" s="10"/>
      <c r="E8763" s="10"/>
      <c r="G8763" s="81"/>
      <c r="AU8763" s="25"/>
    </row>
    <row r="8764">
      <c r="D8764" s="10"/>
      <c r="E8764" s="10"/>
      <c r="G8764" s="81"/>
      <c r="AU8764" s="25"/>
    </row>
    <row r="8765">
      <c r="D8765" s="10"/>
      <c r="E8765" s="10"/>
      <c r="G8765" s="81"/>
      <c r="AU8765" s="25"/>
    </row>
    <row r="8766">
      <c r="D8766" s="10"/>
      <c r="E8766" s="10"/>
      <c r="G8766" s="81"/>
      <c r="AU8766" s="25"/>
    </row>
    <row r="8767">
      <c r="D8767" s="10"/>
      <c r="E8767" s="10"/>
      <c r="G8767" s="81"/>
      <c r="AU8767" s="25"/>
    </row>
    <row r="8768">
      <c r="D8768" s="10"/>
      <c r="E8768" s="10"/>
      <c r="G8768" s="81"/>
      <c r="AU8768" s="25"/>
    </row>
    <row r="8769">
      <c r="D8769" s="10"/>
      <c r="E8769" s="10"/>
      <c r="G8769" s="81"/>
      <c r="AU8769" s="25"/>
    </row>
    <row r="8770">
      <c r="D8770" s="10"/>
      <c r="E8770" s="10"/>
      <c r="G8770" s="81"/>
      <c r="AU8770" s="25"/>
    </row>
    <row r="8771">
      <c r="D8771" s="10"/>
      <c r="E8771" s="10"/>
      <c r="G8771" s="81"/>
      <c r="AU8771" s="25"/>
    </row>
    <row r="8772">
      <c r="D8772" s="10"/>
      <c r="E8772" s="10"/>
      <c r="G8772" s="81"/>
      <c r="AU8772" s="25"/>
    </row>
    <row r="8773">
      <c r="D8773" s="10"/>
      <c r="E8773" s="10"/>
      <c r="G8773" s="81"/>
      <c r="AU8773" s="25"/>
    </row>
    <row r="8774">
      <c r="D8774" s="10"/>
      <c r="E8774" s="10"/>
      <c r="G8774" s="81"/>
      <c r="AU8774" s="25"/>
    </row>
    <row r="8775">
      <c r="D8775" s="10"/>
      <c r="E8775" s="10"/>
      <c r="G8775" s="81"/>
      <c r="AU8775" s="25"/>
    </row>
    <row r="8776">
      <c r="D8776" s="10"/>
      <c r="E8776" s="10"/>
      <c r="G8776" s="81"/>
      <c r="AU8776" s="25"/>
    </row>
    <row r="8777">
      <c r="D8777" s="10"/>
      <c r="E8777" s="10"/>
      <c r="G8777" s="81"/>
      <c r="AU8777" s="25"/>
    </row>
    <row r="8778">
      <c r="D8778" s="10"/>
      <c r="E8778" s="10"/>
      <c r="G8778" s="81"/>
      <c r="AU8778" s="25"/>
    </row>
    <row r="8779">
      <c r="D8779" s="10"/>
      <c r="E8779" s="10"/>
      <c r="G8779" s="81"/>
      <c r="AU8779" s="25"/>
    </row>
    <row r="8780">
      <c r="D8780" s="10"/>
      <c r="E8780" s="10"/>
      <c r="G8780" s="81"/>
      <c r="AU8780" s="25"/>
    </row>
    <row r="8781">
      <c r="D8781" s="10"/>
      <c r="E8781" s="10"/>
      <c r="G8781" s="81"/>
      <c r="AU8781" s="25"/>
    </row>
    <row r="8782">
      <c r="D8782" s="10"/>
      <c r="E8782" s="10"/>
      <c r="G8782" s="81"/>
      <c r="AU8782" s="25"/>
    </row>
    <row r="8783">
      <c r="D8783" s="10"/>
      <c r="E8783" s="10"/>
      <c r="G8783" s="81"/>
      <c r="AU8783" s="25"/>
    </row>
    <row r="8784">
      <c r="D8784" s="10"/>
      <c r="E8784" s="10"/>
      <c r="G8784" s="81"/>
      <c r="AU8784" s="25"/>
    </row>
    <row r="8785">
      <c r="D8785" s="10"/>
      <c r="E8785" s="10"/>
      <c r="G8785" s="81"/>
      <c r="AU8785" s="25"/>
    </row>
    <row r="8786">
      <c r="D8786" s="10"/>
      <c r="E8786" s="10"/>
      <c r="G8786" s="81"/>
      <c r="AU8786" s="25"/>
    </row>
    <row r="8787">
      <c r="D8787" s="10"/>
      <c r="E8787" s="10"/>
      <c r="G8787" s="81"/>
      <c r="AU8787" s="25"/>
    </row>
    <row r="8788">
      <c r="D8788" s="10"/>
      <c r="E8788" s="10"/>
      <c r="G8788" s="81"/>
      <c r="AU8788" s="25"/>
    </row>
    <row r="8789">
      <c r="D8789" s="10"/>
      <c r="E8789" s="10"/>
      <c r="G8789" s="81"/>
      <c r="AU8789" s="25"/>
    </row>
    <row r="8790">
      <c r="D8790" s="10"/>
      <c r="E8790" s="10"/>
      <c r="G8790" s="81"/>
      <c r="AU8790" s="25"/>
    </row>
    <row r="8791">
      <c r="D8791" s="10"/>
      <c r="E8791" s="10"/>
      <c r="G8791" s="81"/>
      <c r="AU8791" s="25"/>
    </row>
    <row r="8792">
      <c r="D8792" s="10"/>
      <c r="E8792" s="10"/>
      <c r="G8792" s="81"/>
      <c r="AU8792" s="25"/>
    </row>
    <row r="8793">
      <c r="D8793" s="10"/>
      <c r="E8793" s="10"/>
      <c r="G8793" s="81"/>
      <c r="AU8793" s="25"/>
    </row>
    <row r="8794">
      <c r="D8794" s="10"/>
      <c r="E8794" s="10"/>
      <c r="G8794" s="81"/>
      <c r="AU8794" s="25"/>
    </row>
    <row r="8795">
      <c r="D8795" s="10"/>
      <c r="E8795" s="10"/>
      <c r="G8795" s="81"/>
      <c r="AU8795" s="25"/>
    </row>
    <row r="8796">
      <c r="D8796" s="10"/>
      <c r="E8796" s="10"/>
      <c r="G8796" s="81"/>
      <c r="AU8796" s="25"/>
    </row>
    <row r="8797">
      <c r="D8797" s="10"/>
      <c r="E8797" s="10"/>
      <c r="G8797" s="81"/>
      <c r="AU8797" s="25"/>
    </row>
    <row r="8798">
      <c r="D8798" s="10"/>
      <c r="E8798" s="10"/>
      <c r="G8798" s="81"/>
      <c r="AU8798" s="25"/>
    </row>
    <row r="8799">
      <c r="D8799" s="10"/>
      <c r="E8799" s="10"/>
      <c r="G8799" s="81"/>
      <c r="AU8799" s="25"/>
    </row>
    <row r="8800">
      <c r="D8800" s="10"/>
      <c r="E8800" s="10"/>
      <c r="G8800" s="81"/>
      <c r="AU8800" s="25"/>
    </row>
    <row r="8801">
      <c r="D8801" s="10"/>
      <c r="E8801" s="10"/>
      <c r="G8801" s="81"/>
      <c r="AU8801" s="25"/>
    </row>
    <row r="8802">
      <c r="D8802" s="10"/>
      <c r="E8802" s="10"/>
      <c r="G8802" s="81"/>
      <c r="AU8802" s="25"/>
    </row>
    <row r="8803">
      <c r="D8803" s="10"/>
      <c r="E8803" s="10"/>
      <c r="G8803" s="81"/>
      <c r="AU8803" s="25"/>
    </row>
    <row r="8804">
      <c r="D8804" s="10"/>
      <c r="E8804" s="10"/>
      <c r="G8804" s="81"/>
      <c r="AU8804" s="25"/>
    </row>
    <row r="8805">
      <c r="D8805" s="10"/>
      <c r="E8805" s="10"/>
      <c r="G8805" s="81"/>
      <c r="AU8805" s="25"/>
    </row>
    <row r="8806">
      <c r="D8806" s="10"/>
      <c r="E8806" s="10"/>
      <c r="G8806" s="81"/>
      <c r="AU8806" s="25"/>
    </row>
    <row r="8807">
      <c r="D8807" s="10"/>
      <c r="E8807" s="10"/>
      <c r="G8807" s="81"/>
      <c r="AU8807" s="25"/>
    </row>
    <row r="8808">
      <c r="D8808" s="10"/>
      <c r="E8808" s="10"/>
      <c r="G8808" s="81"/>
      <c r="AU8808" s="25"/>
    </row>
    <row r="8809">
      <c r="D8809" s="10"/>
      <c r="E8809" s="10"/>
      <c r="G8809" s="81"/>
      <c r="AU8809" s="25"/>
    </row>
    <row r="8810">
      <c r="D8810" s="10"/>
      <c r="E8810" s="10"/>
      <c r="G8810" s="81"/>
      <c r="AU8810" s="25"/>
    </row>
    <row r="8811">
      <c r="D8811" s="10"/>
      <c r="E8811" s="10"/>
      <c r="G8811" s="81"/>
      <c r="AU8811" s="25"/>
    </row>
    <row r="8812">
      <c r="D8812" s="10"/>
      <c r="E8812" s="10"/>
      <c r="G8812" s="81"/>
      <c r="AU8812" s="25"/>
    </row>
    <row r="8813">
      <c r="D8813" s="10"/>
      <c r="E8813" s="10"/>
      <c r="G8813" s="81"/>
      <c r="AU8813" s="25"/>
    </row>
    <row r="8814">
      <c r="D8814" s="10"/>
      <c r="E8814" s="10"/>
      <c r="G8814" s="81"/>
      <c r="AU8814" s="25"/>
    </row>
    <row r="8815">
      <c r="D8815" s="10"/>
      <c r="E8815" s="10"/>
      <c r="G8815" s="81"/>
      <c r="AU8815" s="25"/>
    </row>
    <row r="8816">
      <c r="D8816" s="10"/>
      <c r="E8816" s="10"/>
      <c r="G8816" s="81"/>
      <c r="AU8816" s="25"/>
    </row>
    <row r="8817">
      <c r="D8817" s="10"/>
      <c r="E8817" s="10"/>
      <c r="G8817" s="81"/>
      <c r="AU8817" s="25"/>
    </row>
    <row r="8818">
      <c r="D8818" s="10"/>
      <c r="E8818" s="10"/>
      <c r="G8818" s="81"/>
      <c r="AU8818" s="25"/>
    </row>
    <row r="8819">
      <c r="D8819" s="10"/>
      <c r="E8819" s="10"/>
      <c r="G8819" s="81"/>
      <c r="AU8819" s="25"/>
    </row>
    <row r="8820">
      <c r="D8820" s="10"/>
      <c r="E8820" s="10"/>
      <c r="G8820" s="81"/>
      <c r="AU8820" s="25"/>
    </row>
    <row r="8821">
      <c r="D8821" s="10"/>
      <c r="E8821" s="10"/>
      <c r="G8821" s="81"/>
      <c r="AU8821" s="25"/>
    </row>
    <row r="8822">
      <c r="D8822" s="10"/>
      <c r="E8822" s="10"/>
      <c r="G8822" s="81"/>
      <c r="AU8822" s="25"/>
    </row>
    <row r="8823">
      <c r="D8823" s="10"/>
      <c r="E8823" s="10"/>
      <c r="G8823" s="81"/>
      <c r="AU8823" s="25"/>
    </row>
    <row r="8824">
      <c r="D8824" s="10"/>
      <c r="E8824" s="10"/>
      <c r="G8824" s="81"/>
      <c r="AU8824" s="25"/>
    </row>
    <row r="8825">
      <c r="D8825" s="10"/>
      <c r="E8825" s="10"/>
      <c r="G8825" s="81"/>
      <c r="AU8825" s="25"/>
    </row>
    <row r="8826">
      <c r="D8826" s="10"/>
      <c r="E8826" s="10"/>
      <c r="G8826" s="81"/>
      <c r="AU8826" s="25"/>
    </row>
    <row r="8827">
      <c r="D8827" s="10"/>
      <c r="E8827" s="10"/>
      <c r="G8827" s="81"/>
      <c r="AU8827" s="25"/>
    </row>
    <row r="8828">
      <c r="D8828" s="10"/>
      <c r="E8828" s="10"/>
      <c r="G8828" s="81"/>
      <c r="AU8828" s="25"/>
    </row>
    <row r="8829">
      <c r="D8829" s="10"/>
      <c r="E8829" s="10"/>
      <c r="G8829" s="81"/>
      <c r="AU8829" s="25"/>
    </row>
    <row r="8830">
      <c r="D8830" s="10"/>
      <c r="E8830" s="10"/>
      <c r="G8830" s="81"/>
      <c r="AU8830" s="25"/>
    </row>
    <row r="8831">
      <c r="D8831" s="10"/>
      <c r="E8831" s="10"/>
      <c r="G8831" s="81"/>
      <c r="AU8831" s="25"/>
    </row>
    <row r="8832">
      <c r="D8832" s="10"/>
      <c r="E8832" s="10"/>
      <c r="G8832" s="81"/>
      <c r="AU8832" s="25"/>
    </row>
    <row r="8833">
      <c r="D8833" s="10"/>
      <c r="E8833" s="10"/>
      <c r="G8833" s="81"/>
      <c r="AU8833" s="25"/>
    </row>
    <row r="8834">
      <c r="D8834" s="10"/>
      <c r="E8834" s="10"/>
      <c r="G8834" s="81"/>
      <c r="AU8834" s="25"/>
    </row>
    <row r="8835">
      <c r="D8835" s="10"/>
      <c r="E8835" s="10"/>
      <c r="G8835" s="81"/>
      <c r="AU8835" s="25"/>
    </row>
    <row r="8836">
      <c r="D8836" s="10"/>
      <c r="E8836" s="10"/>
      <c r="G8836" s="81"/>
      <c r="AU8836" s="25"/>
    </row>
    <row r="8837">
      <c r="D8837" s="10"/>
      <c r="E8837" s="10"/>
      <c r="G8837" s="81"/>
      <c r="AU8837" s="25"/>
    </row>
    <row r="8838">
      <c r="D8838" s="10"/>
      <c r="E8838" s="10"/>
      <c r="G8838" s="81"/>
      <c r="AU8838" s="25"/>
    </row>
    <row r="8839">
      <c r="D8839" s="10"/>
      <c r="E8839" s="10"/>
      <c r="G8839" s="81"/>
      <c r="AU8839" s="25"/>
    </row>
    <row r="8840">
      <c r="D8840" s="10"/>
      <c r="E8840" s="10"/>
      <c r="G8840" s="81"/>
      <c r="AU8840" s="25"/>
    </row>
    <row r="8841">
      <c r="D8841" s="10"/>
      <c r="E8841" s="10"/>
      <c r="G8841" s="81"/>
      <c r="AU8841" s="25"/>
    </row>
    <row r="8842">
      <c r="D8842" s="10"/>
      <c r="E8842" s="10"/>
      <c r="G8842" s="81"/>
      <c r="AU8842" s="25"/>
    </row>
    <row r="8843">
      <c r="D8843" s="10"/>
      <c r="E8843" s="10"/>
      <c r="G8843" s="81"/>
      <c r="AU8843" s="25"/>
    </row>
    <row r="8844">
      <c r="D8844" s="10"/>
      <c r="E8844" s="10"/>
      <c r="G8844" s="81"/>
      <c r="AU8844" s="25"/>
    </row>
    <row r="8845">
      <c r="D8845" s="10"/>
      <c r="E8845" s="10"/>
      <c r="G8845" s="81"/>
      <c r="AU8845" s="25"/>
    </row>
    <row r="8846">
      <c r="D8846" s="10"/>
      <c r="E8846" s="10"/>
      <c r="G8846" s="81"/>
      <c r="AU8846" s="25"/>
    </row>
    <row r="8847">
      <c r="D8847" s="10"/>
      <c r="E8847" s="10"/>
      <c r="G8847" s="81"/>
      <c r="AU8847" s="25"/>
    </row>
    <row r="8848">
      <c r="D8848" s="10"/>
      <c r="E8848" s="10"/>
      <c r="G8848" s="81"/>
      <c r="AU8848" s="25"/>
    </row>
    <row r="8849">
      <c r="D8849" s="10"/>
      <c r="E8849" s="10"/>
      <c r="G8849" s="81"/>
      <c r="AU8849" s="25"/>
    </row>
    <row r="8850">
      <c r="D8850" s="10"/>
      <c r="E8850" s="10"/>
      <c r="G8850" s="81"/>
      <c r="AU8850" s="25"/>
    </row>
    <row r="8851">
      <c r="D8851" s="10"/>
      <c r="E8851" s="10"/>
      <c r="G8851" s="81"/>
      <c r="AU8851" s="25"/>
    </row>
    <row r="8852">
      <c r="D8852" s="10"/>
      <c r="E8852" s="10"/>
      <c r="G8852" s="81"/>
      <c r="AU8852" s="25"/>
    </row>
    <row r="8853">
      <c r="D8853" s="10"/>
      <c r="E8853" s="10"/>
      <c r="G8853" s="81"/>
      <c r="AU8853" s="25"/>
    </row>
    <row r="8854">
      <c r="D8854" s="10"/>
      <c r="E8854" s="10"/>
      <c r="G8854" s="81"/>
      <c r="AU8854" s="25"/>
    </row>
    <row r="8855">
      <c r="D8855" s="10"/>
      <c r="E8855" s="10"/>
      <c r="G8855" s="81"/>
      <c r="AU8855" s="25"/>
    </row>
    <row r="8856">
      <c r="D8856" s="10"/>
      <c r="E8856" s="10"/>
      <c r="G8856" s="81"/>
      <c r="AU8856" s="25"/>
    </row>
    <row r="8857">
      <c r="D8857" s="10"/>
      <c r="E8857" s="10"/>
      <c r="G8857" s="81"/>
      <c r="AU8857" s="25"/>
    </row>
    <row r="8858">
      <c r="D8858" s="10"/>
      <c r="E8858" s="10"/>
      <c r="G8858" s="81"/>
      <c r="AU8858" s="25"/>
    </row>
    <row r="8859">
      <c r="D8859" s="10"/>
      <c r="E8859" s="10"/>
      <c r="G8859" s="81"/>
      <c r="AU8859" s="25"/>
    </row>
    <row r="8860">
      <c r="D8860" s="10"/>
      <c r="E8860" s="10"/>
      <c r="G8860" s="81"/>
      <c r="AU8860" s="25"/>
    </row>
    <row r="8861">
      <c r="D8861" s="10"/>
      <c r="E8861" s="10"/>
      <c r="G8861" s="81"/>
      <c r="AU8861" s="25"/>
    </row>
    <row r="8862">
      <c r="D8862" s="10"/>
      <c r="E8862" s="10"/>
      <c r="G8862" s="81"/>
      <c r="AU8862" s="25"/>
    </row>
    <row r="8863">
      <c r="D8863" s="10"/>
      <c r="E8863" s="10"/>
      <c r="G8863" s="81"/>
      <c r="AU8863" s="25"/>
    </row>
    <row r="8864">
      <c r="D8864" s="10"/>
      <c r="E8864" s="10"/>
      <c r="G8864" s="81"/>
      <c r="AU8864" s="25"/>
    </row>
    <row r="8865">
      <c r="D8865" s="10"/>
      <c r="E8865" s="10"/>
      <c r="G8865" s="81"/>
      <c r="AU8865" s="25"/>
    </row>
    <row r="8866">
      <c r="D8866" s="10"/>
      <c r="E8866" s="10"/>
      <c r="G8866" s="81"/>
      <c r="AU8866" s="25"/>
    </row>
    <row r="8867">
      <c r="D8867" s="10"/>
      <c r="E8867" s="10"/>
      <c r="G8867" s="81"/>
      <c r="AU8867" s="25"/>
    </row>
    <row r="8868">
      <c r="D8868" s="10"/>
      <c r="E8868" s="10"/>
      <c r="G8868" s="81"/>
      <c r="AU8868" s="25"/>
    </row>
    <row r="8869">
      <c r="D8869" s="10"/>
      <c r="E8869" s="10"/>
      <c r="G8869" s="81"/>
      <c r="AU8869" s="25"/>
    </row>
    <row r="8870">
      <c r="D8870" s="10"/>
      <c r="E8870" s="10"/>
      <c r="G8870" s="81"/>
      <c r="AU8870" s="25"/>
    </row>
    <row r="8871">
      <c r="D8871" s="10"/>
      <c r="E8871" s="10"/>
      <c r="G8871" s="81"/>
      <c r="AU8871" s="25"/>
    </row>
    <row r="8872">
      <c r="D8872" s="10"/>
      <c r="E8872" s="10"/>
      <c r="G8872" s="81"/>
      <c r="AU8872" s="25"/>
    </row>
    <row r="8873">
      <c r="D8873" s="10"/>
      <c r="E8873" s="10"/>
      <c r="G8873" s="81"/>
      <c r="AU8873" s="25"/>
    </row>
    <row r="8874">
      <c r="D8874" s="10"/>
      <c r="E8874" s="10"/>
      <c r="G8874" s="81"/>
      <c r="AU8874" s="25"/>
    </row>
    <row r="8875">
      <c r="D8875" s="10"/>
      <c r="E8875" s="10"/>
      <c r="G8875" s="81"/>
      <c r="AU8875" s="25"/>
    </row>
    <row r="8876">
      <c r="D8876" s="10"/>
      <c r="E8876" s="10"/>
      <c r="G8876" s="81"/>
      <c r="AU8876" s="25"/>
    </row>
    <row r="8877">
      <c r="D8877" s="10"/>
      <c r="E8877" s="10"/>
      <c r="G8877" s="81"/>
      <c r="AU8877" s="25"/>
    </row>
    <row r="8878">
      <c r="D8878" s="10"/>
      <c r="E8878" s="10"/>
      <c r="G8878" s="81"/>
      <c r="AU8878" s="25"/>
    </row>
    <row r="8879">
      <c r="D8879" s="10"/>
      <c r="E8879" s="10"/>
      <c r="G8879" s="81"/>
      <c r="AU8879" s="25"/>
    </row>
    <row r="8880">
      <c r="D8880" s="10"/>
      <c r="E8880" s="10"/>
      <c r="G8880" s="81"/>
      <c r="AU8880" s="25"/>
    </row>
    <row r="8881">
      <c r="D8881" s="10"/>
      <c r="E8881" s="10"/>
      <c r="G8881" s="81"/>
      <c r="AU8881" s="25"/>
    </row>
    <row r="8882">
      <c r="D8882" s="10"/>
      <c r="E8882" s="10"/>
      <c r="G8882" s="81"/>
      <c r="AU8882" s="25"/>
    </row>
    <row r="8883">
      <c r="D8883" s="10"/>
      <c r="E8883" s="10"/>
      <c r="G8883" s="81"/>
      <c r="AU8883" s="25"/>
    </row>
    <row r="8884">
      <c r="D8884" s="10"/>
      <c r="E8884" s="10"/>
      <c r="G8884" s="81"/>
      <c r="AU8884" s="25"/>
    </row>
    <row r="8885">
      <c r="D8885" s="10"/>
      <c r="E8885" s="10"/>
      <c r="G8885" s="81"/>
      <c r="AU8885" s="25"/>
    </row>
    <row r="8886">
      <c r="D8886" s="10"/>
      <c r="E8886" s="10"/>
      <c r="G8886" s="81"/>
      <c r="AU8886" s="25"/>
    </row>
    <row r="8887">
      <c r="D8887" s="10"/>
      <c r="E8887" s="10"/>
      <c r="G8887" s="81"/>
      <c r="AU8887" s="25"/>
    </row>
    <row r="8888">
      <c r="D8888" s="10"/>
      <c r="E8888" s="10"/>
      <c r="G8888" s="81"/>
      <c r="AU8888" s="25"/>
    </row>
    <row r="8889">
      <c r="D8889" s="10"/>
      <c r="E8889" s="10"/>
      <c r="G8889" s="81"/>
      <c r="AU8889" s="25"/>
    </row>
    <row r="8890">
      <c r="D8890" s="10"/>
      <c r="E8890" s="10"/>
      <c r="G8890" s="81"/>
      <c r="AU8890" s="25"/>
    </row>
    <row r="8891">
      <c r="D8891" s="10"/>
      <c r="E8891" s="10"/>
      <c r="G8891" s="81"/>
      <c r="AU8891" s="25"/>
    </row>
    <row r="8892">
      <c r="D8892" s="10"/>
      <c r="E8892" s="10"/>
      <c r="G8892" s="81"/>
      <c r="AU8892" s="25"/>
    </row>
    <row r="8893">
      <c r="D8893" s="10"/>
      <c r="E8893" s="10"/>
      <c r="G8893" s="81"/>
      <c r="AU8893" s="25"/>
    </row>
    <row r="8894">
      <c r="D8894" s="10"/>
      <c r="E8894" s="10"/>
      <c r="G8894" s="81"/>
      <c r="AU8894" s="25"/>
    </row>
    <row r="8895">
      <c r="D8895" s="10"/>
      <c r="E8895" s="10"/>
      <c r="G8895" s="81"/>
      <c r="AU8895" s="25"/>
    </row>
    <row r="8896">
      <c r="D8896" s="10"/>
      <c r="E8896" s="10"/>
      <c r="G8896" s="81"/>
      <c r="AU8896" s="25"/>
    </row>
    <row r="8897">
      <c r="D8897" s="10"/>
      <c r="E8897" s="10"/>
      <c r="G8897" s="81"/>
      <c r="AU8897" s="25"/>
    </row>
    <row r="8898">
      <c r="D8898" s="10"/>
      <c r="E8898" s="10"/>
      <c r="G8898" s="81"/>
      <c r="AU8898" s="25"/>
    </row>
    <row r="8899">
      <c r="D8899" s="10"/>
      <c r="E8899" s="10"/>
      <c r="G8899" s="81"/>
      <c r="AU8899" s="25"/>
    </row>
    <row r="8900">
      <c r="D8900" s="10"/>
      <c r="E8900" s="10"/>
      <c r="G8900" s="81"/>
      <c r="AU8900" s="25"/>
    </row>
    <row r="8901">
      <c r="D8901" s="10"/>
      <c r="E8901" s="10"/>
      <c r="G8901" s="81"/>
      <c r="AU8901" s="25"/>
    </row>
    <row r="8902">
      <c r="D8902" s="10"/>
      <c r="E8902" s="10"/>
      <c r="G8902" s="81"/>
      <c r="AU8902" s="25"/>
    </row>
    <row r="8903">
      <c r="D8903" s="10"/>
      <c r="E8903" s="10"/>
      <c r="G8903" s="81"/>
      <c r="AU8903" s="25"/>
    </row>
    <row r="8904">
      <c r="D8904" s="10"/>
      <c r="E8904" s="10"/>
      <c r="G8904" s="81"/>
      <c r="AU8904" s="25"/>
    </row>
    <row r="8905">
      <c r="D8905" s="10"/>
      <c r="E8905" s="10"/>
      <c r="G8905" s="81"/>
      <c r="AU8905" s="25"/>
    </row>
    <row r="8906">
      <c r="D8906" s="10"/>
      <c r="E8906" s="10"/>
      <c r="G8906" s="81"/>
      <c r="AU8906" s="25"/>
    </row>
    <row r="8907">
      <c r="D8907" s="10"/>
      <c r="E8907" s="10"/>
      <c r="G8907" s="81"/>
      <c r="AU8907" s="25"/>
    </row>
    <row r="8908">
      <c r="D8908" s="10"/>
      <c r="E8908" s="10"/>
      <c r="G8908" s="81"/>
      <c r="AU8908" s="25"/>
    </row>
    <row r="8909">
      <c r="D8909" s="10"/>
      <c r="E8909" s="10"/>
      <c r="G8909" s="81"/>
      <c r="AU8909" s="25"/>
    </row>
    <row r="8910">
      <c r="D8910" s="10"/>
      <c r="E8910" s="10"/>
      <c r="G8910" s="81"/>
      <c r="AU8910" s="25"/>
    </row>
    <row r="8911">
      <c r="D8911" s="10"/>
      <c r="E8911" s="10"/>
      <c r="G8911" s="81"/>
      <c r="AU8911" s="25"/>
    </row>
    <row r="8912">
      <c r="D8912" s="10"/>
      <c r="E8912" s="10"/>
      <c r="G8912" s="81"/>
      <c r="AU8912" s="25"/>
    </row>
    <row r="8913">
      <c r="D8913" s="10"/>
      <c r="E8913" s="10"/>
      <c r="G8913" s="81"/>
      <c r="AU8913" s="25"/>
    </row>
    <row r="8914">
      <c r="D8914" s="10"/>
      <c r="E8914" s="10"/>
      <c r="G8914" s="81"/>
      <c r="AU8914" s="25"/>
    </row>
    <row r="8915">
      <c r="D8915" s="10"/>
      <c r="E8915" s="10"/>
      <c r="G8915" s="81"/>
      <c r="AU8915" s="25"/>
    </row>
    <row r="8916">
      <c r="D8916" s="10"/>
      <c r="E8916" s="10"/>
      <c r="G8916" s="81"/>
      <c r="AU8916" s="25"/>
    </row>
    <row r="8917">
      <c r="D8917" s="10"/>
      <c r="E8917" s="10"/>
      <c r="G8917" s="81"/>
      <c r="AU8917" s="25"/>
    </row>
    <row r="8918">
      <c r="D8918" s="10"/>
      <c r="E8918" s="10"/>
      <c r="G8918" s="81"/>
      <c r="AU8918" s="25"/>
    </row>
    <row r="8919">
      <c r="D8919" s="10"/>
      <c r="E8919" s="10"/>
      <c r="G8919" s="81"/>
      <c r="AU8919" s="25"/>
    </row>
    <row r="8920">
      <c r="D8920" s="10"/>
      <c r="E8920" s="10"/>
      <c r="G8920" s="81"/>
      <c r="AU8920" s="25"/>
    </row>
    <row r="8921">
      <c r="D8921" s="10"/>
      <c r="E8921" s="10"/>
      <c r="G8921" s="81"/>
      <c r="AU8921" s="25"/>
    </row>
    <row r="8922">
      <c r="D8922" s="10"/>
      <c r="E8922" s="10"/>
      <c r="G8922" s="81"/>
      <c r="AU8922" s="25"/>
    </row>
    <row r="8923">
      <c r="D8923" s="10"/>
      <c r="E8923" s="10"/>
      <c r="G8923" s="81"/>
      <c r="AU8923" s="25"/>
    </row>
    <row r="8924">
      <c r="D8924" s="10"/>
      <c r="E8924" s="10"/>
      <c r="G8924" s="81"/>
      <c r="AU8924" s="25"/>
    </row>
    <row r="8925">
      <c r="D8925" s="10"/>
      <c r="E8925" s="10"/>
      <c r="G8925" s="81"/>
      <c r="AU8925" s="25"/>
    </row>
    <row r="8926">
      <c r="D8926" s="10"/>
      <c r="E8926" s="10"/>
      <c r="G8926" s="81"/>
      <c r="AU8926" s="25"/>
    </row>
    <row r="8927">
      <c r="D8927" s="10"/>
      <c r="E8927" s="10"/>
      <c r="G8927" s="81"/>
      <c r="AU8927" s="25"/>
    </row>
    <row r="8928">
      <c r="D8928" s="10"/>
      <c r="E8928" s="10"/>
      <c r="G8928" s="81"/>
      <c r="AU8928" s="25"/>
    </row>
    <row r="8929">
      <c r="D8929" s="10"/>
      <c r="E8929" s="10"/>
      <c r="G8929" s="81"/>
      <c r="AU8929" s="25"/>
    </row>
    <row r="8930">
      <c r="D8930" s="10"/>
      <c r="E8930" s="10"/>
      <c r="G8930" s="81"/>
      <c r="AU8930" s="25"/>
    </row>
    <row r="8931">
      <c r="D8931" s="10"/>
      <c r="E8931" s="10"/>
      <c r="G8931" s="81"/>
      <c r="AU8931" s="25"/>
    </row>
    <row r="8932">
      <c r="D8932" s="10"/>
      <c r="E8932" s="10"/>
      <c r="G8932" s="81"/>
      <c r="AU8932" s="25"/>
    </row>
    <row r="8933">
      <c r="D8933" s="10"/>
      <c r="E8933" s="10"/>
      <c r="G8933" s="81"/>
      <c r="AU8933" s="25"/>
    </row>
    <row r="8934">
      <c r="D8934" s="10"/>
      <c r="E8934" s="10"/>
      <c r="G8934" s="81"/>
      <c r="AU8934" s="25"/>
    </row>
    <row r="8935">
      <c r="D8935" s="10"/>
      <c r="E8935" s="10"/>
      <c r="G8935" s="81"/>
      <c r="AU8935" s="25"/>
    </row>
    <row r="8936">
      <c r="D8936" s="10"/>
      <c r="E8936" s="10"/>
      <c r="G8936" s="81"/>
      <c r="AU8936" s="25"/>
    </row>
    <row r="8937">
      <c r="D8937" s="10"/>
      <c r="E8937" s="10"/>
      <c r="G8937" s="81"/>
      <c r="AU8937" s="25"/>
    </row>
    <row r="8938">
      <c r="D8938" s="10"/>
      <c r="E8938" s="10"/>
      <c r="G8938" s="81"/>
      <c r="AU8938" s="25"/>
    </row>
    <row r="8939">
      <c r="D8939" s="10"/>
      <c r="E8939" s="10"/>
      <c r="G8939" s="81"/>
      <c r="AU8939" s="25"/>
    </row>
    <row r="8940">
      <c r="D8940" s="10"/>
      <c r="E8940" s="10"/>
      <c r="G8940" s="81"/>
      <c r="AU8940" s="25"/>
    </row>
    <row r="8941">
      <c r="D8941" s="10"/>
      <c r="E8941" s="10"/>
      <c r="G8941" s="81"/>
      <c r="AU8941" s="25"/>
    </row>
    <row r="8942">
      <c r="D8942" s="10"/>
      <c r="E8942" s="10"/>
      <c r="G8942" s="81"/>
      <c r="AU8942" s="25"/>
    </row>
    <row r="8943">
      <c r="D8943" s="10"/>
      <c r="E8943" s="10"/>
      <c r="G8943" s="81"/>
      <c r="AU8943" s="25"/>
    </row>
    <row r="8944">
      <c r="D8944" s="10"/>
      <c r="E8944" s="10"/>
      <c r="G8944" s="81"/>
      <c r="AU8944" s="25"/>
    </row>
    <row r="8945">
      <c r="D8945" s="10"/>
      <c r="E8945" s="10"/>
      <c r="G8945" s="81"/>
      <c r="AU8945" s="25"/>
    </row>
    <row r="8946">
      <c r="D8946" s="10"/>
      <c r="E8946" s="10"/>
      <c r="G8946" s="81"/>
      <c r="AU8946" s="25"/>
    </row>
    <row r="8947">
      <c r="D8947" s="10"/>
      <c r="E8947" s="10"/>
      <c r="G8947" s="81"/>
      <c r="AU8947" s="25"/>
    </row>
    <row r="8948">
      <c r="D8948" s="10"/>
      <c r="E8948" s="10"/>
      <c r="G8948" s="81"/>
      <c r="AU8948" s="25"/>
    </row>
    <row r="8949">
      <c r="D8949" s="10"/>
      <c r="E8949" s="10"/>
      <c r="G8949" s="81"/>
      <c r="AU8949" s="25"/>
    </row>
    <row r="8950">
      <c r="D8950" s="10"/>
      <c r="E8950" s="10"/>
      <c r="G8950" s="81"/>
      <c r="AU8950" s="25"/>
    </row>
    <row r="8951">
      <c r="D8951" s="10"/>
      <c r="E8951" s="10"/>
      <c r="G8951" s="81"/>
      <c r="AU8951" s="25"/>
    </row>
    <row r="8952">
      <c r="D8952" s="10"/>
      <c r="E8952" s="10"/>
      <c r="G8952" s="81"/>
      <c r="AU8952" s="25"/>
    </row>
    <row r="8953">
      <c r="D8953" s="10"/>
      <c r="E8953" s="10"/>
      <c r="G8953" s="81"/>
      <c r="AU8953" s="25"/>
    </row>
    <row r="8954">
      <c r="D8954" s="10"/>
      <c r="E8954" s="10"/>
      <c r="G8954" s="81"/>
      <c r="AU8954" s="25"/>
    </row>
    <row r="8955">
      <c r="D8955" s="10"/>
      <c r="E8955" s="10"/>
      <c r="G8955" s="81"/>
      <c r="AU8955" s="25"/>
    </row>
    <row r="8956">
      <c r="D8956" s="10"/>
      <c r="E8956" s="10"/>
      <c r="G8956" s="81"/>
      <c r="AU8956" s="25"/>
    </row>
    <row r="8957">
      <c r="D8957" s="10"/>
      <c r="E8957" s="10"/>
      <c r="G8957" s="81"/>
      <c r="AU8957" s="25"/>
    </row>
    <row r="8958">
      <c r="D8958" s="10"/>
      <c r="E8958" s="10"/>
      <c r="G8958" s="81"/>
      <c r="AU8958" s="25"/>
    </row>
    <row r="8959">
      <c r="D8959" s="10"/>
      <c r="E8959" s="10"/>
      <c r="G8959" s="81"/>
      <c r="AU8959" s="25"/>
    </row>
    <row r="8960">
      <c r="D8960" s="10"/>
      <c r="E8960" s="10"/>
      <c r="G8960" s="81"/>
      <c r="AU8960" s="25"/>
    </row>
    <row r="8961">
      <c r="D8961" s="10"/>
      <c r="E8961" s="10"/>
      <c r="G8961" s="81"/>
      <c r="AU8961" s="25"/>
    </row>
    <row r="8962">
      <c r="D8962" s="10"/>
      <c r="E8962" s="10"/>
      <c r="G8962" s="81"/>
      <c r="AU8962" s="25"/>
    </row>
    <row r="8963">
      <c r="D8963" s="10"/>
      <c r="E8963" s="10"/>
      <c r="G8963" s="81"/>
      <c r="AU8963" s="25"/>
    </row>
    <row r="8964">
      <c r="D8964" s="10"/>
      <c r="E8964" s="10"/>
      <c r="G8964" s="81"/>
      <c r="AU8964" s="25"/>
    </row>
    <row r="8965">
      <c r="D8965" s="10"/>
      <c r="E8965" s="10"/>
      <c r="G8965" s="81"/>
      <c r="AU8965" s="25"/>
    </row>
    <row r="8966">
      <c r="D8966" s="10"/>
      <c r="E8966" s="10"/>
      <c r="G8966" s="81"/>
      <c r="AU8966" s="25"/>
    </row>
    <row r="8967">
      <c r="D8967" s="10"/>
      <c r="E8967" s="10"/>
      <c r="G8967" s="81"/>
      <c r="AU8967" s="25"/>
    </row>
    <row r="8968">
      <c r="D8968" s="10"/>
      <c r="E8968" s="10"/>
      <c r="G8968" s="81"/>
      <c r="AU8968" s="25"/>
    </row>
    <row r="8969">
      <c r="D8969" s="10"/>
      <c r="E8969" s="10"/>
      <c r="G8969" s="81"/>
      <c r="AU8969" s="25"/>
    </row>
    <row r="8970">
      <c r="D8970" s="10"/>
      <c r="E8970" s="10"/>
      <c r="G8970" s="81"/>
      <c r="AU8970" s="25"/>
    </row>
    <row r="8971">
      <c r="D8971" s="10"/>
      <c r="E8971" s="10"/>
      <c r="G8971" s="81"/>
      <c r="AU8971" s="25"/>
    </row>
    <row r="8972">
      <c r="D8972" s="10"/>
      <c r="E8972" s="10"/>
      <c r="G8972" s="81"/>
      <c r="AU8972" s="25"/>
    </row>
    <row r="8973">
      <c r="D8973" s="10"/>
      <c r="E8973" s="10"/>
      <c r="G8973" s="81"/>
      <c r="AU8973" s="25"/>
    </row>
    <row r="8974">
      <c r="D8974" s="10"/>
      <c r="E8974" s="10"/>
      <c r="G8974" s="81"/>
      <c r="AU8974" s="25"/>
    </row>
    <row r="8975">
      <c r="D8975" s="10"/>
      <c r="E8975" s="10"/>
      <c r="G8975" s="81"/>
      <c r="AU8975" s="25"/>
    </row>
    <row r="8976">
      <c r="D8976" s="10"/>
      <c r="E8976" s="10"/>
      <c r="G8976" s="81"/>
      <c r="AU8976" s="25"/>
    </row>
    <row r="8977">
      <c r="D8977" s="10"/>
      <c r="E8977" s="10"/>
      <c r="G8977" s="81"/>
      <c r="AU8977" s="25"/>
    </row>
    <row r="8978">
      <c r="D8978" s="10"/>
      <c r="E8978" s="10"/>
      <c r="G8978" s="81"/>
      <c r="AU8978" s="25"/>
    </row>
    <row r="8979">
      <c r="D8979" s="10"/>
      <c r="E8979" s="10"/>
      <c r="G8979" s="81"/>
      <c r="AU8979" s="25"/>
    </row>
    <row r="8980">
      <c r="D8980" s="10"/>
      <c r="E8980" s="10"/>
      <c r="G8980" s="81"/>
      <c r="AU8980" s="25"/>
    </row>
    <row r="8981">
      <c r="D8981" s="10"/>
      <c r="E8981" s="10"/>
      <c r="G8981" s="81"/>
      <c r="AU8981" s="25"/>
    </row>
    <row r="8982">
      <c r="D8982" s="10"/>
      <c r="E8982" s="10"/>
      <c r="G8982" s="81"/>
      <c r="AU8982" s="25"/>
    </row>
    <row r="8983">
      <c r="D8983" s="10"/>
      <c r="E8983" s="10"/>
      <c r="G8983" s="81"/>
      <c r="AU8983" s="25"/>
    </row>
    <row r="8984">
      <c r="D8984" s="10"/>
      <c r="E8984" s="10"/>
      <c r="G8984" s="81"/>
      <c r="AU8984" s="25"/>
    </row>
    <row r="8985">
      <c r="D8985" s="10"/>
      <c r="E8985" s="10"/>
      <c r="G8985" s="81"/>
      <c r="AU8985" s="25"/>
    </row>
    <row r="8986">
      <c r="D8986" s="10"/>
      <c r="E8986" s="10"/>
      <c r="G8986" s="81"/>
      <c r="AU8986" s="25"/>
    </row>
    <row r="8987">
      <c r="D8987" s="10"/>
      <c r="E8987" s="10"/>
      <c r="G8987" s="81"/>
      <c r="AU8987" s="25"/>
    </row>
    <row r="8988">
      <c r="D8988" s="10"/>
      <c r="E8988" s="10"/>
      <c r="G8988" s="81"/>
      <c r="AU8988" s="25"/>
    </row>
    <row r="8989">
      <c r="D8989" s="10"/>
      <c r="E8989" s="10"/>
      <c r="G8989" s="81"/>
      <c r="AU8989" s="25"/>
    </row>
    <row r="8990">
      <c r="D8990" s="10"/>
      <c r="E8990" s="10"/>
      <c r="G8990" s="81"/>
      <c r="AU8990" s="25"/>
    </row>
    <row r="8991">
      <c r="D8991" s="10"/>
      <c r="E8991" s="10"/>
      <c r="G8991" s="81"/>
      <c r="AU8991" s="25"/>
    </row>
    <row r="8992">
      <c r="D8992" s="10"/>
      <c r="E8992" s="10"/>
      <c r="G8992" s="81"/>
      <c r="AU8992" s="25"/>
    </row>
    <row r="8993">
      <c r="D8993" s="10"/>
      <c r="E8993" s="10"/>
      <c r="G8993" s="81"/>
      <c r="AU8993" s="25"/>
    </row>
    <row r="8994">
      <c r="D8994" s="10"/>
      <c r="E8994" s="10"/>
      <c r="G8994" s="81"/>
      <c r="AU8994" s="25"/>
    </row>
    <row r="8995">
      <c r="D8995" s="10"/>
      <c r="E8995" s="10"/>
      <c r="G8995" s="81"/>
      <c r="AU8995" s="25"/>
    </row>
    <row r="8996">
      <c r="D8996" s="10"/>
      <c r="E8996" s="10"/>
      <c r="G8996" s="81"/>
      <c r="AU8996" s="25"/>
    </row>
    <row r="8997">
      <c r="D8997" s="10"/>
      <c r="E8997" s="10"/>
      <c r="G8997" s="81"/>
      <c r="AU8997" s="25"/>
    </row>
    <row r="8998">
      <c r="D8998" s="10"/>
      <c r="E8998" s="10"/>
      <c r="G8998" s="81"/>
      <c r="AU8998" s="25"/>
    </row>
    <row r="8999">
      <c r="D8999" s="10"/>
      <c r="E8999" s="10"/>
      <c r="G8999" s="81"/>
      <c r="AU8999" s="25"/>
    </row>
    <row r="9000">
      <c r="D9000" s="10"/>
      <c r="E9000" s="10"/>
      <c r="G9000" s="81"/>
      <c r="AU9000" s="25"/>
    </row>
    <row r="9001">
      <c r="D9001" s="10"/>
      <c r="E9001" s="10"/>
      <c r="G9001" s="81"/>
      <c r="AU9001" s="25"/>
    </row>
    <row r="9002">
      <c r="D9002" s="10"/>
      <c r="E9002" s="10"/>
      <c r="G9002" s="81"/>
      <c r="AU9002" s="25"/>
    </row>
    <row r="9003">
      <c r="D9003" s="10"/>
      <c r="E9003" s="10"/>
      <c r="G9003" s="81"/>
      <c r="AU9003" s="25"/>
    </row>
    <row r="9004">
      <c r="D9004" s="10"/>
      <c r="E9004" s="10"/>
      <c r="G9004" s="81"/>
      <c r="AU9004" s="25"/>
    </row>
    <row r="9005">
      <c r="D9005" s="10"/>
      <c r="E9005" s="10"/>
      <c r="G9005" s="81"/>
      <c r="AU9005" s="25"/>
    </row>
    <row r="9006">
      <c r="D9006" s="10"/>
      <c r="E9006" s="10"/>
      <c r="G9006" s="81"/>
      <c r="AU9006" s="25"/>
    </row>
    <row r="9007">
      <c r="D9007" s="10"/>
      <c r="E9007" s="10"/>
      <c r="G9007" s="81"/>
      <c r="AU9007" s="25"/>
    </row>
    <row r="9008">
      <c r="D9008" s="10"/>
      <c r="E9008" s="10"/>
      <c r="G9008" s="81"/>
      <c r="AU9008" s="25"/>
    </row>
    <row r="9009">
      <c r="D9009" s="10"/>
      <c r="E9009" s="10"/>
      <c r="G9009" s="81"/>
      <c r="AU9009" s="25"/>
    </row>
    <row r="9010">
      <c r="D9010" s="10"/>
      <c r="E9010" s="10"/>
      <c r="G9010" s="81"/>
      <c r="AU9010" s="25"/>
    </row>
    <row r="9011">
      <c r="D9011" s="10"/>
      <c r="E9011" s="10"/>
      <c r="G9011" s="81"/>
      <c r="AU9011" s="25"/>
    </row>
    <row r="9012">
      <c r="D9012" s="10"/>
      <c r="E9012" s="10"/>
      <c r="G9012" s="81"/>
      <c r="AU9012" s="25"/>
    </row>
    <row r="9013">
      <c r="D9013" s="10"/>
      <c r="E9013" s="10"/>
      <c r="G9013" s="81"/>
      <c r="AU9013" s="25"/>
    </row>
    <row r="9014">
      <c r="D9014" s="10"/>
      <c r="E9014" s="10"/>
      <c r="G9014" s="81"/>
      <c r="AU9014" s="25"/>
    </row>
    <row r="9015">
      <c r="D9015" s="10"/>
      <c r="E9015" s="10"/>
      <c r="G9015" s="81"/>
      <c r="AU9015" s="25"/>
    </row>
    <row r="9016">
      <c r="D9016" s="10"/>
      <c r="E9016" s="10"/>
      <c r="G9016" s="81"/>
      <c r="AU9016" s="25"/>
    </row>
    <row r="9017">
      <c r="D9017" s="10"/>
      <c r="E9017" s="10"/>
      <c r="G9017" s="81"/>
      <c r="AU9017" s="25"/>
    </row>
    <row r="9018">
      <c r="D9018" s="10"/>
      <c r="E9018" s="10"/>
      <c r="G9018" s="81"/>
      <c r="AU9018" s="25"/>
    </row>
    <row r="9019">
      <c r="D9019" s="10"/>
      <c r="E9019" s="10"/>
      <c r="G9019" s="81"/>
      <c r="AU9019" s="25"/>
    </row>
    <row r="9020">
      <c r="D9020" s="10"/>
      <c r="E9020" s="10"/>
      <c r="G9020" s="81"/>
      <c r="AU9020" s="25"/>
    </row>
    <row r="9021">
      <c r="D9021" s="10"/>
      <c r="E9021" s="10"/>
      <c r="G9021" s="81"/>
      <c r="AU9021" s="25"/>
    </row>
    <row r="9022">
      <c r="D9022" s="10"/>
      <c r="E9022" s="10"/>
      <c r="G9022" s="81"/>
      <c r="AU9022" s="25"/>
    </row>
    <row r="9023">
      <c r="D9023" s="10"/>
      <c r="E9023" s="10"/>
      <c r="G9023" s="81"/>
      <c r="AU9023" s="25"/>
    </row>
    <row r="9024">
      <c r="D9024" s="10"/>
      <c r="E9024" s="10"/>
      <c r="G9024" s="81"/>
      <c r="AU9024" s="25"/>
    </row>
    <row r="9025">
      <c r="D9025" s="10"/>
      <c r="E9025" s="10"/>
      <c r="G9025" s="81"/>
      <c r="AU9025" s="25"/>
    </row>
    <row r="9026">
      <c r="D9026" s="10"/>
      <c r="E9026" s="10"/>
      <c r="G9026" s="81"/>
      <c r="AU9026" s="25"/>
    </row>
    <row r="9027">
      <c r="D9027" s="10"/>
      <c r="E9027" s="10"/>
      <c r="G9027" s="81"/>
      <c r="AU9027" s="25"/>
    </row>
    <row r="9028">
      <c r="D9028" s="10"/>
      <c r="E9028" s="10"/>
      <c r="G9028" s="81"/>
      <c r="AU9028" s="25"/>
    </row>
    <row r="9029">
      <c r="D9029" s="10"/>
      <c r="E9029" s="10"/>
      <c r="G9029" s="81"/>
      <c r="AU9029" s="25"/>
    </row>
    <row r="9030">
      <c r="D9030" s="10"/>
      <c r="E9030" s="10"/>
      <c r="G9030" s="81"/>
      <c r="AU9030" s="25"/>
    </row>
    <row r="9031">
      <c r="D9031" s="10"/>
      <c r="E9031" s="10"/>
      <c r="G9031" s="81"/>
      <c r="AU9031" s="25"/>
    </row>
    <row r="9032">
      <c r="D9032" s="10"/>
      <c r="E9032" s="10"/>
      <c r="G9032" s="81"/>
      <c r="AU9032" s="25"/>
    </row>
    <row r="9033">
      <c r="D9033" s="10"/>
      <c r="E9033" s="10"/>
      <c r="G9033" s="81"/>
      <c r="AU9033" s="25"/>
    </row>
    <row r="9034">
      <c r="D9034" s="10"/>
      <c r="E9034" s="10"/>
      <c r="G9034" s="81"/>
      <c r="AU9034" s="25"/>
    </row>
    <row r="9035">
      <c r="D9035" s="10"/>
      <c r="E9035" s="10"/>
      <c r="G9035" s="81"/>
      <c r="AU9035" s="25"/>
    </row>
    <row r="9036">
      <c r="D9036" s="10"/>
      <c r="E9036" s="10"/>
      <c r="G9036" s="81"/>
      <c r="AU9036" s="25"/>
    </row>
    <row r="9037">
      <c r="D9037" s="10"/>
      <c r="E9037" s="10"/>
      <c r="G9037" s="81"/>
      <c r="AU9037" s="25"/>
    </row>
    <row r="9038">
      <c r="D9038" s="10"/>
      <c r="E9038" s="10"/>
      <c r="G9038" s="81"/>
      <c r="AU9038" s="25"/>
    </row>
    <row r="9039">
      <c r="D9039" s="10"/>
      <c r="E9039" s="10"/>
      <c r="G9039" s="81"/>
      <c r="AU9039" s="25"/>
    </row>
    <row r="9040">
      <c r="D9040" s="10"/>
      <c r="E9040" s="10"/>
      <c r="G9040" s="81"/>
      <c r="AU9040" s="25"/>
    </row>
    <row r="9041">
      <c r="D9041" s="10"/>
      <c r="E9041" s="10"/>
      <c r="G9041" s="81"/>
      <c r="AU9041" s="25"/>
    </row>
    <row r="9042">
      <c r="D9042" s="10"/>
      <c r="E9042" s="10"/>
      <c r="G9042" s="81"/>
      <c r="AU9042" s="25"/>
    </row>
    <row r="9043">
      <c r="D9043" s="10"/>
      <c r="E9043" s="10"/>
      <c r="G9043" s="81"/>
      <c r="AU9043" s="25"/>
    </row>
    <row r="9044">
      <c r="D9044" s="10"/>
      <c r="E9044" s="10"/>
      <c r="G9044" s="81"/>
      <c r="AU9044" s="25"/>
    </row>
    <row r="9045">
      <c r="D9045" s="10"/>
      <c r="E9045" s="10"/>
      <c r="G9045" s="81"/>
      <c r="AU9045" s="25"/>
    </row>
    <row r="9046">
      <c r="D9046" s="10"/>
      <c r="E9046" s="10"/>
      <c r="G9046" s="81"/>
      <c r="AU9046" s="25"/>
    </row>
    <row r="9047">
      <c r="D9047" s="10"/>
      <c r="E9047" s="10"/>
      <c r="G9047" s="81"/>
      <c r="AU9047" s="25"/>
    </row>
    <row r="9048">
      <c r="D9048" s="10"/>
      <c r="E9048" s="10"/>
      <c r="G9048" s="81"/>
      <c r="AU9048" s="25"/>
    </row>
    <row r="9049">
      <c r="D9049" s="10"/>
      <c r="E9049" s="10"/>
      <c r="G9049" s="81"/>
      <c r="AU9049" s="25"/>
    </row>
    <row r="9050">
      <c r="D9050" s="10"/>
      <c r="E9050" s="10"/>
      <c r="G9050" s="81"/>
      <c r="AU9050" s="25"/>
    </row>
    <row r="9051">
      <c r="D9051" s="10"/>
      <c r="E9051" s="10"/>
      <c r="G9051" s="81"/>
      <c r="AU9051" s="25"/>
    </row>
    <row r="9052">
      <c r="D9052" s="10"/>
      <c r="E9052" s="10"/>
      <c r="G9052" s="81"/>
      <c r="AU9052" s="25"/>
    </row>
    <row r="9053">
      <c r="D9053" s="10"/>
      <c r="E9053" s="10"/>
      <c r="G9053" s="81"/>
      <c r="AU9053" s="25"/>
    </row>
    <row r="9054">
      <c r="D9054" s="10"/>
      <c r="E9054" s="10"/>
      <c r="G9054" s="81"/>
      <c r="AU9054" s="25"/>
    </row>
    <row r="9055">
      <c r="D9055" s="10"/>
      <c r="E9055" s="10"/>
      <c r="G9055" s="81"/>
      <c r="AU9055" s="25"/>
    </row>
    <row r="9056">
      <c r="D9056" s="10"/>
      <c r="E9056" s="10"/>
      <c r="G9056" s="81"/>
      <c r="AU9056" s="25"/>
    </row>
    <row r="9057">
      <c r="D9057" s="10"/>
      <c r="E9057" s="10"/>
      <c r="G9057" s="81"/>
      <c r="AU9057" s="25"/>
    </row>
    <row r="9058">
      <c r="D9058" s="10"/>
      <c r="E9058" s="10"/>
      <c r="G9058" s="81"/>
      <c r="AU9058" s="25"/>
    </row>
    <row r="9059">
      <c r="D9059" s="10"/>
      <c r="E9059" s="10"/>
      <c r="G9059" s="81"/>
      <c r="AU9059" s="25"/>
    </row>
    <row r="9060">
      <c r="D9060" s="10"/>
      <c r="E9060" s="10"/>
      <c r="G9060" s="81"/>
      <c r="AU9060" s="25"/>
    </row>
    <row r="9061">
      <c r="D9061" s="10"/>
      <c r="E9061" s="10"/>
      <c r="G9061" s="81"/>
      <c r="AU9061" s="25"/>
    </row>
    <row r="9062">
      <c r="D9062" s="10"/>
      <c r="E9062" s="10"/>
      <c r="G9062" s="81"/>
      <c r="AU9062" s="25"/>
    </row>
    <row r="9063">
      <c r="D9063" s="10"/>
      <c r="E9063" s="10"/>
      <c r="G9063" s="81"/>
      <c r="AU9063" s="25"/>
    </row>
    <row r="9064">
      <c r="D9064" s="10"/>
      <c r="E9064" s="10"/>
      <c r="G9064" s="81"/>
      <c r="AU9064" s="25"/>
    </row>
    <row r="9065">
      <c r="D9065" s="10"/>
      <c r="E9065" s="10"/>
      <c r="G9065" s="81"/>
      <c r="AU9065" s="25"/>
    </row>
    <row r="9066">
      <c r="D9066" s="10"/>
      <c r="E9066" s="10"/>
      <c r="G9066" s="81"/>
      <c r="AU9066" s="25"/>
    </row>
    <row r="9067">
      <c r="D9067" s="10"/>
      <c r="E9067" s="10"/>
      <c r="G9067" s="81"/>
      <c r="AU9067" s="25"/>
    </row>
    <row r="9068">
      <c r="D9068" s="10"/>
      <c r="E9068" s="10"/>
      <c r="G9068" s="81"/>
      <c r="AU9068" s="25"/>
    </row>
    <row r="9069">
      <c r="D9069" s="10"/>
      <c r="E9069" s="10"/>
      <c r="G9069" s="81"/>
      <c r="AU9069" s="25"/>
    </row>
    <row r="9070">
      <c r="D9070" s="10"/>
      <c r="E9070" s="10"/>
      <c r="G9070" s="81"/>
      <c r="AU9070" s="25"/>
    </row>
    <row r="9071">
      <c r="D9071" s="10"/>
      <c r="E9071" s="10"/>
      <c r="G9071" s="81"/>
      <c r="AU9071" s="25"/>
    </row>
    <row r="9072">
      <c r="D9072" s="10"/>
      <c r="E9072" s="10"/>
      <c r="G9072" s="81"/>
      <c r="AU9072" s="25"/>
    </row>
    <row r="9073">
      <c r="D9073" s="10"/>
      <c r="E9073" s="10"/>
      <c r="G9073" s="81"/>
      <c r="AU9073" s="25"/>
    </row>
    <row r="9074">
      <c r="D9074" s="10"/>
      <c r="E9074" s="10"/>
      <c r="G9074" s="81"/>
      <c r="AU9074" s="25"/>
    </row>
    <row r="9075">
      <c r="D9075" s="10"/>
      <c r="E9075" s="10"/>
      <c r="G9075" s="81"/>
      <c r="AU9075" s="25"/>
    </row>
    <row r="9076">
      <c r="D9076" s="10"/>
      <c r="E9076" s="10"/>
      <c r="G9076" s="81"/>
      <c r="AU9076" s="25"/>
    </row>
    <row r="9077">
      <c r="D9077" s="10"/>
      <c r="E9077" s="10"/>
      <c r="G9077" s="81"/>
      <c r="AU9077" s="25"/>
    </row>
    <row r="9078">
      <c r="D9078" s="10"/>
      <c r="E9078" s="10"/>
      <c r="G9078" s="81"/>
      <c r="AU9078" s="25"/>
    </row>
    <row r="9079">
      <c r="D9079" s="10"/>
      <c r="E9079" s="10"/>
      <c r="G9079" s="81"/>
      <c r="AU9079" s="25"/>
    </row>
    <row r="9080">
      <c r="D9080" s="10"/>
      <c r="E9080" s="10"/>
      <c r="G9080" s="81"/>
      <c r="AU9080" s="25"/>
    </row>
    <row r="9081">
      <c r="D9081" s="10"/>
      <c r="E9081" s="10"/>
      <c r="G9081" s="81"/>
      <c r="AU9081" s="25"/>
    </row>
    <row r="9082">
      <c r="D9082" s="10"/>
      <c r="E9082" s="10"/>
      <c r="G9082" s="81"/>
      <c r="AU9082" s="25"/>
    </row>
    <row r="9083">
      <c r="D9083" s="10"/>
      <c r="E9083" s="10"/>
      <c r="G9083" s="81"/>
      <c r="AU9083" s="25"/>
    </row>
    <row r="9084">
      <c r="D9084" s="10"/>
      <c r="E9084" s="10"/>
      <c r="G9084" s="81"/>
      <c r="AU9084" s="25"/>
    </row>
    <row r="9085">
      <c r="D9085" s="10"/>
      <c r="E9085" s="10"/>
      <c r="G9085" s="81"/>
      <c r="AU9085" s="25"/>
    </row>
    <row r="9086">
      <c r="D9086" s="10"/>
      <c r="E9086" s="10"/>
      <c r="G9086" s="81"/>
      <c r="AU9086" s="25"/>
    </row>
    <row r="9087">
      <c r="D9087" s="10"/>
      <c r="E9087" s="10"/>
      <c r="G9087" s="81"/>
      <c r="AU9087" s="25"/>
    </row>
    <row r="9088">
      <c r="D9088" s="10"/>
      <c r="E9088" s="10"/>
      <c r="G9088" s="81"/>
      <c r="AU9088" s="25"/>
    </row>
    <row r="9089">
      <c r="D9089" s="10"/>
      <c r="E9089" s="10"/>
      <c r="G9089" s="81"/>
      <c r="AU9089" s="25"/>
    </row>
    <row r="9090">
      <c r="D9090" s="10"/>
      <c r="E9090" s="10"/>
      <c r="G9090" s="81"/>
      <c r="AU9090" s="25"/>
    </row>
    <row r="9091">
      <c r="D9091" s="10"/>
      <c r="E9091" s="10"/>
      <c r="G9091" s="81"/>
      <c r="AU9091" s="25"/>
    </row>
    <row r="9092">
      <c r="D9092" s="10"/>
      <c r="E9092" s="10"/>
      <c r="G9092" s="81"/>
      <c r="AU9092" s="25"/>
    </row>
    <row r="9093">
      <c r="D9093" s="10"/>
      <c r="E9093" s="10"/>
      <c r="G9093" s="81"/>
      <c r="AU9093" s="25"/>
    </row>
    <row r="9094">
      <c r="D9094" s="10"/>
      <c r="E9094" s="10"/>
      <c r="G9094" s="81"/>
      <c r="AU9094" s="25"/>
    </row>
    <row r="9095">
      <c r="D9095" s="10"/>
      <c r="E9095" s="10"/>
      <c r="G9095" s="81"/>
      <c r="AU9095" s="25"/>
    </row>
    <row r="9096">
      <c r="D9096" s="10"/>
      <c r="E9096" s="10"/>
      <c r="G9096" s="81"/>
      <c r="AU9096" s="25"/>
    </row>
    <row r="9097">
      <c r="D9097" s="10"/>
      <c r="E9097" s="10"/>
      <c r="G9097" s="81"/>
      <c r="AU9097" s="25"/>
    </row>
    <row r="9098">
      <c r="D9098" s="10"/>
      <c r="E9098" s="10"/>
      <c r="G9098" s="81"/>
      <c r="AU9098" s="25"/>
    </row>
    <row r="9099">
      <c r="D9099" s="10"/>
      <c r="E9099" s="10"/>
      <c r="G9099" s="81"/>
      <c r="AU9099" s="25"/>
    </row>
    <row r="9100">
      <c r="D9100" s="10"/>
      <c r="E9100" s="10"/>
      <c r="G9100" s="81"/>
      <c r="AU9100" s="25"/>
    </row>
    <row r="9101">
      <c r="D9101" s="10"/>
      <c r="E9101" s="10"/>
      <c r="G9101" s="81"/>
      <c r="AU9101" s="25"/>
    </row>
    <row r="9102">
      <c r="D9102" s="10"/>
      <c r="E9102" s="10"/>
      <c r="G9102" s="81"/>
      <c r="AU9102" s="25"/>
    </row>
    <row r="9103">
      <c r="D9103" s="10"/>
      <c r="E9103" s="10"/>
      <c r="G9103" s="81"/>
      <c r="AU9103" s="25"/>
    </row>
    <row r="9104">
      <c r="D9104" s="10"/>
      <c r="E9104" s="10"/>
      <c r="G9104" s="81"/>
      <c r="AU9104" s="25"/>
    </row>
    <row r="9105">
      <c r="D9105" s="10"/>
      <c r="E9105" s="10"/>
      <c r="G9105" s="81"/>
      <c r="AU9105" s="25"/>
    </row>
    <row r="9106">
      <c r="D9106" s="10"/>
      <c r="E9106" s="10"/>
      <c r="G9106" s="81"/>
      <c r="AU9106" s="25"/>
    </row>
    <row r="9107">
      <c r="D9107" s="10"/>
      <c r="E9107" s="10"/>
      <c r="G9107" s="81"/>
      <c r="AU9107" s="25"/>
    </row>
    <row r="9108">
      <c r="D9108" s="10"/>
      <c r="E9108" s="10"/>
      <c r="G9108" s="81"/>
      <c r="AU9108" s="25"/>
    </row>
    <row r="9109">
      <c r="D9109" s="10"/>
      <c r="E9109" s="10"/>
      <c r="G9109" s="81"/>
      <c r="AU9109" s="25"/>
    </row>
    <row r="9110">
      <c r="D9110" s="10"/>
      <c r="E9110" s="10"/>
      <c r="G9110" s="81"/>
      <c r="AU9110" s="25"/>
    </row>
    <row r="9111">
      <c r="D9111" s="10"/>
      <c r="E9111" s="10"/>
      <c r="G9111" s="81"/>
      <c r="AU9111" s="25"/>
    </row>
    <row r="9112">
      <c r="D9112" s="10"/>
      <c r="E9112" s="10"/>
      <c r="G9112" s="81"/>
      <c r="AU9112" s="25"/>
    </row>
    <row r="9113">
      <c r="D9113" s="10"/>
      <c r="E9113" s="10"/>
      <c r="G9113" s="81"/>
      <c r="AU9113" s="25"/>
    </row>
    <row r="9114">
      <c r="D9114" s="10"/>
      <c r="E9114" s="10"/>
      <c r="G9114" s="81"/>
      <c r="AU9114" s="25"/>
    </row>
    <row r="9115">
      <c r="D9115" s="10"/>
      <c r="E9115" s="10"/>
      <c r="G9115" s="81"/>
      <c r="AU9115" s="25"/>
    </row>
    <row r="9116">
      <c r="D9116" s="10"/>
      <c r="E9116" s="10"/>
      <c r="G9116" s="81"/>
      <c r="AU9116" s="25"/>
    </row>
    <row r="9117">
      <c r="D9117" s="10"/>
      <c r="E9117" s="10"/>
      <c r="G9117" s="81"/>
      <c r="AU9117" s="25"/>
    </row>
    <row r="9118">
      <c r="D9118" s="10"/>
      <c r="E9118" s="10"/>
      <c r="G9118" s="81"/>
      <c r="AU9118" s="25"/>
    </row>
    <row r="9119">
      <c r="D9119" s="10"/>
      <c r="E9119" s="10"/>
      <c r="G9119" s="81"/>
      <c r="AU9119" s="25"/>
    </row>
    <row r="9120">
      <c r="D9120" s="10"/>
      <c r="E9120" s="10"/>
      <c r="G9120" s="81"/>
      <c r="AU9120" s="25"/>
    </row>
    <row r="9121">
      <c r="D9121" s="10"/>
      <c r="E9121" s="10"/>
      <c r="G9121" s="81"/>
      <c r="AU9121" s="25"/>
    </row>
    <row r="9122">
      <c r="D9122" s="10"/>
      <c r="E9122" s="10"/>
      <c r="G9122" s="81"/>
      <c r="AU9122" s="25"/>
    </row>
    <row r="9123">
      <c r="D9123" s="10"/>
      <c r="E9123" s="10"/>
      <c r="G9123" s="81"/>
      <c r="AU9123" s="25"/>
    </row>
    <row r="9124">
      <c r="D9124" s="10"/>
      <c r="E9124" s="10"/>
      <c r="G9124" s="81"/>
      <c r="AU9124" s="25"/>
    </row>
    <row r="9125">
      <c r="D9125" s="10"/>
      <c r="E9125" s="10"/>
      <c r="G9125" s="81"/>
      <c r="AU9125" s="25"/>
    </row>
    <row r="9126">
      <c r="D9126" s="10"/>
      <c r="E9126" s="10"/>
      <c r="G9126" s="81"/>
      <c r="AU9126" s="25"/>
    </row>
    <row r="9127">
      <c r="D9127" s="10"/>
      <c r="E9127" s="10"/>
      <c r="G9127" s="81"/>
      <c r="AU9127" s="25"/>
    </row>
    <row r="9128">
      <c r="D9128" s="10"/>
      <c r="E9128" s="10"/>
      <c r="G9128" s="81"/>
      <c r="AU9128" s="25"/>
    </row>
    <row r="9129">
      <c r="D9129" s="10"/>
      <c r="E9129" s="10"/>
      <c r="G9129" s="81"/>
      <c r="AU9129" s="25"/>
    </row>
    <row r="9130">
      <c r="D9130" s="10"/>
      <c r="E9130" s="10"/>
      <c r="G9130" s="81"/>
      <c r="AU9130" s="25"/>
    </row>
    <row r="9131">
      <c r="D9131" s="10"/>
      <c r="E9131" s="10"/>
      <c r="G9131" s="81"/>
      <c r="AU9131" s="25"/>
    </row>
    <row r="9132">
      <c r="D9132" s="10"/>
      <c r="E9132" s="10"/>
      <c r="G9132" s="81"/>
      <c r="AU9132" s="25"/>
    </row>
    <row r="9133">
      <c r="D9133" s="10"/>
      <c r="E9133" s="10"/>
      <c r="G9133" s="81"/>
      <c r="AU9133" s="25"/>
    </row>
    <row r="9134">
      <c r="D9134" s="10"/>
      <c r="E9134" s="10"/>
      <c r="G9134" s="81"/>
      <c r="AU9134" s="25"/>
    </row>
    <row r="9135">
      <c r="D9135" s="10"/>
      <c r="E9135" s="10"/>
      <c r="G9135" s="81"/>
      <c r="AU9135" s="25"/>
    </row>
    <row r="9136">
      <c r="D9136" s="10"/>
      <c r="E9136" s="10"/>
      <c r="G9136" s="81"/>
      <c r="AU9136" s="25"/>
    </row>
    <row r="9137">
      <c r="D9137" s="10"/>
      <c r="E9137" s="10"/>
      <c r="G9137" s="81"/>
      <c r="AU9137" s="25"/>
    </row>
    <row r="9138">
      <c r="D9138" s="10"/>
      <c r="E9138" s="10"/>
      <c r="G9138" s="81"/>
      <c r="AU9138" s="25"/>
    </row>
    <row r="9139">
      <c r="D9139" s="10"/>
      <c r="E9139" s="10"/>
      <c r="G9139" s="81"/>
      <c r="AU9139" s="25"/>
    </row>
    <row r="9140">
      <c r="D9140" s="10"/>
      <c r="E9140" s="10"/>
      <c r="G9140" s="81"/>
      <c r="AU9140" s="25"/>
    </row>
    <row r="9141">
      <c r="D9141" s="10"/>
      <c r="E9141" s="10"/>
      <c r="G9141" s="81"/>
      <c r="AU9141" s="25"/>
    </row>
    <row r="9142">
      <c r="D9142" s="10"/>
      <c r="E9142" s="10"/>
      <c r="G9142" s="81"/>
      <c r="AU9142" s="25"/>
    </row>
    <row r="9143">
      <c r="D9143" s="10"/>
      <c r="E9143" s="10"/>
      <c r="G9143" s="81"/>
      <c r="AU9143" s="25"/>
    </row>
    <row r="9144">
      <c r="D9144" s="10"/>
      <c r="E9144" s="10"/>
      <c r="G9144" s="81"/>
      <c r="AU9144" s="25"/>
    </row>
    <row r="9145">
      <c r="D9145" s="10"/>
      <c r="E9145" s="10"/>
      <c r="G9145" s="81"/>
      <c r="AU9145" s="25"/>
    </row>
    <row r="9146">
      <c r="D9146" s="10"/>
      <c r="E9146" s="10"/>
      <c r="G9146" s="81"/>
      <c r="AU9146" s="25"/>
    </row>
    <row r="9147">
      <c r="D9147" s="10"/>
      <c r="E9147" s="10"/>
      <c r="G9147" s="81"/>
      <c r="AU9147" s="25"/>
    </row>
    <row r="9148">
      <c r="D9148" s="10"/>
      <c r="E9148" s="10"/>
      <c r="G9148" s="81"/>
      <c r="AU9148" s="25"/>
    </row>
    <row r="9149">
      <c r="D9149" s="10"/>
      <c r="E9149" s="10"/>
      <c r="G9149" s="81"/>
      <c r="AU9149" s="25"/>
    </row>
    <row r="9150">
      <c r="D9150" s="10"/>
      <c r="E9150" s="10"/>
      <c r="G9150" s="81"/>
      <c r="AU9150" s="25"/>
    </row>
    <row r="9151">
      <c r="D9151" s="10"/>
      <c r="E9151" s="10"/>
      <c r="G9151" s="81"/>
      <c r="AU9151" s="25"/>
    </row>
    <row r="9152">
      <c r="D9152" s="10"/>
      <c r="E9152" s="10"/>
      <c r="G9152" s="81"/>
      <c r="AU9152" s="25"/>
    </row>
    <row r="9153">
      <c r="D9153" s="10"/>
      <c r="E9153" s="10"/>
      <c r="G9153" s="81"/>
      <c r="AU9153" s="25"/>
    </row>
    <row r="9154">
      <c r="D9154" s="10"/>
      <c r="E9154" s="10"/>
      <c r="G9154" s="81"/>
      <c r="AU9154" s="25"/>
    </row>
    <row r="9155">
      <c r="D9155" s="10"/>
      <c r="E9155" s="10"/>
      <c r="G9155" s="81"/>
      <c r="AU9155" s="25"/>
    </row>
    <row r="9156">
      <c r="D9156" s="10"/>
      <c r="E9156" s="10"/>
      <c r="G9156" s="81"/>
      <c r="AU9156" s="25"/>
    </row>
    <row r="9157">
      <c r="D9157" s="10"/>
      <c r="E9157" s="10"/>
      <c r="G9157" s="81"/>
      <c r="AU9157" s="25"/>
    </row>
    <row r="9158">
      <c r="D9158" s="10"/>
      <c r="E9158" s="10"/>
      <c r="G9158" s="81"/>
      <c r="AU9158" s="25"/>
    </row>
    <row r="9159">
      <c r="D9159" s="10"/>
      <c r="E9159" s="10"/>
      <c r="G9159" s="81"/>
      <c r="AU9159" s="25"/>
    </row>
    <row r="9160">
      <c r="D9160" s="10"/>
      <c r="E9160" s="10"/>
      <c r="G9160" s="81"/>
      <c r="AU9160" s="25"/>
    </row>
    <row r="9161">
      <c r="D9161" s="10"/>
      <c r="E9161" s="10"/>
      <c r="G9161" s="81"/>
      <c r="AU9161" s="25"/>
    </row>
    <row r="9162">
      <c r="D9162" s="10"/>
      <c r="E9162" s="10"/>
      <c r="G9162" s="81"/>
      <c r="AU9162" s="25"/>
    </row>
    <row r="9163">
      <c r="D9163" s="10"/>
      <c r="E9163" s="10"/>
      <c r="G9163" s="81"/>
      <c r="AU9163" s="25"/>
    </row>
    <row r="9164">
      <c r="D9164" s="10"/>
      <c r="E9164" s="10"/>
      <c r="G9164" s="81"/>
      <c r="AU9164" s="25"/>
    </row>
    <row r="9165">
      <c r="D9165" s="10"/>
      <c r="E9165" s="10"/>
      <c r="G9165" s="81"/>
      <c r="AU9165" s="25"/>
    </row>
    <row r="9166">
      <c r="D9166" s="10"/>
      <c r="E9166" s="10"/>
      <c r="G9166" s="81"/>
      <c r="AU9166" s="25"/>
    </row>
    <row r="9167">
      <c r="D9167" s="10"/>
      <c r="E9167" s="10"/>
      <c r="G9167" s="81"/>
      <c r="AU9167" s="25"/>
    </row>
    <row r="9168">
      <c r="D9168" s="10"/>
      <c r="E9168" s="10"/>
      <c r="G9168" s="81"/>
      <c r="AU9168" s="25"/>
    </row>
    <row r="9169">
      <c r="D9169" s="10"/>
      <c r="E9169" s="10"/>
      <c r="G9169" s="81"/>
      <c r="AU9169" s="25"/>
    </row>
    <row r="9170">
      <c r="D9170" s="10"/>
      <c r="E9170" s="10"/>
      <c r="G9170" s="81"/>
      <c r="AU9170" s="25"/>
    </row>
    <row r="9171">
      <c r="D9171" s="10"/>
      <c r="E9171" s="10"/>
      <c r="G9171" s="81"/>
      <c r="AU9171" s="25"/>
    </row>
    <row r="9172">
      <c r="D9172" s="10"/>
      <c r="E9172" s="10"/>
      <c r="G9172" s="81"/>
      <c r="AU9172" s="25"/>
    </row>
    <row r="9173">
      <c r="D9173" s="10"/>
      <c r="E9173" s="10"/>
      <c r="G9173" s="81"/>
      <c r="AU9173" s="25"/>
    </row>
    <row r="9174">
      <c r="D9174" s="10"/>
      <c r="E9174" s="10"/>
      <c r="G9174" s="81"/>
      <c r="AU9174" s="25"/>
    </row>
    <row r="9175">
      <c r="D9175" s="10"/>
      <c r="E9175" s="10"/>
      <c r="G9175" s="81"/>
      <c r="AU9175" s="25"/>
    </row>
    <row r="9176">
      <c r="D9176" s="10"/>
      <c r="E9176" s="10"/>
      <c r="G9176" s="81"/>
      <c r="AU9176" s="25"/>
    </row>
    <row r="9177">
      <c r="D9177" s="10"/>
      <c r="E9177" s="10"/>
      <c r="G9177" s="81"/>
      <c r="AU9177" s="25"/>
    </row>
    <row r="9178">
      <c r="D9178" s="10"/>
      <c r="E9178" s="10"/>
      <c r="G9178" s="81"/>
      <c r="AU9178" s="25"/>
    </row>
    <row r="9179">
      <c r="D9179" s="10"/>
      <c r="E9179" s="10"/>
      <c r="G9179" s="81"/>
      <c r="AU9179" s="25"/>
    </row>
    <row r="9180">
      <c r="D9180" s="10"/>
      <c r="E9180" s="10"/>
      <c r="G9180" s="81"/>
      <c r="AU9180" s="25"/>
    </row>
    <row r="9181">
      <c r="D9181" s="10"/>
      <c r="E9181" s="10"/>
      <c r="G9181" s="81"/>
      <c r="AU9181" s="25"/>
    </row>
    <row r="9182">
      <c r="D9182" s="10"/>
      <c r="E9182" s="10"/>
      <c r="G9182" s="81"/>
      <c r="AU9182" s="25"/>
    </row>
    <row r="9183">
      <c r="D9183" s="10"/>
      <c r="E9183" s="10"/>
      <c r="G9183" s="81"/>
      <c r="AU9183" s="25"/>
    </row>
    <row r="9184">
      <c r="D9184" s="10"/>
      <c r="E9184" s="10"/>
      <c r="G9184" s="81"/>
      <c r="AU9184" s="25"/>
    </row>
    <row r="9185">
      <c r="D9185" s="10"/>
      <c r="E9185" s="10"/>
      <c r="G9185" s="81"/>
      <c r="AU9185" s="25"/>
    </row>
    <row r="9186">
      <c r="D9186" s="10"/>
      <c r="E9186" s="10"/>
      <c r="G9186" s="81"/>
      <c r="AU9186" s="25"/>
    </row>
    <row r="9187">
      <c r="D9187" s="10"/>
      <c r="E9187" s="10"/>
      <c r="G9187" s="81"/>
      <c r="AU9187" s="25"/>
    </row>
    <row r="9188">
      <c r="D9188" s="10"/>
      <c r="E9188" s="10"/>
      <c r="G9188" s="81"/>
      <c r="AU9188" s="25"/>
    </row>
    <row r="9189">
      <c r="D9189" s="10"/>
      <c r="E9189" s="10"/>
      <c r="G9189" s="81"/>
      <c r="AU9189" s="25"/>
    </row>
    <row r="9190">
      <c r="D9190" s="10"/>
      <c r="E9190" s="10"/>
      <c r="G9190" s="81"/>
      <c r="AU9190" s="25"/>
    </row>
    <row r="9191">
      <c r="D9191" s="10"/>
      <c r="E9191" s="10"/>
      <c r="G9191" s="81"/>
      <c r="AU9191" s="25"/>
    </row>
    <row r="9192">
      <c r="D9192" s="10"/>
      <c r="E9192" s="10"/>
      <c r="G9192" s="81"/>
      <c r="AU9192" s="25"/>
    </row>
    <row r="9193">
      <c r="D9193" s="10"/>
      <c r="E9193" s="10"/>
      <c r="G9193" s="81"/>
      <c r="AU9193" s="25"/>
    </row>
    <row r="9194">
      <c r="D9194" s="10"/>
      <c r="E9194" s="10"/>
      <c r="G9194" s="81"/>
      <c r="AU9194" s="25"/>
    </row>
    <row r="9195">
      <c r="D9195" s="10"/>
      <c r="E9195" s="10"/>
      <c r="G9195" s="81"/>
      <c r="AU9195" s="25"/>
    </row>
    <row r="9196">
      <c r="D9196" s="10"/>
      <c r="E9196" s="10"/>
      <c r="G9196" s="81"/>
      <c r="AU9196" s="25"/>
    </row>
    <row r="9197">
      <c r="D9197" s="10"/>
      <c r="E9197" s="10"/>
      <c r="G9197" s="81"/>
      <c r="AU9197" s="25"/>
    </row>
    <row r="9198">
      <c r="D9198" s="10"/>
      <c r="E9198" s="10"/>
      <c r="G9198" s="81"/>
      <c r="AU9198" s="25"/>
    </row>
    <row r="9199">
      <c r="D9199" s="10"/>
      <c r="E9199" s="10"/>
      <c r="G9199" s="81"/>
      <c r="AU9199" s="25"/>
    </row>
    <row r="9200">
      <c r="D9200" s="10"/>
      <c r="E9200" s="10"/>
      <c r="G9200" s="81"/>
      <c r="AU9200" s="25"/>
    </row>
    <row r="9201">
      <c r="D9201" s="10"/>
      <c r="E9201" s="10"/>
      <c r="G9201" s="81"/>
      <c r="AU9201" s="25"/>
    </row>
    <row r="9202">
      <c r="D9202" s="10"/>
      <c r="E9202" s="10"/>
      <c r="G9202" s="81"/>
      <c r="AU9202" s="25"/>
    </row>
    <row r="9203">
      <c r="D9203" s="10"/>
      <c r="E9203" s="10"/>
      <c r="G9203" s="81"/>
      <c r="AU9203" s="25"/>
    </row>
    <row r="9204">
      <c r="D9204" s="10"/>
      <c r="E9204" s="10"/>
      <c r="G9204" s="81"/>
      <c r="AU9204" s="25"/>
    </row>
    <row r="9205">
      <c r="D9205" s="10"/>
      <c r="E9205" s="10"/>
      <c r="G9205" s="81"/>
      <c r="AU9205" s="25"/>
    </row>
    <row r="9206">
      <c r="D9206" s="10"/>
      <c r="E9206" s="10"/>
      <c r="G9206" s="81"/>
      <c r="AU9206" s="25"/>
    </row>
    <row r="9207">
      <c r="D9207" s="10"/>
      <c r="E9207" s="10"/>
      <c r="G9207" s="81"/>
      <c r="AU9207" s="25"/>
    </row>
    <row r="9208">
      <c r="D9208" s="10"/>
      <c r="E9208" s="10"/>
      <c r="G9208" s="81"/>
      <c r="AU9208" s="25"/>
    </row>
    <row r="9209">
      <c r="D9209" s="10"/>
      <c r="E9209" s="10"/>
      <c r="G9209" s="81"/>
      <c r="AU9209" s="25"/>
    </row>
    <row r="9210">
      <c r="D9210" s="10"/>
      <c r="E9210" s="10"/>
      <c r="G9210" s="81"/>
      <c r="AU9210" s="25"/>
    </row>
    <row r="9211">
      <c r="D9211" s="10"/>
      <c r="E9211" s="10"/>
      <c r="G9211" s="81"/>
      <c r="AU9211" s="25"/>
    </row>
    <row r="9212">
      <c r="D9212" s="10"/>
      <c r="E9212" s="10"/>
      <c r="G9212" s="81"/>
      <c r="AU9212" s="25"/>
    </row>
    <row r="9213">
      <c r="D9213" s="10"/>
      <c r="E9213" s="10"/>
      <c r="G9213" s="81"/>
      <c r="AU9213" s="25"/>
    </row>
    <row r="9214">
      <c r="D9214" s="10"/>
      <c r="E9214" s="10"/>
      <c r="G9214" s="81"/>
      <c r="AU9214" s="25"/>
    </row>
    <row r="9215">
      <c r="D9215" s="10"/>
      <c r="E9215" s="10"/>
      <c r="G9215" s="81"/>
      <c r="AU9215" s="25"/>
    </row>
    <row r="9216">
      <c r="D9216" s="10"/>
      <c r="E9216" s="10"/>
      <c r="G9216" s="81"/>
      <c r="AU9216" s="25"/>
    </row>
    <row r="9217">
      <c r="D9217" s="10"/>
      <c r="E9217" s="10"/>
      <c r="G9217" s="81"/>
      <c r="AU9217" s="25"/>
    </row>
    <row r="9218">
      <c r="D9218" s="10"/>
      <c r="E9218" s="10"/>
      <c r="G9218" s="81"/>
      <c r="AU9218" s="25"/>
    </row>
    <row r="9219">
      <c r="D9219" s="10"/>
      <c r="E9219" s="10"/>
      <c r="G9219" s="81"/>
      <c r="AU9219" s="25"/>
    </row>
    <row r="9220">
      <c r="D9220" s="10"/>
      <c r="E9220" s="10"/>
      <c r="G9220" s="81"/>
      <c r="AU9220" s="25"/>
    </row>
    <row r="9221">
      <c r="D9221" s="10"/>
      <c r="E9221" s="10"/>
      <c r="G9221" s="81"/>
      <c r="AU9221" s="25"/>
    </row>
    <row r="9222">
      <c r="D9222" s="10"/>
      <c r="E9222" s="10"/>
      <c r="G9222" s="81"/>
      <c r="AU9222" s="25"/>
    </row>
    <row r="9223">
      <c r="D9223" s="10"/>
      <c r="E9223" s="10"/>
      <c r="G9223" s="81"/>
      <c r="AU9223" s="25"/>
    </row>
    <row r="9224">
      <c r="D9224" s="10"/>
      <c r="E9224" s="10"/>
      <c r="G9224" s="81"/>
      <c r="AU9224" s="25"/>
    </row>
    <row r="9225">
      <c r="D9225" s="10"/>
      <c r="E9225" s="10"/>
      <c r="G9225" s="81"/>
      <c r="AU9225" s="25"/>
    </row>
    <row r="9226">
      <c r="D9226" s="10"/>
      <c r="E9226" s="10"/>
      <c r="G9226" s="81"/>
      <c r="AU9226" s="25"/>
    </row>
    <row r="9227">
      <c r="D9227" s="10"/>
      <c r="E9227" s="10"/>
      <c r="G9227" s="81"/>
      <c r="AU9227" s="25"/>
    </row>
    <row r="9228">
      <c r="D9228" s="10"/>
      <c r="E9228" s="10"/>
      <c r="G9228" s="81"/>
      <c r="AU9228" s="25"/>
    </row>
    <row r="9229">
      <c r="D9229" s="10"/>
      <c r="E9229" s="10"/>
      <c r="G9229" s="81"/>
      <c r="AU9229" s="25"/>
    </row>
    <row r="9230">
      <c r="D9230" s="10"/>
      <c r="E9230" s="10"/>
      <c r="G9230" s="81"/>
      <c r="AU9230" s="25"/>
    </row>
    <row r="9231">
      <c r="D9231" s="10"/>
      <c r="E9231" s="10"/>
      <c r="G9231" s="81"/>
      <c r="AU9231" s="25"/>
    </row>
    <row r="9232">
      <c r="D9232" s="10"/>
      <c r="E9232" s="10"/>
      <c r="G9232" s="81"/>
      <c r="AU9232" s="25"/>
    </row>
    <row r="9233">
      <c r="D9233" s="10"/>
      <c r="E9233" s="10"/>
      <c r="G9233" s="81"/>
      <c r="AU9233" s="25"/>
    </row>
    <row r="9234">
      <c r="D9234" s="10"/>
      <c r="E9234" s="10"/>
      <c r="G9234" s="81"/>
      <c r="AU9234" s="25"/>
    </row>
    <row r="9235">
      <c r="D9235" s="10"/>
      <c r="E9235" s="10"/>
      <c r="G9235" s="81"/>
      <c r="AU9235" s="25"/>
    </row>
    <row r="9236">
      <c r="D9236" s="10"/>
      <c r="E9236" s="10"/>
      <c r="G9236" s="81"/>
      <c r="AU9236" s="25"/>
    </row>
    <row r="9237">
      <c r="D9237" s="10"/>
      <c r="E9237" s="10"/>
      <c r="G9237" s="81"/>
      <c r="AU9237" s="25"/>
    </row>
    <row r="9238">
      <c r="D9238" s="10"/>
      <c r="E9238" s="10"/>
      <c r="G9238" s="81"/>
      <c r="AU9238" s="25"/>
    </row>
    <row r="9239">
      <c r="D9239" s="10"/>
      <c r="E9239" s="10"/>
      <c r="G9239" s="81"/>
      <c r="AU9239" s="25"/>
    </row>
    <row r="9240">
      <c r="D9240" s="10"/>
      <c r="E9240" s="10"/>
      <c r="G9240" s="81"/>
      <c r="AU9240" s="25"/>
    </row>
    <row r="9241">
      <c r="D9241" s="10"/>
      <c r="E9241" s="10"/>
      <c r="G9241" s="81"/>
      <c r="AU9241" s="25"/>
    </row>
    <row r="9242">
      <c r="D9242" s="10"/>
      <c r="E9242" s="10"/>
      <c r="G9242" s="81"/>
      <c r="AU9242" s="25"/>
    </row>
    <row r="9243">
      <c r="D9243" s="10"/>
      <c r="E9243" s="10"/>
      <c r="G9243" s="81"/>
      <c r="AU9243" s="25"/>
    </row>
    <row r="9244">
      <c r="D9244" s="10"/>
      <c r="E9244" s="10"/>
      <c r="G9244" s="81"/>
      <c r="AU9244" s="25"/>
    </row>
    <row r="9245">
      <c r="D9245" s="10"/>
      <c r="E9245" s="10"/>
      <c r="G9245" s="81"/>
      <c r="AU9245" s="25"/>
    </row>
    <row r="9246">
      <c r="D9246" s="10"/>
      <c r="E9246" s="10"/>
      <c r="G9246" s="81"/>
      <c r="AU9246" s="25"/>
    </row>
    <row r="9247">
      <c r="D9247" s="10"/>
      <c r="E9247" s="10"/>
      <c r="G9247" s="81"/>
      <c r="AU9247" s="25"/>
    </row>
    <row r="9248">
      <c r="D9248" s="10"/>
      <c r="E9248" s="10"/>
      <c r="G9248" s="81"/>
      <c r="AU9248" s="25"/>
    </row>
    <row r="9249">
      <c r="D9249" s="10"/>
      <c r="E9249" s="10"/>
      <c r="G9249" s="81"/>
      <c r="AU9249" s="25"/>
    </row>
    <row r="9250">
      <c r="D9250" s="10"/>
      <c r="E9250" s="10"/>
      <c r="G9250" s="81"/>
      <c r="AU9250" s="25"/>
    </row>
    <row r="9251">
      <c r="D9251" s="10"/>
      <c r="E9251" s="10"/>
      <c r="G9251" s="81"/>
      <c r="AU9251" s="25"/>
    </row>
    <row r="9252">
      <c r="D9252" s="10"/>
      <c r="E9252" s="10"/>
      <c r="G9252" s="81"/>
      <c r="AU9252" s="25"/>
    </row>
    <row r="9253">
      <c r="D9253" s="10"/>
      <c r="E9253" s="10"/>
      <c r="G9253" s="81"/>
      <c r="AU9253" s="25"/>
    </row>
    <row r="9254">
      <c r="D9254" s="10"/>
      <c r="E9254" s="10"/>
      <c r="G9254" s="81"/>
      <c r="AU9254" s="25"/>
    </row>
    <row r="9255">
      <c r="D9255" s="10"/>
      <c r="E9255" s="10"/>
      <c r="G9255" s="81"/>
      <c r="AU9255" s="25"/>
    </row>
    <row r="9256">
      <c r="D9256" s="10"/>
      <c r="E9256" s="10"/>
      <c r="G9256" s="81"/>
      <c r="AU9256" s="25"/>
    </row>
    <row r="9257">
      <c r="D9257" s="10"/>
      <c r="E9257" s="10"/>
      <c r="G9257" s="81"/>
      <c r="AU9257" s="25"/>
    </row>
    <row r="9258">
      <c r="D9258" s="10"/>
      <c r="E9258" s="10"/>
      <c r="G9258" s="81"/>
      <c r="AU9258" s="25"/>
    </row>
    <row r="9259">
      <c r="D9259" s="10"/>
      <c r="E9259" s="10"/>
      <c r="G9259" s="81"/>
      <c r="AU9259" s="25"/>
    </row>
    <row r="9260">
      <c r="D9260" s="10"/>
      <c r="E9260" s="10"/>
      <c r="G9260" s="81"/>
      <c r="AU9260" s="25"/>
    </row>
    <row r="9261">
      <c r="D9261" s="10"/>
      <c r="E9261" s="10"/>
      <c r="G9261" s="81"/>
      <c r="AU9261" s="25"/>
    </row>
    <row r="9262">
      <c r="D9262" s="10"/>
      <c r="E9262" s="10"/>
      <c r="G9262" s="81"/>
      <c r="AU9262" s="25"/>
    </row>
    <row r="9263">
      <c r="D9263" s="10"/>
      <c r="E9263" s="10"/>
      <c r="G9263" s="81"/>
      <c r="AU9263" s="25"/>
    </row>
    <row r="9264">
      <c r="D9264" s="10"/>
      <c r="E9264" s="10"/>
      <c r="G9264" s="81"/>
      <c r="AU9264" s="25"/>
    </row>
    <row r="9265">
      <c r="D9265" s="10"/>
      <c r="E9265" s="10"/>
      <c r="G9265" s="81"/>
      <c r="AU9265" s="25"/>
    </row>
    <row r="9266">
      <c r="D9266" s="10"/>
      <c r="E9266" s="10"/>
      <c r="G9266" s="81"/>
      <c r="AU9266" s="25"/>
    </row>
    <row r="9267">
      <c r="D9267" s="10"/>
      <c r="E9267" s="10"/>
      <c r="G9267" s="81"/>
      <c r="AU9267" s="25"/>
    </row>
    <row r="9268">
      <c r="D9268" s="10"/>
      <c r="E9268" s="10"/>
      <c r="G9268" s="81"/>
      <c r="AU9268" s="25"/>
    </row>
    <row r="9269">
      <c r="D9269" s="10"/>
      <c r="E9269" s="10"/>
      <c r="G9269" s="81"/>
      <c r="AU9269" s="25"/>
    </row>
    <row r="9270">
      <c r="D9270" s="10"/>
      <c r="E9270" s="10"/>
      <c r="G9270" s="81"/>
      <c r="AU9270" s="25"/>
    </row>
    <row r="9271">
      <c r="D9271" s="10"/>
      <c r="E9271" s="10"/>
      <c r="G9271" s="81"/>
      <c r="AU9271" s="25"/>
    </row>
    <row r="9272">
      <c r="D9272" s="10"/>
      <c r="E9272" s="10"/>
      <c r="G9272" s="81"/>
      <c r="AU9272" s="25"/>
    </row>
    <row r="9273">
      <c r="D9273" s="10"/>
      <c r="E9273" s="10"/>
      <c r="G9273" s="81"/>
      <c r="AU9273" s="25"/>
    </row>
    <row r="9274">
      <c r="D9274" s="10"/>
      <c r="E9274" s="10"/>
      <c r="G9274" s="81"/>
      <c r="AU9274" s="25"/>
    </row>
    <row r="9275">
      <c r="D9275" s="10"/>
      <c r="E9275" s="10"/>
      <c r="G9275" s="81"/>
      <c r="AU9275" s="25"/>
    </row>
    <row r="9276">
      <c r="D9276" s="10"/>
      <c r="E9276" s="10"/>
      <c r="G9276" s="81"/>
      <c r="AU9276" s="25"/>
    </row>
    <row r="9277">
      <c r="D9277" s="10"/>
      <c r="E9277" s="10"/>
      <c r="G9277" s="81"/>
      <c r="AU9277" s="25"/>
    </row>
    <row r="9278">
      <c r="D9278" s="10"/>
      <c r="E9278" s="10"/>
      <c r="G9278" s="81"/>
      <c r="AU9278" s="25"/>
    </row>
    <row r="9279">
      <c r="D9279" s="10"/>
      <c r="E9279" s="10"/>
      <c r="G9279" s="81"/>
      <c r="AU9279" s="25"/>
    </row>
    <row r="9280">
      <c r="D9280" s="10"/>
      <c r="E9280" s="10"/>
      <c r="G9280" s="81"/>
      <c r="AU9280" s="25"/>
    </row>
    <row r="9281">
      <c r="D9281" s="10"/>
      <c r="E9281" s="10"/>
      <c r="G9281" s="81"/>
      <c r="AU9281" s="25"/>
    </row>
    <row r="9282">
      <c r="D9282" s="10"/>
      <c r="E9282" s="10"/>
      <c r="G9282" s="81"/>
      <c r="AU9282" s="25"/>
    </row>
    <row r="9283">
      <c r="D9283" s="10"/>
      <c r="E9283" s="10"/>
      <c r="G9283" s="81"/>
      <c r="AU9283" s="25"/>
    </row>
    <row r="9284">
      <c r="D9284" s="10"/>
      <c r="E9284" s="10"/>
      <c r="G9284" s="81"/>
      <c r="AU9284" s="25"/>
    </row>
    <row r="9285">
      <c r="D9285" s="10"/>
      <c r="E9285" s="10"/>
      <c r="G9285" s="81"/>
      <c r="AU9285" s="25"/>
    </row>
    <row r="9286">
      <c r="D9286" s="10"/>
      <c r="E9286" s="10"/>
      <c r="G9286" s="81"/>
      <c r="AU9286" s="25"/>
    </row>
    <row r="9287">
      <c r="D9287" s="10"/>
      <c r="E9287" s="10"/>
      <c r="G9287" s="81"/>
      <c r="AU9287" s="25"/>
    </row>
    <row r="9288">
      <c r="D9288" s="10"/>
      <c r="E9288" s="10"/>
      <c r="G9288" s="81"/>
      <c r="AU9288" s="25"/>
    </row>
    <row r="9289">
      <c r="D9289" s="10"/>
      <c r="E9289" s="10"/>
      <c r="G9289" s="81"/>
      <c r="AU9289" s="25"/>
    </row>
    <row r="9290">
      <c r="D9290" s="10"/>
      <c r="E9290" s="10"/>
      <c r="G9290" s="81"/>
      <c r="AU9290" s="25"/>
    </row>
    <row r="9291">
      <c r="D9291" s="10"/>
      <c r="E9291" s="10"/>
      <c r="G9291" s="81"/>
      <c r="AU9291" s="25"/>
    </row>
    <row r="9292">
      <c r="D9292" s="10"/>
      <c r="E9292" s="10"/>
      <c r="G9292" s="81"/>
      <c r="AU9292" s="25"/>
    </row>
    <row r="9293">
      <c r="D9293" s="10"/>
      <c r="E9293" s="10"/>
      <c r="G9293" s="81"/>
      <c r="AU9293" s="25"/>
    </row>
    <row r="9294">
      <c r="D9294" s="10"/>
      <c r="E9294" s="10"/>
      <c r="G9294" s="81"/>
      <c r="AU9294" s="25"/>
    </row>
    <row r="9295">
      <c r="D9295" s="10"/>
      <c r="E9295" s="10"/>
      <c r="G9295" s="81"/>
      <c r="AU9295" s="25"/>
    </row>
    <row r="9296">
      <c r="D9296" s="10"/>
      <c r="E9296" s="10"/>
      <c r="G9296" s="81"/>
      <c r="AU9296" s="25"/>
    </row>
    <row r="9297">
      <c r="D9297" s="10"/>
      <c r="E9297" s="10"/>
      <c r="G9297" s="81"/>
      <c r="AU9297" s="25"/>
    </row>
    <row r="9298">
      <c r="D9298" s="10"/>
      <c r="E9298" s="10"/>
      <c r="G9298" s="81"/>
      <c r="AU9298" s="25"/>
    </row>
    <row r="9299">
      <c r="D9299" s="10"/>
      <c r="E9299" s="10"/>
      <c r="G9299" s="81"/>
      <c r="AU9299" s="25"/>
    </row>
    <row r="9300">
      <c r="D9300" s="10"/>
      <c r="E9300" s="10"/>
      <c r="G9300" s="81"/>
      <c r="AU9300" s="25"/>
    </row>
    <row r="9301">
      <c r="D9301" s="10"/>
      <c r="E9301" s="10"/>
      <c r="G9301" s="81"/>
      <c r="AU9301" s="25"/>
    </row>
    <row r="9302">
      <c r="D9302" s="10"/>
      <c r="E9302" s="10"/>
      <c r="G9302" s="81"/>
      <c r="AU9302" s="25"/>
    </row>
    <row r="9303">
      <c r="D9303" s="10"/>
      <c r="E9303" s="10"/>
      <c r="G9303" s="81"/>
      <c r="AU9303" s="25"/>
    </row>
    <row r="9304">
      <c r="D9304" s="10"/>
      <c r="E9304" s="10"/>
      <c r="G9304" s="81"/>
      <c r="AU9304" s="25"/>
    </row>
    <row r="9305">
      <c r="D9305" s="10"/>
      <c r="E9305" s="10"/>
      <c r="G9305" s="81"/>
      <c r="AU9305" s="25"/>
    </row>
    <row r="9306">
      <c r="D9306" s="10"/>
      <c r="E9306" s="10"/>
      <c r="G9306" s="81"/>
      <c r="AU9306" s="25"/>
    </row>
    <row r="9307">
      <c r="D9307" s="10"/>
      <c r="E9307" s="10"/>
      <c r="G9307" s="81"/>
      <c r="AU9307" s="25"/>
    </row>
    <row r="9308">
      <c r="D9308" s="10"/>
      <c r="E9308" s="10"/>
      <c r="G9308" s="81"/>
      <c r="AU9308" s="25"/>
    </row>
    <row r="9309">
      <c r="D9309" s="10"/>
      <c r="E9309" s="10"/>
      <c r="G9309" s="81"/>
      <c r="AU9309" s="25"/>
    </row>
    <row r="9310">
      <c r="D9310" s="10"/>
      <c r="E9310" s="10"/>
      <c r="G9310" s="81"/>
      <c r="AU9310" s="25"/>
    </row>
    <row r="9311">
      <c r="D9311" s="10"/>
      <c r="E9311" s="10"/>
      <c r="G9311" s="81"/>
      <c r="AU9311" s="25"/>
    </row>
    <row r="9312">
      <c r="D9312" s="10"/>
      <c r="E9312" s="10"/>
      <c r="G9312" s="81"/>
      <c r="AU9312" s="25"/>
    </row>
    <row r="9313">
      <c r="D9313" s="10"/>
      <c r="E9313" s="10"/>
      <c r="G9313" s="81"/>
      <c r="AU9313" s="25"/>
    </row>
    <row r="9314">
      <c r="D9314" s="10"/>
      <c r="E9314" s="10"/>
      <c r="G9314" s="81"/>
      <c r="AU9314" s="25"/>
    </row>
    <row r="9315">
      <c r="D9315" s="10"/>
      <c r="E9315" s="10"/>
      <c r="G9315" s="81"/>
      <c r="AU9315" s="25"/>
    </row>
    <row r="9316">
      <c r="D9316" s="10"/>
      <c r="E9316" s="10"/>
      <c r="G9316" s="81"/>
      <c r="AU9316" s="25"/>
    </row>
    <row r="9317">
      <c r="D9317" s="10"/>
      <c r="E9317" s="10"/>
      <c r="G9317" s="81"/>
      <c r="AU9317" s="25"/>
    </row>
    <row r="9318">
      <c r="D9318" s="10"/>
      <c r="E9318" s="10"/>
      <c r="G9318" s="81"/>
      <c r="AU9318" s="25"/>
    </row>
    <row r="9319">
      <c r="D9319" s="10"/>
      <c r="E9319" s="10"/>
      <c r="G9319" s="81"/>
      <c r="AU9319" s="25"/>
    </row>
    <row r="9320">
      <c r="D9320" s="10"/>
      <c r="E9320" s="10"/>
      <c r="G9320" s="81"/>
      <c r="AU9320" s="25"/>
    </row>
    <row r="9321">
      <c r="D9321" s="10"/>
      <c r="E9321" s="10"/>
      <c r="G9321" s="81"/>
      <c r="AU9321" s="25"/>
    </row>
    <row r="9322">
      <c r="D9322" s="10"/>
      <c r="E9322" s="10"/>
      <c r="G9322" s="81"/>
      <c r="AU9322" s="25"/>
    </row>
    <row r="9323">
      <c r="D9323" s="10"/>
      <c r="E9323" s="10"/>
      <c r="G9323" s="81"/>
      <c r="AU9323" s="25"/>
    </row>
    <row r="9324">
      <c r="D9324" s="10"/>
      <c r="E9324" s="10"/>
      <c r="G9324" s="81"/>
      <c r="AU9324" s="25"/>
    </row>
    <row r="9325">
      <c r="D9325" s="10"/>
      <c r="E9325" s="10"/>
      <c r="G9325" s="81"/>
      <c r="AU9325" s="25"/>
    </row>
    <row r="9326">
      <c r="D9326" s="10"/>
      <c r="E9326" s="10"/>
      <c r="G9326" s="81"/>
      <c r="AU9326" s="25"/>
    </row>
    <row r="9327">
      <c r="D9327" s="10"/>
      <c r="E9327" s="10"/>
      <c r="G9327" s="81"/>
      <c r="AU9327" s="25"/>
    </row>
    <row r="9328">
      <c r="D9328" s="10"/>
      <c r="E9328" s="10"/>
      <c r="G9328" s="81"/>
      <c r="AU9328" s="25"/>
    </row>
    <row r="9329">
      <c r="D9329" s="10"/>
      <c r="E9329" s="10"/>
      <c r="G9329" s="81"/>
      <c r="AU9329" s="25"/>
    </row>
    <row r="9330">
      <c r="D9330" s="10"/>
      <c r="E9330" s="10"/>
      <c r="G9330" s="81"/>
      <c r="AU9330" s="25"/>
    </row>
    <row r="9331">
      <c r="D9331" s="10"/>
      <c r="E9331" s="10"/>
      <c r="G9331" s="81"/>
      <c r="AU9331" s="25"/>
    </row>
    <row r="9332">
      <c r="D9332" s="10"/>
      <c r="E9332" s="10"/>
      <c r="G9332" s="81"/>
      <c r="AU9332" s="25"/>
    </row>
    <row r="9333">
      <c r="D9333" s="10"/>
      <c r="E9333" s="10"/>
      <c r="G9333" s="81"/>
      <c r="AU9333" s="25"/>
    </row>
    <row r="9334">
      <c r="D9334" s="10"/>
      <c r="E9334" s="10"/>
      <c r="G9334" s="81"/>
      <c r="AU9334" s="25"/>
    </row>
    <row r="9335">
      <c r="D9335" s="10"/>
      <c r="E9335" s="10"/>
      <c r="G9335" s="81"/>
      <c r="AU9335" s="25"/>
    </row>
    <row r="9336">
      <c r="D9336" s="10"/>
      <c r="E9336" s="10"/>
      <c r="G9336" s="81"/>
      <c r="AU9336" s="25"/>
    </row>
    <row r="9337">
      <c r="D9337" s="10"/>
      <c r="E9337" s="10"/>
      <c r="G9337" s="81"/>
      <c r="AU9337" s="25"/>
    </row>
    <row r="9338">
      <c r="D9338" s="10"/>
      <c r="E9338" s="10"/>
      <c r="G9338" s="81"/>
      <c r="AU9338" s="25"/>
    </row>
    <row r="9339">
      <c r="D9339" s="10"/>
      <c r="E9339" s="10"/>
      <c r="G9339" s="81"/>
      <c r="AU9339" s="25"/>
    </row>
    <row r="9340">
      <c r="D9340" s="10"/>
      <c r="E9340" s="10"/>
      <c r="G9340" s="81"/>
      <c r="AU9340" s="25"/>
    </row>
    <row r="9341">
      <c r="D9341" s="10"/>
      <c r="E9341" s="10"/>
      <c r="G9341" s="81"/>
      <c r="AU9341" s="25"/>
    </row>
    <row r="9342">
      <c r="D9342" s="10"/>
      <c r="E9342" s="10"/>
      <c r="G9342" s="81"/>
      <c r="AU9342" s="25"/>
    </row>
    <row r="9343">
      <c r="D9343" s="10"/>
      <c r="E9343" s="10"/>
      <c r="G9343" s="81"/>
      <c r="AU9343" s="25"/>
    </row>
    <row r="9344">
      <c r="D9344" s="10"/>
      <c r="E9344" s="10"/>
      <c r="G9344" s="81"/>
      <c r="AU9344" s="25"/>
    </row>
    <row r="9345">
      <c r="D9345" s="10"/>
      <c r="E9345" s="10"/>
      <c r="G9345" s="81"/>
      <c r="AU9345" s="25"/>
    </row>
    <row r="9346">
      <c r="D9346" s="10"/>
      <c r="E9346" s="10"/>
      <c r="G9346" s="81"/>
      <c r="AU9346" s="25"/>
    </row>
    <row r="9347">
      <c r="D9347" s="10"/>
      <c r="E9347" s="10"/>
      <c r="G9347" s="81"/>
      <c r="AU9347" s="25"/>
    </row>
    <row r="9348">
      <c r="D9348" s="10"/>
      <c r="E9348" s="10"/>
      <c r="G9348" s="81"/>
      <c r="AU9348" s="25"/>
    </row>
    <row r="9349">
      <c r="D9349" s="10"/>
      <c r="E9349" s="10"/>
      <c r="G9349" s="81"/>
      <c r="AU9349" s="25"/>
    </row>
    <row r="9350">
      <c r="D9350" s="10"/>
      <c r="E9350" s="10"/>
      <c r="G9350" s="81"/>
      <c r="AU9350" s="25"/>
    </row>
    <row r="9351">
      <c r="D9351" s="10"/>
      <c r="E9351" s="10"/>
      <c r="G9351" s="81"/>
      <c r="AU9351" s="25"/>
    </row>
    <row r="9352">
      <c r="D9352" s="10"/>
      <c r="E9352" s="10"/>
      <c r="G9352" s="81"/>
      <c r="AU9352" s="25"/>
    </row>
    <row r="9353">
      <c r="D9353" s="10"/>
      <c r="E9353" s="10"/>
      <c r="G9353" s="81"/>
      <c r="AU9353" s="25"/>
    </row>
    <row r="9354">
      <c r="D9354" s="10"/>
      <c r="E9354" s="10"/>
      <c r="G9354" s="81"/>
      <c r="AU9354" s="25"/>
    </row>
    <row r="9355">
      <c r="D9355" s="10"/>
      <c r="E9355" s="10"/>
      <c r="G9355" s="81"/>
      <c r="AU9355" s="25"/>
    </row>
    <row r="9356">
      <c r="D9356" s="10"/>
      <c r="E9356" s="10"/>
      <c r="G9356" s="81"/>
      <c r="AU9356" s="25"/>
    </row>
    <row r="9357">
      <c r="D9357" s="10"/>
      <c r="E9357" s="10"/>
      <c r="G9357" s="81"/>
      <c r="AU9357" s="25"/>
    </row>
    <row r="9358">
      <c r="D9358" s="10"/>
      <c r="E9358" s="10"/>
      <c r="G9358" s="81"/>
      <c r="AU9358" s="25"/>
    </row>
    <row r="9359">
      <c r="D9359" s="10"/>
      <c r="E9359" s="10"/>
      <c r="G9359" s="81"/>
      <c r="AU9359" s="25"/>
    </row>
    <row r="9360">
      <c r="D9360" s="10"/>
      <c r="E9360" s="10"/>
      <c r="G9360" s="81"/>
      <c r="AU9360" s="25"/>
    </row>
    <row r="9361">
      <c r="D9361" s="10"/>
      <c r="E9361" s="10"/>
      <c r="G9361" s="81"/>
      <c r="AU9361" s="25"/>
    </row>
    <row r="9362">
      <c r="D9362" s="10"/>
      <c r="E9362" s="10"/>
      <c r="G9362" s="81"/>
      <c r="AU9362" s="25"/>
    </row>
    <row r="9363">
      <c r="D9363" s="10"/>
      <c r="E9363" s="10"/>
      <c r="G9363" s="81"/>
      <c r="AU9363" s="25"/>
    </row>
    <row r="9364">
      <c r="D9364" s="10"/>
      <c r="E9364" s="10"/>
      <c r="G9364" s="81"/>
      <c r="AU9364" s="25"/>
    </row>
    <row r="9365">
      <c r="D9365" s="10"/>
      <c r="E9365" s="10"/>
      <c r="G9365" s="81"/>
      <c r="AU9365" s="25"/>
    </row>
    <row r="9366">
      <c r="D9366" s="10"/>
      <c r="E9366" s="10"/>
      <c r="G9366" s="81"/>
      <c r="AU9366" s="25"/>
    </row>
    <row r="9367">
      <c r="D9367" s="10"/>
      <c r="E9367" s="10"/>
      <c r="G9367" s="81"/>
      <c r="AU9367" s="25"/>
    </row>
    <row r="9368">
      <c r="D9368" s="10"/>
      <c r="E9368" s="10"/>
      <c r="G9368" s="81"/>
      <c r="AU9368" s="25"/>
    </row>
    <row r="9369">
      <c r="D9369" s="10"/>
      <c r="E9369" s="10"/>
      <c r="G9369" s="81"/>
      <c r="AU9369" s="25"/>
    </row>
    <row r="9370">
      <c r="D9370" s="10"/>
      <c r="E9370" s="10"/>
      <c r="G9370" s="81"/>
      <c r="AU9370" s="25"/>
    </row>
    <row r="9371">
      <c r="D9371" s="10"/>
      <c r="E9371" s="10"/>
      <c r="G9371" s="81"/>
      <c r="AU9371" s="25"/>
    </row>
    <row r="9372">
      <c r="D9372" s="10"/>
      <c r="E9372" s="10"/>
      <c r="G9372" s="81"/>
      <c r="AU9372" s="25"/>
    </row>
    <row r="9373">
      <c r="D9373" s="10"/>
      <c r="E9373" s="10"/>
      <c r="G9373" s="81"/>
      <c r="AU9373" s="25"/>
    </row>
    <row r="9374">
      <c r="D9374" s="10"/>
      <c r="E9374" s="10"/>
      <c r="G9374" s="81"/>
      <c r="AU9374" s="25"/>
    </row>
    <row r="9375">
      <c r="D9375" s="10"/>
      <c r="E9375" s="10"/>
      <c r="G9375" s="81"/>
      <c r="AU9375" s="25"/>
    </row>
    <row r="9376">
      <c r="D9376" s="10"/>
      <c r="E9376" s="10"/>
      <c r="G9376" s="81"/>
      <c r="AU9376" s="25"/>
    </row>
    <row r="9377">
      <c r="D9377" s="10"/>
      <c r="E9377" s="10"/>
      <c r="G9377" s="81"/>
      <c r="AU9377" s="25"/>
    </row>
    <row r="9378">
      <c r="D9378" s="10"/>
      <c r="E9378" s="10"/>
      <c r="G9378" s="81"/>
      <c r="AU9378" s="25"/>
    </row>
    <row r="9379">
      <c r="D9379" s="10"/>
      <c r="E9379" s="10"/>
      <c r="G9379" s="81"/>
      <c r="AU9379" s="25"/>
    </row>
    <row r="9380">
      <c r="D9380" s="10"/>
      <c r="E9380" s="10"/>
      <c r="G9380" s="81"/>
      <c r="AU9380" s="25"/>
    </row>
    <row r="9381">
      <c r="D9381" s="10"/>
      <c r="E9381" s="10"/>
      <c r="G9381" s="81"/>
      <c r="AU9381" s="25"/>
    </row>
    <row r="9382">
      <c r="D9382" s="10"/>
      <c r="E9382" s="10"/>
      <c r="G9382" s="81"/>
      <c r="AU9382" s="25"/>
    </row>
    <row r="9383">
      <c r="D9383" s="10"/>
      <c r="E9383" s="10"/>
      <c r="G9383" s="81"/>
      <c r="AU9383" s="25"/>
    </row>
    <row r="9384">
      <c r="D9384" s="10"/>
      <c r="E9384" s="10"/>
      <c r="G9384" s="81"/>
      <c r="AU9384" s="25"/>
    </row>
    <row r="9385">
      <c r="D9385" s="10"/>
      <c r="E9385" s="10"/>
      <c r="G9385" s="81"/>
      <c r="AU9385" s="25"/>
    </row>
    <row r="9386">
      <c r="D9386" s="10"/>
      <c r="E9386" s="10"/>
      <c r="G9386" s="81"/>
      <c r="AU9386" s="25"/>
    </row>
    <row r="9387">
      <c r="D9387" s="10"/>
      <c r="E9387" s="10"/>
      <c r="G9387" s="81"/>
      <c r="AU9387" s="25"/>
    </row>
    <row r="9388">
      <c r="D9388" s="10"/>
      <c r="E9388" s="10"/>
      <c r="G9388" s="81"/>
      <c r="AU9388" s="25"/>
    </row>
    <row r="9389">
      <c r="D9389" s="10"/>
      <c r="E9389" s="10"/>
      <c r="G9389" s="81"/>
      <c r="AU9389" s="25"/>
    </row>
    <row r="9390">
      <c r="D9390" s="10"/>
      <c r="E9390" s="10"/>
      <c r="G9390" s="81"/>
      <c r="AU9390" s="25"/>
    </row>
    <row r="9391">
      <c r="D9391" s="10"/>
      <c r="E9391" s="10"/>
      <c r="G9391" s="81"/>
      <c r="AU9391" s="25"/>
    </row>
    <row r="9392">
      <c r="D9392" s="10"/>
      <c r="E9392" s="10"/>
      <c r="G9392" s="81"/>
      <c r="AU9392" s="25"/>
    </row>
    <row r="9393">
      <c r="D9393" s="10"/>
      <c r="E9393" s="10"/>
      <c r="G9393" s="81"/>
      <c r="AU9393" s="25"/>
    </row>
    <row r="9394">
      <c r="D9394" s="10"/>
      <c r="E9394" s="10"/>
      <c r="G9394" s="81"/>
      <c r="AU9394" s="25"/>
    </row>
    <row r="9395">
      <c r="D9395" s="10"/>
      <c r="E9395" s="10"/>
      <c r="G9395" s="81"/>
      <c r="AU9395" s="25"/>
    </row>
    <row r="9396">
      <c r="D9396" s="10"/>
      <c r="E9396" s="10"/>
      <c r="G9396" s="81"/>
      <c r="AU9396" s="25"/>
    </row>
    <row r="9397">
      <c r="D9397" s="10"/>
      <c r="E9397" s="10"/>
      <c r="G9397" s="81"/>
      <c r="AU9397" s="25"/>
    </row>
    <row r="9398">
      <c r="D9398" s="10"/>
      <c r="E9398" s="10"/>
      <c r="G9398" s="81"/>
      <c r="AU9398" s="25"/>
    </row>
    <row r="9399">
      <c r="D9399" s="10"/>
      <c r="E9399" s="10"/>
      <c r="G9399" s="81"/>
      <c r="AU9399" s="25"/>
    </row>
    <row r="9400">
      <c r="D9400" s="10"/>
      <c r="E9400" s="10"/>
      <c r="G9400" s="81"/>
      <c r="AU9400" s="25"/>
    </row>
    <row r="9401">
      <c r="D9401" s="10"/>
      <c r="E9401" s="10"/>
      <c r="G9401" s="81"/>
      <c r="AU9401" s="25"/>
    </row>
    <row r="9402">
      <c r="D9402" s="10"/>
      <c r="E9402" s="10"/>
      <c r="G9402" s="81"/>
      <c r="AU9402" s="25"/>
    </row>
    <row r="9403">
      <c r="D9403" s="10"/>
      <c r="E9403" s="10"/>
      <c r="G9403" s="81"/>
      <c r="AU9403" s="25"/>
    </row>
    <row r="9404">
      <c r="D9404" s="10"/>
      <c r="E9404" s="10"/>
      <c r="G9404" s="81"/>
      <c r="AU9404" s="25"/>
    </row>
    <row r="9405">
      <c r="D9405" s="10"/>
      <c r="E9405" s="10"/>
      <c r="G9405" s="81"/>
      <c r="AU9405" s="25"/>
    </row>
    <row r="9406">
      <c r="D9406" s="10"/>
      <c r="E9406" s="10"/>
      <c r="G9406" s="81"/>
      <c r="AU9406" s="25"/>
    </row>
    <row r="9407">
      <c r="D9407" s="10"/>
      <c r="E9407" s="10"/>
      <c r="G9407" s="81"/>
      <c r="AU9407" s="25"/>
    </row>
    <row r="9408">
      <c r="D9408" s="10"/>
      <c r="E9408" s="10"/>
      <c r="G9408" s="81"/>
      <c r="AU9408" s="25"/>
    </row>
    <row r="9409">
      <c r="D9409" s="10"/>
      <c r="E9409" s="10"/>
      <c r="G9409" s="81"/>
      <c r="AU9409" s="25"/>
    </row>
    <row r="9410">
      <c r="D9410" s="10"/>
      <c r="E9410" s="10"/>
      <c r="G9410" s="81"/>
      <c r="AU9410" s="25"/>
    </row>
    <row r="9411">
      <c r="D9411" s="10"/>
      <c r="E9411" s="10"/>
      <c r="G9411" s="81"/>
      <c r="AU9411" s="25"/>
    </row>
    <row r="9412">
      <c r="D9412" s="10"/>
      <c r="E9412" s="10"/>
      <c r="G9412" s="81"/>
      <c r="AU9412" s="25"/>
    </row>
    <row r="9413">
      <c r="D9413" s="10"/>
      <c r="E9413" s="10"/>
      <c r="G9413" s="81"/>
      <c r="AU9413" s="25"/>
    </row>
    <row r="9414">
      <c r="D9414" s="10"/>
      <c r="E9414" s="10"/>
      <c r="G9414" s="81"/>
      <c r="AU9414" s="25"/>
    </row>
    <row r="9415">
      <c r="D9415" s="10"/>
      <c r="E9415" s="10"/>
      <c r="G9415" s="81"/>
      <c r="AU9415" s="25"/>
    </row>
    <row r="9416">
      <c r="D9416" s="10"/>
      <c r="E9416" s="10"/>
      <c r="G9416" s="81"/>
      <c r="AU9416" s="25"/>
    </row>
    <row r="9417">
      <c r="D9417" s="10"/>
      <c r="E9417" s="10"/>
      <c r="G9417" s="81"/>
      <c r="AU9417" s="25"/>
    </row>
    <row r="9418">
      <c r="D9418" s="10"/>
      <c r="E9418" s="10"/>
      <c r="G9418" s="81"/>
      <c r="AU9418" s="25"/>
    </row>
    <row r="9419">
      <c r="D9419" s="10"/>
      <c r="E9419" s="10"/>
      <c r="G9419" s="81"/>
      <c r="AU9419" s="25"/>
    </row>
    <row r="9420">
      <c r="D9420" s="10"/>
      <c r="E9420" s="10"/>
      <c r="G9420" s="81"/>
      <c r="AU9420" s="25"/>
    </row>
    <row r="9421">
      <c r="D9421" s="10"/>
      <c r="E9421" s="10"/>
      <c r="G9421" s="81"/>
      <c r="AU9421" s="25"/>
    </row>
    <row r="9422">
      <c r="D9422" s="10"/>
      <c r="E9422" s="10"/>
      <c r="G9422" s="81"/>
      <c r="AU9422" s="25"/>
    </row>
    <row r="9423">
      <c r="D9423" s="10"/>
      <c r="E9423" s="10"/>
      <c r="G9423" s="81"/>
      <c r="AU9423" s="25"/>
    </row>
    <row r="9424">
      <c r="D9424" s="10"/>
      <c r="E9424" s="10"/>
      <c r="G9424" s="81"/>
      <c r="AU9424" s="25"/>
    </row>
    <row r="9425">
      <c r="D9425" s="10"/>
      <c r="E9425" s="10"/>
      <c r="G9425" s="81"/>
      <c r="AU9425" s="25"/>
    </row>
    <row r="9426">
      <c r="D9426" s="10"/>
      <c r="E9426" s="10"/>
      <c r="G9426" s="81"/>
      <c r="AU9426" s="25"/>
    </row>
    <row r="9427">
      <c r="D9427" s="10"/>
      <c r="E9427" s="10"/>
      <c r="G9427" s="81"/>
      <c r="AU9427" s="25"/>
    </row>
    <row r="9428">
      <c r="D9428" s="10"/>
      <c r="E9428" s="10"/>
      <c r="G9428" s="81"/>
      <c r="AU9428" s="25"/>
    </row>
    <row r="9429">
      <c r="D9429" s="10"/>
      <c r="E9429" s="10"/>
      <c r="G9429" s="81"/>
      <c r="AU9429" s="25"/>
    </row>
    <row r="9430">
      <c r="D9430" s="10"/>
      <c r="E9430" s="10"/>
      <c r="G9430" s="81"/>
      <c r="AU9430" s="25"/>
    </row>
    <row r="9431">
      <c r="D9431" s="10"/>
      <c r="E9431" s="10"/>
      <c r="G9431" s="81"/>
      <c r="AU9431" s="25"/>
    </row>
    <row r="9432">
      <c r="D9432" s="10"/>
      <c r="E9432" s="10"/>
      <c r="G9432" s="81"/>
      <c r="AU9432" s="25"/>
    </row>
    <row r="9433">
      <c r="D9433" s="10"/>
      <c r="E9433" s="10"/>
      <c r="G9433" s="81"/>
      <c r="AU9433" s="25"/>
    </row>
    <row r="9434">
      <c r="D9434" s="10"/>
      <c r="E9434" s="10"/>
      <c r="G9434" s="81"/>
      <c r="AU9434" s="25"/>
    </row>
    <row r="9435">
      <c r="D9435" s="10"/>
      <c r="E9435" s="10"/>
      <c r="G9435" s="81"/>
      <c r="AU9435" s="25"/>
    </row>
    <row r="9436">
      <c r="D9436" s="10"/>
      <c r="E9436" s="10"/>
      <c r="G9436" s="81"/>
      <c r="AU9436" s="25"/>
    </row>
    <row r="9437">
      <c r="D9437" s="10"/>
      <c r="E9437" s="10"/>
      <c r="G9437" s="81"/>
      <c r="AU9437" s="25"/>
    </row>
    <row r="9438">
      <c r="D9438" s="10"/>
      <c r="E9438" s="10"/>
      <c r="G9438" s="81"/>
      <c r="AU9438" s="25"/>
    </row>
    <row r="9439">
      <c r="D9439" s="10"/>
      <c r="E9439" s="10"/>
      <c r="G9439" s="81"/>
      <c r="AU9439" s="25"/>
    </row>
    <row r="9440">
      <c r="D9440" s="10"/>
      <c r="E9440" s="10"/>
      <c r="G9440" s="81"/>
      <c r="AU9440" s="25"/>
    </row>
    <row r="9441">
      <c r="D9441" s="10"/>
      <c r="E9441" s="10"/>
      <c r="G9441" s="81"/>
      <c r="AU9441" s="25"/>
    </row>
    <row r="9442">
      <c r="D9442" s="10"/>
      <c r="E9442" s="10"/>
      <c r="G9442" s="81"/>
      <c r="AU9442" s="25"/>
    </row>
    <row r="9443">
      <c r="D9443" s="10"/>
      <c r="E9443" s="10"/>
      <c r="G9443" s="81"/>
      <c r="AU9443" s="25"/>
    </row>
    <row r="9444">
      <c r="D9444" s="10"/>
      <c r="E9444" s="10"/>
      <c r="G9444" s="81"/>
      <c r="AU9444" s="25"/>
    </row>
    <row r="9445">
      <c r="D9445" s="10"/>
      <c r="E9445" s="10"/>
      <c r="G9445" s="81"/>
      <c r="AU9445" s="25"/>
    </row>
    <row r="9446">
      <c r="D9446" s="10"/>
      <c r="E9446" s="10"/>
      <c r="G9446" s="81"/>
      <c r="AU9446" s="25"/>
    </row>
    <row r="9447">
      <c r="D9447" s="10"/>
      <c r="E9447" s="10"/>
      <c r="G9447" s="81"/>
      <c r="AU9447" s="25"/>
    </row>
    <row r="9448">
      <c r="D9448" s="10"/>
      <c r="E9448" s="10"/>
      <c r="G9448" s="81"/>
      <c r="AU9448" s="25"/>
    </row>
    <row r="9449">
      <c r="D9449" s="10"/>
      <c r="E9449" s="10"/>
      <c r="G9449" s="81"/>
      <c r="AU9449" s="25"/>
    </row>
    <row r="9450">
      <c r="D9450" s="10"/>
      <c r="E9450" s="10"/>
      <c r="G9450" s="81"/>
      <c r="AU9450" s="25"/>
    </row>
    <row r="9451">
      <c r="D9451" s="10"/>
      <c r="E9451" s="10"/>
      <c r="G9451" s="81"/>
      <c r="AU9451" s="25"/>
    </row>
    <row r="9452">
      <c r="D9452" s="10"/>
      <c r="E9452" s="10"/>
      <c r="G9452" s="81"/>
      <c r="AU9452" s="25"/>
    </row>
    <row r="9453">
      <c r="D9453" s="10"/>
      <c r="E9453" s="10"/>
      <c r="G9453" s="81"/>
      <c r="AU9453" s="25"/>
    </row>
    <row r="9454">
      <c r="D9454" s="10"/>
      <c r="E9454" s="10"/>
      <c r="G9454" s="81"/>
      <c r="AU9454" s="25"/>
    </row>
    <row r="9455">
      <c r="D9455" s="10"/>
      <c r="E9455" s="10"/>
      <c r="G9455" s="81"/>
      <c r="AU9455" s="25"/>
    </row>
    <row r="9456">
      <c r="D9456" s="10"/>
      <c r="E9456" s="10"/>
      <c r="G9456" s="81"/>
      <c r="AU9456" s="25"/>
    </row>
    <row r="9457">
      <c r="D9457" s="10"/>
      <c r="E9457" s="10"/>
      <c r="G9457" s="81"/>
      <c r="AU9457" s="25"/>
    </row>
    <row r="9458">
      <c r="D9458" s="10"/>
      <c r="E9458" s="10"/>
      <c r="G9458" s="81"/>
      <c r="AU9458" s="25"/>
    </row>
    <row r="9459">
      <c r="D9459" s="10"/>
      <c r="E9459" s="10"/>
      <c r="G9459" s="81"/>
      <c r="AU9459" s="25"/>
    </row>
    <row r="9460">
      <c r="D9460" s="10"/>
      <c r="E9460" s="10"/>
      <c r="G9460" s="81"/>
      <c r="AU9460" s="25"/>
    </row>
    <row r="9461">
      <c r="D9461" s="10"/>
      <c r="E9461" s="10"/>
      <c r="G9461" s="81"/>
      <c r="AU9461" s="25"/>
    </row>
    <row r="9462">
      <c r="D9462" s="10"/>
      <c r="E9462" s="10"/>
      <c r="G9462" s="81"/>
      <c r="AU9462" s="25"/>
    </row>
    <row r="9463">
      <c r="D9463" s="10"/>
      <c r="E9463" s="10"/>
      <c r="G9463" s="81"/>
      <c r="AU9463" s="25"/>
    </row>
    <row r="9464">
      <c r="D9464" s="10"/>
      <c r="E9464" s="10"/>
      <c r="G9464" s="81"/>
      <c r="AU9464" s="25"/>
    </row>
    <row r="9465">
      <c r="D9465" s="10"/>
      <c r="E9465" s="10"/>
      <c r="G9465" s="81"/>
      <c r="AU9465" s="25"/>
    </row>
    <row r="9466">
      <c r="D9466" s="10"/>
      <c r="E9466" s="10"/>
      <c r="G9466" s="81"/>
      <c r="AU9466" s="25"/>
    </row>
    <row r="9467">
      <c r="D9467" s="10"/>
      <c r="E9467" s="10"/>
      <c r="G9467" s="81"/>
      <c r="AU9467" s="25"/>
    </row>
    <row r="9468">
      <c r="D9468" s="10"/>
      <c r="E9468" s="10"/>
      <c r="G9468" s="81"/>
      <c r="AU9468" s="25"/>
    </row>
    <row r="9469">
      <c r="D9469" s="10"/>
      <c r="E9469" s="10"/>
      <c r="G9469" s="81"/>
      <c r="AU9469" s="25"/>
    </row>
    <row r="9470">
      <c r="D9470" s="10"/>
      <c r="E9470" s="10"/>
      <c r="G9470" s="81"/>
      <c r="AU9470" s="25"/>
    </row>
    <row r="9471">
      <c r="D9471" s="10"/>
      <c r="E9471" s="10"/>
      <c r="G9471" s="81"/>
      <c r="AU9471" s="25"/>
    </row>
    <row r="9472">
      <c r="D9472" s="10"/>
      <c r="E9472" s="10"/>
      <c r="G9472" s="81"/>
      <c r="AU9472" s="25"/>
    </row>
    <row r="9473">
      <c r="D9473" s="10"/>
      <c r="E9473" s="10"/>
      <c r="G9473" s="81"/>
      <c r="AU9473" s="25"/>
    </row>
    <row r="9474">
      <c r="D9474" s="10"/>
      <c r="E9474" s="10"/>
      <c r="G9474" s="81"/>
      <c r="AU9474" s="25"/>
    </row>
    <row r="9475">
      <c r="D9475" s="10"/>
      <c r="E9475" s="10"/>
      <c r="G9475" s="81"/>
      <c r="AU9475" s="25"/>
    </row>
    <row r="9476">
      <c r="D9476" s="10"/>
      <c r="E9476" s="10"/>
      <c r="G9476" s="81"/>
      <c r="AU9476" s="25"/>
    </row>
    <row r="9477">
      <c r="D9477" s="10"/>
      <c r="E9477" s="10"/>
      <c r="G9477" s="81"/>
      <c r="AU9477" s="25"/>
    </row>
    <row r="9478">
      <c r="D9478" s="10"/>
      <c r="E9478" s="10"/>
      <c r="G9478" s="81"/>
      <c r="AU9478" s="25"/>
    </row>
    <row r="9479">
      <c r="D9479" s="10"/>
      <c r="E9479" s="10"/>
      <c r="G9479" s="81"/>
      <c r="AU9479" s="25"/>
    </row>
    <row r="9480">
      <c r="D9480" s="10"/>
      <c r="E9480" s="10"/>
      <c r="G9480" s="81"/>
      <c r="AU9480" s="25"/>
    </row>
    <row r="9481">
      <c r="D9481" s="10"/>
      <c r="E9481" s="10"/>
      <c r="G9481" s="81"/>
      <c r="AU9481" s="25"/>
    </row>
    <row r="9482">
      <c r="D9482" s="10"/>
      <c r="E9482" s="10"/>
      <c r="G9482" s="81"/>
      <c r="AU9482" s="25"/>
    </row>
    <row r="9483">
      <c r="D9483" s="10"/>
      <c r="E9483" s="10"/>
      <c r="G9483" s="81"/>
      <c r="AU9483" s="25"/>
    </row>
    <row r="9484">
      <c r="D9484" s="10"/>
      <c r="E9484" s="10"/>
      <c r="G9484" s="81"/>
      <c r="AU9484" s="25"/>
    </row>
    <row r="9485">
      <c r="D9485" s="10"/>
      <c r="E9485" s="10"/>
      <c r="G9485" s="81"/>
      <c r="AU9485" s="25"/>
    </row>
    <row r="9486">
      <c r="D9486" s="10"/>
      <c r="E9486" s="10"/>
      <c r="G9486" s="81"/>
      <c r="AU9486" s="25"/>
    </row>
    <row r="9487">
      <c r="D9487" s="10"/>
      <c r="E9487" s="10"/>
      <c r="G9487" s="81"/>
      <c r="AU9487" s="25"/>
    </row>
    <row r="9488">
      <c r="D9488" s="10"/>
      <c r="E9488" s="10"/>
      <c r="G9488" s="81"/>
      <c r="AU9488" s="25"/>
    </row>
    <row r="9489">
      <c r="D9489" s="10"/>
      <c r="E9489" s="10"/>
      <c r="G9489" s="81"/>
      <c r="AU9489" s="25"/>
    </row>
    <row r="9490">
      <c r="D9490" s="10"/>
      <c r="E9490" s="10"/>
      <c r="G9490" s="81"/>
      <c r="AU9490" s="25"/>
    </row>
    <row r="9491">
      <c r="D9491" s="10"/>
      <c r="E9491" s="10"/>
      <c r="G9491" s="81"/>
      <c r="AU9491" s="25"/>
    </row>
    <row r="9492">
      <c r="D9492" s="10"/>
      <c r="E9492" s="10"/>
      <c r="G9492" s="81"/>
      <c r="AU9492" s="25"/>
    </row>
    <row r="9493">
      <c r="D9493" s="10"/>
      <c r="E9493" s="10"/>
      <c r="G9493" s="81"/>
      <c r="AU9493" s="25"/>
    </row>
    <row r="9494">
      <c r="D9494" s="10"/>
      <c r="E9494" s="10"/>
      <c r="G9494" s="81"/>
      <c r="AU9494" s="25"/>
    </row>
    <row r="9495">
      <c r="D9495" s="10"/>
      <c r="E9495" s="10"/>
      <c r="G9495" s="81"/>
      <c r="AU9495" s="25"/>
    </row>
    <row r="9496">
      <c r="D9496" s="10"/>
      <c r="E9496" s="10"/>
      <c r="G9496" s="81"/>
      <c r="AU9496" s="25"/>
    </row>
    <row r="9497">
      <c r="D9497" s="10"/>
      <c r="E9497" s="10"/>
      <c r="G9497" s="81"/>
      <c r="AU9497" s="25"/>
    </row>
    <row r="9498">
      <c r="D9498" s="10"/>
      <c r="E9498" s="10"/>
      <c r="G9498" s="81"/>
      <c r="AU9498" s="25"/>
    </row>
    <row r="9499">
      <c r="D9499" s="10"/>
      <c r="E9499" s="10"/>
      <c r="G9499" s="81"/>
      <c r="AU9499" s="25"/>
    </row>
    <row r="9500">
      <c r="D9500" s="10"/>
      <c r="E9500" s="10"/>
      <c r="G9500" s="81"/>
      <c r="AU9500" s="25"/>
    </row>
    <row r="9501">
      <c r="D9501" s="10"/>
      <c r="E9501" s="10"/>
      <c r="G9501" s="81"/>
      <c r="AU9501" s="25"/>
    </row>
    <row r="9502">
      <c r="D9502" s="10"/>
      <c r="E9502" s="10"/>
      <c r="G9502" s="81"/>
      <c r="AU9502" s="25"/>
    </row>
    <row r="9503">
      <c r="D9503" s="10"/>
      <c r="E9503" s="10"/>
      <c r="G9503" s="81"/>
      <c r="AU9503" s="25"/>
    </row>
    <row r="9504">
      <c r="D9504" s="10"/>
      <c r="E9504" s="10"/>
      <c r="G9504" s="81"/>
      <c r="AU9504" s="25"/>
    </row>
    <row r="9505">
      <c r="D9505" s="10"/>
      <c r="E9505" s="10"/>
      <c r="G9505" s="81"/>
      <c r="AU9505" s="25"/>
    </row>
    <row r="9506">
      <c r="D9506" s="10"/>
      <c r="E9506" s="10"/>
      <c r="G9506" s="81"/>
      <c r="AU9506" s="25"/>
    </row>
    <row r="9507">
      <c r="D9507" s="10"/>
      <c r="E9507" s="10"/>
      <c r="G9507" s="81"/>
      <c r="AU9507" s="25"/>
    </row>
    <row r="9508">
      <c r="D9508" s="10"/>
      <c r="E9508" s="10"/>
      <c r="G9508" s="81"/>
      <c r="AU9508" s="25"/>
    </row>
    <row r="9509">
      <c r="D9509" s="10"/>
      <c r="E9509" s="10"/>
      <c r="G9509" s="81"/>
      <c r="AU9509" s="25"/>
    </row>
    <row r="9510">
      <c r="D9510" s="10"/>
      <c r="E9510" s="10"/>
      <c r="G9510" s="81"/>
      <c r="AU9510" s="25"/>
    </row>
    <row r="9511">
      <c r="D9511" s="10"/>
      <c r="E9511" s="10"/>
      <c r="G9511" s="81"/>
      <c r="AU9511" s="25"/>
    </row>
    <row r="9512">
      <c r="D9512" s="10"/>
      <c r="E9512" s="10"/>
      <c r="G9512" s="81"/>
      <c r="AU9512" s="25"/>
    </row>
    <row r="9513">
      <c r="D9513" s="10"/>
      <c r="E9513" s="10"/>
      <c r="G9513" s="81"/>
      <c r="AU9513" s="25"/>
    </row>
    <row r="9514">
      <c r="D9514" s="10"/>
      <c r="E9514" s="10"/>
      <c r="G9514" s="81"/>
      <c r="AU9514" s="25"/>
    </row>
    <row r="9515">
      <c r="D9515" s="10"/>
      <c r="E9515" s="10"/>
      <c r="G9515" s="81"/>
      <c r="AU9515" s="25"/>
    </row>
    <row r="9516">
      <c r="D9516" s="10"/>
      <c r="E9516" s="10"/>
      <c r="G9516" s="81"/>
      <c r="AU9516" s="25"/>
    </row>
    <row r="9517">
      <c r="D9517" s="10"/>
      <c r="E9517" s="10"/>
      <c r="G9517" s="81"/>
      <c r="AU9517" s="25"/>
    </row>
    <row r="9518">
      <c r="D9518" s="10"/>
      <c r="E9518" s="10"/>
      <c r="G9518" s="81"/>
      <c r="AU9518" s="25"/>
    </row>
    <row r="9519">
      <c r="D9519" s="10"/>
      <c r="E9519" s="10"/>
      <c r="G9519" s="81"/>
      <c r="AU9519" s="25"/>
    </row>
    <row r="9520">
      <c r="D9520" s="10"/>
      <c r="E9520" s="10"/>
      <c r="G9520" s="81"/>
      <c r="AU9520" s="25"/>
    </row>
    <row r="9521">
      <c r="D9521" s="10"/>
      <c r="E9521" s="10"/>
      <c r="G9521" s="81"/>
      <c r="AU9521" s="25"/>
    </row>
    <row r="9522">
      <c r="D9522" s="10"/>
      <c r="E9522" s="10"/>
      <c r="G9522" s="81"/>
      <c r="AU9522" s="25"/>
    </row>
    <row r="9523">
      <c r="D9523" s="10"/>
      <c r="E9523" s="10"/>
      <c r="G9523" s="81"/>
      <c r="AU9523" s="25"/>
    </row>
    <row r="9524">
      <c r="D9524" s="10"/>
      <c r="E9524" s="10"/>
      <c r="G9524" s="81"/>
      <c r="AU9524" s="25"/>
    </row>
    <row r="9525">
      <c r="D9525" s="10"/>
      <c r="E9525" s="10"/>
      <c r="G9525" s="81"/>
      <c r="AU9525" s="25"/>
    </row>
    <row r="9526">
      <c r="D9526" s="10"/>
      <c r="E9526" s="10"/>
      <c r="G9526" s="81"/>
      <c r="AU9526" s="25"/>
    </row>
    <row r="9527">
      <c r="D9527" s="10"/>
      <c r="E9527" s="10"/>
      <c r="G9527" s="81"/>
      <c r="AU9527" s="25"/>
    </row>
    <row r="9528">
      <c r="D9528" s="10"/>
      <c r="E9528" s="10"/>
      <c r="G9528" s="81"/>
      <c r="AU9528" s="25"/>
    </row>
    <row r="9529">
      <c r="D9529" s="10"/>
      <c r="E9529" s="10"/>
      <c r="G9529" s="81"/>
      <c r="AU9529" s="25"/>
    </row>
    <row r="9530">
      <c r="D9530" s="10"/>
      <c r="E9530" s="10"/>
      <c r="G9530" s="81"/>
      <c r="AU9530" s="25"/>
    </row>
    <row r="9531">
      <c r="D9531" s="10"/>
      <c r="E9531" s="10"/>
      <c r="G9531" s="81"/>
      <c r="AU9531" s="25"/>
    </row>
    <row r="9532">
      <c r="D9532" s="10"/>
      <c r="E9532" s="10"/>
      <c r="G9532" s="81"/>
      <c r="AU9532" s="25"/>
    </row>
    <row r="9533">
      <c r="D9533" s="10"/>
      <c r="E9533" s="10"/>
      <c r="G9533" s="81"/>
      <c r="AU9533" s="25"/>
    </row>
    <row r="9534">
      <c r="D9534" s="10"/>
      <c r="E9534" s="10"/>
      <c r="G9534" s="81"/>
      <c r="AU9534" s="25"/>
    </row>
    <row r="9535">
      <c r="D9535" s="10"/>
      <c r="E9535" s="10"/>
      <c r="G9535" s="81"/>
      <c r="AU9535" s="25"/>
    </row>
    <row r="9536">
      <c r="D9536" s="10"/>
      <c r="E9536" s="10"/>
      <c r="G9536" s="81"/>
      <c r="AU9536" s="25"/>
    </row>
    <row r="9537">
      <c r="D9537" s="10"/>
      <c r="E9537" s="10"/>
      <c r="G9537" s="81"/>
      <c r="AU9537" s="25"/>
    </row>
    <row r="9538">
      <c r="D9538" s="10"/>
      <c r="E9538" s="10"/>
      <c r="G9538" s="81"/>
      <c r="AU9538" s="25"/>
    </row>
    <row r="9539">
      <c r="D9539" s="10"/>
      <c r="E9539" s="10"/>
      <c r="G9539" s="81"/>
      <c r="AU9539" s="25"/>
    </row>
    <row r="9540">
      <c r="D9540" s="10"/>
      <c r="E9540" s="10"/>
      <c r="G9540" s="81"/>
      <c r="AU9540" s="25"/>
    </row>
    <row r="9541">
      <c r="D9541" s="10"/>
      <c r="E9541" s="10"/>
      <c r="G9541" s="81"/>
      <c r="AU9541" s="25"/>
    </row>
    <row r="9542">
      <c r="D9542" s="10"/>
      <c r="E9542" s="10"/>
      <c r="G9542" s="81"/>
      <c r="AU9542" s="25"/>
    </row>
    <row r="9543">
      <c r="D9543" s="10"/>
      <c r="E9543" s="10"/>
      <c r="G9543" s="81"/>
      <c r="AU9543" s="25"/>
    </row>
    <row r="9544">
      <c r="D9544" s="10"/>
      <c r="E9544" s="10"/>
      <c r="G9544" s="81"/>
      <c r="AU9544" s="25"/>
    </row>
    <row r="9545">
      <c r="D9545" s="10"/>
      <c r="E9545" s="10"/>
      <c r="G9545" s="81"/>
      <c r="AU9545" s="25"/>
    </row>
    <row r="9546">
      <c r="D9546" s="10"/>
      <c r="E9546" s="10"/>
      <c r="G9546" s="81"/>
      <c r="AU9546" s="25"/>
    </row>
    <row r="9547">
      <c r="D9547" s="10"/>
      <c r="E9547" s="10"/>
      <c r="G9547" s="81"/>
      <c r="AU9547" s="25"/>
    </row>
    <row r="9548">
      <c r="D9548" s="10"/>
      <c r="E9548" s="10"/>
      <c r="G9548" s="81"/>
      <c r="AU9548" s="25"/>
    </row>
    <row r="9549">
      <c r="D9549" s="10"/>
      <c r="E9549" s="10"/>
      <c r="G9549" s="81"/>
      <c r="AU9549" s="25"/>
    </row>
    <row r="9550">
      <c r="D9550" s="10"/>
      <c r="E9550" s="10"/>
      <c r="G9550" s="81"/>
      <c r="AU9550" s="25"/>
    </row>
    <row r="9551">
      <c r="D9551" s="10"/>
      <c r="E9551" s="10"/>
      <c r="G9551" s="81"/>
      <c r="AU9551" s="25"/>
    </row>
    <row r="9552">
      <c r="D9552" s="10"/>
      <c r="E9552" s="10"/>
      <c r="G9552" s="81"/>
      <c r="AU9552" s="25"/>
    </row>
    <row r="9553">
      <c r="D9553" s="10"/>
      <c r="E9553" s="10"/>
      <c r="G9553" s="81"/>
      <c r="AU9553" s="25"/>
    </row>
    <row r="9554">
      <c r="D9554" s="10"/>
      <c r="E9554" s="10"/>
      <c r="G9554" s="81"/>
      <c r="AU9554" s="25"/>
    </row>
    <row r="9555">
      <c r="D9555" s="10"/>
      <c r="E9555" s="10"/>
      <c r="G9555" s="81"/>
      <c r="AU9555" s="25"/>
    </row>
    <row r="9556">
      <c r="D9556" s="10"/>
      <c r="E9556" s="10"/>
      <c r="G9556" s="81"/>
      <c r="AU9556" s="25"/>
    </row>
    <row r="9557">
      <c r="D9557" s="10"/>
      <c r="E9557" s="10"/>
      <c r="G9557" s="81"/>
      <c r="AU9557" s="25"/>
    </row>
    <row r="9558">
      <c r="D9558" s="10"/>
      <c r="E9558" s="10"/>
      <c r="G9558" s="81"/>
      <c r="AU9558" s="25"/>
    </row>
    <row r="9559">
      <c r="D9559" s="10"/>
      <c r="E9559" s="10"/>
      <c r="G9559" s="81"/>
      <c r="AU9559" s="25"/>
    </row>
    <row r="9560">
      <c r="D9560" s="10"/>
      <c r="E9560" s="10"/>
      <c r="G9560" s="81"/>
      <c r="AU9560" s="25"/>
    </row>
    <row r="9561">
      <c r="D9561" s="10"/>
      <c r="E9561" s="10"/>
      <c r="G9561" s="81"/>
      <c r="AU9561" s="25"/>
    </row>
    <row r="9562">
      <c r="D9562" s="10"/>
      <c r="E9562" s="10"/>
      <c r="G9562" s="81"/>
      <c r="AU9562" s="25"/>
    </row>
    <row r="9563">
      <c r="D9563" s="10"/>
      <c r="E9563" s="10"/>
      <c r="G9563" s="81"/>
      <c r="AU9563" s="25"/>
    </row>
    <row r="9564">
      <c r="D9564" s="10"/>
      <c r="E9564" s="10"/>
      <c r="G9564" s="81"/>
      <c r="AU9564" s="25"/>
    </row>
    <row r="9565">
      <c r="D9565" s="10"/>
      <c r="E9565" s="10"/>
      <c r="G9565" s="81"/>
      <c r="AU9565" s="25"/>
    </row>
    <row r="9566">
      <c r="D9566" s="10"/>
      <c r="E9566" s="10"/>
      <c r="G9566" s="81"/>
      <c r="AU9566" s="25"/>
    </row>
    <row r="9567">
      <c r="D9567" s="10"/>
      <c r="E9567" s="10"/>
      <c r="G9567" s="81"/>
      <c r="AU9567" s="25"/>
    </row>
    <row r="9568">
      <c r="D9568" s="10"/>
      <c r="E9568" s="10"/>
      <c r="G9568" s="81"/>
      <c r="AU9568" s="25"/>
    </row>
    <row r="9569">
      <c r="D9569" s="10"/>
      <c r="E9569" s="10"/>
      <c r="G9569" s="81"/>
      <c r="AU9569" s="25"/>
    </row>
    <row r="9570">
      <c r="D9570" s="10"/>
      <c r="E9570" s="10"/>
      <c r="G9570" s="81"/>
      <c r="AU9570" s="25"/>
    </row>
    <row r="9571">
      <c r="D9571" s="10"/>
      <c r="E9571" s="10"/>
      <c r="G9571" s="81"/>
      <c r="AU9571" s="25"/>
    </row>
    <row r="9572">
      <c r="D9572" s="10"/>
      <c r="E9572" s="10"/>
      <c r="G9572" s="81"/>
      <c r="AU9572" s="25"/>
    </row>
    <row r="9573">
      <c r="D9573" s="10"/>
      <c r="E9573" s="10"/>
      <c r="G9573" s="81"/>
      <c r="AU9573" s="25"/>
    </row>
    <row r="9574">
      <c r="D9574" s="10"/>
      <c r="E9574" s="10"/>
      <c r="G9574" s="81"/>
      <c r="AU9574" s="25"/>
    </row>
    <row r="9575">
      <c r="D9575" s="10"/>
      <c r="E9575" s="10"/>
      <c r="G9575" s="81"/>
      <c r="AU9575" s="25"/>
    </row>
    <row r="9576">
      <c r="D9576" s="10"/>
      <c r="E9576" s="10"/>
      <c r="G9576" s="81"/>
      <c r="AU9576" s="25"/>
    </row>
    <row r="9577">
      <c r="D9577" s="10"/>
      <c r="E9577" s="10"/>
      <c r="G9577" s="81"/>
      <c r="AU9577" s="25"/>
    </row>
    <row r="9578">
      <c r="D9578" s="10"/>
      <c r="E9578" s="10"/>
      <c r="G9578" s="81"/>
      <c r="AU9578" s="25"/>
    </row>
    <row r="9579">
      <c r="D9579" s="10"/>
      <c r="E9579" s="10"/>
      <c r="G9579" s="81"/>
      <c r="AU9579" s="25"/>
    </row>
    <row r="9580">
      <c r="D9580" s="10"/>
      <c r="E9580" s="10"/>
      <c r="G9580" s="81"/>
      <c r="AU9580" s="25"/>
    </row>
    <row r="9581">
      <c r="D9581" s="10"/>
      <c r="E9581" s="10"/>
      <c r="G9581" s="81"/>
      <c r="AU9581" s="25"/>
    </row>
    <row r="9582">
      <c r="D9582" s="10"/>
      <c r="E9582" s="10"/>
      <c r="G9582" s="81"/>
      <c r="AU9582" s="25"/>
    </row>
    <row r="9583">
      <c r="D9583" s="10"/>
      <c r="E9583" s="10"/>
      <c r="G9583" s="81"/>
      <c r="AU9583" s="25"/>
    </row>
    <row r="9584">
      <c r="D9584" s="10"/>
      <c r="E9584" s="10"/>
      <c r="G9584" s="81"/>
      <c r="AU9584" s="25"/>
    </row>
    <row r="9585">
      <c r="D9585" s="10"/>
      <c r="E9585" s="10"/>
      <c r="G9585" s="81"/>
      <c r="AU9585" s="25"/>
    </row>
    <row r="9586">
      <c r="D9586" s="10"/>
      <c r="E9586" s="10"/>
      <c r="G9586" s="81"/>
      <c r="AU9586" s="25"/>
    </row>
    <row r="9587">
      <c r="D9587" s="10"/>
      <c r="E9587" s="10"/>
      <c r="G9587" s="81"/>
      <c r="AU9587" s="25"/>
    </row>
    <row r="9588">
      <c r="D9588" s="10"/>
      <c r="E9588" s="10"/>
      <c r="G9588" s="81"/>
      <c r="AU9588" s="25"/>
    </row>
    <row r="9589">
      <c r="D9589" s="10"/>
      <c r="E9589" s="10"/>
      <c r="G9589" s="81"/>
      <c r="AU9589" s="25"/>
    </row>
    <row r="9590">
      <c r="D9590" s="10"/>
      <c r="E9590" s="10"/>
      <c r="G9590" s="81"/>
      <c r="AU9590" s="25"/>
    </row>
    <row r="9591">
      <c r="D9591" s="10"/>
      <c r="E9591" s="10"/>
      <c r="G9591" s="81"/>
      <c r="AU9591" s="25"/>
    </row>
    <row r="9592">
      <c r="D9592" s="10"/>
      <c r="E9592" s="10"/>
      <c r="G9592" s="81"/>
      <c r="AU9592" s="25"/>
    </row>
    <row r="9593">
      <c r="D9593" s="10"/>
      <c r="E9593" s="10"/>
      <c r="G9593" s="81"/>
      <c r="AU9593" s="25"/>
    </row>
    <row r="9594">
      <c r="D9594" s="10"/>
      <c r="E9594" s="10"/>
      <c r="G9594" s="81"/>
      <c r="AU9594" s="25"/>
    </row>
    <row r="9595">
      <c r="D9595" s="10"/>
      <c r="E9595" s="10"/>
      <c r="G9595" s="81"/>
      <c r="AU9595" s="25"/>
    </row>
    <row r="9596">
      <c r="D9596" s="10"/>
      <c r="E9596" s="10"/>
      <c r="G9596" s="81"/>
      <c r="AU9596" s="25"/>
    </row>
    <row r="9597">
      <c r="D9597" s="10"/>
      <c r="E9597" s="10"/>
      <c r="G9597" s="81"/>
      <c r="AU9597" s="25"/>
    </row>
    <row r="9598">
      <c r="D9598" s="10"/>
      <c r="E9598" s="10"/>
      <c r="G9598" s="81"/>
      <c r="AU9598" s="25"/>
    </row>
    <row r="9599">
      <c r="D9599" s="10"/>
      <c r="E9599" s="10"/>
      <c r="G9599" s="81"/>
      <c r="AU9599" s="25"/>
    </row>
    <row r="9600">
      <c r="D9600" s="10"/>
      <c r="E9600" s="10"/>
      <c r="G9600" s="81"/>
      <c r="AU9600" s="25"/>
    </row>
    <row r="9601">
      <c r="D9601" s="10"/>
      <c r="E9601" s="10"/>
      <c r="G9601" s="81"/>
      <c r="AU9601" s="25"/>
    </row>
    <row r="9602">
      <c r="D9602" s="10"/>
      <c r="E9602" s="10"/>
      <c r="G9602" s="81"/>
      <c r="AU9602" s="25"/>
    </row>
    <row r="9603">
      <c r="D9603" s="10"/>
      <c r="E9603" s="10"/>
      <c r="G9603" s="81"/>
      <c r="AU9603" s="25"/>
    </row>
    <row r="9604">
      <c r="D9604" s="10"/>
      <c r="E9604" s="10"/>
      <c r="G9604" s="81"/>
      <c r="AU9604" s="25"/>
    </row>
    <row r="9605">
      <c r="D9605" s="10"/>
      <c r="E9605" s="10"/>
      <c r="G9605" s="81"/>
      <c r="AU9605" s="25"/>
    </row>
    <row r="9606">
      <c r="D9606" s="10"/>
      <c r="E9606" s="10"/>
      <c r="G9606" s="81"/>
      <c r="AU9606" s="25"/>
    </row>
    <row r="9607">
      <c r="D9607" s="10"/>
      <c r="E9607" s="10"/>
      <c r="G9607" s="81"/>
      <c r="AU9607" s="25"/>
    </row>
    <row r="9608">
      <c r="D9608" s="10"/>
      <c r="E9608" s="10"/>
      <c r="G9608" s="81"/>
      <c r="AU9608" s="25"/>
    </row>
    <row r="9609">
      <c r="D9609" s="10"/>
      <c r="E9609" s="10"/>
      <c r="G9609" s="81"/>
      <c r="AU9609" s="25"/>
    </row>
    <row r="9610">
      <c r="D9610" s="10"/>
      <c r="E9610" s="10"/>
      <c r="G9610" s="81"/>
      <c r="AU9610" s="25"/>
    </row>
    <row r="9611">
      <c r="D9611" s="10"/>
      <c r="E9611" s="10"/>
      <c r="G9611" s="81"/>
      <c r="AU9611" s="25"/>
    </row>
    <row r="9612">
      <c r="D9612" s="10"/>
      <c r="E9612" s="10"/>
      <c r="G9612" s="81"/>
      <c r="AU9612" s="25"/>
    </row>
    <row r="9613">
      <c r="D9613" s="10"/>
      <c r="E9613" s="10"/>
      <c r="G9613" s="81"/>
      <c r="AU9613" s="25"/>
    </row>
    <row r="9614">
      <c r="D9614" s="10"/>
      <c r="E9614" s="10"/>
      <c r="G9614" s="81"/>
      <c r="AU9614" s="25"/>
    </row>
    <row r="9615">
      <c r="D9615" s="10"/>
      <c r="E9615" s="10"/>
      <c r="G9615" s="81"/>
      <c r="AU9615" s="25"/>
    </row>
    <row r="9616">
      <c r="D9616" s="10"/>
      <c r="E9616" s="10"/>
      <c r="G9616" s="81"/>
      <c r="AU9616" s="25"/>
    </row>
    <row r="9617">
      <c r="D9617" s="10"/>
      <c r="E9617" s="10"/>
      <c r="G9617" s="81"/>
      <c r="AU9617" s="25"/>
    </row>
    <row r="9618">
      <c r="D9618" s="10"/>
      <c r="E9618" s="10"/>
      <c r="G9618" s="81"/>
      <c r="AU9618" s="25"/>
    </row>
    <row r="9619">
      <c r="D9619" s="10"/>
      <c r="E9619" s="10"/>
      <c r="G9619" s="81"/>
      <c r="AU9619" s="25"/>
    </row>
    <row r="9620">
      <c r="D9620" s="10"/>
      <c r="E9620" s="10"/>
      <c r="G9620" s="81"/>
      <c r="AU9620" s="25"/>
    </row>
    <row r="9621">
      <c r="D9621" s="10"/>
      <c r="E9621" s="10"/>
      <c r="G9621" s="81"/>
      <c r="AU9621" s="25"/>
    </row>
    <row r="9622">
      <c r="D9622" s="10"/>
      <c r="E9622" s="10"/>
      <c r="G9622" s="81"/>
      <c r="AU9622" s="25"/>
    </row>
    <row r="9623">
      <c r="D9623" s="10"/>
      <c r="E9623" s="10"/>
      <c r="G9623" s="81"/>
      <c r="AU9623" s="25"/>
    </row>
    <row r="9624">
      <c r="D9624" s="10"/>
      <c r="E9624" s="10"/>
      <c r="G9624" s="81"/>
      <c r="AU9624" s="25"/>
    </row>
    <row r="9625">
      <c r="D9625" s="10"/>
      <c r="E9625" s="10"/>
      <c r="G9625" s="81"/>
      <c r="AU9625" s="25"/>
    </row>
    <row r="9626">
      <c r="D9626" s="10"/>
      <c r="E9626" s="10"/>
      <c r="G9626" s="81"/>
      <c r="AU9626" s="25"/>
    </row>
    <row r="9627">
      <c r="D9627" s="10"/>
      <c r="E9627" s="10"/>
      <c r="G9627" s="81"/>
      <c r="AU9627" s="25"/>
    </row>
    <row r="9628">
      <c r="D9628" s="10"/>
      <c r="E9628" s="10"/>
      <c r="G9628" s="81"/>
      <c r="AU9628" s="25"/>
    </row>
    <row r="9629">
      <c r="D9629" s="10"/>
      <c r="E9629" s="10"/>
      <c r="G9629" s="81"/>
      <c r="AU9629" s="25"/>
    </row>
    <row r="9630">
      <c r="D9630" s="10"/>
      <c r="E9630" s="10"/>
      <c r="G9630" s="81"/>
      <c r="AU9630" s="25"/>
    </row>
    <row r="9631">
      <c r="D9631" s="10"/>
      <c r="E9631" s="10"/>
      <c r="G9631" s="81"/>
      <c r="AU9631" s="25"/>
    </row>
    <row r="9632">
      <c r="D9632" s="10"/>
      <c r="E9632" s="10"/>
      <c r="G9632" s="81"/>
      <c r="AU9632" s="25"/>
    </row>
    <row r="9633">
      <c r="D9633" s="10"/>
      <c r="E9633" s="10"/>
      <c r="G9633" s="81"/>
      <c r="AU9633" s="25"/>
    </row>
    <row r="9634">
      <c r="D9634" s="10"/>
      <c r="E9634" s="10"/>
      <c r="G9634" s="81"/>
      <c r="AU9634" s="25"/>
    </row>
    <row r="9635">
      <c r="D9635" s="10"/>
      <c r="E9635" s="10"/>
      <c r="G9635" s="81"/>
      <c r="AU9635" s="25"/>
    </row>
    <row r="9636">
      <c r="D9636" s="10"/>
      <c r="E9636" s="10"/>
      <c r="G9636" s="81"/>
      <c r="AU9636" s="25"/>
    </row>
    <row r="9637">
      <c r="D9637" s="10"/>
      <c r="E9637" s="10"/>
      <c r="G9637" s="81"/>
      <c r="AU9637" s="25"/>
    </row>
    <row r="9638">
      <c r="D9638" s="10"/>
      <c r="E9638" s="10"/>
      <c r="G9638" s="81"/>
      <c r="AU9638" s="25"/>
    </row>
    <row r="9639">
      <c r="D9639" s="10"/>
      <c r="E9639" s="10"/>
      <c r="G9639" s="81"/>
      <c r="AU9639" s="25"/>
    </row>
    <row r="9640">
      <c r="D9640" s="10"/>
      <c r="E9640" s="10"/>
      <c r="G9640" s="81"/>
      <c r="AU9640" s="25"/>
    </row>
    <row r="9641">
      <c r="D9641" s="10"/>
      <c r="E9641" s="10"/>
      <c r="G9641" s="81"/>
      <c r="AU9641" s="25"/>
    </row>
    <row r="9642">
      <c r="D9642" s="10"/>
      <c r="E9642" s="10"/>
      <c r="G9642" s="81"/>
      <c r="AU9642" s="25"/>
    </row>
    <row r="9643">
      <c r="D9643" s="10"/>
      <c r="E9643" s="10"/>
      <c r="G9643" s="81"/>
      <c r="AU9643" s="25"/>
    </row>
    <row r="9644">
      <c r="D9644" s="10"/>
      <c r="E9644" s="10"/>
      <c r="G9644" s="81"/>
      <c r="AU9644" s="25"/>
    </row>
    <row r="9645">
      <c r="D9645" s="10"/>
      <c r="E9645" s="10"/>
      <c r="G9645" s="81"/>
      <c r="AU9645" s="25"/>
    </row>
    <row r="9646">
      <c r="D9646" s="10"/>
      <c r="E9646" s="10"/>
      <c r="G9646" s="81"/>
      <c r="AU9646" s="25"/>
    </row>
    <row r="9647">
      <c r="D9647" s="10"/>
      <c r="E9647" s="10"/>
      <c r="G9647" s="81"/>
      <c r="AU9647" s="25"/>
    </row>
    <row r="9648">
      <c r="D9648" s="10"/>
      <c r="E9648" s="10"/>
      <c r="G9648" s="81"/>
      <c r="AU9648" s="25"/>
    </row>
    <row r="9649">
      <c r="D9649" s="10"/>
      <c r="E9649" s="10"/>
      <c r="G9649" s="81"/>
      <c r="AU9649" s="25"/>
    </row>
    <row r="9650">
      <c r="D9650" s="10"/>
      <c r="E9650" s="10"/>
      <c r="G9650" s="81"/>
      <c r="AU9650" s="25"/>
    </row>
    <row r="9651">
      <c r="D9651" s="10"/>
      <c r="E9651" s="10"/>
      <c r="G9651" s="81"/>
      <c r="AU9651" s="25"/>
    </row>
    <row r="9652">
      <c r="D9652" s="10"/>
      <c r="E9652" s="10"/>
      <c r="G9652" s="81"/>
      <c r="AU9652" s="25"/>
    </row>
    <row r="9653">
      <c r="D9653" s="10"/>
      <c r="E9653" s="10"/>
      <c r="G9653" s="81"/>
      <c r="AU9653" s="25"/>
    </row>
    <row r="9654">
      <c r="D9654" s="10"/>
      <c r="E9654" s="10"/>
      <c r="G9654" s="81"/>
      <c r="AU9654" s="25"/>
    </row>
    <row r="9655">
      <c r="D9655" s="10"/>
      <c r="E9655" s="10"/>
      <c r="G9655" s="81"/>
      <c r="AU9655" s="25"/>
    </row>
    <row r="9656">
      <c r="D9656" s="10"/>
      <c r="E9656" s="10"/>
      <c r="G9656" s="81"/>
      <c r="AU9656" s="25"/>
    </row>
    <row r="9657">
      <c r="D9657" s="10"/>
      <c r="E9657" s="10"/>
      <c r="G9657" s="81"/>
      <c r="AU9657" s="25"/>
    </row>
    <row r="9658">
      <c r="D9658" s="10"/>
      <c r="E9658" s="10"/>
      <c r="G9658" s="81"/>
      <c r="AU9658" s="25"/>
    </row>
    <row r="9659">
      <c r="D9659" s="10"/>
      <c r="E9659" s="10"/>
      <c r="G9659" s="81"/>
      <c r="AU9659" s="25"/>
    </row>
    <row r="9660">
      <c r="D9660" s="10"/>
      <c r="E9660" s="10"/>
      <c r="G9660" s="81"/>
      <c r="AU9660" s="25"/>
    </row>
    <row r="9661">
      <c r="D9661" s="10"/>
      <c r="E9661" s="10"/>
      <c r="G9661" s="81"/>
      <c r="AU9661" s="25"/>
    </row>
    <row r="9662">
      <c r="D9662" s="10"/>
      <c r="E9662" s="10"/>
      <c r="G9662" s="81"/>
      <c r="AU9662" s="25"/>
    </row>
    <row r="9663">
      <c r="D9663" s="10"/>
      <c r="E9663" s="10"/>
      <c r="G9663" s="81"/>
      <c r="AU9663" s="25"/>
    </row>
    <row r="9664">
      <c r="D9664" s="10"/>
      <c r="E9664" s="10"/>
      <c r="G9664" s="81"/>
      <c r="AU9664" s="25"/>
    </row>
    <row r="9665">
      <c r="D9665" s="10"/>
      <c r="E9665" s="10"/>
      <c r="G9665" s="81"/>
      <c r="AU9665" s="25"/>
    </row>
    <row r="9666">
      <c r="D9666" s="10"/>
      <c r="E9666" s="10"/>
      <c r="G9666" s="81"/>
      <c r="AU9666" s="25"/>
    </row>
    <row r="9667">
      <c r="D9667" s="10"/>
      <c r="E9667" s="10"/>
      <c r="G9667" s="81"/>
      <c r="AU9667" s="25"/>
    </row>
    <row r="9668">
      <c r="D9668" s="10"/>
      <c r="E9668" s="10"/>
      <c r="G9668" s="81"/>
      <c r="AU9668" s="25"/>
    </row>
    <row r="9669">
      <c r="D9669" s="10"/>
      <c r="E9669" s="10"/>
      <c r="G9669" s="81"/>
      <c r="AU9669" s="25"/>
    </row>
    <row r="9670">
      <c r="D9670" s="10"/>
      <c r="E9670" s="10"/>
      <c r="G9670" s="81"/>
      <c r="AU9670" s="25"/>
    </row>
    <row r="9671">
      <c r="D9671" s="10"/>
      <c r="E9671" s="10"/>
      <c r="G9671" s="81"/>
      <c r="AU9671" s="25"/>
    </row>
    <row r="9672">
      <c r="D9672" s="10"/>
      <c r="E9672" s="10"/>
      <c r="G9672" s="81"/>
      <c r="AU9672" s="25"/>
    </row>
    <row r="9673">
      <c r="D9673" s="10"/>
      <c r="E9673" s="10"/>
      <c r="G9673" s="81"/>
      <c r="AU9673" s="25"/>
    </row>
    <row r="9674">
      <c r="D9674" s="10"/>
      <c r="E9674" s="10"/>
      <c r="G9674" s="81"/>
      <c r="AU9674" s="25"/>
    </row>
    <row r="9675">
      <c r="D9675" s="10"/>
      <c r="E9675" s="10"/>
      <c r="G9675" s="81"/>
      <c r="AU9675" s="25"/>
    </row>
    <row r="9676">
      <c r="D9676" s="10"/>
      <c r="E9676" s="10"/>
      <c r="G9676" s="81"/>
      <c r="AU9676" s="25"/>
    </row>
    <row r="9677">
      <c r="D9677" s="10"/>
      <c r="E9677" s="10"/>
      <c r="G9677" s="81"/>
      <c r="AU9677" s="25"/>
    </row>
    <row r="9678">
      <c r="D9678" s="10"/>
      <c r="E9678" s="10"/>
      <c r="G9678" s="81"/>
      <c r="AU9678" s="25"/>
    </row>
    <row r="9679">
      <c r="D9679" s="10"/>
      <c r="E9679" s="10"/>
      <c r="G9679" s="81"/>
      <c r="AU9679" s="25"/>
    </row>
    <row r="9680">
      <c r="D9680" s="10"/>
      <c r="E9680" s="10"/>
      <c r="G9680" s="81"/>
      <c r="AU9680" s="25"/>
    </row>
    <row r="9681">
      <c r="D9681" s="10"/>
      <c r="E9681" s="10"/>
      <c r="G9681" s="81"/>
      <c r="AU9681" s="25"/>
    </row>
    <row r="9682">
      <c r="D9682" s="10"/>
      <c r="E9682" s="10"/>
      <c r="G9682" s="81"/>
      <c r="AU9682" s="25"/>
    </row>
    <row r="9683">
      <c r="D9683" s="10"/>
      <c r="E9683" s="10"/>
      <c r="G9683" s="81"/>
      <c r="AU9683" s="25"/>
    </row>
    <row r="9684">
      <c r="D9684" s="10"/>
      <c r="E9684" s="10"/>
      <c r="G9684" s="81"/>
      <c r="AU9684" s="25"/>
    </row>
    <row r="9685">
      <c r="D9685" s="10"/>
      <c r="E9685" s="10"/>
      <c r="G9685" s="81"/>
      <c r="AU9685" s="25"/>
    </row>
    <row r="9686">
      <c r="D9686" s="10"/>
      <c r="E9686" s="10"/>
      <c r="G9686" s="81"/>
      <c r="AU9686" s="25"/>
    </row>
    <row r="9687">
      <c r="D9687" s="10"/>
      <c r="E9687" s="10"/>
      <c r="G9687" s="81"/>
      <c r="AU9687" s="25"/>
    </row>
    <row r="9688">
      <c r="D9688" s="10"/>
      <c r="E9688" s="10"/>
      <c r="G9688" s="81"/>
      <c r="AU9688" s="25"/>
    </row>
    <row r="9689">
      <c r="D9689" s="10"/>
      <c r="E9689" s="10"/>
      <c r="G9689" s="81"/>
      <c r="AU9689" s="25"/>
    </row>
    <row r="9690">
      <c r="D9690" s="10"/>
      <c r="E9690" s="10"/>
      <c r="G9690" s="81"/>
      <c r="AU9690" s="25"/>
    </row>
    <row r="9691">
      <c r="D9691" s="10"/>
      <c r="E9691" s="10"/>
      <c r="G9691" s="81"/>
      <c r="AU9691" s="25"/>
    </row>
    <row r="9692">
      <c r="D9692" s="10"/>
      <c r="E9692" s="10"/>
      <c r="G9692" s="81"/>
      <c r="AU9692" s="25"/>
    </row>
    <row r="9693">
      <c r="D9693" s="10"/>
      <c r="E9693" s="10"/>
      <c r="G9693" s="81"/>
      <c r="AU9693" s="25"/>
    </row>
    <row r="9694">
      <c r="D9694" s="10"/>
      <c r="E9694" s="10"/>
      <c r="G9694" s="81"/>
      <c r="AU9694" s="25"/>
    </row>
    <row r="9695">
      <c r="D9695" s="10"/>
      <c r="E9695" s="10"/>
      <c r="G9695" s="81"/>
      <c r="AU9695" s="25"/>
    </row>
    <row r="9696">
      <c r="D9696" s="10"/>
      <c r="E9696" s="10"/>
      <c r="G9696" s="81"/>
      <c r="AU9696" s="25"/>
    </row>
    <row r="9697">
      <c r="D9697" s="10"/>
      <c r="E9697" s="10"/>
      <c r="G9697" s="81"/>
      <c r="AU9697" s="25"/>
    </row>
    <row r="9698">
      <c r="D9698" s="10"/>
      <c r="E9698" s="10"/>
      <c r="G9698" s="81"/>
      <c r="AU9698" s="25"/>
    </row>
    <row r="9699">
      <c r="D9699" s="10"/>
      <c r="E9699" s="10"/>
      <c r="G9699" s="81"/>
      <c r="AU9699" s="25"/>
    </row>
    <row r="9700">
      <c r="D9700" s="10"/>
      <c r="E9700" s="10"/>
      <c r="G9700" s="81"/>
      <c r="AU9700" s="25"/>
    </row>
    <row r="9701">
      <c r="D9701" s="10"/>
      <c r="E9701" s="10"/>
      <c r="G9701" s="81"/>
      <c r="AU9701" s="25"/>
    </row>
    <row r="9702">
      <c r="D9702" s="10"/>
      <c r="E9702" s="10"/>
      <c r="G9702" s="81"/>
      <c r="AU9702" s="25"/>
    </row>
    <row r="9703">
      <c r="D9703" s="10"/>
      <c r="E9703" s="10"/>
      <c r="G9703" s="81"/>
      <c r="AU9703" s="25"/>
    </row>
    <row r="9704">
      <c r="D9704" s="10"/>
      <c r="E9704" s="10"/>
      <c r="G9704" s="81"/>
      <c r="AU9704" s="25"/>
    </row>
    <row r="9705">
      <c r="D9705" s="10"/>
      <c r="E9705" s="10"/>
      <c r="G9705" s="81"/>
      <c r="AU9705" s="25"/>
    </row>
    <row r="9706">
      <c r="D9706" s="10"/>
      <c r="E9706" s="10"/>
      <c r="G9706" s="81"/>
      <c r="AU9706" s="25"/>
    </row>
    <row r="9707">
      <c r="D9707" s="10"/>
      <c r="E9707" s="10"/>
      <c r="G9707" s="81"/>
      <c r="AU9707" s="25"/>
    </row>
    <row r="9708">
      <c r="D9708" s="10"/>
      <c r="E9708" s="10"/>
      <c r="G9708" s="81"/>
      <c r="AU9708" s="25"/>
    </row>
    <row r="9709">
      <c r="D9709" s="10"/>
      <c r="E9709" s="10"/>
      <c r="G9709" s="81"/>
      <c r="AU9709" s="25"/>
    </row>
    <row r="9710">
      <c r="D9710" s="10"/>
      <c r="E9710" s="10"/>
      <c r="G9710" s="81"/>
      <c r="AU9710" s="25"/>
    </row>
    <row r="9711">
      <c r="D9711" s="10"/>
      <c r="E9711" s="10"/>
      <c r="G9711" s="81"/>
      <c r="AU9711" s="25"/>
    </row>
    <row r="9712">
      <c r="D9712" s="10"/>
      <c r="E9712" s="10"/>
      <c r="G9712" s="81"/>
      <c r="AU9712" s="25"/>
    </row>
    <row r="9713">
      <c r="D9713" s="10"/>
      <c r="E9713" s="10"/>
      <c r="G9713" s="81"/>
      <c r="AU9713" s="25"/>
    </row>
    <row r="9714">
      <c r="D9714" s="10"/>
      <c r="E9714" s="10"/>
      <c r="G9714" s="81"/>
      <c r="AU9714" s="25"/>
    </row>
    <row r="9715">
      <c r="D9715" s="10"/>
      <c r="E9715" s="10"/>
      <c r="G9715" s="81"/>
      <c r="AU9715" s="25"/>
    </row>
    <row r="9716">
      <c r="D9716" s="10"/>
      <c r="E9716" s="10"/>
      <c r="G9716" s="81"/>
      <c r="AU9716" s="25"/>
    </row>
    <row r="9717">
      <c r="D9717" s="10"/>
      <c r="E9717" s="10"/>
      <c r="G9717" s="81"/>
      <c r="AU9717" s="25"/>
    </row>
    <row r="9718">
      <c r="D9718" s="10"/>
      <c r="E9718" s="10"/>
      <c r="G9718" s="81"/>
      <c r="AU9718" s="25"/>
    </row>
    <row r="9719">
      <c r="D9719" s="10"/>
      <c r="E9719" s="10"/>
      <c r="G9719" s="81"/>
      <c r="AU9719" s="25"/>
    </row>
    <row r="9720">
      <c r="D9720" s="10"/>
      <c r="E9720" s="10"/>
      <c r="G9720" s="81"/>
      <c r="AU9720" s="25"/>
    </row>
    <row r="9721">
      <c r="D9721" s="10"/>
      <c r="E9721" s="10"/>
      <c r="G9721" s="81"/>
      <c r="AU9721" s="25"/>
    </row>
    <row r="9722">
      <c r="D9722" s="10"/>
      <c r="E9722" s="10"/>
      <c r="G9722" s="81"/>
      <c r="AU9722" s="25"/>
    </row>
    <row r="9723">
      <c r="D9723" s="10"/>
      <c r="E9723" s="10"/>
      <c r="G9723" s="81"/>
      <c r="AU9723" s="25"/>
    </row>
    <row r="9724">
      <c r="D9724" s="10"/>
      <c r="E9724" s="10"/>
      <c r="G9724" s="81"/>
      <c r="AU9724" s="25"/>
    </row>
    <row r="9725">
      <c r="D9725" s="10"/>
      <c r="E9725" s="10"/>
      <c r="G9725" s="81"/>
      <c r="AU9725" s="25"/>
    </row>
    <row r="9726">
      <c r="D9726" s="10"/>
      <c r="E9726" s="10"/>
      <c r="G9726" s="81"/>
      <c r="AU9726" s="25"/>
    </row>
    <row r="9727">
      <c r="D9727" s="10"/>
      <c r="E9727" s="10"/>
      <c r="G9727" s="81"/>
      <c r="AU9727" s="25"/>
    </row>
    <row r="9728">
      <c r="D9728" s="10"/>
      <c r="E9728" s="10"/>
      <c r="G9728" s="81"/>
      <c r="AU9728" s="25"/>
    </row>
    <row r="9729">
      <c r="D9729" s="10"/>
      <c r="E9729" s="10"/>
      <c r="G9729" s="81"/>
      <c r="AU9729" s="25"/>
    </row>
    <row r="9730">
      <c r="D9730" s="10"/>
      <c r="E9730" s="10"/>
      <c r="G9730" s="81"/>
      <c r="AU9730" s="25"/>
    </row>
    <row r="9731">
      <c r="D9731" s="10"/>
      <c r="E9731" s="10"/>
      <c r="G9731" s="81"/>
      <c r="AU9731" s="25"/>
    </row>
    <row r="9732">
      <c r="D9732" s="10"/>
      <c r="E9732" s="10"/>
      <c r="G9732" s="81"/>
      <c r="AU9732" s="25"/>
    </row>
    <row r="9733">
      <c r="D9733" s="10"/>
      <c r="E9733" s="10"/>
      <c r="G9733" s="81"/>
      <c r="AU9733" s="25"/>
    </row>
    <row r="9734">
      <c r="D9734" s="10"/>
      <c r="E9734" s="10"/>
      <c r="G9734" s="81"/>
      <c r="AU9734" s="25"/>
    </row>
    <row r="9735">
      <c r="D9735" s="10"/>
      <c r="E9735" s="10"/>
      <c r="G9735" s="81"/>
      <c r="AU9735" s="25"/>
    </row>
    <row r="9736">
      <c r="D9736" s="10"/>
      <c r="E9736" s="10"/>
      <c r="G9736" s="81"/>
      <c r="AU9736" s="25"/>
    </row>
    <row r="9737">
      <c r="D9737" s="10"/>
      <c r="E9737" s="10"/>
      <c r="G9737" s="81"/>
      <c r="AU9737" s="25"/>
    </row>
    <row r="9738">
      <c r="D9738" s="10"/>
      <c r="E9738" s="10"/>
      <c r="G9738" s="81"/>
      <c r="AU9738" s="25"/>
    </row>
    <row r="9739">
      <c r="D9739" s="10"/>
      <c r="E9739" s="10"/>
      <c r="G9739" s="81"/>
      <c r="AU9739" s="25"/>
    </row>
    <row r="9740">
      <c r="D9740" s="10"/>
      <c r="E9740" s="10"/>
      <c r="G9740" s="81"/>
      <c r="AU9740" s="25"/>
    </row>
    <row r="9741">
      <c r="D9741" s="10"/>
      <c r="E9741" s="10"/>
      <c r="G9741" s="81"/>
      <c r="AU9741" s="25"/>
    </row>
    <row r="9742">
      <c r="D9742" s="10"/>
      <c r="E9742" s="10"/>
      <c r="G9742" s="81"/>
      <c r="AU9742" s="25"/>
    </row>
    <row r="9743">
      <c r="D9743" s="10"/>
      <c r="E9743" s="10"/>
      <c r="G9743" s="81"/>
      <c r="AU9743" s="25"/>
    </row>
    <row r="9744">
      <c r="D9744" s="10"/>
      <c r="E9744" s="10"/>
      <c r="G9744" s="81"/>
      <c r="AU9744" s="25"/>
    </row>
    <row r="9745">
      <c r="D9745" s="10"/>
      <c r="E9745" s="10"/>
      <c r="G9745" s="81"/>
      <c r="AU9745" s="25"/>
    </row>
    <row r="9746">
      <c r="D9746" s="10"/>
      <c r="E9746" s="10"/>
      <c r="G9746" s="81"/>
      <c r="AU9746" s="25"/>
    </row>
    <row r="9747">
      <c r="D9747" s="10"/>
      <c r="E9747" s="10"/>
      <c r="G9747" s="81"/>
      <c r="AU9747" s="25"/>
    </row>
    <row r="9748">
      <c r="D9748" s="10"/>
      <c r="E9748" s="10"/>
      <c r="G9748" s="81"/>
      <c r="AU9748" s="25"/>
    </row>
    <row r="9749">
      <c r="D9749" s="10"/>
      <c r="E9749" s="10"/>
      <c r="G9749" s="81"/>
      <c r="AU9749" s="25"/>
    </row>
    <row r="9750">
      <c r="D9750" s="10"/>
      <c r="E9750" s="10"/>
      <c r="G9750" s="81"/>
      <c r="AU9750" s="25"/>
    </row>
    <row r="9751">
      <c r="D9751" s="10"/>
      <c r="E9751" s="10"/>
      <c r="G9751" s="81"/>
      <c r="AU9751" s="25"/>
    </row>
    <row r="9752">
      <c r="D9752" s="10"/>
      <c r="E9752" s="10"/>
      <c r="G9752" s="81"/>
      <c r="AU9752" s="25"/>
    </row>
    <row r="9753">
      <c r="D9753" s="10"/>
      <c r="E9753" s="10"/>
      <c r="G9753" s="81"/>
      <c r="AU9753" s="25"/>
    </row>
    <row r="9754">
      <c r="D9754" s="10"/>
      <c r="E9754" s="10"/>
      <c r="G9754" s="81"/>
      <c r="AU9754" s="25"/>
    </row>
    <row r="9755">
      <c r="D9755" s="10"/>
      <c r="E9755" s="10"/>
      <c r="G9755" s="81"/>
      <c r="AU9755" s="25"/>
    </row>
    <row r="9756">
      <c r="D9756" s="10"/>
      <c r="E9756" s="10"/>
      <c r="G9756" s="81"/>
      <c r="AU9756" s="25"/>
    </row>
    <row r="9757">
      <c r="D9757" s="10"/>
      <c r="E9757" s="10"/>
      <c r="G9757" s="81"/>
      <c r="AU9757" s="25"/>
    </row>
    <row r="9758">
      <c r="D9758" s="10"/>
      <c r="E9758" s="10"/>
      <c r="G9758" s="81"/>
      <c r="AU9758" s="25"/>
    </row>
    <row r="9759">
      <c r="D9759" s="10"/>
      <c r="E9759" s="10"/>
      <c r="G9759" s="81"/>
      <c r="AU9759" s="25"/>
    </row>
    <row r="9760">
      <c r="D9760" s="10"/>
      <c r="E9760" s="10"/>
      <c r="G9760" s="81"/>
      <c r="AU9760" s="25"/>
    </row>
    <row r="9761">
      <c r="D9761" s="10"/>
      <c r="E9761" s="10"/>
      <c r="G9761" s="81"/>
      <c r="AU9761" s="25"/>
    </row>
    <row r="9762">
      <c r="D9762" s="10"/>
      <c r="E9762" s="10"/>
      <c r="G9762" s="81"/>
      <c r="AU9762" s="25"/>
    </row>
    <row r="9763">
      <c r="D9763" s="10"/>
      <c r="E9763" s="10"/>
      <c r="G9763" s="81"/>
      <c r="AU9763" s="25"/>
    </row>
    <row r="9764">
      <c r="D9764" s="10"/>
      <c r="E9764" s="10"/>
      <c r="G9764" s="81"/>
      <c r="AU9764" s="25"/>
    </row>
    <row r="9765">
      <c r="D9765" s="10"/>
      <c r="E9765" s="10"/>
      <c r="G9765" s="81"/>
      <c r="AU9765" s="25"/>
    </row>
    <row r="9766">
      <c r="D9766" s="10"/>
      <c r="E9766" s="10"/>
      <c r="G9766" s="81"/>
      <c r="AU9766" s="25"/>
    </row>
    <row r="9767">
      <c r="D9767" s="10"/>
      <c r="E9767" s="10"/>
      <c r="G9767" s="81"/>
      <c r="AU9767" s="25"/>
    </row>
    <row r="9768">
      <c r="D9768" s="10"/>
      <c r="E9768" s="10"/>
      <c r="G9768" s="81"/>
      <c r="AU9768" s="25"/>
    </row>
    <row r="9769">
      <c r="D9769" s="10"/>
      <c r="E9769" s="10"/>
      <c r="G9769" s="81"/>
      <c r="AU9769" s="25"/>
    </row>
    <row r="9770">
      <c r="D9770" s="10"/>
      <c r="E9770" s="10"/>
      <c r="G9770" s="81"/>
      <c r="AU9770" s="25"/>
    </row>
    <row r="9771">
      <c r="D9771" s="10"/>
      <c r="E9771" s="10"/>
      <c r="G9771" s="81"/>
      <c r="AU9771" s="25"/>
    </row>
    <row r="9772">
      <c r="D9772" s="10"/>
      <c r="E9772" s="10"/>
      <c r="G9772" s="81"/>
      <c r="AU9772" s="25"/>
    </row>
    <row r="9773">
      <c r="D9773" s="10"/>
      <c r="E9773" s="10"/>
      <c r="G9773" s="81"/>
      <c r="AU9773" s="25"/>
    </row>
    <row r="9774">
      <c r="D9774" s="10"/>
      <c r="E9774" s="10"/>
      <c r="G9774" s="81"/>
      <c r="AU9774" s="25"/>
    </row>
    <row r="9775">
      <c r="D9775" s="10"/>
      <c r="E9775" s="10"/>
      <c r="G9775" s="81"/>
      <c r="AU9775" s="25"/>
    </row>
    <row r="9776">
      <c r="D9776" s="10"/>
      <c r="E9776" s="10"/>
      <c r="G9776" s="81"/>
      <c r="AU9776" s="25"/>
    </row>
    <row r="9777">
      <c r="D9777" s="10"/>
      <c r="E9777" s="10"/>
      <c r="G9777" s="81"/>
      <c r="AU9777" s="25"/>
    </row>
    <row r="9778">
      <c r="D9778" s="10"/>
      <c r="E9778" s="10"/>
      <c r="G9778" s="81"/>
      <c r="AU9778" s="25"/>
    </row>
    <row r="9779">
      <c r="D9779" s="10"/>
      <c r="E9779" s="10"/>
      <c r="G9779" s="81"/>
      <c r="AU9779" s="25"/>
    </row>
    <row r="9780">
      <c r="D9780" s="10"/>
      <c r="E9780" s="10"/>
      <c r="G9780" s="81"/>
      <c r="AU9780" s="25"/>
    </row>
    <row r="9781">
      <c r="D9781" s="10"/>
      <c r="E9781" s="10"/>
      <c r="G9781" s="81"/>
      <c r="AU9781" s="25"/>
    </row>
    <row r="9782">
      <c r="D9782" s="10"/>
      <c r="E9782" s="10"/>
      <c r="G9782" s="81"/>
      <c r="AU9782" s="25"/>
    </row>
    <row r="9783">
      <c r="D9783" s="10"/>
      <c r="E9783" s="10"/>
      <c r="G9783" s="81"/>
      <c r="AU9783" s="25"/>
    </row>
    <row r="9784">
      <c r="D9784" s="10"/>
      <c r="E9784" s="10"/>
      <c r="G9784" s="81"/>
      <c r="AU9784" s="25"/>
    </row>
    <row r="9785">
      <c r="D9785" s="10"/>
      <c r="E9785" s="10"/>
      <c r="G9785" s="81"/>
      <c r="AU9785" s="25"/>
    </row>
    <row r="9786">
      <c r="D9786" s="10"/>
      <c r="E9786" s="10"/>
      <c r="G9786" s="81"/>
      <c r="AU9786" s="25"/>
    </row>
    <row r="9787">
      <c r="D9787" s="10"/>
      <c r="E9787" s="10"/>
      <c r="G9787" s="81"/>
      <c r="AU9787" s="25"/>
    </row>
    <row r="9788">
      <c r="D9788" s="10"/>
      <c r="E9788" s="10"/>
      <c r="G9788" s="81"/>
      <c r="AU9788" s="25"/>
    </row>
    <row r="9789">
      <c r="D9789" s="10"/>
      <c r="E9789" s="10"/>
      <c r="G9789" s="81"/>
      <c r="AU9789" s="25"/>
    </row>
    <row r="9790">
      <c r="D9790" s="10"/>
      <c r="E9790" s="10"/>
      <c r="G9790" s="81"/>
      <c r="AU9790" s="25"/>
    </row>
    <row r="9791">
      <c r="D9791" s="10"/>
      <c r="E9791" s="10"/>
      <c r="G9791" s="81"/>
      <c r="AU9791" s="25"/>
    </row>
    <row r="9792">
      <c r="D9792" s="10"/>
      <c r="E9792" s="10"/>
      <c r="G9792" s="81"/>
      <c r="AU9792" s="25"/>
    </row>
    <row r="9793">
      <c r="D9793" s="10"/>
      <c r="E9793" s="10"/>
      <c r="G9793" s="81"/>
      <c r="AU9793" s="25"/>
    </row>
    <row r="9794">
      <c r="D9794" s="10"/>
      <c r="E9794" s="10"/>
      <c r="G9794" s="81"/>
      <c r="AU9794" s="25"/>
    </row>
    <row r="9795">
      <c r="D9795" s="10"/>
      <c r="E9795" s="10"/>
      <c r="G9795" s="81"/>
      <c r="AU9795" s="25"/>
    </row>
    <row r="9796">
      <c r="D9796" s="10"/>
      <c r="E9796" s="10"/>
      <c r="G9796" s="81"/>
      <c r="AU9796" s="25"/>
    </row>
    <row r="9797">
      <c r="D9797" s="10"/>
      <c r="E9797" s="10"/>
      <c r="G9797" s="81"/>
      <c r="AU9797" s="25"/>
    </row>
    <row r="9798">
      <c r="D9798" s="10"/>
      <c r="E9798" s="10"/>
      <c r="G9798" s="81"/>
      <c r="AU9798" s="25"/>
    </row>
    <row r="9799">
      <c r="D9799" s="10"/>
      <c r="E9799" s="10"/>
      <c r="G9799" s="81"/>
      <c r="AU9799" s="25"/>
    </row>
    <row r="9800">
      <c r="D9800" s="10"/>
      <c r="E9800" s="10"/>
      <c r="G9800" s="81"/>
      <c r="AU9800" s="25"/>
    </row>
    <row r="9801">
      <c r="D9801" s="10"/>
      <c r="E9801" s="10"/>
      <c r="G9801" s="81"/>
      <c r="AU9801" s="25"/>
    </row>
    <row r="9802">
      <c r="D9802" s="10"/>
      <c r="E9802" s="10"/>
      <c r="G9802" s="81"/>
      <c r="AU9802" s="25"/>
    </row>
    <row r="9803">
      <c r="D9803" s="10"/>
      <c r="E9803" s="10"/>
      <c r="G9803" s="81"/>
      <c r="AU9803" s="25"/>
    </row>
    <row r="9804">
      <c r="D9804" s="10"/>
      <c r="E9804" s="10"/>
      <c r="G9804" s="81"/>
      <c r="AU9804" s="25"/>
    </row>
    <row r="9805">
      <c r="D9805" s="10"/>
      <c r="E9805" s="10"/>
      <c r="G9805" s="81"/>
      <c r="AU9805" s="25"/>
    </row>
    <row r="9806">
      <c r="D9806" s="10"/>
      <c r="E9806" s="10"/>
      <c r="G9806" s="81"/>
      <c r="AU9806" s="25"/>
    </row>
    <row r="9807">
      <c r="D9807" s="10"/>
      <c r="E9807" s="10"/>
      <c r="G9807" s="81"/>
      <c r="AU9807" s="25"/>
    </row>
    <row r="9808">
      <c r="D9808" s="10"/>
      <c r="E9808" s="10"/>
      <c r="G9808" s="81"/>
      <c r="AU9808" s="25"/>
    </row>
    <row r="9809">
      <c r="D9809" s="10"/>
      <c r="E9809" s="10"/>
      <c r="G9809" s="81"/>
      <c r="AU9809" s="25"/>
    </row>
    <row r="9810">
      <c r="D9810" s="10"/>
      <c r="E9810" s="10"/>
      <c r="G9810" s="81"/>
      <c r="AU9810" s="25"/>
    </row>
    <row r="9811">
      <c r="D9811" s="10"/>
      <c r="E9811" s="10"/>
      <c r="G9811" s="81"/>
      <c r="AU9811" s="25"/>
    </row>
    <row r="9812">
      <c r="D9812" s="10"/>
      <c r="E9812" s="10"/>
      <c r="G9812" s="81"/>
      <c r="AU9812" s="25"/>
    </row>
    <row r="9813">
      <c r="D9813" s="10"/>
      <c r="E9813" s="10"/>
      <c r="G9813" s="81"/>
      <c r="AU9813" s="25"/>
    </row>
    <row r="9814">
      <c r="D9814" s="10"/>
      <c r="E9814" s="10"/>
      <c r="G9814" s="81"/>
      <c r="AU9814" s="25"/>
    </row>
    <row r="9815">
      <c r="D9815" s="10"/>
      <c r="E9815" s="10"/>
      <c r="G9815" s="81"/>
      <c r="AU9815" s="25"/>
    </row>
    <row r="9816">
      <c r="D9816" s="10"/>
      <c r="E9816" s="10"/>
      <c r="G9816" s="81"/>
      <c r="AU9816" s="25"/>
    </row>
    <row r="9817">
      <c r="D9817" s="10"/>
      <c r="E9817" s="10"/>
      <c r="G9817" s="81"/>
      <c r="AU9817" s="25"/>
    </row>
    <row r="9818">
      <c r="D9818" s="10"/>
      <c r="E9818" s="10"/>
      <c r="G9818" s="81"/>
      <c r="AU9818" s="25"/>
    </row>
    <row r="9819">
      <c r="D9819" s="10"/>
      <c r="E9819" s="10"/>
      <c r="G9819" s="81"/>
      <c r="AU9819" s="25"/>
    </row>
    <row r="9820">
      <c r="D9820" s="10"/>
      <c r="E9820" s="10"/>
      <c r="G9820" s="81"/>
      <c r="AU9820" s="25"/>
    </row>
    <row r="9821">
      <c r="D9821" s="10"/>
      <c r="E9821" s="10"/>
      <c r="G9821" s="81"/>
      <c r="AU9821" s="25"/>
    </row>
    <row r="9822">
      <c r="D9822" s="10"/>
      <c r="E9822" s="10"/>
      <c r="G9822" s="81"/>
      <c r="AU9822" s="25"/>
    </row>
    <row r="9823">
      <c r="D9823" s="10"/>
      <c r="E9823" s="10"/>
      <c r="G9823" s="81"/>
      <c r="AU9823" s="25"/>
    </row>
    <row r="9824">
      <c r="D9824" s="10"/>
      <c r="E9824" s="10"/>
      <c r="G9824" s="81"/>
      <c r="AU9824" s="25"/>
    </row>
    <row r="9825">
      <c r="D9825" s="10"/>
      <c r="E9825" s="10"/>
      <c r="G9825" s="81"/>
      <c r="AU9825" s="25"/>
    </row>
    <row r="9826">
      <c r="D9826" s="10"/>
      <c r="E9826" s="10"/>
      <c r="G9826" s="81"/>
      <c r="AU9826" s="25"/>
    </row>
    <row r="9827">
      <c r="D9827" s="10"/>
      <c r="E9827" s="10"/>
      <c r="G9827" s="81"/>
      <c r="AU9827" s="25"/>
    </row>
    <row r="9828">
      <c r="D9828" s="10"/>
      <c r="E9828" s="10"/>
      <c r="G9828" s="81"/>
      <c r="AU9828" s="25"/>
    </row>
    <row r="9829">
      <c r="D9829" s="10"/>
      <c r="E9829" s="10"/>
      <c r="G9829" s="81"/>
      <c r="AU9829" s="25"/>
    </row>
    <row r="9830">
      <c r="D9830" s="10"/>
      <c r="E9830" s="10"/>
      <c r="G9830" s="81"/>
      <c r="AU9830" s="25"/>
    </row>
    <row r="9831">
      <c r="D9831" s="10"/>
      <c r="E9831" s="10"/>
      <c r="G9831" s="81"/>
      <c r="AU9831" s="25"/>
    </row>
    <row r="9832">
      <c r="D9832" s="10"/>
      <c r="E9832" s="10"/>
      <c r="G9832" s="81"/>
      <c r="AU9832" s="25"/>
    </row>
    <row r="9833">
      <c r="D9833" s="10"/>
      <c r="E9833" s="10"/>
      <c r="G9833" s="81"/>
      <c r="AU9833" s="25"/>
    </row>
    <row r="9834">
      <c r="D9834" s="10"/>
      <c r="E9834" s="10"/>
      <c r="G9834" s="81"/>
      <c r="AU9834" s="25"/>
    </row>
    <row r="9835">
      <c r="D9835" s="10"/>
      <c r="E9835" s="10"/>
      <c r="G9835" s="81"/>
      <c r="AU9835" s="25"/>
    </row>
    <row r="9836">
      <c r="D9836" s="10"/>
      <c r="E9836" s="10"/>
      <c r="G9836" s="81"/>
      <c r="AU9836" s="25"/>
    </row>
    <row r="9837">
      <c r="D9837" s="10"/>
      <c r="E9837" s="10"/>
      <c r="G9837" s="81"/>
      <c r="AU9837" s="25"/>
    </row>
    <row r="9838">
      <c r="D9838" s="10"/>
      <c r="E9838" s="10"/>
      <c r="G9838" s="81"/>
      <c r="AU9838" s="25"/>
    </row>
    <row r="9839">
      <c r="D9839" s="10"/>
      <c r="E9839" s="10"/>
      <c r="G9839" s="81"/>
      <c r="AU9839" s="25"/>
    </row>
    <row r="9840">
      <c r="D9840" s="10"/>
      <c r="E9840" s="10"/>
      <c r="G9840" s="81"/>
      <c r="AU9840" s="25"/>
    </row>
    <row r="9841">
      <c r="D9841" s="10"/>
      <c r="E9841" s="10"/>
      <c r="G9841" s="81"/>
      <c r="AU9841" s="25"/>
    </row>
    <row r="9842">
      <c r="D9842" s="10"/>
      <c r="E9842" s="10"/>
      <c r="G9842" s="81"/>
      <c r="AU9842" s="25"/>
    </row>
    <row r="9843">
      <c r="D9843" s="10"/>
      <c r="E9843" s="10"/>
      <c r="G9843" s="81"/>
      <c r="AU9843" s="25"/>
    </row>
    <row r="9844">
      <c r="D9844" s="10"/>
      <c r="E9844" s="10"/>
      <c r="G9844" s="81"/>
      <c r="AU9844" s="25"/>
    </row>
    <row r="9845">
      <c r="D9845" s="10"/>
      <c r="E9845" s="10"/>
      <c r="G9845" s="81"/>
      <c r="AU9845" s="25"/>
    </row>
    <row r="9846">
      <c r="D9846" s="10"/>
      <c r="E9846" s="10"/>
      <c r="G9846" s="81"/>
      <c r="AU9846" s="25"/>
    </row>
    <row r="9847">
      <c r="D9847" s="10"/>
      <c r="E9847" s="10"/>
      <c r="G9847" s="81"/>
      <c r="AU9847" s="25"/>
    </row>
    <row r="9848">
      <c r="D9848" s="10"/>
      <c r="E9848" s="10"/>
      <c r="G9848" s="81"/>
      <c r="AU9848" s="25"/>
    </row>
    <row r="9849">
      <c r="D9849" s="10"/>
      <c r="E9849" s="10"/>
      <c r="G9849" s="81"/>
      <c r="AU9849" s="25"/>
    </row>
    <row r="9850">
      <c r="D9850" s="10"/>
      <c r="E9850" s="10"/>
      <c r="G9850" s="81"/>
      <c r="AU9850" s="25"/>
    </row>
    <row r="9851">
      <c r="D9851" s="10"/>
      <c r="E9851" s="10"/>
      <c r="G9851" s="81"/>
      <c r="AU9851" s="25"/>
    </row>
    <row r="9852">
      <c r="D9852" s="10"/>
      <c r="E9852" s="10"/>
      <c r="G9852" s="81"/>
      <c r="AU9852" s="25"/>
    </row>
    <row r="9853">
      <c r="D9853" s="10"/>
      <c r="E9853" s="10"/>
      <c r="G9853" s="81"/>
      <c r="AU9853" s="25"/>
    </row>
    <row r="9854">
      <c r="D9854" s="10"/>
      <c r="E9854" s="10"/>
      <c r="G9854" s="81"/>
      <c r="AU9854" s="25"/>
    </row>
    <row r="9855">
      <c r="D9855" s="10"/>
      <c r="E9855" s="10"/>
      <c r="G9855" s="81"/>
      <c r="AU9855" s="25"/>
    </row>
    <row r="9856">
      <c r="D9856" s="10"/>
      <c r="E9856" s="10"/>
      <c r="G9856" s="81"/>
      <c r="AU9856" s="25"/>
    </row>
    <row r="9857">
      <c r="D9857" s="10"/>
      <c r="E9857" s="10"/>
      <c r="G9857" s="81"/>
      <c r="AU9857" s="25"/>
    </row>
    <row r="9858">
      <c r="D9858" s="10"/>
      <c r="E9858" s="10"/>
      <c r="G9858" s="81"/>
      <c r="AU9858" s="25"/>
    </row>
    <row r="9859">
      <c r="D9859" s="10"/>
      <c r="E9859" s="10"/>
      <c r="G9859" s="81"/>
      <c r="AU9859" s="25"/>
    </row>
    <row r="9860">
      <c r="D9860" s="10"/>
      <c r="E9860" s="10"/>
      <c r="G9860" s="81"/>
      <c r="AU9860" s="25"/>
    </row>
    <row r="9861">
      <c r="D9861" s="10"/>
      <c r="E9861" s="10"/>
      <c r="G9861" s="81"/>
      <c r="AU9861" s="25"/>
    </row>
    <row r="9862">
      <c r="D9862" s="10"/>
      <c r="E9862" s="10"/>
      <c r="G9862" s="81"/>
      <c r="AU9862" s="25"/>
    </row>
    <row r="9863">
      <c r="D9863" s="10"/>
      <c r="E9863" s="10"/>
      <c r="G9863" s="81"/>
      <c r="AU9863" s="25"/>
    </row>
    <row r="9864">
      <c r="D9864" s="10"/>
      <c r="E9864" s="10"/>
      <c r="G9864" s="81"/>
      <c r="AU9864" s="25"/>
    </row>
    <row r="9865">
      <c r="D9865" s="10"/>
      <c r="E9865" s="10"/>
      <c r="G9865" s="81"/>
      <c r="AU9865" s="25"/>
    </row>
    <row r="9866">
      <c r="D9866" s="10"/>
      <c r="E9866" s="10"/>
      <c r="G9866" s="81"/>
      <c r="AU9866" s="25"/>
    </row>
    <row r="9867">
      <c r="D9867" s="10"/>
      <c r="E9867" s="10"/>
      <c r="G9867" s="81"/>
      <c r="AU9867" s="25"/>
    </row>
    <row r="9868">
      <c r="D9868" s="10"/>
      <c r="E9868" s="10"/>
      <c r="G9868" s="81"/>
      <c r="AU9868" s="25"/>
    </row>
    <row r="9869">
      <c r="D9869" s="10"/>
      <c r="E9869" s="10"/>
      <c r="G9869" s="81"/>
      <c r="AU9869" s="25"/>
    </row>
    <row r="9870">
      <c r="D9870" s="10"/>
      <c r="E9870" s="10"/>
      <c r="G9870" s="81"/>
      <c r="AU9870" s="25"/>
    </row>
    <row r="9871">
      <c r="D9871" s="10"/>
      <c r="E9871" s="10"/>
      <c r="G9871" s="81"/>
      <c r="AU9871" s="25"/>
    </row>
    <row r="9872">
      <c r="D9872" s="10"/>
      <c r="E9872" s="10"/>
      <c r="G9872" s="81"/>
      <c r="AU9872" s="25"/>
    </row>
    <row r="9873">
      <c r="D9873" s="10"/>
      <c r="E9873" s="10"/>
      <c r="G9873" s="81"/>
      <c r="AU9873" s="25"/>
    </row>
    <row r="9874">
      <c r="D9874" s="10"/>
      <c r="E9874" s="10"/>
      <c r="G9874" s="81"/>
      <c r="AU9874" s="25"/>
    </row>
    <row r="9875">
      <c r="D9875" s="10"/>
      <c r="E9875" s="10"/>
      <c r="G9875" s="81"/>
      <c r="AU9875" s="25"/>
    </row>
    <row r="9876">
      <c r="D9876" s="10"/>
      <c r="E9876" s="10"/>
      <c r="G9876" s="81"/>
      <c r="AU9876" s="25"/>
    </row>
    <row r="9877">
      <c r="D9877" s="10"/>
      <c r="E9877" s="10"/>
      <c r="G9877" s="81"/>
      <c r="AU9877" s="25"/>
    </row>
    <row r="9878">
      <c r="D9878" s="10"/>
      <c r="E9878" s="10"/>
      <c r="G9878" s="81"/>
      <c r="AU9878" s="25"/>
    </row>
    <row r="9879">
      <c r="D9879" s="10"/>
      <c r="E9879" s="10"/>
      <c r="G9879" s="81"/>
      <c r="AU9879" s="25"/>
    </row>
    <row r="9880">
      <c r="D9880" s="10"/>
      <c r="E9880" s="10"/>
      <c r="G9880" s="81"/>
      <c r="AU9880" s="25"/>
    </row>
    <row r="9881">
      <c r="D9881" s="10"/>
      <c r="E9881" s="10"/>
      <c r="G9881" s="81"/>
      <c r="AU9881" s="25"/>
    </row>
    <row r="9882">
      <c r="D9882" s="10"/>
      <c r="E9882" s="10"/>
      <c r="G9882" s="81"/>
      <c r="AU9882" s="25"/>
    </row>
    <row r="9883">
      <c r="D9883" s="10"/>
      <c r="E9883" s="10"/>
      <c r="G9883" s="81"/>
      <c r="AU9883" s="25"/>
    </row>
    <row r="9884">
      <c r="D9884" s="10"/>
      <c r="E9884" s="10"/>
      <c r="G9884" s="81"/>
      <c r="AU9884" s="25"/>
    </row>
    <row r="9885">
      <c r="D9885" s="10"/>
      <c r="E9885" s="10"/>
      <c r="G9885" s="81"/>
      <c r="AU9885" s="25"/>
    </row>
    <row r="9886">
      <c r="D9886" s="10"/>
      <c r="E9886" s="10"/>
      <c r="G9886" s="81"/>
      <c r="AU9886" s="25"/>
    </row>
    <row r="9887">
      <c r="D9887" s="10"/>
      <c r="E9887" s="10"/>
      <c r="G9887" s="81"/>
      <c r="AU9887" s="25"/>
    </row>
    <row r="9888">
      <c r="D9888" s="10"/>
      <c r="E9888" s="10"/>
      <c r="G9888" s="81"/>
      <c r="AU9888" s="25"/>
    </row>
    <row r="9889">
      <c r="D9889" s="10"/>
      <c r="E9889" s="10"/>
      <c r="G9889" s="81"/>
      <c r="AU9889" s="25"/>
    </row>
    <row r="9890">
      <c r="D9890" s="10"/>
      <c r="E9890" s="10"/>
      <c r="G9890" s="81"/>
      <c r="AU9890" s="25"/>
    </row>
    <row r="9891">
      <c r="D9891" s="10"/>
      <c r="E9891" s="10"/>
      <c r="G9891" s="81"/>
      <c r="AU9891" s="25"/>
    </row>
    <row r="9892">
      <c r="D9892" s="10"/>
      <c r="E9892" s="10"/>
      <c r="G9892" s="81"/>
      <c r="AU9892" s="25"/>
    </row>
    <row r="9893">
      <c r="D9893" s="10"/>
      <c r="E9893" s="10"/>
      <c r="G9893" s="81"/>
      <c r="AU9893" s="25"/>
    </row>
    <row r="9894">
      <c r="D9894" s="10"/>
      <c r="E9894" s="10"/>
      <c r="G9894" s="81"/>
      <c r="AU9894" s="25"/>
    </row>
    <row r="9895">
      <c r="D9895" s="10"/>
      <c r="E9895" s="10"/>
      <c r="G9895" s="81"/>
      <c r="AU9895" s="25"/>
    </row>
    <row r="9896">
      <c r="D9896" s="10"/>
      <c r="E9896" s="10"/>
      <c r="G9896" s="81"/>
      <c r="AU9896" s="25"/>
    </row>
    <row r="9897">
      <c r="D9897" s="10"/>
      <c r="E9897" s="10"/>
      <c r="G9897" s="81"/>
      <c r="AU9897" s="25"/>
    </row>
    <row r="9898">
      <c r="D9898" s="10"/>
      <c r="E9898" s="10"/>
      <c r="G9898" s="81"/>
      <c r="AU9898" s="25"/>
    </row>
    <row r="9899">
      <c r="D9899" s="10"/>
      <c r="E9899" s="10"/>
      <c r="G9899" s="81"/>
      <c r="AU9899" s="25"/>
    </row>
    <row r="9900">
      <c r="D9900" s="10"/>
      <c r="E9900" s="10"/>
      <c r="G9900" s="81"/>
      <c r="AU9900" s="25"/>
    </row>
    <row r="9901">
      <c r="D9901" s="10"/>
      <c r="E9901" s="10"/>
      <c r="G9901" s="81"/>
      <c r="AU9901" s="25"/>
    </row>
    <row r="9902">
      <c r="D9902" s="10"/>
      <c r="E9902" s="10"/>
      <c r="G9902" s="81"/>
      <c r="AU9902" s="25"/>
    </row>
    <row r="9903">
      <c r="D9903" s="10"/>
      <c r="E9903" s="10"/>
      <c r="G9903" s="81"/>
      <c r="AU9903" s="25"/>
    </row>
    <row r="9904">
      <c r="D9904" s="10"/>
      <c r="E9904" s="10"/>
      <c r="G9904" s="81"/>
      <c r="AU9904" s="25"/>
    </row>
    <row r="9905">
      <c r="D9905" s="10"/>
      <c r="E9905" s="10"/>
      <c r="G9905" s="81"/>
      <c r="AU9905" s="25"/>
    </row>
    <row r="9906">
      <c r="D9906" s="10"/>
      <c r="E9906" s="10"/>
      <c r="G9906" s="81"/>
      <c r="AU9906" s="25"/>
    </row>
    <row r="9907">
      <c r="D9907" s="10"/>
      <c r="E9907" s="10"/>
      <c r="G9907" s="81"/>
      <c r="AU9907" s="25"/>
    </row>
    <row r="9908">
      <c r="D9908" s="10"/>
      <c r="E9908" s="10"/>
      <c r="G9908" s="81"/>
      <c r="AU9908" s="25"/>
    </row>
    <row r="9909">
      <c r="D9909" s="10"/>
      <c r="E9909" s="10"/>
      <c r="G9909" s="81"/>
      <c r="AU9909" s="25"/>
    </row>
    <row r="9910">
      <c r="D9910" s="10"/>
      <c r="E9910" s="10"/>
      <c r="G9910" s="81"/>
      <c r="AU9910" s="25"/>
    </row>
    <row r="9911">
      <c r="D9911" s="10"/>
      <c r="E9911" s="10"/>
      <c r="G9911" s="81"/>
      <c r="AU9911" s="25"/>
    </row>
    <row r="9912">
      <c r="D9912" s="10"/>
      <c r="E9912" s="10"/>
      <c r="G9912" s="81"/>
      <c r="AU9912" s="25"/>
    </row>
    <row r="9913">
      <c r="D9913" s="10"/>
      <c r="E9913" s="10"/>
      <c r="G9913" s="81"/>
      <c r="AU9913" s="25"/>
    </row>
    <row r="9914">
      <c r="D9914" s="10"/>
      <c r="E9914" s="10"/>
      <c r="G9914" s="81"/>
      <c r="AU9914" s="25"/>
    </row>
    <row r="9915">
      <c r="D9915" s="10"/>
      <c r="E9915" s="10"/>
      <c r="G9915" s="81"/>
      <c r="AU9915" s="25"/>
    </row>
    <row r="9916">
      <c r="D9916" s="10"/>
      <c r="E9916" s="10"/>
      <c r="G9916" s="81"/>
      <c r="AU9916" s="25"/>
    </row>
    <row r="9917">
      <c r="D9917" s="10"/>
      <c r="E9917" s="10"/>
      <c r="G9917" s="81"/>
      <c r="AU9917" s="25"/>
    </row>
    <row r="9918">
      <c r="D9918" s="10"/>
      <c r="E9918" s="10"/>
      <c r="G9918" s="81"/>
      <c r="AU9918" s="25"/>
    </row>
    <row r="9919">
      <c r="D9919" s="10"/>
      <c r="E9919" s="10"/>
      <c r="G9919" s="81"/>
      <c r="AU9919" s="25"/>
    </row>
    <row r="9920">
      <c r="D9920" s="10"/>
      <c r="E9920" s="10"/>
      <c r="G9920" s="81"/>
      <c r="AU9920" s="25"/>
    </row>
    <row r="9921">
      <c r="D9921" s="10"/>
      <c r="E9921" s="10"/>
      <c r="G9921" s="81"/>
      <c r="AU9921" s="25"/>
    </row>
    <row r="9922">
      <c r="D9922" s="10"/>
      <c r="E9922" s="10"/>
      <c r="G9922" s="81"/>
      <c r="AU9922" s="25"/>
    </row>
    <row r="9923">
      <c r="D9923" s="10"/>
      <c r="E9923" s="10"/>
      <c r="G9923" s="81"/>
      <c r="AU9923" s="25"/>
    </row>
    <row r="9924">
      <c r="D9924" s="10"/>
      <c r="E9924" s="10"/>
      <c r="G9924" s="81"/>
      <c r="AU9924" s="25"/>
    </row>
    <row r="9925">
      <c r="D9925" s="10"/>
      <c r="E9925" s="10"/>
      <c r="G9925" s="81"/>
      <c r="AU9925" s="25"/>
    </row>
    <row r="9926">
      <c r="D9926" s="10"/>
      <c r="E9926" s="10"/>
      <c r="G9926" s="81"/>
      <c r="AU9926" s="25"/>
    </row>
    <row r="9927">
      <c r="D9927" s="10"/>
      <c r="E9927" s="10"/>
      <c r="G9927" s="81"/>
      <c r="AU9927" s="25"/>
    </row>
    <row r="9928">
      <c r="D9928" s="10"/>
      <c r="E9928" s="10"/>
      <c r="G9928" s="81"/>
      <c r="AU9928" s="25"/>
    </row>
    <row r="9929">
      <c r="D9929" s="10"/>
      <c r="E9929" s="10"/>
      <c r="G9929" s="81"/>
      <c r="AU9929" s="25"/>
    </row>
    <row r="9930">
      <c r="D9930" s="10"/>
      <c r="E9930" s="10"/>
      <c r="G9930" s="81"/>
      <c r="AU9930" s="25"/>
    </row>
    <row r="9931">
      <c r="D9931" s="10"/>
      <c r="E9931" s="10"/>
      <c r="G9931" s="81"/>
      <c r="AU9931" s="25"/>
    </row>
    <row r="9932">
      <c r="D9932" s="10"/>
      <c r="E9932" s="10"/>
      <c r="G9932" s="81"/>
      <c r="AU9932" s="25"/>
    </row>
    <row r="9933">
      <c r="D9933" s="10"/>
      <c r="E9933" s="10"/>
      <c r="G9933" s="81"/>
      <c r="AU9933" s="25"/>
    </row>
    <row r="9934">
      <c r="D9934" s="10"/>
      <c r="E9934" s="10"/>
      <c r="G9934" s="81"/>
      <c r="AU9934" s="25"/>
    </row>
    <row r="9935">
      <c r="D9935" s="10"/>
      <c r="E9935" s="10"/>
      <c r="G9935" s="81"/>
      <c r="AU9935" s="25"/>
    </row>
    <row r="9936">
      <c r="D9936" s="10"/>
      <c r="E9936" s="10"/>
      <c r="G9936" s="81"/>
      <c r="AU9936" s="25"/>
    </row>
    <row r="9937">
      <c r="D9937" s="10"/>
      <c r="E9937" s="10"/>
      <c r="G9937" s="81"/>
      <c r="AU9937" s="25"/>
    </row>
    <row r="9938">
      <c r="D9938" s="10"/>
      <c r="E9938" s="10"/>
      <c r="G9938" s="81"/>
      <c r="AU9938" s="25"/>
    </row>
    <row r="9939">
      <c r="D9939" s="10"/>
      <c r="E9939" s="10"/>
      <c r="G9939" s="81"/>
      <c r="AU9939" s="25"/>
    </row>
    <row r="9940">
      <c r="D9940" s="10"/>
      <c r="E9940" s="10"/>
      <c r="G9940" s="81"/>
      <c r="AU9940" s="25"/>
    </row>
    <row r="9941">
      <c r="D9941" s="10"/>
      <c r="E9941" s="10"/>
      <c r="G9941" s="81"/>
      <c r="AU9941" s="25"/>
    </row>
    <row r="9942">
      <c r="D9942" s="10"/>
      <c r="E9942" s="10"/>
      <c r="G9942" s="81"/>
      <c r="AU9942" s="25"/>
    </row>
    <row r="9943">
      <c r="D9943" s="10"/>
      <c r="E9943" s="10"/>
      <c r="G9943" s="81"/>
      <c r="AU9943" s="25"/>
    </row>
    <row r="9944">
      <c r="D9944" s="10"/>
      <c r="E9944" s="10"/>
      <c r="G9944" s="81"/>
      <c r="AU9944" s="25"/>
    </row>
    <row r="9945">
      <c r="D9945" s="10"/>
      <c r="E9945" s="10"/>
      <c r="G9945" s="81"/>
      <c r="AU9945" s="25"/>
    </row>
    <row r="9946">
      <c r="D9946" s="10"/>
      <c r="E9946" s="10"/>
      <c r="G9946" s="81"/>
      <c r="AU9946" s="25"/>
    </row>
    <row r="9947">
      <c r="D9947" s="10"/>
      <c r="E9947" s="10"/>
      <c r="G9947" s="81"/>
      <c r="AU9947" s="25"/>
    </row>
    <row r="9948">
      <c r="D9948" s="10"/>
      <c r="E9948" s="10"/>
      <c r="G9948" s="81"/>
      <c r="AU9948" s="25"/>
    </row>
    <row r="9949">
      <c r="D9949" s="10"/>
      <c r="E9949" s="10"/>
      <c r="G9949" s="81"/>
      <c r="AU9949" s="25"/>
    </row>
    <row r="9950">
      <c r="D9950" s="10"/>
      <c r="E9950" s="10"/>
      <c r="G9950" s="81"/>
      <c r="AU9950" s="25"/>
    </row>
    <row r="9951">
      <c r="D9951" s="10"/>
      <c r="E9951" s="10"/>
      <c r="G9951" s="81"/>
      <c r="AU9951" s="25"/>
    </row>
    <row r="9952">
      <c r="D9952" s="10"/>
      <c r="E9952" s="10"/>
      <c r="G9952" s="81"/>
      <c r="AU9952" s="25"/>
    </row>
    <row r="9953">
      <c r="D9953" s="10"/>
      <c r="E9953" s="10"/>
      <c r="G9953" s="81"/>
      <c r="AU9953" s="25"/>
    </row>
    <row r="9954">
      <c r="D9954" s="10"/>
      <c r="E9954" s="10"/>
      <c r="G9954" s="81"/>
      <c r="AU9954" s="25"/>
    </row>
    <row r="9955">
      <c r="D9955" s="10"/>
      <c r="E9955" s="10"/>
      <c r="G9955" s="81"/>
      <c r="AU9955" s="25"/>
    </row>
    <row r="9956">
      <c r="D9956" s="10"/>
      <c r="E9956" s="10"/>
      <c r="G9956" s="81"/>
      <c r="AU9956" s="25"/>
    </row>
    <row r="9957">
      <c r="D9957" s="10"/>
      <c r="E9957" s="10"/>
      <c r="G9957" s="81"/>
      <c r="AU9957" s="25"/>
    </row>
    <row r="9958">
      <c r="D9958" s="10"/>
      <c r="E9958" s="10"/>
      <c r="G9958" s="81"/>
      <c r="AU9958" s="25"/>
    </row>
    <row r="9959">
      <c r="D9959" s="10"/>
      <c r="E9959" s="10"/>
      <c r="G9959" s="81"/>
      <c r="AU9959" s="25"/>
    </row>
    <row r="9960">
      <c r="D9960" s="10"/>
      <c r="E9960" s="10"/>
      <c r="G9960" s="81"/>
      <c r="AU9960" s="25"/>
    </row>
    <row r="9961">
      <c r="D9961" s="10"/>
      <c r="E9961" s="10"/>
      <c r="G9961" s="81"/>
      <c r="AU9961" s="25"/>
    </row>
    <row r="9962">
      <c r="D9962" s="10"/>
      <c r="E9962" s="10"/>
      <c r="G9962" s="81"/>
      <c r="AU9962" s="25"/>
    </row>
    <row r="9963">
      <c r="D9963" s="10"/>
      <c r="E9963" s="10"/>
      <c r="G9963" s="81"/>
      <c r="AU9963" s="25"/>
    </row>
    <row r="9964">
      <c r="D9964" s="10"/>
      <c r="E9964" s="10"/>
      <c r="G9964" s="81"/>
      <c r="AU9964" s="25"/>
    </row>
    <row r="9965">
      <c r="D9965" s="10"/>
      <c r="E9965" s="10"/>
      <c r="G9965" s="81"/>
      <c r="AU9965" s="25"/>
    </row>
    <row r="9966">
      <c r="D9966" s="10"/>
      <c r="E9966" s="10"/>
      <c r="G9966" s="81"/>
      <c r="AU9966" s="25"/>
    </row>
    <row r="9967">
      <c r="D9967" s="10"/>
      <c r="E9967" s="10"/>
      <c r="G9967" s="81"/>
      <c r="AU9967" s="25"/>
    </row>
    <row r="9968">
      <c r="D9968" s="10"/>
      <c r="E9968" s="10"/>
      <c r="G9968" s="81"/>
      <c r="AU9968" s="25"/>
    </row>
    <row r="9969">
      <c r="D9969" s="10"/>
      <c r="E9969" s="10"/>
      <c r="G9969" s="81"/>
      <c r="AU9969" s="25"/>
    </row>
    <row r="9970">
      <c r="D9970" s="10"/>
      <c r="E9970" s="10"/>
      <c r="G9970" s="81"/>
      <c r="AU9970" s="25"/>
    </row>
    <row r="9971">
      <c r="D9971" s="10"/>
      <c r="E9971" s="10"/>
      <c r="G9971" s="81"/>
      <c r="AU9971" s="25"/>
    </row>
    <row r="9972">
      <c r="D9972" s="10"/>
      <c r="E9972" s="10"/>
      <c r="G9972" s="81"/>
      <c r="AU9972" s="25"/>
    </row>
    <row r="9973">
      <c r="D9973" s="10"/>
      <c r="E9973" s="10"/>
      <c r="G9973" s="81"/>
      <c r="AU9973" s="25"/>
    </row>
    <row r="9974">
      <c r="D9974" s="10"/>
      <c r="E9974" s="10"/>
      <c r="G9974" s="81"/>
      <c r="AU9974" s="25"/>
    </row>
    <row r="9975">
      <c r="D9975" s="10"/>
      <c r="E9975" s="10"/>
      <c r="G9975" s="81"/>
      <c r="AU9975" s="25"/>
    </row>
    <row r="9976">
      <c r="D9976" s="10"/>
      <c r="E9976" s="10"/>
      <c r="G9976" s="81"/>
      <c r="AU9976" s="25"/>
    </row>
    <row r="9977">
      <c r="D9977" s="10"/>
      <c r="E9977" s="10"/>
      <c r="G9977" s="81"/>
      <c r="AU9977" s="25"/>
    </row>
    <row r="9978">
      <c r="D9978" s="10"/>
      <c r="E9978" s="10"/>
      <c r="G9978" s="81"/>
      <c r="AU9978" s="25"/>
    </row>
    <row r="9979">
      <c r="D9979" s="10"/>
      <c r="E9979" s="10"/>
      <c r="G9979" s="81"/>
      <c r="AU9979" s="25"/>
    </row>
    <row r="9980">
      <c r="D9980" s="10"/>
      <c r="E9980" s="10"/>
      <c r="G9980" s="81"/>
      <c r="AU9980" s="25"/>
    </row>
    <row r="9981">
      <c r="D9981" s="10"/>
      <c r="E9981" s="10"/>
      <c r="G9981" s="81"/>
      <c r="AU9981" s="25"/>
    </row>
    <row r="9982">
      <c r="D9982" s="10"/>
      <c r="E9982" s="10"/>
      <c r="G9982" s="81"/>
      <c r="AU9982" s="25"/>
    </row>
    <row r="9983">
      <c r="D9983" s="10"/>
      <c r="E9983" s="10"/>
      <c r="G9983" s="81"/>
      <c r="AU9983" s="25"/>
    </row>
    <row r="9984">
      <c r="D9984" s="10"/>
      <c r="E9984" s="10"/>
      <c r="G9984" s="81"/>
      <c r="AU9984" s="25"/>
    </row>
    <row r="9985">
      <c r="D9985" s="10"/>
      <c r="E9985" s="10"/>
      <c r="G9985" s="81"/>
      <c r="AU9985" s="25"/>
    </row>
    <row r="9986">
      <c r="D9986" s="10"/>
      <c r="E9986" s="10"/>
      <c r="G9986" s="81"/>
      <c r="AU9986" s="25"/>
    </row>
    <row r="9987">
      <c r="D9987" s="10"/>
      <c r="E9987" s="10"/>
      <c r="G9987" s="81"/>
      <c r="AU9987" s="25"/>
    </row>
    <row r="9988">
      <c r="D9988" s="10"/>
      <c r="E9988" s="10"/>
      <c r="G9988" s="81"/>
      <c r="AU9988" s="25"/>
    </row>
    <row r="9989">
      <c r="D9989" s="10"/>
      <c r="E9989" s="10"/>
      <c r="G9989" s="81"/>
      <c r="AU9989" s="25"/>
    </row>
    <row r="9990">
      <c r="D9990" s="10"/>
      <c r="E9990" s="10"/>
      <c r="G9990" s="81"/>
      <c r="AU9990" s="25"/>
    </row>
    <row r="9991">
      <c r="D9991" s="10"/>
      <c r="E9991" s="10"/>
      <c r="G9991" s="81"/>
      <c r="AU9991" s="25"/>
    </row>
    <row r="9992">
      <c r="D9992" s="10"/>
      <c r="E9992" s="10"/>
      <c r="G9992" s="81"/>
      <c r="AU9992" s="25"/>
    </row>
    <row r="9993">
      <c r="D9993" s="10"/>
      <c r="E9993" s="10"/>
      <c r="G9993" s="81"/>
      <c r="AU9993" s="25"/>
    </row>
    <row r="9994">
      <c r="D9994" s="10"/>
      <c r="E9994" s="10"/>
      <c r="G9994" s="81"/>
      <c r="AU9994" s="25"/>
    </row>
    <row r="9995">
      <c r="D9995" s="10"/>
      <c r="E9995" s="10"/>
      <c r="G9995" s="81"/>
      <c r="AU9995" s="25"/>
    </row>
    <row r="9996">
      <c r="D9996" s="10"/>
      <c r="E9996" s="10"/>
      <c r="G9996" s="81"/>
      <c r="AU9996" s="25"/>
    </row>
    <row r="9997">
      <c r="D9997" s="10"/>
      <c r="E9997" s="10"/>
      <c r="G9997" s="81"/>
      <c r="AU9997" s="25"/>
    </row>
    <row r="9998">
      <c r="D9998" s="10"/>
      <c r="E9998" s="10"/>
      <c r="G9998" s="81"/>
      <c r="AU9998" s="25"/>
    </row>
    <row r="9999">
      <c r="D9999" s="10"/>
      <c r="E9999" s="10"/>
      <c r="G9999" s="81"/>
      <c r="AU9999" s="25"/>
    </row>
    <row r="10000">
      <c r="D10000" s="10"/>
      <c r="E10000" s="10"/>
      <c r="G10000" s="81"/>
      <c r="AU10000" s="25"/>
    </row>
    <row r="10001">
      <c r="D10001" s="10"/>
      <c r="E10001" s="10"/>
      <c r="G10001" s="81"/>
      <c r="AU10001" s="25"/>
    </row>
    <row r="10002">
      <c r="D10002" s="10"/>
      <c r="E10002" s="10"/>
      <c r="G10002" s="81"/>
      <c r="AU10002" s="25"/>
    </row>
    <row r="10003">
      <c r="D10003" s="10"/>
      <c r="E10003" s="10"/>
      <c r="G10003" s="81"/>
      <c r="AU10003" s="25"/>
    </row>
    <row r="10004">
      <c r="D10004" s="10"/>
      <c r="E10004" s="10"/>
      <c r="G10004" s="81"/>
      <c r="AU10004" s="25"/>
    </row>
    <row r="10005">
      <c r="D10005" s="10"/>
      <c r="E10005" s="10"/>
      <c r="G10005" s="81"/>
      <c r="AU10005" s="25"/>
    </row>
    <row r="10006">
      <c r="D10006" s="10"/>
      <c r="E10006" s="10"/>
      <c r="G10006" s="81"/>
      <c r="AU10006" s="25"/>
    </row>
    <row r="10007">
      <c r="D10007" s="10"/>
      <c r="E10007" s="10"/>
      <c r="G10007" s="81"/>
      <c r="AU10007" s="25"/>
    </row>
    <row r="10008">
      <c r="D10008" s="10"/>
      <c r="E10008" s="10"/>
      <c r="G10008" s="81"/>
      <c r="AU10008" s="25"/>
    </row>
    <row r="10009">
      <c r="D10009" s="10"/>
      <c r="E10009" s="10"/>
      <c r="G10009" s="81"/>
      <c r="AU10009" s="25"/>
    </row>
    <row r="10010">
      <c r="D10010" s="10"/>
      <c r="E10010" s="10"/>
      <c r="G10010" s="81"/>
      <c r="AU10010" s="25"/>
    </row>
    <row r="10011">
      <c r="D10011" s="10"/>
      <c r="E10011" s="10"/>
      <c r="G10011" s="81"/>
      <c r="AU10011" s="25"/>
    </row>
    <row r="10012">
      <c r="D10012" s="10"/>
      <c r="E10012" s="10"/>
      <c r="G10012" s="81"/>
      <c r="AU10012" s="25"/>
    </row>
    <row r="10013">
      <c r="D10013" s="10"/>
      <c r="E10013" s="10"/>
      <c r="G10013" s="81"/>
      <c r="AU10013" s="25"/>
    </row>
    <row r="10014">
      <c r="D10014" s="10"/>
      <c r="E10014" s="10"/>
      <c r="G10014" s="81"/>
      <c r="AU10014" s="25"/>
    </row>
    <row r="10015">
      <c r="D10015" s="10"/>
      <c r="E10015" s="10"/>
      <c r="G10015" s="81"/>
      <c r="AU10015" s="25"/>
    </row>
    <row r="10016">
      <c r="D10016" s="10"/>
      <c r="E10016" s="10"/>
      <c r="G10016" s="81"/>
      <c r="AU10016" s="25"/>
    </row>
    <row r="10017">
      <c r="D10017" s="10"/>
      <c r="E10017" s="10"/>
      <c r="G10017" s="81"/>
      <c r="AU10017" s="25"/>
    </row>
    <row r="10018">
      <c r="D10018" s="10"/>
      <c r="E10018" s="10"/>
      <c r="G10018" s="81"/>
      <c r="AU10018" s="25"/>
    </row>
    <row r="10019">
      <c r="D10019" s="10"/>
      <c r="E10019" s="10"/>
      <c r="G10019" s="81"/>
      <c r="AU10019" s="25"/>
    </row>
    <row r="10020">
      <c r="D10020" s="10"/>
      <c r="E10020" s="10"/>
      <c r="G10020" s="81"/>
      <c r="AU10020" s="25"/>
    </row>
    <row r="10021">
      <c r="D10021" s="10"/>
      <c r="E10021" s="10"/>
      <c r="G10021" s="81"/>
      <c r="AU10021" s="25"/>
    </row>
    <row r="10022">
      <c r="D10022" s="10"/>
      <c r="E10022" s="10"/>
      <c r="G10022" s="81"/>
      <c r="AU10022" s="25"/>
    </row>
    <row r="10023">
      <c r="D10023" s="10"/>
      <c r="E10023" s="10"/>
      <c r="G10023" s="81"/>
      <c r="AU10023" s="25"/>
    </row>
    <row r="10024">
      <c r="D10024" s="10"/>
      <c r="E10024" s="10"/>
      <c r="G10024" s="81"/>
      <c r="AU10024" s="25"/>
    </row>
    <row r="10025">
      <c r="D10025" s="10"/>
      <c r="E10025" s="10"/>
      <c r="G10025" s="81"/>
      <c r="AU10025" s="25"/>
    </row>
    <row r="10026">
      <c r="D10026" s="10"/>
      <c r="E10026" s="10"/>
      <c r="G10026" s="81"/>
      <c r="AU10026" s="25"/>
    </row>
    <row r="10027">
      <c r="D10027" s="10"/>
      <c r="E10027" s="10"/>
      <c r="G10027" s="81"/>
      <c r="AU10027" s="25"/>
    </row>
    <row r="10028">
      <c r="D10028" s="10"/>
      <c r="E10028" s="10"/>
      <c r="G10028" s="81"/>
      <c r="AU10028" s="25"/>
    </row>
    <row r="10029">
      <c r="D10029" s="10"/>
      <c r="E10029" s="10"/>
      <c r="G10029" s="81"/>
      <c r="AU10029" s="25"/>
    </row>
    <row r="10030">
      <c r="D10030" s="10"/>
      <c r="E10030" s="10"/>
      <c r="G10030" s="81"/>
      <c r="AU10030" s="25"/>
    </row>
    <row r="10031">
      <c r="D10031" s="10"/>
      <c r="E10031" s="10"/>
      <c r="G10031" s="81"/>
      <c r="AU10031" s="25"/>
    </row>
    <row r="10032">
      <c r="D10032" s="10"/>
      <c r="E10032" s="10"/>
      <c r="G10032" s="81"/>
      <c r="AU10032" s="25"/>
    </row>
    <row r="10033">
      <c r="D10033" s="10"/>
      <c r="E10033" s="10"/>
      <c r="G10033" s="81"/>
      <c r="AU10033" s="25"/>
    </row>
    <row r="10034">
      <c r="D10034" s="10"/>
      <c r="E10034" s="10"/>
      <c r="G10034" s="81"/>
      <c r="AU10034" s="25"/>
    </row>
    <row r="10035">
      <c r="D10035" s="10"/>
      <c r="E10035" s="10"/>
      <c r="G10035" s="81"/>
      <c r="AU10035" s="25"/>
    </row>
    <row r="10036">
      <c r="D10036" s="10"/>
      <c r="E10036" s="10"/>
      <c r="G10036" s="81"/>
      <c r="AU10036" s="25"/>
    </row>
    <row r="10037">
      <c r="D10037" s="10"/>
      <c r="E10037" s="10"/>
      <c r="G10037" s="81"/>
      <c r="AU10037" s="25"/>
    </row>
    <row r="10038">
      <c r="D10038" s="10"/>
      <c r="E10038" s="10"/>
      <c r="G10038" s="81"/>
      <c r="AU10038" s="25"/>
    </row>
    <row r="10039">
      <c r="D10039" s="10"/>
      <c r="E10039" s="10"/>
      <c r="G10039" s="81"/>
      <c r="AU10039" s="25"/>
    </row>
    <row r="10040">
      <c r="D10040" s="10"/>
      <c r="E10040" s="10"/>
      <c r="G10040" s="81"/>
      <c r="AU10040" s="25"/>
    </row>
    <row r="10041">
      <c r="D10041" s="10"/>
      <c r="E10041" s="10"/>
      <c r="G10041" s="81"/>
      <c r="AU10041" s="25"/>
    </row>
    <row r="10042">
      <c r="D10042" s="10"/>
      <c r="E10042" s="10"/>
      <c r="G10042" s="81"/>
      <c r="AU10042" s="25"/>
    </row>
    <row r="10043">
      <c r="D10043" s="10"/>
      <c r="E10043" s="10"/>
      <c r="G10043" s="81"/>
      <c r="AU10043" s="25"/>
    </row>
    <row r="10044">
      <c r="D10044" s="10"/>
      <c r="E10044" s="10"/>
      <c r="G10044" s="81"/>
      <c r="AU10044" s="25"/>
    </row>
    <row r="10045">
      <c r="D10045" s="10"/>
      <c r="E10045" s="10"/>
      <c r="G10045" s="81"/>
      <c r="AU10045" s="25"/>
    </row>
    <row r="10046">
      <c r="D10046" s="10"/>
      <c r="E10046" s="10"/>
      <c r="G10046" s="81"/>
      <c r="AU10046" s="25"/>
    </row>
    <row r="10047">
      <c r="D10047" s="10"/>
      <c r="E10047" s="10"/>
      <c r="G10047" s="81"/>
      <c r="AU10047" s="25"/>
    </row>
    <row r="10048">
      <c r="D10048" s="10"/>
      <c r="E10048" s="10"/>
      <c r="G10048" s="81"/>
      <c r="AU10048" s="25"/>
    </row>
    <row r="10049">
      <c r="D10049" s="10"/>
      <c r="E10049" s="10"/>
      <c r="G10049" s="81"/>
      <c r="AU10049" s="25"/>
    </row>
    <row r="10050">
      <c r="D10050" s="10"/>
      <c r="E10050" s="10"/>
      <c r="G10050" s="81"/>
      <c r="AU10050" s="25"/>
    </row>
    <row r="10051">
      <c r="D10051" s="10"/>
      <c r="E10051" s="10"/>
      <c r="G10051" s="81"/>
      <c r="AU10051" s="25"/>
    </row>
    <row r="10052">
      <c r="D10052" s="10"/>
      <c r="E10052" s="10"/>
      <c r="G10052" s="81"/>
      <c r="AU10052" s="25"/>
    </row>
    <row r="10053">
      <c r="D10053" s="10"/>
      <c r="E10053" s="10"/>
      <c r="G10053" s="81"/>
      <c r="AU10053" s="25"/>
    </row>
    <row r="10054">
      <c r="D10054" s="10"/>
      <c r="E10054" s="10"/>
      <c r="G10054" s="81"/>
      <c r="AU10054" s="25"/>
    </row>
    <row r="10055">
      <c r="D10055" s="10"/>
      <c r="E10055" s="10"/>
      <c r="G10055" s="81"/>
      <c r="AU10055" s="25"/>
    </row>
    <row r="10056">
      <c r="D10056" s="10"/>
      <c r="E10056" s="10"/>
      <c r="G10056" s="81"/>
      <c r="AU10056" s="25"/>
    </row>
    <row r="10057">
      <c r="D10057" s="10"/>
      <c r="E10057" s="10"/>
      <c r="G10057" s="81"/>
      <c r="AU10057" s="25"/>
    </row>
    <row r="10058">
      <c r="D10058" s="10"/>
      <c r="E10058" s="10"/>
      <c r="G10058" s="81"/>
      <c r="AU10058" s="25"/>
    </row>
    <row r="10059">
      <c r="D10059" s="10"/>
      <c r="E10059" s="10"/>
      <c r="G10059" s="81"/>
      <c r="AU10059" s="25"/>
    </row>
    <row r="10060">
      <c r="D10060" s="10"/>
      <c r="E10060" s="10"/>
      <c r="G10060" s="81"/>
      <c r="AU10060" s="25"/>
    </row>
    <row r="10061">
      <c r="D10061" s="10"/>
      <c r="E10061" s="10"/>
      <c r="G10061" s="81"/>
      <c r="AU10061" s="25"/>
    </row>
    <row r="10062">
      <c r="D10062" s="10"/>
      <c r="E10062" s="10"/>
      <c r="G10062" s="81"/>
      <c r="AU10062" s="25"/>
    </row>
    <row r="10063">
      <c r="D10063" s="10"/>
      <c r="E10063" s="10"/>
      <c r="G10063" s="81"/>
      <c r="AU10063" s="25"/>
    </row>
    <row r="10064">
      <c r="D10064" s="10"/>
      <c r="E10064" s="10"/>
      <c r="G10064" s="81"/>
      <c r="AU10064" s="25"/>
    </row>
    <row r="10065">
      <c r="D10065" s="10"/>
      <c r="E10065" s="10"/>
      <c r="G10065" s="81"/>
      <c r="AU10065" s="25"/>
    </row>
    <row r="10066">
      <c r="D10066" s="10"/>
      <c r="E10066" s="10"/>
      <c r="G10066" s="81"/>
      <c r="AU10066" s="25"/>
    </row>
    <row r="10067">
      <c r="D10067" s="10"/>
      <c r="E10067" s="10"/>
      <c r="G10067" s="81"/>
      <c r="AU10067" s="25"/>
    </row>
    <row r="10068">
      <c r="D10068" s="10"/>
      <c r="E10068" s="10"/>
      <c r="G10068" s="81"/>
      <c r="AU10068" s="25"/>
    </row>
    <row r="10069">
      <c r="D10069" s="10"/>
      <c r="E10069" s="10"/>
      <c r="G10069" s="81"/>
      <c r="AU10069" s="25"/>
    </row>
    <row r="10070">
      <c r="D10070" s="10"/>
      <c r="E10070" s="10"/>
      <c r="G10070" s="81"/>
      <c r="AU10070" s="25"/>
    </row>
    <row r="10071">
      <c r="D10071" s="10"/>
      <c r="E10071" s="10"/>
      <c r="G10071" s="81"/>
      <c r="AU10071" s="25"/>
    </row>
    <row r="10072">
      <c r="D10072" s="10"/>
      <c r="E10072" s="10"/>
      <c r="G10072" s="81"/>
      <c r="AU10072" s="25"/>
    </row>
    <row r="10073">
      <c r="D10073" s="10"/>
      <c r="E10073" s="10"/>
      <c r="G10073" s="81"/>
      <c r="AU10073" s="25"/>
    </row>
    <row r="10074">
      <c r="D10074" s="10"/>
      <c r="E10074" s="10"/>
      <c r="G10074" s="81"/>
      <c r="AU10074" s="25"/>
    </row>
    <row r="10075">
      <c r="D10075" s="10"/>
      <c r="E10075" s="10"/>
      <c r="G10075" s="81"/>
      <c r="AU10075" s="25"/>
    </row>
    <row r="10076">
      <c r="D10076" s="10"/>
      <c r="E10076" s="10"/>
      <c r="G10076" s="81"/>
      <c r="AU10076" s="25"/>
    </row>
    <row r="10077">
      <c r="D10077" s="10"/>
      <c r="E10077" s="10"/>
      <c r="G10077" s="81"/>
      <c r="AU10077" s="25"/>
    </row>
    <row r="10078">
      <c r="D10078" s="10"/>
      <c r="E10078" s="10"/>
      <c r="G10078" s="81"/>
      <c r="AU10078" s="25"/>
    </row>
    <row r="10079">
      <c r="D10079" s="10"/>
      <c r="E10079" s="10"/>
      <c r="G10079" s="81"/>
      <c r="AU10079" s="25"/>
    </row>
    <row r="10080">
      <c r="D10080" s="10"/>
      <c r="E10080" s="10"/>
      <c r="G10080" s="81"/>
      <c r="AU10080" s="25"/>
    </row>
    <row r="10081">
      <c r="D10081" s="10"/>
      <c r="E10081" s="10"/>
      <c r="G10081" s="81"/>
      <c r="AU10081" s="25"/>
    </row>
    <row r="10082">
      <c r="D10082" s="10"/>
      <c r="E10082" s="10"/>
      <c r="G10082" s="81"/>
      <c r="AU10082" s="25"/>
    </row>
    <row r="10083">
      <c r="D10083" s="10"/>
      <c r="E10083" s="10"/>
      <c r="G10083" s="81"/>
      <c r="AU10083" s="25"/>
    </row>
    <row r="10084">
      <c r="D10084" s="10"/>
      <c r="E10084" s="10"/>
      <c r="G10084" s="81"/>
      <c r="AU10084" s="25"/>
    </row>
    <row r="10085">
      <c r="D10085" s="10"/>
      <c r="E10085" s="10"/>
      <c r="G10085" s="81"/>
      <c r="AU10085" s="25"/>
    </row>
    <row r="10086">
      <c r="D10086" s="10"/>
      <c r="E10086" s="10"/>
      <c r="G10086" s="81"/>
      <c r="AU10086" s="25"/>
    </row>
    <row r="10087">
      <c r="D10087" s="10"/>
      <c r="E10087" s="10"/>
      <c r="G10087" s="81"/>
      <c r="AU10087" s="25"/>
    </row>
    <row r="10088">
      <c r="D10088" s="10"/>
      <c r="E10088" s="10"/>
      <c r="G10088" s="81"/>
      <c r="AU10088" s="25"/>
    </row>
    <row r="10089">
      <c r="D10089" s="10"/>
      <c r="E10089" s="10"/>
      <c r="G10089" s="81"/>
      <c r="AU10089" s="25"/>
    </row>
    <row r="10090">
      <c r="D10090" s="10"/>
      <c r="E10090" s="10"/>
      <c r="G10090" s="81"/>
      <c r="AU10090" s="25"/>
    </row>
    <row r="10091">
      <c r="D10091" s="10"/>
      <c r="E10091" s="10"/>
      <c r="G10091" s="81"/>
      <c r="AU10091" s="25"/>
    </row>
    <row r="10092">
      <c r="D10092" s="10"/>
      <c r="E10092" s="10"/>
      <c r="G10092" s="81"/>
      <c r="AU10092" s="25"/>
    </row>
    <row r="10093">
      <c r="D10093" s="10"/>
      <c r="E10093" s="10"/>
      <c r="G10093" s="81"/>
      <c r="AU10093" s="25"/>
    </row>
    <row r="10094">
      <c r="D10094" s="10"/>
      <c r="E10094" s="10"/>
      <c r="G10094" s="81"/>
      <c r="AU10094" s="25"/>
    </row>
    <row r="10095">
      <c r="D10095" s="10"/>
      <c r="E10095" s="10"/>
      <c r="G10095" s="81"/>
      <c r="AU10095" s="25"/>
    </row>
    <row r="10096">
      <c r="D10096" s="10"/>
      <c r="E10096" s="10"/>
      <c r="G10096" s="81"/>
      <c r="AU10096" s="25"/>
    </row>
    <row r="10097">
      <c r="D10097" s="10"/>
      <c r="E10097" s="10"/>
      <c r="G10097" s="81"/>
      <c r="AU10097" s="25"/>
    </row>
    <row r="10098">
      <c r="D10098" s="10"/>
      <c r="E10098" s="10"/>
      <c r="G10098" s="81"/>
      <c r="AU10098" s="25"/>
    </row>
    <row r="10099">
      <c r="D10099" s="10"/>
      <c r="E10099" s="10"/>
      <c r="G10099" s="81"/>
      <c r="AU10099" s="25"/>
    </row>
    <row r="10100">
      <c r="D10100" s="10"/>
      <c r="E10100" s="10"/>
      <c r="G10100" s="81"/>
      <c r="AU10100" s="25"/>
    </row>
    <row r="10101">
      <c r="D10101" s="10"/>
      <c r="E10101" s="10"/>
      <c r="G10101" s="81"/>
      <c r="AU10101" s="25"/>
    </row>
    <row r="10102">
      <c r="D10102" s="10"/>
      <c r="E10102" s="10"/>
      <c r="G10102" s="81"/>
      <c r="AU10102" s="25"/>
    </row>
    <row r="10103">
      <c r="D10103" s="10"/>
      <c r="E10103" s="10"/>
      <c r="G10103" s="81"/>
      <c r="AU10103" s="25"/>
    </row>
    <row r="10104">
      <c r="D10104" s="10"/>
      <c r="E10104" s="10"/>
      <c r="G10104" s="81"/>
      <c r="AU10104" s="25"/>
    </row>
    <row r="10105">
      <c r="D10105" s="10"/>
      <c r="E10105" s="10"/>
      <c r="G10105" s="81"/>
      <c r="AU10105" s="25"/>
    </row>
    <row r="10106">
      <c r="D10106" s="10"/>
      <c r="E10106" s="10"/>
      <c r="G10106" s="81"/>
      <c r="AU10106" s="25"/>
    </row>
    <row r="10107">
      <c r="D10107" s="10"/>
      <c r="E10107" s="10"/>
      <c r="G10107" s="81"/>
      <c r="AU10107" s="25"/>
    </row>
    <row r="10108">
      <c r="D10108" s="10"/>
      <c r="E10108" s="10"/>
      <c r="G10108" s="81"/>
      <c r="AU10108" s="25"/>
    </row>
    <row r="10109">
      <c r="D10109" s="10"/>
      <c r="E10109" s="10"/>
      <c r="G10109" s="81"/>
      <c r="AU10109" s="25"/>
    </row>
    <row r="10110">
      <c r="D10110" s="10"/>
      <c r="E10110" s="10"/>
      <c r="G10110" s="81"/>
      <c r="AU10110" s="25"/>
    </row>
    <row r="10111">
      <c r="D10111" s="10"/>
      <c r="E10111" s="10"/>
      <c r="G10111" s="81"/>
      <c r="AU10111" s="25"/>
    </row>
    <row r="10112">
      <c r="D10112" s="10"/>
      <c r="E10112" s="10"/>
      <c r="G10112" s="81"/>
      <c r="AU10112" s="25"/>
    </row>
    <row r="10113">
      <c r="D10113" s="10"/>
      <c r="E10113" s="10"/>
      <c r="G10113" s="81"/>
      <c r="AU10113" s="25"/>
    </row>
    <row r="10114">
      <c r="D10114" s="10"/>
      <c r="E10114" s="10"/>
      <c r="G10114" s="81"/>
      <c r="AU10114" s="25"/>
    </row>
    <row r="10115">
      <c r="D10115" s="10"/>
      <c r="E10115" s="10"/>
      <c r="G10115" s="81"/>
      <c r="AU10115" s="25"/>
    </row>
    <row r="10116">
      <c r="D10116" s="10"/>
      <c r="E10116" s="10"/>
      <c r="G10116" s="81"/>
      <c r="AU10116" s="25"/>
    </row>
    <row r="10117">
      <c r="D10117" s="10"/>
      <c r="E10117" s="10"/>
      <c r="G10117" s="81"/>
      <c r="AU10117" s="25"/>
    </row>
    <row r="10118">
      <c r="D10118" s="10"/>
      <c r="E10118" s="10"/>
      <c r="G10118" s="81"/>
      <c r="AU10118" s="25"/>
    </row>
    <row r="10119">
      <c r="D10119" s="10"/>
      <c r="E10119" s="10"/>
      <c r="G10119" s="81"/>
      <c r="AU10119" s="25"/>
    </row>
    <row r="10120">
      <c r="D10120" s="10"/>
      <c r="E10120" s="10"/>
      <c r="G10120" s="81"/>
      <c r="AU10120" s="25"/>
    </row>
    <row r="10121">
      <c r="D10121" s="10"/>
      <c r="E10121" s="10"/>
      <c r="G10121" s="81"/>
      <c r="AU10121" s="25"/>
    </row>
    <row r="10122">
      <c r="D10122" s="10"/>
      <c r="E10122" s="10"/>
      <c r="G10122" s="81"/>
      <c r="AU10122" s="25"/>
    </row>
    <row r="10123">
      <c r="D10123" s="10"/>
      <c r="E10123" s="10"/>
      <c r="G10123" s="81"/>
      <c r="AU10123" s="25"/>
    </row>
    <row r="10124">
      <c r="D10124" s="10"/>
      <c r="E10124" s="10"/>
      <c r="G10124" s="81"/>
      <c r="AU10124" s="25"/>
    </row>
    <row r="10125">
      <c r="D10125" s="10"/>
      <c r="E10125" s="10"/>
      <c r="G10125" s="81"/>
      <c r="AU10125" s="25"/>
    </row>
    <row r="10126">
      <c r="D10126" s="10"/>
      <c r="E10126" s="10"/>
      <c r="G10126" s="81"/>
      <c r="AU10126" s="25"/>
    </row>
    <row r="10127">
      <c r="D10127" s="10"/>
      <c r="E10127" s="10"/>
      <c r="G10127" s="81"/>
      <c r="AU10127" s="25"/>
    </row>
    <row r="10128">
      <c r="D10128" s="10"/>
      <c r="E10128" s="10"/>
      <c r="G10128" s="81"/>
      <c r="AU10128" s="25"/>
    </row>
    <row r="10129">
      <c r="D10129" s="10"/>
      <c r="E10129" s="10"/>
      <c r="G10129" s="81"/>
      <c r="AU10129" s="25"/>
    </row>
    <row r="10130">
      <c r="D10130" s="10"/>
      <c r="E10130" s="10"/>
      <c r="G10130" s="81"/>
      <c r="AU10130" s="25"/>
    </row>
    <row r="10131">
      <c r="D10131" s="10"/>
      <c r="E10131" s="10"/>
      <c r="G10131" s="81"/>
      <c r="AU10131" s="25"/>
    </row>
    <row r="10132">
      <c r="D10132" s="10"/>
      <c r="E10132" s="10"/>
      <c r="G10132" s="81"/>
      <c r="AU10132" s="25"/>
    </row>
    <row r="10133">
      <c r="D10133" s="10"/>
      <c r="E10133" s="10"/>
      <c r="G10133" s="81"/>
      <c r="AU10133" s="25"/>
    </row>
    <row r="10134">
      <c r="D10134" s="10"/>
      <c r="E10134" s="10"/>
      <c r="G10134" s="81"/>
      <c r="AU10134" s="25"/>
    </row>
    <row r="10135">
      <c r="D10135" s="10"/>
      <c r="E10135" s="10"/>
      <c r="G10135" s="81"/>
      <c r="AU10135" s="25"/>
    </row>
    <row r="10136">
      <c r="D10136" s="10"/>
      <c r="E10136" s="10"/>
      <c r="G10136" s="81"/>
      <c r="AU10136" s="25"/>
    </row>
    <row r="10137">
      <c r="D10137" s="10"/>
      <c r="E10137" s="10"/>
      <c r="G10137" s="81"/>
      <c r="AU10137" s="25"/>
    </row>
    <row r="10138">
      <c r="D10138" s="10"/>
      <c r="E10138" s="10"/>
      <c r="G10138" s="81"/>
      <c r="AU10138" s="25"/>
    </row>
    <row r="10139">
      <c r="D10139" s="10"/>
      <c r="E10139" s="10"/>
      <c r="G10139" s="81"/>
      <c r="AU10139" s="25"/>
    </row>
    <row r="10140">
      <c r="D10140" s="10"/>
      <c r="E10140" s="10"/>
      <c r="G10140" s="81"/>
      <c r="AU10140" s="25"/>
    </row>
    <row r="10141">
      <c r="D10141" s="10"/>
      <c r="E10141" s="10"/>
      <c r="G10141" s="81"/>
      <c r="AU10141" s="25"/>
    </row>
    <row r="10142">
      <c r="D10142" s="10"/>
      <c r="E10142" s="10"/>
      <c r="G10142" s="81"/>
      <c r="AU10142" s="25"/>
    </row>
    <row r="10143">
      <c r="D10143" s="10"/>
      <c r="E10143" s="10"/>
      <c r="G10143" s="81"/>
      <c r="AU10143" s="25"/>
    </row>
    <row r="10144">
      <c r="D10144" s="10"/>
      <c r="E10144" s="10"/>
      <c r="G10144" s="81"/>
      <c r="AU10144" s="25"/>
    </row>
    <row r="10145">
      <c r="D10145" s="10"/>
      <c r="E10145" s="10"/>
      <c r="G10145" s="81"/>
      <c r="AU10145" s="25"/>
    </row>
    <row r="10146">
      <c r="D10146" s="10"/>
      <c r="E10146" s="10"/>
      <c r="G10146" s="81"/>
      <c r="AU10146" s="25"/>
    </row>
    <row r="10147">
      <c r="D10147" s="10"/>
      <c r="E10147" s="10"/>
      <c r="G10147" s="81"/>
      <c r="AU10147" s="25"/>
    </row>
    <row r="10148">
      <c r="D10148" s="10"/>
      <c r="E10148" s="10"/>
      <c r="G10148" s="81"/>
      <c r="AU10148" s="25"/>
    </row>
    <row r="10149">
      <c r="D10149" s="10"/>
      <c r="E10149" s="10"/>
      <c r="G10149" s="81"/>
      <c r="AU10149" s="25"/>
    </row>
    <row r="10150">
      <c r="D10150" s="10"/>
      <c r="E10150" s="10"/>
      <c r="G10150" s="81"/>
      <c r="AU10150" s="25"/>
    </row>
    <row r="10151">
      <c r="D10151" s="10"/>
      <c r="E10151" s="10"/>
      <c r="G10151" s="81"/>
      <c r="AU10151" s="25"/>
    </row>
    <row r="10152">
      <c r="D10152" s="10"/>
      <c r="E10152" s="10"/>
      <c r="G10152" s="81"/>
      <c r="AU10152" s="25"/>
    </row>
    <row r="10153">
      <c r="D10153" s="10"/>
      <c r="E10153" s="10"/>
      <c r="G10153" s="81"/>
      <c r="AU10153" s="25"/>
    </row>
    <row r="10154">
      <c r="D10154" s="10"/>
      <c r="E10154" s="10"/>
      <c r="G10154" s="81"/>
      <c r="AU10154" s="25"/>
    </row>
    <row r="10155">
      <c r="D10155" s="10"/>
      <c r="E10155" s="10"/>
      <c r="G10155" s="81"/>
      <c r="AU10155" s="25"/>
    </row>
    <row r="10156">
      <c r="D10156" s="10"/>
      <c r="E10156" s="10"/>
      <c r="G10156" s="81"/>
      <c r="AU10156" s="25"/>
    </row>
    <row r="10157">
      <c r="D10157" s="10"/>
      <c r="E10157" s="10"/>
      <c r="G10157" s="81"/>
      <c r="AU10157" s="25"/>
    </row>
    <row r="10158">
      <c r="D10158" s="10"/>
      <c r="E10158" s="10"/>
      <c r="G10158" s="81"/>
      <c r="AU10158" s="25"/>
    </row>
    <row r="10159">
      <c r="D10159" s="10"/>
      <c r="E10159" s="10"/>
      <c r="G10159" s="81"/>
      <c r="AU10159" s="25"/>
    </row>
    <row r="10160">
      <c r="D10160" s="10"/>
      <c r="E10160" s="10"/>
      <c r="G10160" s="81"/>
      <c r="AU10160" s="25"/>
    </row>
    <row r="10161">
      <c r="D10161" s="10"/>
      <c r="E10161" s="10"/>
      <c r="G10161" s="81"/>
      <c r="AU10161" s="25"/>
    </row>
    <row r="10162">
      <c r="D10162" s="10"/>
      <c r="E10162" s="10"/>
      <c r="G10162" s="81"/>
      <c r="AU10162" s="25"/>
    </row>
    <row r="10163">
      <c r="D10163" s="10"/>
      <c r="E10163" s="10"/>
      <c r="G10163" s="81"/>
      <c r="AU10163" s="25"/>
    </row>
    <row r="10164">
      <c r="D10164" s="10"/>
      <c r="E10164" s="10"/>
      <c r="G10164" s="81"/>
      <c r="AU10164" s="25"/>
    </row>
    <row r="10165">
      <c r="D10165" s="10"/>
      <c r="E10165" s="10"/>
      <c r="G10165" s="81"/>
      <c r="AU10165" s="25"/>
    </row>
    <row r="10166">
      <c r="D10166" s="10"/>
      <c r="E10166" s="10"/>
      <c r="G10166" s="81"/>
      <c r="AU10166" s="25"/>
    </row>
    <row r="10167">
      <c r="D10167" s="10"/>
      <c r="E10167" s="10"/>
      <c r="G10167" s="81"/>
      <c r="AU10167" s="25"/>
    </row>
    <row r="10168">
      <c r="D10168" s="10"/>
      <c r="E10168" s="10"/>
      <c r="G10168" s="81"/>
      <c r="AU10168" s="25"/>
    </row>
    <row r="10169">
      <c r="D10169" s="10"/>
      <c r="E10169" s="10"/>
      <c r="G10169" s="81"/>
      <c r="AU10169" s="25"/>
    </row>
    <row r="10170">
      <c r="D10170" s="10"/>
      <c r="E10170" s="10"/>
      <c r="G10170" s="81"/>
      <c r="AU10170" s="25"/>
    </row>
    <row r="10171">
      <c r="D10171" s="10"/>
      <c r="E10171" s="10"/>
      <c r="G10171" s="81"/>
      <c r="AU10171" s="25"/>
    </row>
    <row r="10172">
      <c r="D10172" s="10"/>
      <c r="E10172" s="10"/>
      <c r="G10172" s="81"/>
      <c r="AU10172" s="25"/>
    </row>
    <row r="10173">
      <c r="D10173" s="10"/>
      <c r="E10173" s="10"/>
      <c r="G10173" s="81"/>
      <c r="AU10173" s="25"/>
    </row>
    <row r="10174">
      <c r="D10174" s="10"/>
      <c r="E10174" s="10"/>
      <c r="G10174" s="81"/>
      <c r="AU10174" s="25"/>
    </row>
    <row r="10175">
      <c r="D10175" s="10"/>
      <c r="E10175" s="10"/>
      <c r="G10175" s="81"/>
      <c r="AU10175" s="25"/>
    </row>
    <row r="10176">
      <c r="D10176" s="10"/>
      <c r="E10176" s="10"/>
      <c r="G10176" s="81"/>
      <c r="AU10176" s="25"/>
    </row>
    <row r="10177">
      <c r="D10177" s="10"/>
      <c r="E10177" s="10"/>
      <c r="G10177" s="81"/>
      <c r="AU10177" s="25"/>
    </row>
    <row r="10178">
      <c r="D10178" s="10"/>
      <c r="E10178" s="10"/>
      <c r="G10178" s="81"/>
      <c r="AU10178" s="25"/>
    </row>
    <row r="10179">
      <c r="D10179" s="10"/>
      <c r="E10179" s="10"/>
      <c r="G10179" s="81"/>
      <c r="AU10179" s="25"/>
    </row>
    <row r="10180">
      <c r="D10180" s="10"/>
      <c r="E10180" s="10"/>
      <c r="G10180" s="81"/>
      <c r="AU10180" s="25"/>
    </row>
    <row r="10181">
      <c r="D10181" s="10"/>
      <c r="E10181" s="10"/>
      <c r="G10181" s="81"/>
      <c r="AU10181" s="25"/>
    </row>
    <row r="10182">
      <c r="D10182" s="10"/>
      <c r="E10182" s="10"/>
      <c r="G10182" s="81"/>
      <c r="AU10182" s="25"/>
    </row>
    <row r="10183">
      <c r="D10183" s="10"/>
      <c r="E10183" s="10"/>
      <c r="G10183" s="81"/>
      <c r="AU10183" s="25"/>
    </row>
    <row r="10184">
      <c r="D10184" s="10"/>
      <c r="E10184" s="10"/>
      <c r="G10184" s="81"/>
      <c r="AU10184" s="25"/>
    </row>
    <row r="10185">
      <c r="D10185" s="10"/>
      <c r="E10185" s="10"/>
      <c r="G10185" s="81"/>
      <c r="AU10185" s="25"/>
    </row>
    <row r="10186">
      <c r="D10186" s="10"/>
      <c r="E10186" s="10"/>
      <c r="G10186" s="81"/>
      <c r="AU10186" s="25"/>
    </row>
    <row r="10187">
      <c r="D10187" s="10"/>
      <c r="E10187" s="10"/>
      <c r="G10187" s="81"/>
      <c r="AU10187" s="25"/>
    </row>
    <row r="10188">
      <c r="D10188" s="10"/>
      <c r="E10188" s="10"/>
      <c r="G10188" s="81"/>
      <c r="AU10188" s="25"/>
    </row>
    <row r="10189">
      <c r="D10189" s="10"/>
      <c r="E10189" s="10"/>
      <c r="G10189" s="81"/>
      <c r="AU10189" s="25"/>
    </row>
    <row r="10190">
      <c r="D10190" s="10"/>
      <c r="E10190" s="10"/>
      <c r="G10190" s="81"/>
      <c r="AU10190" s="25"/>
    </row>
    <row r="10191">
      <c r="D10191" s="10"/>
      <c r="E10191" s="10"/>
      <c r="G10191" s="81"/>
      <c r="AU10191" s="25"/>
    </row>
    <row r="10192">
      <c r="D10192" s="10"/>
      <c r="E10192" s="10"/>
      <c r="G10192" s="81"/>
      <c r="AU10192" s="25"/>
    </row>
    <row r="10193">
      <c r="D10193" s="10"/>
      <c r="E10193" s="10"/>
      <c r="G10193" s="81"/>
      <c r="AU10193" s="25"/>
    </row>
    <row r="10194">
      <c r="D10194" s="10"/>
      <c r="E10194" s="10"/>
      <c r="G10194" s="81"/>
      <c r="AU10194" s="25"/>
    </row>
    <row r="10195">
      <c r="D10195" s="10"/>
      <c r="E10195" s="10"/>
      <c r="G10195" s="81"/>
      <c r="AU10195" s="25"/>
    </row>
    <row r="10196">
      <c r="D10196" s="10"/>
      <c r="E10196" s="10"/>
      <c r="G10196" s="81"/>
      <c r="AU10196" s="25"/>
    </row>
    <row r="10197">
      <c r="D10197" s="10"/>
      <c r="E10197" s="10"/>
      <c r="G10197" s="81"/>
      <c r="AU10197" s="25"/>
    </row>
    <row r="10198">
      <c r="D10198" s="10"/>
      <c r="E10198" s="10"/>
      <c r="G10198" s="81"/>
      <c r="AU10198" s="25"/>
    </row>
    <row r="10199">
      <c r="D10199" s="10"/>
      <c r="E10199" s="10"/>
      <c r="G10199" s="81"/>
      <c r="AU10199" s="25"/>
    </row>
    <row r="10200">
      <c r="D10200" s="10"/>
      <c r="E10200" s="10"/>
      <c r="G10200" s="81"/>
      <c r="AU10200" s="25"/>
    </row>
    <row r="10201">
      <c r="D10201" s="10"/>
      <c r="E10201" s="10"/>
      <c r="G10201" s="81"/>
      <c r="AU10201" s="25"/>
    </row>
    <row r="10202">
      <c r="D10202" s="10"/>
      <c r="E10202" s="10"/>
      <c r="G10202" s="81"/>
      <c r="AU10202" s="25"/>
    </row>
    <row r="10203">
      <c r="D10203" s="10"/>
      <c r="E10203" s="10"/>
      <c r="G10203" s="81"/>
      <c r="AU10203" s="25"/>
    </row>
    <row r="10204">
      <c r="D10204" s="10"/>
      <c r="E10204" s="10"/>
      <c r="G10204" s="81"/>
      <c r="AU10204" s="25"/>
    </row>
    <row r="10205">
      <c r="D10205" s="10"/>
      <c r="E10205" s="10"/>
      <c r="G10205" s="81"/>
      <c r="AU10205" s="25"/>
    </row>
    <row r="10206">
      <c r="D10206" s="10"/>
      <c r="E10206" s="10"/>
      <c r="G10206" s="81"/>
      <c r="AU10206" s="25"/>
    </row>
    <row r="10207">
      <c r="D10207" s="10"/>
      <c r="E10207" s="10"/>
      <c r="G10207" s="81"/>
      <c r="AU10207" s="25"/>
    </row>
    <row r="10208">
      <c r="D10208" s="10"/>
      <c r="E10208" s="10"/>
      <c r="G10208" s="81"/>
      <c r="AU10208" s="25"/>
    </row>
    <row r="10209">
      <c r="D10209" s="10"/>
      <c r="E10209" s="10"/>
      <c r="G10209" s="81"/>
      <c r="AU10209" s="25"/>
    </row>
    <row r="10210">
      <c r="D10210" s="10"/>
      <c r="E10210" s="10"/>
      <c r="G10210" s="81"/>
      <c r="AU10210" s="25"/>
    </row>
    <row r="10211">
      <c r="D10211" s="10"/>
      <c r="E10211" s="10"/>
      <c r="G10211" s="81"/>
      <c r="AU10211" s="25"/>
    </row>
    <row r="10212">
      <c r="D10212" s="10"/>
      <c r="E10212" s="10"/>
      <c r="G10212" s="81"/>
      <c r="AU10212" s="25"/>
    </row>
    <row r="10213">
      <c r="D10213" s="10"/>
      <c r="E10213" s="10"/>
      <c r="G10213" s="81"/>
      <c r="AU10213" s="25"/>
    </row>
    <row r="10214">
      <c r="D10214" s="10"/>
      <c r="E10214" s="10"/>
      <c r="G10214" s="81"/>
      <c r="AU10214" s="25"/>
    </row>
    <row r="10215">
      <c r="D10215" s="10"/>
      <c r="E10215" s="10"/>
      <c r="G10215" s="81"/>
      <c r="AU10215" s="25"/>
    </row>
    <row r="10216">
      <c r="D10216" s="10"/>
      <c r="E10216" s="10"/>
      <c r="G10216" s="81"/>
      <c r="AU10216" s="25"/>
    </row>
    <row r="10217">
      <c r="D10217" s="10"/>
      <c r="E10217" s="10"/>
      <c r="G10217" s="81"/>
      <c r="AU10217" s="25"/>
    </row>
    <row r="10218">
      <c r="D10218" s="10"/>
      <c r="E10218" s="10"/>
      <c r="G10218" s="81"/>
      <c r="AU10218" s="25"/>
    </row>
    <row r="10219">
      <c r="D10219" s="10"/>
      <c r="E10219" s="10"/>
      <c r="G10219" s="81"/>
      <c r="AU10219" s="25"/>
    </row>
    <row r="10220">
      <c r="D10220" s="10"/>
      <c r="E10220" s="10"/>
      <c r="G10220" s="81"/>
      <c r="AU10220" s="25"/>
    </row>
    <row r="10221">
      <c r="D10221" s="10"/>
      <c r="E10221" s="10"/>
      <c r="G10221" s="81"/>
      <c r="AU10221" s="25"/>
    </row>
    <row r="10222">
      <c r="D10222" s="10"/>
      <c r="E10222" s="10"/>
      <c r="G10222" s="81"/>
      <c r="AU10222" s="25"/>
    </row>
    <row r="10223">
      <c r="D10223" s="10"/>
      <c r="E10223" s="10"/>
      <c r="G10223" s="81"/>
      <c r="AU10223" s="25"/>
    </row>
    <row r="10224">
      <c r="D10224" s="10"/>
      <c r="E10224" s="10"/>
      <c r="G10224" s="81"/>
      <c r="AU10224" s="25"/>
    </row>
    <row r="10225">
      <c r="D10225" s="10"/>
      <c r="E10225" s="10"/>
      <c r="G10225" s="81"/>
      <c r="AU10225" s="25"/>
    </row>
    <row r="10226">
      <c r="D10226" s="10"/>
      <c r="E10226" s="10"/>
      <c r="G10226" s="81"/>
      <c r="AU10226" s="25"/>
    </row>
    <row r="10227">
      <c r="D10227" s="10"/>
      <c r="E10227" s="10"/>
      <c r="G10227" s="81"/>
      <c r="AU10227" s="25"/>
    </row>
    <row r="10228">
      <c r="D10228" s="10"/>
      <c r="E10228" s="10"/>
      <c r="G10228" s="81"/>
      <c r="AU10228" s="25"/>
    </row>
    <row r="10229">
      <c r="D10229" s="10"/>
      <c r="E10229" s="10"/>
      <c r="G10229" s="81"/>
      <c r="AU10229" s="25"/>
    </row>
    <row r="10230">
      <c r="D10230" s="10"/>
      <c r="E10230" s="10"/>
      <c r="G10230" s="81"/>
      <c r="AU10230" s="25"/>
    </row>
    <row r="10231">
      <c r="D10231" s="10"/>
      <c r="E10231" s="10"/>
      <c r="G10231" s="81"/>
      <c r="AU10231" s="25"/>
    </row>
    <row r="10232">
      <c r="D10232" s="10"/>
      <c r="E10232" s="10"/>
      <c r="G10232" s="81"/>
      <c r="AU10232" s="25"/>
    </row>
    <row r="10233">
      <c r="D10233" s="10"/>
      <c r="E10233" s="10"/>
      <c r="G10233" s="81"/>
      <c r="AU10233" s="25"/>
    </row>
    <row r="10234">
      <c r="D10234" s="10"/>
      <c r="E10234" s="10"/>
      <c r="G10234" s="81"/>
      <c r="AU10234" s="25"/>
    </row>
    <row r="10235">
      <c r="D10235" s="10"/>
      <c r="E10235" s="10"/>
      <c r="G10235" s="81"/>
      <c r="AU10235" s="25"/>
    </row>
    <row r="10236">
      <c r="D10236" s="10"/>
      <c r="E10236" s="10"/>
      <c r="G10236" s="81"/>
      <c r="AU10236" s="25"/>
    </row>
    <row r="10237">
      <c r="D10237" s="10"/>
      <c r="E10237" s="10"/>
      <c r="G10237" s="81"/>
      <c r="AU10237" s="25"/>
    </row>
    <row r="10238">
      <c r="D10238" s="10"/>
      <c r="E10238" s="10"/>
      <c r="G10238" s="81"/>
      <c r="AU10238" s="25"/>
    </row>
    <row r="10239">
      <c r="D10239" s="10"/>
      <c r="E10239" s="10"/>
      <c r="G10239" s="81"/>
      <c r="AU10239" s="25"/>
    </row>
    <row r="10240">
      <c r="D10240" s="10"/>
      <c r="E10240" s="10"/>
      <c r="G10240" s="81"/>
      <c r="AU10240" s="25"/>
    </row>
    <row r="10241">
      <c r="D10241" s="10"/>
      <c r="E10241" s="10"/>
      <c r="G10241" s="81"/>
      <c r="AU10241" s="25"/>
    </row>
    <row r="10242">
      <c r="D10242" s="10"/>
      <c r="E10242" s="10"/>
      <c r="G10242" s="81"/>
      <c r="AU10242" s="25"/>
    </row>
    <row r="10243">
      <c r="D10243" s="10"/>
      <c r="E10243" s="10"/>
      <c r="G10243" s="81"/>
      <c r="AU10243" s="25"/>
    </row>
    <row r="10244">
      <c r="D10244" s="10"/>
      <c r="E10244" s="10"/>
      <c r="G10244" s="81"/>
      <c r="AU10244" s="25"/>
    </row>
    <row r="10245">
      <c r="D10245" s="10"/>
      <c r="E10245" s="10"/>
      <c r="G10245" s="81"/>
      <c r="AU10245" s="25"/>
    </row>
    <row r="10246">
      <c r="D10246" s="10"/>
      <c r="E10246" s="10"/>
      <c r="G10246" s="81"/>
      <c r="AU10246" s="25"/>
    </row>
    <row r="10247">
      <c r="D10247" s="10"/>
      <c r="E10247" s="10"/>
      <c r="G10247" s="81"/>
      <c r="AU10247" s="25"/>
    </row>
    <row r="10248">
      <c r="D10248" s="10"/>
      <c r="E10248" s="10"/>
      <c r="G10248" s="81"/>
      <c r="AU10248" s="25"/>
    </row>
    <row r="10249">
      <c r="D10249" s="10"/>
      <c r="E10249" s="10"/>
      <c r="G10249" s="81"/>
      <c r="AU10249" s="25"/>
    </row>
    <row r="10250">
      <c r="D10250" s="10"/>
      <c r="E10250" s="10"/>
      <c r="G10250" s="81"/>
      <c r="AU10250" s="25"/>
    </row>
    <row r="10251">
      <c r="D10251" s="10"/>
      <c r="E10251" s="10"/>
      <c r="G10251" s="81"/>
      <c r="AU10251" s="25"/>
    </row>
    <row r="10252">
      <c r="D10252" s="10"/>
      <c r="E10252" s="10"/>
      <c r="G10252" s="81"/>
      <c r="AU10252" s="25"/>
    </row>
    <row r="10253">
      <c r="D10253" s="10"/>
      <c r="E10253" s="10"/>
      <c r="G10253" s="81"/>
      <c r="AU10253" s="25"/>
    </row>
    <row r="10254">
      <c r="D10254" s="10"/>
      <c r="E10254" s="10"/>
      <c r="G10254" s="81"/>
      <c r="AU10254" s="25"/>
    </row>
    <row r="10255">
      <c r="D10255" s="10"/>
      <c r="E10255" s="10"/>
      <c r="G10255" s="81"/>
      <c r="AU10255" s="25"/>
    </row>
    <row r="10256">
      <c r="D10256" s="10"/>
      <c r="E10256" s="10"/>
      <c r="G10256" s="81"/>
      <c r="AU10256" s="25"/>
    </row>
    <row r="10257">
      <c r="D10257" s="10"/>
      <c r="E10257" s="10"/>
      <c r="G10257" s="81"/>
      <c r="AU10257" s="25"/>
    </row>
    <row r="10258">
      <c r="D10258" s="10"/>
      <c r="E10258" s="10"/>
      <c r="G10258" s="81"/>
      <c r="AU10258" s="25"/>
    </row>
    <row r="10259">
      <c r="D10259" s="10"/>
      <c r="E10259" s="10"/>
      <c r="G10259" s="81"/>
      <c r="AU10259" s="25"/>
    </row>
    <row r="10260">
      <c r="D10260" s="10"/>
      <c r="E10260" s="10"/>
      <c r="G10260" s="81"/>
      <c r="AU10260" s="25"/>
    </row>
    <row r="10261">
      <c r="D10261" s="10"/>
      <c r="E10261" s="10"/>
      <c r="G10261" s="81"/>
      <c r="AU10261" s="25"/>
    </row>
    <row r="10262">
      <c r="D10262" s="10"/>
      <c r="E10262" s="10"/>
      <c r="G10262" s="81"/>
      <c r="AU10262" s="25"/>
    </row>
    <row r="10263">
      <c r="D10263" s="10"/>
      <c r="E10263" s="10"/>
      <c r="G10263" s="81"/>
      <c r="AU10263" s="25"/>
    </row>
    <row r="10264">
      <c r="D10264" s="10"/>
      <c r="E10264" s="10"/>
      <c r="G10264" s="81"/>
      <c r="AU10264" s="25"/>
    </row>
    <row r="10265">
      <c r="D10265" s="10"/>
      <c r="E10265" s="10"/>
      <c r="G10265" s="81"/>
      <c r="AU10265" s="25"/>
    </row>
    <row r="10266">
      <c r="D10266" s="10"/>
      <c r="E10266" s="10"/>
      <c r="G10266" s="81"/>
      <c r="AU10266" s="25"/>
    </row>
    <row r="10267">
      <c r="D10267" s="10"/>
      <c r="E10267" s="10"/>
      <c r="G10267" s="81"/>
      <c r="AU10267" s="25"/>
    </row>
    <row r="10268">
      <c r="D10268" s="10"/>
      <c r="E10268" s="10"/>
      <c r="G10268" s="81"/>
      <c r="AU10268" s="25"/>
    </row>
    <row r="10269">
      <c r="D10269" s="10"/>
      <c r="E10269" s="10"/>
      <c r="G10269" s="81"/>
      <c r="AU10269" s="25"/>
    </row>
    <row r="10270">
      <c r="D10270" s="10"/>
      <c r="E10270" s="10"/>
      <c r="G10270" s="81"/>
      <c r="AU10270" s="25"/>
    </row>
    <row r="10271">
      <c r="D10271" s="10"/>
      <c r="E10271" s="10"/>
      <c r="G10271" s="81"/>
      <c r="AU10271" s="25"/>
    </row>
    <row r="10272">
      <c r="D10272" s="10"/>
      <c r="E10272" s="10"/>
      <c r="G10272" s="81"/>
      <c r="AU10272" s="25"/>
    </row>
    <row r="10273">
      <c r="D10273" s="10"/>
      <c r="E10273" s="10"/>
      <c r="G10273" s="81"/>
      <c r="AU10273" s="25"/>
    </row>
    <row r="10274">
      <c r="D10274" s="10"/>
      <c r="E10274" s="10"/>
      <c r="G10274" s="81"/>
      <c r="AU10274" s="25"/>
    </row>
    <row r="10275">
      <c r="D10275" s="10"/>
      <c r="E10275" s="10"/>
      <c r="G10275" s="81"/>
      <c r="AU10275" s="25"/>
    </row>
    <row r="10276">
      <c r="D10276" s="10"/>
      <c r="E10276" s="10"/>
      <c r="G10276" s="81"/>
      <c r="AU10276" s="25"/>
    </row>
    <row r="10277">
      <c r="D10277" s="10"/>
      <c r="E10277" s="10"/>
      <c r="G10277" s="81"/>
      <c r="AU10277" s="25"/>
    </row>
    <row r="10278">
      <c r="D10278" s="10"/>
      <c r="E10278" s="10"/>
      <c r="G10278" s="81"/>
      <c r="AU10278" s="25"/>
    </row>
    <row r="10279">
      <c r="D10279" s="10"/>
      <c r="E10279" s="10"/>
      <c r="G10279" s="81"/>
      <c r="AU10279" s="25"/>
    </row>
    <row r="10280">
      <c r="D10280" s="10"/>
      <c r="E10280" s="10"/>
      <c r="G10280" s="81"/>
      <c r="AU10280" s="25"/>
    </row>
    <row r="10281">
      <c r="D10281" s="10"/>
      <c r="E10281" s="10"/>
      <c r="G10281" s="81"/>
      <c r="AU10281" s="25"/>
    </row>
    <row r="10282">
      <c r="D10282" s="10"/>
      <c r="E10282" s="10"/>
      <c r="G10282" s="81"/>
      <c r="AU10282" s="25"/>
    </row>
    <row r="10283">
      <c r="D10283" s="10"/>
      <c r="E10283" s="10"/>
      <c r="G10283" s="81"/>
      <c r="AU10283" s="25"/>
    </row>
    <row r="10284">
      <c r="D10284" s="10"/>
      <c r="E10284" s="10"/>
      <c r="G10284" s="81"/>
      <c r="AU10284" s="25"/>
    </row>
    <row r="10285">
      <c r="D10285" s="10"/>
      <c r="E10285" s="10"/>
      <c r="G10285" s="81"/>
      <c r="AU10285" s="25"/>
    </row>
    <row r="10286">
      <c r="D10286" s="10"/>
      <c r="E10286" s="10"/>
      <c r="G10286" s="81"/>
      <c r="AU10286" s="25"/>
    </row>
    <row r="10287">
      <c r="D10287" s="10"/>
      <c r="E10287" s="10"/>
      <c r="G10287" s="81"/>
      <c r="AU10287" s="25"/>
    </row>
    <row r="10288">
      <c r="D10288" s="10"/>
      <c r="E10288" s="10"/>
      <c r="G10288" s="81"/>
      <c r="AU10288" s="25"/>
    </row>
    <row r="10289">
      <c r="D10289" s="10"/>
      <c r="E10289" s="10"/>
      <c r="G10289" s="81"/>
      <c r="AU10289" s="25"/>
    </row>
    <row r="10290">
      <c r="D10290" s="10"/>
      <c r="E10290" s="10"/>
      <c r="G10290" s="81"/>
      <c r="AU10290" s="25"/>
    </row>
    <row r="10291">
      <c r="D10291" s="10"/>
      <c r="E10291" s="10"/>
      <c r="G10291" s="81"/>
      <c r="AU10291" s="25"/>
    </row>
    <row r="10292">
      <c r="D10292" s="10"/>
      <c r="E10292" s="10"/>
      <c r="G10292" s="81"/>
      <c r="AU10292" s="25"/>
    </row>
    <row r="10293">
      <c r="D10293" s="10"/>
      <c r="E10293" s="10"/>
      <c r="G10293" s="81"/>
      <c r="AU10293" s="25"/>
    </row>
    <row r="10294">
      <c r="D10294" s="10"/>
      <c r="E10294" s="10"/>
      <c r="G10294" s="81"/>
      <c r="AU10294" s="25"/>
    </row>
    <row r="10295">
      <c r="D10295" s="10"/>
      <c r="E10295" s="10"/>
      <c r="G10295" s="81"/>
      <c r="AU10295" s="25"/>
    </row>
    <row r="10296">
      <c r="D10296" s="10"/>
      <c r="E10296" s="10"/>
      <c r="G10296" s="81"/>
      <c r="AU10296" s="25"/>
    </row>
    <row r="10297">
      <c r="D10297" s="10"/>
      <c r="E10297" s="10"/>
      <c r="G10297" s="81"/>
      <c r="AU10297" s="25"/>
    </row>
    <row r="10298">
      <c r="D10298" s="10"/>
      <c r="E10298" s="10"/>
      <c r="G10298" s="81"/>
      <c r="AU10298" s="25"/>
    </row>
    <row r="10299">
      <c r="D10299" s="10"/>
      <c r="E10299" s="10"/>
      <c r="G10299" s="81"/>
      <c r="AU10299" s="25"/>
    </row>
    <row r="10300">
      <c r="D10300" s="10"/>
      <c r="E10300" s="10"/>
      <c r="G10300" s="81"/>
      <c r="AU10300" s="25"/>
    </row>
    <row r="10301">
      <c r="D10301" s="10"/>
      <c r="E10301" s="10"/>
      <c r="G10301" s="81"/>
      <c r="AU10301" s="25"/>
    </row>
    <row r="10302">
      <c r="D10302" s="10"/>
      <c r="E10302" s="10"/>
      <c r="G10302" s="81"/>
      <c r="AU10302" s="25"/>
    </row>
    <row r="10303">
      <c r="D10303" s="10"/>
      <c r="E10303" s="10"/>
      <c r="G10303" s="81"/>
      <c r="AU10303" s="25"/>
    </row>
    <row r="10304">
      <c r="D10304" s="10"/>
      <c r="E10304" s="10"/>
      <c r="G10304" s="81"/>
      <c r="AU10304" s="25"/>
    </row>
    <row r="10305">
      <c r="D10305" s="10"/>
      <c r="E10305" s="10"/>
      <c r="G10305" s="81"/>
      <c r="AU10305" s="25"/>
    </row>
    <row r="10306">
      <c r="D10306" s="10"/>
      <c r="E10306" s="10"/>
      <c r="G10306" s="81"/>
      <c r="AU10306" s="25"/>
    </row>
    <row r="10307">
      <c r="D10307" s="10"/>
      <c r="E10307" s="10"/>
      <c r="G10307" s="81"/>
      <c r="AU10307" s="25"/>
    </row>
    <row r="10308">
      <c r="D10308" s="10"/>
      <c r="E10308" s="10"/>
      <c r="G10308" s="81"/>
      <c r="AU10308" s="25"/>
    </row>
    <row r="10309">
      <c r="D10309" s="10"/>
      <c r="E10309" s="10"/>
      <c r="G10309" s="81"/>
      <c r="AU10309" s="25"/>
    </row>
    <row r="10310">
      <c r="D10310" s="10"/>
      <c r="E10310" s="10"/>
      <c r="G10310" s="81"/>
      <c r="AU10310" s="25"/>
    </row>
    <row r="10311">
      <c r="D10311" s="10"/>
      <c r="E10311" s="10"/>
      <c r="G10311" s="81"/>
      <c r="AU10311" s="25"/>
    </row>
    <row r="10312">
      <c r="D10312" s="10"/>
      <c r="E10312" s="10"/>
      <c r="G10312" s="81"/>
      <c r="AU10312" s="25"/>
    </row>
    <row r="10313">
      <c r="D10313" s="10"/>
      <c r="E10313" s="10"/>
      <c r="G10313" s="81"/>
      <c r="AU10313" s="25"/>
    </row>
    <row r="10314">
      <c r="D10314" s="10"/>
      <c r="E10314" s="10"/>
      <c r="G10314" s="81"/>
      <c r="AU10314" s="25"/>
    </row>
    <row r="10315">
      <c r="D10315" s="10"/>
      <c r="E10315" s="10"/>
      <c r="G10315" s="81"/>
      <c r="AU10315" s="25"/>
    </row>
    <row r="10316">
      <c r="D10316" s="10"/>
      <c r="E10316" s="10"/>
      <c r="G10316" s="81"/>
      <c r="AU10316" s="25"/>
    </row>
    <row r="10317">
      <c r="D10317" s="10"/>
      <c r="E10317" s="10"/>
      <c r="G10317" s="81"/>
      <c r="AU10317" s="25"/>
    </row>
    <row r="10318">
      <c r="D10318" s="10"/>
      <c r="E10318" s="10"/>
      <c r="G10318" s="81"/>
      <c r="AU10318" s="25"/>
    </row>
    <row r="10319">
      <c r="D10319" s="10"/>
      <c r="E10319" s="10"/>
      <c r="G10319" s="81"/>
      <c r="AU10319" s="25"/>
    </row>
    <row r="10320">
      <c r="D10320" s="10"/>
      <c r="E10320" s="10"/>
      <c r="G10320" s="81"/>
      <c r="AU10320" s="25"/>
    </row>
    <row r="10321">
      <c r="D10321" s="10"/>
      <c r="E10321" s="10"/>
      <c r="G10321" s="81"/>
      <c r="AU10321" s="25"/>
    </row>
    <row r="10322">
      <c r="D10322" s="10"/>
      <c r="E10322" s="10"/>
      <c r="G10322" s="81"/>
      <c r="AU10322" s="25"/>
    </row>
    <row r="10323">
      <c r="D10323" s="10"/>
      <c r="E10323" s="10"/>
      <c r="G10323" s="81"/>
      <c r="AU10323" s="25"/>
    </row>
    <row r="10324">
      <c r="D10324" s="10"/>
      <c r="E10324" s="10"/>
      <c r="G10324" s="81"/>
      <c r="AU10324" s="25"/>
    </row>
    <row r="10325">
      <c r="D10325" s="10"/>
      <c r="E10325" s="10"/>
      <c r="G10325" s="81"/>
      <c r="AU10325" s="25"/>
    </row>
    <row r="10326">
      <c r="D10326" s="10"/>
      <c r="E10326" s="10"/>
      <c r="G10326" s="81"/>
      <c r="AU10326" s="25"/>
    </row>
    <row r="10327">
      <c r="D10327" s="10"/>
      <c r="E10327" s="10"/>
      <c r="G10327" s="81"/>
      <c r="AU10327" s="25"/>
    </row>
    <row r="10328">
      <c r="D10328" s="10"/>
      <c r="E10328" s="10"/>
      <c r="G10328" s="81"/>
      <c r="AU10328" s="25"/>
    </row>
    <row r="10329">
      <c r="D10329" s="10"/>
      <c r="E10329" s="10"/>
      <c r="G10329" s="81"/>
      <c r="AU10329" s="25"/>
    </row>
    <row r="10330">
      <c r="D10330" s="10"/>
      <c r="E10330" s="10"/>
      <c r="G10330" s="81"/>
      <c r="AU10330" s="25"/>
    </row>
    <row r="10331">
      <c r="D10331" s="10"/>
      <c r="E10331" s="10"/>
      <c r="G10331" s="81"/>
      <c r="AU10331" s="25"/>
    </row>
    <row r="10332">
      <c r="D10332" s="10"/>
      <c r="E10332" s="10"/>
      <c r="G10332" s="81"/>
      <c r="AU10332" s="25"/>
    </row>
    <row r="10333">
      <c r="D10333" s="10"/>
      <c r="E10333" s="10"/>
      <c r="G10333" s="81"/>
      <c r="AU10333" s="25"/>
    </row>
    <row r="10334">
      <c r="D10334" s="10"/>
      <c r="E10334" s="10"/>
      <c r="G10334" s="81"/>
      <c r="AU10334" s="25"/>
    </row>
    <row r="10335">
      <c r="D10335" s="10"/>
      <c r="E10335" s="10"/>
      <c r="G10335" s="81"/>
      <c r="AU10335" s="25"/>
    </row>
    <row r="10336">
      <c r="D10336" s="10"/>
      <c r="E10336" s="10"/>
      <c r="G10336" s="81"/>
      <c r="AU10336" s="25"/>
    </row>
    <row r="10337">
      <c r="D10337" s="10"/>
      <c r="E10337" s="10"/>
      <c r="G10337" s="81"/>
      <c r="AU10337" s="25"/>
    </row>
    <row r="10338">
      <c r="D10338" s="10"/>
      <c r="E10338" s="10"/>
      <c r="G10338" s="81"/>
      <c r="AU10338" s="25"/>
    </row>
    <row r="10339">
      <c r="D10339" s="10"/>
      <c r="E10339" s="10"/>
      <c r="G10339" s="81"/>
      <c r="AU10339" s="25"/>
    </row>
    <row r="10340">
      <c r="D10340" s="10"/>
      <c r="E10340" s="10"/>
      <c r="G10340" s="81"/>
      <c r="AU10340" s="25"/>
    </row>
    <row r="10341">
      <c r="D10341" s="10"/>
      <c r="E10341" s="10"/>
      <c r="G10341" s="81"/>
      <c r="AU10341" s="25"/>
    </row>
    <row r="10342">
      <c r="D10342" s="10"/>
      <c r="E10342" s="10"/>
      <c r="G10342" s="81"/>
      <c r="AU10342" s="25"/>
    </row>
    <row r="10343">
      <c r="D10343" s="10"/>
      <c r="E10343" s="10"/>
      <c r="G10343" s="81"/>
      <c r="AU10343" s="25"/>
    </row>
    <row r="10344">
      <c r="D10344" s="10"/>
      <c r="E10344" s="10"/>
      <c r="G10344" s="81"/>
      <c r="AU10344" s="25"/>
    </row>
    <row r="10345">
      <c r="D10345" s="10"/>
      <c r="E10345" s="10"/>
      <c r="G10345" s="81"/>
      <c r="AU10345" s="25"/>
    </row>
    <row r="10346">
      <c r="D10346" s="10"/>
      <c r="E10346" s="10"/>
      <c r="G10346" s="81"/>
      <c r="AU10346" s="25"/>
    </row>
    <row r="10347">
      <c r="D10347" s="10"/>
      <c r="E10347" s="10"/>
      <c r="G10347" s="81"/>
      <c r="AU10347" s="25"/>
    </row>
    <row r="10348">
      <c r="D10348" s="10"/>
      <c r="E10348" s="10"/>
      <c r="G10348" s="81"/>
      <c r="AU10348" s="25"/>
    </row>
    <row r="10349">
      <c r="D10349" s="10"/>
      <c r="E10349" s="10"/>
      <c r="G10349" s="81"/>
      <c r="AU10349" s="25"/>
    </row>
    <row r="10350">
      <c r="D10350" s="10"/>
      <c r="E10350" s="10"/>
      <c r="G10350" s="81"/>
      <c r="AU10350" s="25"/>
    </row>
    <row r="10351">
      <c r="D10351" s="10"/>
      <c r="E10351" s="10"/>
      <c r="G10351" s="81"/>
      <c r="AU10351" s="25"/>
    </row>
    <row r="10352">
      <c r="D10352" s="10"/>
      <c r="E10352" s="10"/>
      <c r="G10352" s="81"/>
      <c r="AU10352" s="25"/>
    </row>
    <row r="10353">
      <c r="D10353" s="10"/>
      <c r="E10353" s="10"/>
      <c r="G10353" s="81"/>
      <c r="AU10353" s="25"/>
    </row>
    <row r="10354">
      <c r="D10354" s="10"/>
      <c r="E10354" s="10"/>
      <c r="G10354" s="81"/>
      <c r="AU10354" s="25"/>
    </row>
    <row r="10355">
      <c r="D10355" s="10"/>
      <c r="E10355" s="10"/>
      <c r="G10355" s="81"/>
      <c r="AU10355" s="25"/>
    </row>
    <row r="10356">
      <c r="D10356" s="10"/>
      <c r="E10356" s="10"/>
      <c r="G10356" s="81"/>
      <c r="AU10356" s="25"/>
    </row>
    <row r="10357">
      <c r="D10357" s="10"/>
      <c r="E10357" s="10"/>
      <c r="G10357" s="81"/>
      <c r="AU10357" s="25"/>
    </row>
    <row r="10358">
      <c r="D10358" s="10"/>
      <c r="E10358" s="10"/>
      <c r="G10358" s="81"/>
      <c r="AU10358" s="25"/>
    </row>
    <row r="10359">
      <c r="D10359" s="10"/>
      <c r="E10359" s="10"/>
      <c r="G10359" s="81"/>
      <c r="AU10359" s="25"/>
    </row>
    <row r="10360">
      <c r="D10360" s="10"/>
      <c r="E10360" s="10"/>
      <c r="G10360" s="81"/>
      <c r="AU10360" s="25"/>
    </row>
    <row r="10361">
      <c r="D10361" s="10"/>
      <c r="E10361" s="10"/>
      <c r="G10361" s="81"/>
      <c r="AU10361" s="25"/>
    </row>
    <row r="10362">
      <c r="D10362" s="10"/>
      <c r="E10362" s="10"/>
      <c r="G10362" s="81"/>
      <c r="AU10362" s="25"/>
    </row>
    <row r="10363">
      <c r="D10363" s="10"/>
      <c r="E10363" s="10"/>
      <c r="G10363" s="81"/>
      <c r="AU10363" s="25"/>
    </row>
    <row r="10364">
      <c r="D10364" s="10"/>
      <c r="E10364" s="10"/>
      <c r="G10364" s="81"/>
      <c r="AU10364" s="25"/>
    </row>
    <row r="10365">
      <c r="D10365" s="10"/>
      <c r="E10365" s="10"/>
      <c r="G10365" s="81"/>
      <c r="AU10365" s="25"/>
    </row>
    <row r="10366">
      <c r="D10366" s="10"/>
      <c r="E10366" s="10"/>
      <c r="G10366" s="81"/>
      <c r="AU10366" s="25"/>
    </row>
    <row r="10367">
      <c r="D10367" s="10"/>
      <c r="E10367" s="10"/>
      <c r="G10367" s="81"/>
      <c r="AU10367" s="25"/>
    </row>
    <row r="10368">
      <c r="D10368" s="10"/>
      <c r="E10368" s="10"/>
      <c r="G10368" s="81"/>
      <c r="AU10368" s="25"/>
    </row>
    <row r="10369">
      <c r="D10369" s="10"/>
      <c r="E10369" s="10"/>
      <c r="G10369" s="81"/>
      <c r="AU10369" s="25"/>
    </row>
    <row r="10370">
      <c r="D10370" s="10"/>
      <c r="E10370" s="10"/>
      <c r="G10370" s="81"/>
      <c r="AU10370" s="25"/>
    </row>
    <row r="10371">
      <c r="D10371" s="10"/>
      <c r="E10371" s="10"/>
      <c r="G10371" s="81"/>
      <c r="AU10371" s="25"/>
    </row>
    <row r="10372">
      <c r="D10372" s="10"/>
      <c r="E10372" s="10"/>
      <c r="G10372" s="81"/>
      <c r="AU10372" s="25"/>
    </row>
    <row r="10373">
      <c r="D10373" s="10"/>
      <c r="E10373" s="10"/>
      <c r="G10373" s="81"/>
      <c r="AU10373" s="25"/>
    </row>
    <row r="10374">
      <c r="D10374" s="10"/>
      <c r="E10374" s="10"/>
      <c r="G10374" s="81"/>
      <c r="AU10374" s="25"/>
    </row>
    <row r="10375">
      <c r="D10375" s="10"/>
      <c r="E10375" s="10"/>
      <c r="G10375" s="81"/>
      <c r="AU10375" s="25"/>
    </row>
    <row r="10376">
      <c r="D10376" s="10"/>
      <c r="E10376" s="10"/>
      <c r="G10376" s="81"/>
      <c r="AU10376" s="25"/>
    </row>
    <row r="10377">
      <c r="D10377" s="10"/>
      <c r="E10377" s="10"/>
      <c r="G10377" s="81"/>
      <c r="AU10377" s="25"/>
    </row>
    <row r="10378">
      <c r="D10378" s="10"/>
      <c r="E10378" s="10"/>
      <c r="G10378" s="81"/>
      <c r="AU10378" s="25"/>
    </row>
    <row r="10379">
      <c r="D10379" s="10"/>
      <c r="E10379" s="10"/>
      <c r="G10379" s="81"/>
      <c r="AU10379" s="25"/>
    </row>
    <row r="10380">
      <c r="D10380" s="10"/>
      <c r="E10380" s="10"/>
      <c r="G10380" s="81"/>
      <c r="AU10380" s="25"/>
    </row>
    <row r="10381">
      <c r="D10381" s="10"/>
      <c r="E10381" s="10"/>
      <c r="G10381" s="81"/>
      <c r="AU10381" s="25"/>
    </row>
    <row r="10382">
      <c r="D10382" s="10"/>
      <c r="E10382" s="10"/>
      <c r="G10382" s="81"/>
      <c r="AU10382" s="25"/>
    </row>
    <row r="10383">
      <c r="D10383" s="10"/>
      <c r="E10383" s="10"/>
      <c r="G10383" s="81"/>
      <c r="AU10383" s="25"/>
    </row>
    <row r="10384">
      <c r="D10384" s="10"/>
      <c r="E10384" s="10"/>
      <c r="G10384" s="81"/>
      <c r="AU10384" s="25"/>
    </row>
    <row r="10385">
      <c r="D10385" s="10"/>
      <c r="E10385" s="10"/>
      <c r="G10385" s="81"/>
      <c r="AU10385" s="25"/>
    </row>
    <row r="10386">
      <c r="D10386" s="10"/>
      <c r="E10386" s="10"/>
      <c r="G10386" s="81"/>
      <c r="AU10386" s="25"/>
    </row>
    <row r="10387">
      <c r="D10387" s="10"/>
      <c r="E10387" s="10"/>
      <c r="G10387" s="81"/>
      <c r="AU10387" s="25"/>
    </row>
    <row r="10388">
      <c r="D10388" s="10"/>
      <c r="E10388" s="10"/>
      <c r="G10388" s="81"/>
      <c r="AU10388" s="25"/>
    </row>
    <row r="10389">
      <c r="D10389" s="10"/>
      <c r="E10389" s="10"/>
      <c r="G10389" s="81"/>
      <c r="AU10389" s="25"/>
    </row>
    <row r="10390">
      <c r="D10390" s="10"/>
      <c r="E10390" s="10"/>
      <c r="G10390" s="81"/>
      <c r="AU10390" s="25"/>
    </row>
    <row r="10391">
      <c r="D10391" s="10"/>
      <c r="E10391" s="10"/>
      <c r="G10391" s="81"/>
      <c r="AU10391" s="25"/>
    </row>
    <row r="10392">
      <c r="D10392" s="10"/>
      <c r="E10392" s="10"/>
      <c r="G10392" s="81"/>
      <c r="AU10392" s="25"/>
    </row>
    <row r="10393">
      <c r="D10393" s="10"/>
      <c r="E10393" s="10"/>
      <c r="G10393" s="81"/>
      <c r="AU10393" s="25"/>
    </row>
    <row r="10394">
      <c r="D10394" s="10"/>
      <c r="E10394" s="10"/>
      <c r="G10394" s="81"/>
      <c r="AU10394" s="25"/>
    </row>
    <row r="10395">
      <c r="D10395" s="10"/>
      <c r="E10395" s="10"/>
      <c r="G10395" s="81"/>
      <c r="AU10395" s="25"/>
    </row>
    <row r="10396">
      <c r="D10396" s="10"/>
      <c r="E10396" s="10"/>
      <c r="G10396" s="81"/>
      <c r="AU10396" s="25"/>
    </row>
    <row r="10397">
      <c r="D10397" s="10"/>
      <c r="E10397" s="10"/>
      <c r="G10397" s="81"/>
      <c r="AU10397" s="25"/>
    </row>
    <row r="10398">
      <c r="D10398" s="10"/>
      <c r="E10398" s="10"/>
      <c r="G10398" s="81"/>
      <c r="AU10398" s="25"/>
    </row>
    <row r="10399">
      <c r="D10399" s="10"/>
      <c r="E10399" s="10"/>
      <c r="G10399" s="81"/>
      <c r="AU10399" s="25"/>
    </row>
    <row r="10400">
      <c r="D10400" s="10"/>
      <c r="E10400" s="10"/>
      <c r="G10400" s="81"/>
      <c r="AU10400" s="25"/>
    </row>
    <row r="10401">
      <c r="D10401" s="10"/>
      <c r="E10401" s="10"/>
      <c r="G10401" s="81"/>
      <c r="AU10401" s="25"/>
    </row>
    <row r="10402">
      <c r="D10402" s="10"/>
      <c r="E10402" s="10"/>
      <c r="G10402" s="81"/>
      <c r="AU10402" s="25"/>
    </row>
    <row r="10403">
      <c r="D10403" s="10"/>
      <c r="E10403" s="10"/>
      <c r="G10403" s="81"/>
      <c r="AU10403" s="25"/>
    </row>
    <row r="10404">
      <c r="D10404" s="10"/>
      <c r="E10404" s="10"/>
      <c r="G10404" s="81"/>
      <c r="AU10404" s="25"/>
    </row>
    <row r="10405">
      <c r="D10405" s="10"/>
      <c r="E10405" s="10"/>
      <c r="G10405" s="81"/>
      <c r="AU10405" s="25"/>
    </row>
    <row r="10406">
      <c r="D10406" s="10"/>
      <c r="E10406" s="10"/>
      <c r="G10406" s="81"/>
      <c r="AU10406" s="25"/>
    </row>
    <row r="10407">
      <c r="D10407" s="10"/>
      <c r="E10407" s="10"/>
      <c r="G10407" s="81"/>
      <c r="AU10407" s="25"/>
    </row>
    <row r="10408">
      <c r="D10408" s="10"/>
      <c r="E10408" s="10"/>
      <c r="G10408" s="81"/>
      <c r="AU10408" s="25"/>
    </row>
    <row r="10409">
      <c r="D10409" s="10"/>
      <c r="E10409" s="10"/>
      <c r="G10409" s="81"/>
      <c r="AU10409" s="25"/>
    </row>
    <row r="10410">
      <c r="D10410" s="10"/>
      <c r="E10410" s="10"/>
      <c r="G10410" s="81"/>
      <c r="AU10410" s="25"/>
    </row>
    <row r="10411">
      <c r="D10411" s="10"/>
      <c r="E10411" s="10"/>
      <c r="G10411" s="81"/>
      <c r="AU10411" s="25"/>
    </row>
    <row r="10412">
      <c r="D10412" s="10"/>
      <c r="E10412" s="10"/>
      <c r="G10412" s="81"/>
      <c r="AU10412" s="25"/>
    </row>
    <row r="10413">
      <c r="D10413" s="10"/>
      <c r="E10413" s="10"/>
      <c r="G10413" s="81"/>
      <c r="AU10413" s="25"/>
    </row>
    <row r="10414">
      <c r="D10414" s="10"/>
      <c r="E10414" s="10"/>
      <c r="G10414" s="81"/>
      <c r="AU10414" s="25"/>
    </row>
    <row r="10415">
      <c r="D10415" s="10"/>
      <c r="E10415" s="10"/>
      <c r="G10415" s="81"/>
      <c r="AU10415" s="25"/>
    </row>
    <row r="10416">
      <c r="D10416" s="10"/>
      <c r="E10416" s="10"/>
      <c r="G10416" s="81"/>
      <c r="AU10416" s="25"/>
    </row>
    <row r="10417">
      <c r="D10417" s="10"/>
      <c r="E10417" s="10"/>
      <c r="G10417" s="81"/>
      <c r="AU10417" s="25"/>
    </row>
    <row r="10418">
      <c r="D10418" s="10"/>
      <c r="E10418" s="10"/>
      <c r="G10418" s="81"/>
      <c r="AU10418" s="25"/>
    </row>
    <row r="10419">
      <c r="D10419" s="10"/>
      <c r="E10419" s="10"/>
      <c r="G10419" s="81"/>
      <c r="AU10419" s="25"/>
    </row>
    <row r="10420">
      <c r="D10420" s="10"/>
      <c r="E10420" s="10"/>
      <c r="G10420" s="81"/>
      <c r="AU10420" s="25"/>
    </row>
    <row r="10421">
      <c r="D10421" s="10"/>
      <c r="E10421" s="10"/>
      <c r="G10421" s="81"/>
      <c r="AU10421" s="25"/>
    </row>
    <row r="10422">
      <c r="D10422" s="10"/>
      <c r="E10422" s="10"/>
      <c r="G10422" s="81"/>
      <c r="AU10422" s="25"/>
    </row>
    <row r="10423">
      <c r="D10423" s="10"/>
      <c r="E10423" s="10"/>
      <c r="G10423" s="81"/>
      <c r="AU10423" s="25"/>
    </row>
    <row r="10424">
      <c r="D10424" s="10"/>
      <c r="E10424" s="10"/>
      <c r="G10424" s="81"/>
      <c r="AU10424" s="25"/>
    </row>
    <row r="10425">
      <c r="D10425" s="10"/>
      <c r="E10425" s="10"/>
      <c r="G10425" s="81"/>
      <c r="AU10425" s="25"/>
    </row>
    <row r="10426">
      <c r="D10426" s="10"/>
      <c r="E10426" s="10"/>
      <c r="G10426" s="81"/>
      <c r="AU10426" s="25"/>
    </row>
    <row r="10427">
      <c r="D10427" s="10"/>
      <c r="E10427" s="10"/>
      <c r="G10427" s="81"/>
      <c r="AU10427" s="25"/>
    </row>
    <row r="10428">
      <c r="D10428" s="10"/>
      <c r="E10428" s="10"/>
      <c r="G10428" s="81"/>
      <c r="AU10428" s="25"/>
    </row>
    <row r="10429">
      <c r="D10429" s="10"/>
      <c r="E10429" s="10"/>
      <c r="G10429" s="81"/>
      <c r="AU10429" s="25"/>
    </row>
    <row r="10430">
      <c r="D10430" s="10"/>
      <c r="E10430" s="10"/>
      <c r="G10430" s="81"/>
      <c r="AU10430" s="25"/>
    </row>
    <row r="10431">
      <c r="D10431" s="10"/>
      <c r="E10431" s="10"/>
      <c r="G10431" s="81"/>
      <c r="AU10431" s="25"/>
    </row>
    <row r="10432">
      <c r="D10432" s="10"/>
      <c r="E10432" s="10"/>
      <c r="G10432" s="81"/>
      <c r="AU10432" s="25"/>
    </row>
    <row r="10433">
      <c r="D10433" s="10"/>
      <c r="E10433" s="10"/>
      <c r="G10433" s="81"/>
      <c r="AU10433" s="25"/>
    </row>
    <row r="10434">
      <c r="D10434" s="10"/>
      <c r="E10434" s="10"/>
      <c r="G10434" s="81"/>
      <c r="AU10434" s="25"/>
    </row>
    <row r="10435">
      <c r="D10435" s="10"/>
      <c r="E10435" s="10"/>
      <c r="G10435" s="81"/>
      <c r="AU10435" s="25"/>
    </row>
    <row r="10436">
      <c r="D10436" s="10"/>
      <c r="E10436" s="10"/>
      <c r="G10436" s="81"/>
      <c r="AU10436" s="25"/>
    </row>
    <row r="10437">
      <c r="D10437" s="10"/>
      <c r="E10437" s="10"/>
      <c r="G10437" s="81"/>
      <c r="AU10437" s="25"/>
    </row>
    <row r="10438">
      <c r="D10438" s="10"/>
      <c r="E10438" s="10"/>
      <c r="G10438" s="81"/>
      <c r="AU10438" s="25"/>
    </row>
    <row r="10439">
      <c r="D10439" s="10"/>
      <c r="E10439" s="10"/>
      <c r="G10439" s="81"/>
      <c r="AU10439" s="25"/>
    </row>
    <row r="10440">
      <c r="D10440" s="10"/>
      <c r="E10440" s="10"/>
      <c r="G10440" s="81"/>
      <c r="AU10440" s="25"/>
    </row>
    <row r="10441">
      <c r="D10441" s="10"/>
      <c r="E10441" s="10"/>
      <c r="G10441" s="81"/>
      <c r="AU10441" s="25"/>
    </row>
    <row r="10442">
      <c r="D10442" s="10"/>
      <c r="E10442" s="10"/>
      <c r="G10442" s="81"/>
      <c r="AU10442" s="25"/>
    </row>
    <row r="10443">
      <c r="D10443" s="10"/>
      <c r="E10443" s="10"/>
      <c r="G10443" s="81"/>
      <c r="AU10443" s="25"/>
    </row>
    <row r="10444">
      <c r="D10444" s="10"/>
      <c r="E10444" s="10"/>
      <c r="G10444" s="81"/>
      <c r="AU10444" s="25"/>
    </row>
    <row r="10445">
      <c r="D10445" s="10"/>
      <c r="E10445" s="10"/>
      <c r="G10445" s="81"/>
      <c r="AU10445" s="25"/>
    </row>
    <row r="10446">
      <c r="D10446" s="10"/>
      <c r="E10446" s="10"/>
      <c r="G10446" s="81"/>
      <c r="AU10446" s="25"/>
    </row>
    <row r="10447">
      <c r="D10447" s="10"/>
      <c r="E10447" s="10"/>
      <c r="G10447" s="81"/>
      <c r="AU10447" s="25"/>
    </row>
    <row r="10448">
      <c r="D10448" s="10"/>
      <c r="E10448" s="10"/>
      <c r="G10448" s="81"/>
      <c r="AU10448" s="25"/>
    </row>
    <row r="10449">
      <c r="D10449" s="10"/>
      <c r="E10449" s="10"/>
      <c r="G10449" s="81"/>
      <c r="AU10449" s="25"/>
    </row>
    <row r="10450">
      <c r="D10450" s="10"/>
      <c r="E10450" s="10"/>
      <c r="G10450" s="81"/>
      <c r="AU10450" s="25"/>
    </row>
    <row r="10451">
      <c r="D10451" s="10"/>
      <c r="E10451" s="10"/>
      <c r="G10451" s="81"/>
      <c r="AU10451" s="25"/>
    </row>
    <row r="10452">
      <c r="D10452" s="10"/>
      <c r="E10452" s="10"/>
      <c r="G10452" s="81"/>
      <c r="AU10452" s="25"/>
    </row>
    <row r="10453">
      <c r="D10453" s="10"/>
      <c r="E10453" s="10"/>
      <c r="G10453" s="81"/>
      <c r="AU10453" s="25"/>
    </row>
    <row r="10454">
      <c r="D10454" s="10"/>
      <c r="E10454" s="10"/>
      <c r="G10454" s="81"/>
      <c r="AU10454" s="25"/>
    </row>
    <row r="10455">
      <c r="D10455" s="10"/>
      <c r="E10455" s="10"/>
      <c r="G10455" s="81"/>
      <c r="AU10455" s="25"/>
    </row>
    <row r="10456">
      <c r="D10456" s="10"/>
      <c r="E10456" s="10"/>
      <c r="G10456" s="81"/>
      <c r="AU10456" s="25"/>
    </row>
    <row r="10457">
      <c r="D10457" s="10"/>
      <c r="E10457" s="10"/>
      <c r="G10457" s="81"/>
      <c r="AU10457" s="25"/>
    </row>
    <row r="10458">
      <c r="D10458" s="10"/>
      <c r="E10458" s="10"/>
      <c r="G10458" s="81"/>
      <c r="AU10458" s="25"/>
    </row>
    <row r="10459">
      <c r="D10459" s="10"/>
      <c r="E10459" s="10"/>
      <c r="G10459" s="81"/>
      <c r="AU10459" s="25"/>
    </row>
    <row r="10460">
      <c r="D10460" s="10"/>
      <c r="E10460" s="10"/>
      <c r="G10460" s="81"/>
      <c r="AU10460" s="25"/>
    </row>
    <row r="10461">
      <c r="D10461" s="10"/>
      <c r="E10461" s="10"/>
      <c r="G10461" s="81"/>
      <c r="AU10461" s="25"/>
    </row>
    <row r="10462">
      <c r="D10462" s="10"/>
      <c r="E10462" s="10"/>
      <c r="G10462" s="81"/>
      <c r="AU10462" s="25"/>
    </row>
    <row r="10463">
      <c r="D10463" s="10"/>
      <c r="E10463" s="10"/>
      <c r="G10463" s="81"/>
      <c r="AU10463" s="25"/>
    </row>
    <row r="10464">
      <c r="D10464" s="10"/>
      <c r="E10464" s="10"/>
      <c r="G10464" s="81"/>
      <c r="AU10464" s="25"/>
    </row>
    <row r="10465">
      <c r="D10465" s="10"/>
      <c r="E10465" s="10"/>
      <c r="G10465" s="81"/>
      <c r="AU10465" s="25"/>
    </row>
    <row r="10466">
      <c r="D10466" s="10"/>
      <c r="E10466" s="10"/>
      <c r="G10466" s="81"/>
      <c r="AU10466" s="25"/>
    </row>
    <row r="10467">
      <c r="D10467" s="10"/>
      <c r="E10467" s="10"/>
      <c r="G10467" s="81"/>
      <c r="AU10467" s="25"/>
    </row>
    <row r="10468">
      <c r="D10468" s="10"/>
      <c r="E10468" s="10"/>
      <c r="G10468" s="81"/>
      <c r="AU10468" s="25"/>
    </row>
    <row r="10469">
      <c r="D10469" s="10"/>
      <c r="E10469" s="10"/>
      <c r="G10469" s="81"/>
      <c r="AU10469" s="25"/>
    </row>
    <row r="10470">
      <c r="D10470" s="10"/>
      <c r="E10470" s="10"/>
      <c r="G10470" s="81"/>
      <c r="AU10470" s="25"/>
    </row>
    <row r="10471">
      <c r="D10471" s="10"/>
      <c r="E10471" s="10"/>
      <c r="G10471" s="81"/>
      <c r="AU10471" s="25"/>
    </row>
    <row r="10472">
      <c r="D10472" s="10"/>
      <c r="E10472" s="10"/>
      <c r="G10472" s="81"/>
      <c r="AU10472" s="25"/>
    </row>
    <row r="10473">
      <c r="D10473" s="10"/>
      <c r="E10473" s="10"/>
      <c r="G10473" s="81"/>
      <c r="AU10473" s="25"/>
    </row>
    <row r="10474">
      <c r="D10474" s="10"/>
      <c r="E10474" s="10"/>
      <c r="G10474" s="81"/>
      <c r="AU10474" s="25"/>
    </row>
    <row r="10475">
      <c r="D10475" s="10"/>
      <c r="E10475" s="10"/>
      <c r="G10475" s="81"/>
      <c r="AU10475" s="25"/>
    </row>
    <row r="10476">
      <c r="D10476" s="10"/>
      <c r="E10476" s="10"/>
      <c r="G10476" s="81"/>
      <c r="AU10476" s="25"/>
    </row>
    <row r="10477">
      <c r="D10477" s="10"/>
      <c r="E10477" s="10"/>
      <c r="G10477" s="81"/>
      <c r="AU10477" s="25"/>
    </row>
    <row r="10478">
      <c r="D10478" s="10"/>
      <c r="E10478" s="10"/>
      <c r="G10478" s="81"/>
      <c r="AU10478" s="25"/>
    </row>
    <row r="10479">
      <c r="D10479" s="10"/>
      <c r="E10479" s="10"/>
      <c r="G10479" s="81"/>
      <c r="AU10479" s="25"/>
    </row>
    <row r="10480">
      <c r="D10480" s="10"/>
      <c r="E10480" s="10"/>
      <c r="G10480" s="81"/>
      <c r="AU10480" s="25"/>
    </row>
    <row r="10481">
      <c r="D10481" s="10"/>
      <c r="E10481" s="10"/>
      <c r="G10481" s="81"/>
      <c r="AU10481" s="25"/>
    </row>
    <row r="10482">
      <c r="D10482" s="10"/>
      <c r="E10482" s="10"/>
      <c r="G10482" s="81"/>
      <c r="AU10482" s="25"/>
    </row>
    <row r="10483">
      <c r="D10483" s="10"/>
      <c r="E10483" s="10"/>
      <c r="G10483" s="81"/>
      <c r="AU10483" s="25"/>
    </row>
    <row r="10484">
      <c r="D10484" s="10"/>
      <c r="E10484" s="10"/>
      <c r="G10484" s="81"/>
      <c r="AU10484" s="25"/>
    </row>
    <row r="10485">
      <c r="D10485" s="10"/>
      <c r="E10485" s="10"/>
      <c r="G10485" s="81"/>
      <c r="AU10485" s="25"/>
    </row>
    <row r="10486">
      <c r="D10486" s="10"/>
      <c r="E10486" s="10"/>
      <c r="G10486" s="81"/>
      <c r="AU10486" s="25"/>
    </row>
    <row r="10487">
      <c r="D10487" s="10"/>
      <c r="E10487" s="10"/>
      <c r="G10487" s="81"/>
      <c r="AU10487" s="25"/>
    </row>
    <row r="10488">
      <c r="D10488" s="10"/>
      <c r="E10488" s="10"/>
      <c r="G10488" s="81"/>
      <c r="AU10488" s="25"/>
    </row>
    <row r="10489">
      <c r="D10489" s="10"/>
      <c r="E10489" s="10"/>
      <c r="G10489" s="81"/>
      <c r="AU10489" s="25"/>
    </row>
    <row r="10490">
      <c r="D10490" s="10"/>
      <c r="E10490" s="10"/>
      <c r="G10490" s="81"/>
      <c r="AU10490" s="25"/>
    </row>
    <row r="10491">
      <c r="D10491" s="10"/>
      <c r="E10491" s="10"/>
      <c r="G10491" s="81"/>
      <c r="AU10491" s="25"/>
    </row>
    <row r="10492">
      <c r="D10492" s="10"/>
      <c r="E10492" s="10"/>
      <c r="G10492" s="81"/>
      <c r="AU10492" s="25"/>
    </row>
    <row r="10493">
      <c r="D10493" s="10"/>
      <c r="E10493" s="10"/>
      <c r="G10493" s="81"/>
      <c r="AU10493" s="25"/>
    </row>
    <row r="10494">
      <c r="D10494" s="10"/>
      <c r="E10494" s="10"/>
      <c r="G10494" s="81"/>
      <c r="AU10494" s="25"/>
    </row>
    <row r="10495">
      <c r="D10495" s="10"/>
      <c r="E10495" s="10"/>
      <c r="G10495" s="81"/>
      <c r="AU10495" s="25"/>
    </row>
    <row r="10496">
      <c r="D10496" s="10"/>
      <c r="E10496" s="10"/>
      <c r="G10496" s="81"/>
      <c r="AU10496" s="25"/>
    </row>
    <row r="10497">
      <c r="D10497" s="10"/>
      <c r="E10497" s="10"/>
      <c r="G10497" s="81"/>
      <c r="AU10497" s="25"/>
    </row>
    <row r="10498">
      <c r="D10498" s="10"/>
      <c r="E10498" s="10"/>
      <c r="G10498" s="81"/>
      <c r="AU10498" s="25"/>
    </row>
    <row r="10499">
      <c r="D10499" s="10"/>
      <c r="E10499" s="10"/>
      <c r="G10499" s="81"/>
      <c r="AU10499" s="25"/>
    </row>
    <row r="10500">
      <c r="D10500" s="10"/>
      <c r="E10500" s="10"/>
      <c r="G10500" s="81"/>
      <c r="AU10500" s="25"/>
    </row>
    <row r="10501">
      <c r="D10501" s="10"/>
      <c r="E10501" s="10"/>
      <c r="G10501" s="81"/>
      <c r="AU10501" s="25"/>
    </row>
    <row r="10502">
      <c r="D10502" s="10"/>
      <c r="E10502" s="10"/>
      <c r="G10502" s="81"/>
      <c r="AU10502" s="25"/>
    </row>
    <row r="10503">
      <c r="D10503" s="10"/>
      <c r="E10503" s="10"/>
      <c r="G10503" s="81"/>
      <c r="AU10503" s="25"/>
    </row>
    <row r="10504">
      <c r="D10504" s="10"/>
      <c r="E10504" s="10"/>
      <c r="G10504" s="81"/>
      <c r="AU10504" s="25"/>
    </row>
    <row r="10505">
      <c r="D10505" s="10"/>
      <c r="E10505" s="10"/>
      <c r="G10505" s="81"/>
      <c r="AU10505" s="25"/>
    </row>
    <row r="10506">
      <c r="D10506" s="10"/>
      <c r="E10506" s="10"/>
      <c r="G10506" s="81"/>
      <c r="AU10506" s="25"/>
    </row>
    <row r="10507">
      <c r="D10507" s="10"/>
      <c r="E10507" s="10"/>
      <c r="G10507" s="81"/>
      <c r="AU10507" s="25"/>
    </row>
    <row r="10508">
      <c r="D10508" s="10"/>
      <c r="E10508" s="10"/>
      <c r="G10508" s="81"/>
      <c r="AU10508" s="25"/>
    </row>
    <row r="10509">
      <c r="D10509" s="10"/>
      <c r="E10509" s="10"/>
      <c r="G10509" s="81"/>
      <c r="AU10509" s="25"/>
    </row>
    <row r="10510">
      <c r="D10510" s="10"/>
      <c r="E10510" s="10"/>
      <c r="G10510" s="81"/>
      <c r="AU10510" s="25"/>
    </row>
    <row r="10511">
      <c r="D10511" s="10"/>
      <c r="E10511" s="10"/>
      <c r="G10511" s="81"/>
      <c r="AU10511" s="25"/>
    </row>
    <row r="10512">
      <c r="D10512" s="10"/>
      <c r="E10512" s="10"/>
      <c r="G10512" s="81"/>
      <c r="AU10512" s="25"/>
    </row>
    <row r="10513">
      <c r="D10513" s="10"/>
      <c r="E10513" s="10"/>
      <c r="G10513" s="81"/>
      <c r="AU10513" s="25"/>
    </row>
    <row r="10514">
      <c r="D10514" s="10"/>
      <c r="E10514" s="10"/>
      <c r="G10514" s="81"/>
      <c r="AU10514" s="25"/>
    </row>
    <row r="10515">
      <c r="D10515" s="10"/>
      <c r="E10515" s="10"/>
      <c r="G10515" s="81"/>
      <c r="AU10515" s="25"/>
    </row>
    <row r="10516">
      <c r="D10516" s="10"/>
      <c r="E10516" s="10"/>
      <c r="G10516" s="81"/>
      <c r="AU10516" s="25"/>
    </row>
    <row r="10517">
      <c r="D10517" s="10"/>
      <c r="E10517" s="10"/>
      <c r="G10517" s="81"/>
      <c r="AU10517" s="25"/>
    </row>
    <row r="10518">
      <c r="D10518" s="10"/>
      <c r="E10518" s="10"/>
      <c r="G10518" s="81"/>
      <c r="AU10518" s="25"/>
    </row>
    <row r="10519">
      <c r="D10519" s="10"/>
      <c r="E10519" s="10"/>
      <c r="G10519" s="81"/>
      <c r="AU10519" s="25"/>
    </row>
    <row r="10520">
      <c r="D10520" s="10"/>
      <c r="E10520" s="10"/>
      <c r="G10520" s="81"/>
      <c r="AU10520" s="25"/>
    </row>
    <row r="10521">
      <c r="D10521" s="10"/>
      <c r="E10521" s="10"/>
      <c r="G10521" s="81"/>
      <c r="AU10521" s="25"/>
    </row>
    <row r="10522">
      <c r="D10522" s="10"/>
      <c r="E10522" s="10"/>
      <c r="G10522" s="81"/>
      <c r="AU10522" s="25"/>
    </row>
    <row r="10523">
      <c r="D10523" s="10"/>
      <c r="E10523" s="10"/>
      <c r="G10523" s="81"/>
      <c r="AU10523" s="25"/>
    </row>
    <row r="10524">
      <c r="D10524" s="10"/>
      <c r="E10524" s="10"/>
      <c r="G10524" s="81"/>
      <c r="AU10524" s="25"/>
    </row>
    <row r="10525">
      <c r="D10525" s="10"/>
      <c r="E10525" s="10"/>
      <c r="G10525" s="81"/>
      <c r="AU10525" s="25"/>
    </row>
    <row r="10526">
      <c r="D10526" s="10"/>
      <c r="E10526" s="10"/>
      <c r="G10526" s="81"/>
      <c r="AU10526" s="25"/>
    </row>
    <row r="10527">
      <c r="D10527" s="10"/>
      <c r="E10527" s="10"/>
      <c r="G10527" s="81"/>
      <c r="AU10527" s="25"/>
    </row>
    <row r="10528">
      <c r="D10528" s="10"/>
      <c r="E10528" s="10"/>
      <c r="G10528" s="81"/>
      <c r="AU10528" s="25"/>
    </row>
    <row r="10529">
      <c r="D10529" s="10"/>
      <c r="E10529" s="10"/>
      <c r="G10529" s="81"/>
      <c r="AU10529" s="25"/>
    </row>
    <row r="10530">
      <c r="D10530" s="10"/>
      <c r="E10530" s="10"/>
      <c r="G10530" s="81"/>
      <c r="AU10530" s="25"/>
    </row>
    <row r="10531">
      <c r="D10531" s="10"/>
      <c r="E10531" s="10"/>
      <c r="G10531" s="81"/>
      <c r="AU10531" s="25"/>
    </row>
    <row r="10532">
      <c r="D10532" s="10"/>
      <c r="E10532" s="10"/>
      <c r="G10532" s="81"/>
      <c r="AU10532" s="25"/>
    </row>
    <row r="10533">
      <c r="D10533" s="10"/>
      <c r="E10533" s="10"/>
      <c r="G10533" s="81"/>
      <c r="AU10533" s="25"/>
    </row>
    <row r="10534">
      <c r="D10534" s="10"/>
      <c r="E10534" s="10"/>
      <c r="G10534" s="81"/>
      <c r="AU10534" s="25"/>
    </row>
    <row r="10535">
      <c r="D10535" s="10"/>
      <c r="E10535" s="10"/>
      <c r="G10535" s="81"/>
      <c r="AU10535" s="25"/>
    </row>
    <row r="10536">
      <c r="D10536" s="10"/>
      <c r="E10536" s="10"/>
      <c r="G10536" s="81"/>
      <c r="AU10536" s="25"/>
    </row>
    <row r="10537">
      <c r="D10537" s="10"/>
      <c r="E10537" s="10"/>
      <c r="G10537" s="81"/>
      <c r="AU10537" s="25"/>
    </row>
    <row r="10538">
      <c r="D10538" s="10"/>
      <c r="E10538" s="10"/>
      <c r="G10538" s="81"/>
      <c r="AU10538" s="25"/>
    </row>
    <row r="10539">
      <c r="D10539" s="10"/>
      <c r="E10539" s="10"/>
      <c r="G10539" s="81"/>
      <c r="AU10539" s="25"/>
    </row>
    <row r="10540">
      <c r="D10540" s="10"/>
      <c r="E10540" s="10"/>
      <c r="G10540" s="81"/>
      <c r="AU10540" s="25"/>
    </row>
    <row r="10541">
      <c r="D10541" s="10"/>
      <c r="E10541" s="10"/>
      <c r="G10541" s="81"/>
      <c r="AU10541" s="25"/>
    </row>
    <row r="10542">
      <c r="D10542" s="10"/>
      <c r="E10542" s="10"/>
      <c r="G10542" s="81"/>
      <c r="AU10542" s="25"/>
    </row>
    <row r="10543">
      <c r="D10543" s="10"/>
      <c r="E10543" s="10"/>
      <c r="G10543" s="81"/>
      <c r="AU10543" s="25"/>
    </row>
    <row r="10544">
      <c r="D10544" s="10"/>
      <c r="E10544" s="10"/>
      <c r="G10544" s="81"/>
      <c r="AU10544" s="25"/>
    </row>
    <row r="10545">
      <c r="D10545" s="10"/>
      <c r="E10545" s="10"/>
      <c r="G10545" s="81"/>
      <c r="AU10545" s="25"/>
    </row>
    <row r="10546">
      <c r="D10546" s="10"/>
      <c r="E10546" s="10"/>
      <c r="G10546" s="81"/>
      <c r="AU10546" s="25"/>
    </row>
    <row r="10547">
      <c r="D10547" s="10"/>
      <c r="E10547" s="10"/>
      <c r="G10547" s="81"/>
      <c r="AU10547" s="25"/>
    </row>
    <row r="10548">
      <c r="D10548" s="10"/>
      <c r="E10548" s="10"/>
      <c r="G10548" s="81"/>
      <c r="AU10548" s="25"/>
    </row>
    <row r="10549">
      <c r="D10549" s="10"/>
      <c r="E10549" s="10"/>
      <c r="G10549" s="81"/>
      <c r="AU10549" s="25"/>
    </row>
    <row r="10550">
      <c r="D10550" s="10"/>
      <c r="E10550" s="10"/>
      <c r="G10550" s="81"/>
      <c r="AU10550" s="25"/>
    </row>
    <row r="10551">
      <c r="D10551" s="10"/>
      <c r="E10551" s="10"/>
      <c r="G10551" s="81"/>
      <c r="AU10551" s="25"/>
    </row>
    <row r="10552">
      <c r="D10552" s="10"/>
      <c r="E10552" s="10"/>
      <c r="G10552" s="81"/>
      <c r="AU10552" s="25"/>
    </row>
    <row r="10553">
      <c r="D10553" s="10"/>
      <c r="E10553" s="10"/>
      <c r="G10553" s="81"/>
      <c r="AU10553" s="25"/>
    </row>
    <row r="10554">
      <c r="D10554" s="10"/>
      <c r="E10554" s="10"/>
      <c r="G10554" s="81"/>
      <c r="AU10554" s="25"/>
    </row>
    <row r="10555">
      <c r="D10555" s="10"/>
      <c r="E10555" s="10"/>
      <c r="G10555" s="81"/>
      <c r="AU10555" s="25"/>
    </row>
    <row r="10556">
      <c r="D10556" s="10"/>
      <c r="E10556" s="10"/>
      <c r="G10556" s="81"/>
      <c r="AU10556" s="25"/>
    </row>
    <row r="10557">
      <c r="D10557" s="10"/>
      <c r="E10557" s="10"/>
      <c r="G10557" s="81"/>
      <c r="AU10557" s="25"/>
    </row>
    <row r="10558">
      <c r="D10558" s="10"/>
      <c r="E10558" s="10"/>
      <c r="G10558" s="81"/>
      <c r="AU10558" s="25"/>
    </row>
    <row r="10559">
      <c r="D10559" s="10"/>
      <c r="E10559" s="10"/>
      <c r="G10559" s="81"/>
      <c r="AU10559" s="25"/>
    </row>
    <row r="10560">
      <c r="D10560" s="10"/>
      <c r="E10560" s="10"/>
      <c r="G10560" s="81"/>
      <c r="AU10560" s="25"/>
    </row>
    <row r="10561">
      <c r="D10561" s="10"/>
      <c r="E10561" s="10"/>
      <c r="G10561" s="81"/>
      <c r="AU10561" s="25"/>
    </row>
    <row r="10562">
      <c r="D10562" s="10"/>
      <c r="E10562" s="10"/>
      <c r="G10562" s="81"/>
      <c r="AU10562" s="25"/>
    </row>
    <row r="10563">
      <c r="D10563" s="10"/>
      <c r="E10563" s="10"/>
      <c r="G10563" s="81"/>
      <c r="AU10563" s="25"/>
    </row>
    <row r="10564">
      <c r="D10564" s="10"/>
      <c r="E10564" s="10"/>
      <c r="G10564" s="81"/>
      <c r="AU10564" s="25"/>
    </row>
    <row r="10565">
      <c r="D10565" s="10"/>
      <c r="E10565" s="10"/>
      <c r="G10565" s="81"/>
      <c r="AU10565" s="25"/>
    </row>
    <row r="10566">
      <c r="D10566" s="10"/>
      <c r="E10566" s="10"/>
      <c r="G10566" s="81"/>
      <c r="AU10566" s="25"/>
    </row>
    <row r="10567">
      <c r="D10567" s="10"/>
      <c r="E10567" s="10"/>
      <c r="G10567" s="81"/>
      <c r="AU10567" s="25"/>
    </row>
    <row r="10568">
      <c r="D10568" s="10"/>
      <c r="E10568" s="10"/>
      <c r="G10568" s="81"/>
      <c r="AU10568" s="25"/>
    </row>
    <row r="10569">
      <c r="D10569" s="10"/>
      <c r="E10569" s="10"/>
      <c r="G10569" s="81"/>
      <c r="AU10569" s="25"/>
    </row>
    <row r="10570">
      <c r="D10570" s="10"/>
      <c r="E10570" s="10"/>
      <c r="G10570" s="81"/>
      <c r="AU10570" s="25"/>
    </row>
    <row r="10571">
      <c r="D10571" s="10"/>
      <c r="E10571" s="10"/>
      <c r="G10571" s="81"/>
      <c r="AU10571" s="25"/>
    </row>
    <row r="10572">
      <c r="D10572" s="10"/>
      <c r="E10572" s="10"/>
      <c r="G10572" s="81"/>
      <c r="AU10572" s="25"/>
    </row>
    <row r="10573">
      <c r="D10573" s="10"/>
      <c r="E10573" s="10"/>
      <c r="G10573" s="81"/>
      <c r="AU10573" s="25"/>
    </row>
    <row r="10574">
      <c r="D10574" s="10"/>
      <c r="E10574" s="10"/>
      <c r="G10574" s="81"/>
      <c r="AU10574" s="25"/>
    </row>
    <row r="10575">
      <c r="D10575" s="10"/>
      <c r="E10575" s="10"/>
      <c r="G10575" s="81"/>
      <c r="AU10575" s="25"/>
    </row>
    <row r="10576">
      <c r="D10576" s="10"/>
      <c r="E10576" s="10"/>
      <c r="G10576" s="81"/>
      <c r="AU10576" s="25"/>
    </row>
    <row r="10577">
      <c r="D10577" s="10"/>
      <c r="E10577" s="10"/>
      <c r="G10577" s="81"/>
      <c r="AU10577" s="25"/>
    </row>
    <row r="10578">
      <c r="D10578" s="10"/>
      <c r="E10578" s="10"/>
      <c r="G10578" s="81"/>
      <c r="AU10578" s="25"/>
    </row>
    <row r="10579">
      <c r="D10579" s="10"/>
      <c r="E10579" s="10"/>
      <c r="G10579" s="81"/>
      <c r="AU10579" s="25"/>
    </row>
    <row r="10580">
      <c r="D10580" s="10"/>
      <c r="E10580" s="10"/>
      <c r="G10580" s="81"/>
      <c r="AU10580" s="25"/>
    </row>
    <row r="10581">
      <c r="D10581" s="10"/>
      <c r="E10581" s="10"/>
      <c r="G10581" s="81"/>
      <c r="AU10581" s="25"/>
    </row>
    <row r="10582">
      <c r="D10582" s="10"/>
      <c r="E10582" s="10"/>
      <c r="G10582" s="81"/>
      <c r="AU10582" s="25"/>
    </row>
    <row r="10583">
      <c r="D10583" s="10"/>
      <c r="E10583" s="10"/>
      <c r="G10583" s="81"/>
      <c r="AU10583" s="25"/>
    </row>
    <row r="10584">
      <c r="D10584" s="10"/>
      <c r="E10584" s="10"/>
      <c r="G10584" s="81"/>
      <c r="AU10584" s="25"/>
    </row>
    <row r="10585">
      <c r="D10585" s="10"/>
      <c r="E10585" s="10"/>
      <c r="G10585" s="81"/>
      <c r="AU10585" s="25"/>
    </row>
    <row r="10586">
      <c r="D10586" s="10"/>
      <c r="E10586" s="10"/>
      <c r="G10586" s="81"/>
      <c r="AU10586" s="25"/>
    </row>
    <row r="10587">
      <c r="D10587" s="10"/>
      <c r="E10587" s="10"/>
      <c r="G10587" s="81"/>
      <c r="AU10587" s="25"/>
    </row>
    <row r="10588">
      <c r="D10588" s="10"/>
      <c r="E10588" s="10"/>
      <c r="G10588" s="81"/>
      <c r="AU10588" s="25"/>
    </row>
    <row r="10589">
      <c r="D10589" s="10"/>
      <c r="E10589" s="10"/>
      <c r="G10589" s="81"/>
      <c r="AU10589" s="25"/>
    </row>
    <row r="10590">
      <c r="D10590" s="10"/>
      <c r="E10590" s="10"/>
      <c r="G10590" s="81"/>
      <c r="AU10590" s="25"/>
    </row>
    <row r="10591">
      <c r="D10591" s="10"/>
      <c r="E10591" s="10"/>
      <c r="G10591" s="81"/>
      <c r="AU10591" s="25"/>
    </row>
    <row r="10592">
      <c r="D10592" s="10"/>
      <c r="E10592" s="10"/>
      <c r="G10592" s="81"/>
      <c r="AU10592" s="25"/>
    </row>
    <row r="10593">
      <c r="D10593" s="10"/>
      <c r="E10593" s="10"/>
      <c r="G10593" s="81"/>
      <c r="AU10593" s="25"/>
    </row>
    <row r="10594">
      <c r="D10594" s="10"/>
      <c r="E10594" s="10"/>
      <c r="G10594" s="81"/>
      <c r="AU10594" s="25"/>
    </row>
    <row r="10595">
      <c r="D10595" s="10"/>
      <c r="E10595" s="10"/>
      <c r="G10595" s="81"/>
      <c r="AU10595" s="25"/>
    </row>
    <row r="10596">
      <c r="D10596" s="10"/>
      <c r="E10596" s="10"/>
      <c r="G10596" s="81"/>
      <c r="AU10596" s="25"/>
    </row>
    <row r="10597">
      <c r="D10597" s="10"/>
      <c r="E10597" s="10"/>
      <c r="G10597" s="81"/>
      <c r="AU10597" s="25"/>
    </row>
    <row r="10598">
      <c r="D10598" s="10"/>
      <c r="E10598" s="10"/>
      <c r="G10598" s="81"/>
      <c r="AU10598" s="25"/>
    </row>
    <row r="10599">
      <c r="D10599" s="10"/>
      <c r="E10599" s="10"/>
      <c r="G10599" s="81"/>
      <c r="AU10599" s="25"/>
    </row>
    <row r="10600">
      <c r="D10600" s="10"/>
      <c r="E10600" s="10"/>
      <c r="G10600" s="81"/>
      <c r="AU10600" s="25"/>
    </row>
    <row r="10601">
      <c r="D10601" s="10"/>
      <c r="E10601" s="10"/>
      <c r="G10601" s="81"/>
      <c r="AU10601" s="25"/>
    </row>
    <row r="10602">
      <c r="D10602" s="10"/>
      <c r="E10602" s="10"/>
      <c r="G10602" s="81"/>
      <c r="AU10602" s="25"/>
    </row>
    <row r="10603">
      <c r="D10603" s="10"/>
      <c r="E10603" s="10"/>
      <c r="G10603" s="81"/>
      <c r="AU10603" s="25"/>
    </row>
    <row r="10604">
      <c r="D10604" s="10"/>
      <c r="E10604" s="10"/>
      <c r="G10604" s="81"/>
      <c r="AU10604" s="25"/>
    </row>
    <row r="10605">
      <c r="D10605" s="10"/>
      <c r="E10605" s="10"/>
      <c r="G10605" s="81"/>
      <c r="AU10605" s="25"/>
    </row>
    <row r="10606">
      <c r="D10606" s="10"/>
      <c r="E10606" s="10"/>
      <c r="G10606" s="81"/>
      <c r="AU10606" s="25"/>
    </row>
    <row r="10607">
      <c r="D10607" s="10"/>
      <c r="E10607" s="10"/>
      <c r="G10607" s="81"/>
      <c r="AU10607" s="25"/>
    </row>
    <row r="10608">
      <c r="D10608" s="10"/>
      <c r="E10608" s="10"/>
      <c r="G10608" s="81"/>
      <c r="AU10608" s="25"/>
    </row>
    <row r="10609">
      <c r="D10609" s="10"/>
      <c r="E10609" s="10"/>
      <c r="G10609" s="81"/>
      <c r="AU10609" s="25"/>
    </row>
    <row r="10610">
      <c r="D10610" s="10"/>
      <c r="E10610" s="10"/>
      <c r="G10610" s="81"/>
      <c r="AU10610" s="25"/>
    </row>
    <row r="10611">
      <c r="D10611" s="10"/>
      <c r="E10611" s="10"/>
      <c r="G10611" s="81"/>
      <c r="AU10611" s="25"/>
    </row>
    <row r="10612">
      <c r="D10612" s="10"/>
      <c r="E10612" s="10"/>
      <c r="G10612" s="81"/>
      <c r="AU10612" s="25"/>
    </row>
    <row r="10613">
      <c r="D10613" s="10"/>
      <c r="E10613" s="10"/>
      <c r="G10613" s="81"/>
      <c r="AU10613" s="25"/>
    </row>
    <row r="10614">
      <c r="D10614" s="10"/>
      <c r="E10614" s="10"/>
      <c r="G10614" s="81"/>
      <c r="AU10614" s="25"/>
    </row>
    <row r="10615">
      <c r="D10615" s="10"/>
      <c r="E10615" s="10"/>
      <c r="G10615" s="81"/>
      <c r="AU10615" s="25"/>
    </row>
    <row r="10616">
      <c r="D10616" s="10"/>
      <c r="E10616" s="10"/>
      <c r="G10616" s="81"/>
      <c r="AU10616" s="25"/>
    </row>
    <row r="10617">
      <c r="D10617" s="10"/>
      <c r="E10617" s="10"/>
      <c r="G10617" s="81"/>
      <c r="AU10617" s="25"/>
    </row>
    <row r="10618">
      <c r="D10618" s="10"/>
      <c r="E10618" s="10"/>
      <c r="G10618" s="81"/>
      <c r="AU10618" s="25"/>
    </row>
    <row r="10619">
      <c r="D10619" s="10"/>
      <c r="E10619" s="10"/>
      <c r="G10619" s="81"/>
      <c r="AU10619" s="25"/>
    </row>
    <row r="10620">
      <c r="D10620" s="10"/>
      <c r="E10620" s="10"/>
      <c r="G10620" s="81"/>
      <c r="AU10620" s="25"/>
    </row>
    <row r="10621">
      <c r="D10621" s="10"/>
      <c r="E10621" s="10"/>
      <c r="G10621" s="81"/>
      <c r="AU10621" s="25"/>
    </row>
    <row r="10622">
      <c r="D10622" s="10"/>
      <c r="E10622" s="10"/>
      <c r="G10622" s="81"/>
      <c r="AU10622" s="25"/>
    </row>
    <row r="10623">
      <c r="D10623" s="10"/>
      <c r="E10623" s="10"/>
      <c r="G10623" s="81"/>
      <c r="AU10623" s="25"/>
    </row>
    <row r="10624">
      <c r="D10624" s="10"/>
      <c r="E10624" s="10"/>
      <c r="G10624" s="81"/>
      <c r="AU10624" s="25"/>
    </row>
    <row r="10625">
      <c r="D10625" s="10"/>
      <c r="E10625" s="10"/>
      <c r="G10625" s="81"/>
      <c r="AU10625" s="25"/>
    </row>
    <row r="10626">
      <c r="D10626" s="10"/>
      <c r="E10626" s="10"/>
      <c r="G10626" s="81"/>
      <c r="AU10626" s="25"/>
    </row>
    <row r="10627">
      <c r="D10627" s="10"/>
      <c r="E10627" s="10"/>
      <c r="G10627" s="81"/>
      <c r="AU10627" s="25"/>
    </row>
    <row r="10628">
      <c r="D10628" s="10"/>
      <c r="E10628" s="10"/>
      <c r="G10628" s="81"/>
      <c r="AU10628" s="25"/>
    </row>
    <row r="10629">
      <c r="D10629" s="10"/>
      <c r="E10629" s="10"/>
      <c r="G10629" s="81"/>
      <c r="AU10629" s="25"/>
    </row>
    <row r="10630">
      <c r="D10630" s="10"/>
      <c r="E10630" s="10"/>
      <c r="G10630" s="81"/>
      <c r="AU10630" s="25"/>
    </row>
    <row r="10631">
      <c r="D10631" s="10"/>
      <c r="E10631" s="10"/>
      <c r="G10631" s="81"/>
      <c r="AU10631" s="25"/>
    </row>
    <row r="10632">
      <c r="D10632" s="10"/>
      <c r="E10632" s="10"/>
      <c r="G10632" s="81"/>
      <c r="AU10632" s="25"/>
    </row>
    <row r="10633">
      <c r="D10633" s="10"/>
      <c r="E10633" s="10"/>
      <c r="G10633" s="81"/>
      <c r="AU10633" s="25"/>
    </row>
    <row r="10634">
      <c r="D10634" s="10"/>
      <c r="E10634" s="10"/>
      <c r="G10634" s="81"/>
      <c r="AU10634" s="25"/>
    </row>
    <row r="10635">
      <c r="D10635" s="10"/>
      <c r="E10635" s="10"/>
      <c r="G10635" s="81"/>
      <c r="AU10635" s="25"/>
    </row>
    <row r="10636">
      <c r="D10636" s="10"/>
      <c r="E10636" s="10"/>
      <c r="G10636" s="81"/>
      <c r="AU10636" s="25"/>
    </row>
    <row r="10637">
      <c r="D10637" s="10"/>
      <c r="E10637" s="10"/>
      <c r="G10637" s="81"/>
      <c r="AU10637" s="25"/>
    </row>
    <row r="10638">
      <c r="D10638" s="10"/>
      <c r="E10638" s="10"/>
      <c r="G10638" s="81"/>
      <c r="AU10638" s="25"/>
    </row>
    <row r="10639">
      <c r="D10639" s="10"/>
      <c r="E10639" s="10"/>
      <c r="G10639" s="81"/>
      <c r="AU10639" s="25"/>
    </row>
    <row r="10640">
      <c r="D10640" s="10"/>
      <c r="E10640" s="10"/>
      <c r="G10640" s="81"/>
      <c r="AU10640" s="25"/>
    </row>
    <row r="10641">
      <c r="D10641" s="10"/>
      <c r="E10641" s="10"/>
      <c r="G10641" s="81"/>
      <c r="AU10641" s="25"/>
    </row>
    <row r="10642">
      <c r="D10642" s="10"/>
      <c r="E10642" s="10"/>
      <c r="G10642" s="81"/>
      <c r="AU10642" s="25"/>
    </row>
    <row r="10643">
      <c r="D10643" s="10"/>
      <c r="E10643" s="10"/>
      <c r="G10643" s="81"/>
      <c r="AU10643" s="25"/>
    </row>
    <row r="10644">
      <c r="D10644" s="10"/>
      <c r="E10644" s="10"/>
      <c r="G10644" s="81"/>
      <c r="AU10644" s="25"/>
    </row>
    <row r="10645">
      <c r="D10645" s="10"/>
      <c r="E10645" s="10"/>
      <c r="G10645" s="81"/>
      <c r="AU10645" s="25"/>
    </row>
    <row r="10646">
      <c r="D10646" s="10"/>
      <c r="E10646" s="10"/>
      <c r="G10646" s="81"/>
      <c r="AU10646" s="25"/>
    </row>
    <row r="10647">
      <c r="D10647" s="10"/>
      <c r="E10647" s="10"/>
      <c r="G10647" s="81"/>
      <c r="AU10647" s="25"/>
    </row>
    <row r="10648">
      <c r="D10648" s="10"/>
      <c r="E10648" s="10"/>
      <c r="G10648" s="81"/>
      <c r="AU10648" s="25"/>
    </row>
    <row r="10649">
      <c r="D10649" s="10"/>
      <c r="E10649" s="10"/>
      <c r="G10649" s="81"/>
      <c r="AU10649" s="25"/>
    </row>
    <row r="10650">
      <c r="D10650" s="10"/>
      <c r="E10650" s="10"/>
      <c r="G10650" s="81"/>
      <c r="AU10650" s="25"/>
    </row>
    <row r="10651">
      <c r="D10651" s="10"/>
      <c r="E10651" s="10"/>
      <c r="G10651" s="81"/>
      <c r="AU10651" s="25"/>
    </row>
    <row r="10652">
      <c r="D10652" s="10"/>
      <c r="E10652" s="10"/>
      <c r="G10652" s="81"/>
      <c r="AU10652" s="25"/>
    </row>
    <row r="10653">
      <c r="D10653" s="10"/>
      <c r="E10653" s="10"/>
      <c r="G10653" s="81"/>
      <c r="AU10653" s="25"/>
    </row>
    <row r="10654">
      <c r="D10654" s="10"/>
      <c r="E10654" s="10"/>
      <c r="G10654" s="81"/>
      <c r="AU10654" s="25"/>
    </row>
    <row r="10655">
      <c r="D10655" s="10"/>
      <c r="E10655" s="10"/>
      <c r="G10655" s="81"/>
      <c r="AU10655" s="25"/>
    </row>
    <row r="10656">
      <c r="D10656" s="10"/>
      <c r="E10656" s="10"/>
      <c r="G10656" s="81"/>
      <c r="AU10656" s="25"/>
    </row>
    <row r="10657">
      <c r="D10657" s="10"/>
      <c r="E10657" s="10"/>
      <c r="G10657" s="81"/>
      <c r="AU10657" s="25"/>
    </row>
    <row r="10658">
      <c r="D10658" s="10"/>
      <c r="E10658" s="10"/>
      <c r="G10658" s="81"/>
      <c r="AU10658" s="25"/>
    </row>
    <row r="10659">
      <c r="D10659" s="10"/>
      <c r="E10659" s="10"/>
      <c r="G10659" s="81"/>
      <c r="AU10659" s="25"/>
    </row>
    <row r="10660">
      <c r="D10660" s="10"/>
      <c r="E10660" s="10"/>
      <c r="G10660" s="81"/>
      <c r="AU10660" s="25"/>
    </row>
    <row r="10661">
      <c r="D10661" s="10"/>
      <c r="E10661" s="10"/>
      <c r="G10661" s="81"/>
      <c r="AU10661" s="25"/>
    </row>
    <row r="10662">
      <c r="D10662" s="10"/>
      <c r="E10662" s="10"/>
      <c r="G10662" s="81"/>
      <c r="AU10662" s="25"/>
    </row>
    <row r="10663">
      <c r="D10663" s="10"/>
      <c r="E10663" s="10"/>
      <c r="G10663" s="81"/>
      <c r="AU10663" s="25"/>
    </row>
    <row r="10664">
      <c r="D10664" s="10"/>
      <c r="E10664" s="10"/>
      <c r="G10664" s="81"/>
      <c r="AU10664" s="25"/>
    </row>
    <row r="10665">
      <c r="D10665" s="10"/>
      <c r="E10665" s="10"/>
      <c r="G10665" s="81"/>
      <c r="AU10665" s="25"/>
    </row>
    <row r="10666">
      <c r="D10666" s="10"/>
      <c r="E10666" s="10"/>
      <c r="G10666" s="81"/>
      <c r="AU10666" s="25"/>
    </row>
    <row r="10667">
      <c r="D10667" s="10"/>
      <c r="E10667" s="10"/>
      <c r="G10667" s="81"/>
      <c r="AU10667" s="25"/>
    </row>
    <row r="10668">
      <c r="D10668" s="10"/>
      <c r="E10668" s="10"/>
      <c r="G10668" s="81"/>
      <c r="AU10668" s="25"/>
    </row>
    <row r="10669">
      <c r="D10669" s="10"/>
      <c r="E10669" s="10"/>
      <c r="G10669" s="81"/>
      <c r="AU10669" s="25"/>
    </row>
    <row r="10670">
      <c r="D10670" s="10"/>
      <c r="E10670" s="10"/>
      <c r="G10670" s="81"/>
      <c r="AU10670" s="25"/>
    </row>
    <row r="10671">
      <c r="D10671" s="10"/>
      <c r="E10671" s="10"/>
      <c r="G10671" s="81"/>
      <c r="AU10671" s="25"/>
    </row>
    <row r="10672">
      <c r="D10672" s="10"/>
      <c r="E10672" s="10"/>
      <c r="G10672" s="81"/>
      <c r="AU10672" s="25"/>
    </row>
    <row r="10673">
      <c r="D10673" s="10"/>
      <c r="E10673" s="10"/>
      <c r="G10673" s="81"/>
      <c r="AU10673" s="25"/>
    </row>
    <row r="10674">
      <c r="D10674" s="10"/>
      <c r="E10674" s="10"/>
      <c r="G10674" s="81"/>
      <c r="AU10674" s="25"/>
    </row>
    <row r="10675">
      <c r="D10675" s="10"/>
      <c r="E10675" s="10"/>
      <c r="G10675" s="81"/>
      <c r="AU10675" s="25"/>
    </row>
    <row r="10676">
      <c r="D10676" s="10"/>
      <c r="E10676" s="10"/>
      <c r="G10676" s="81"/>
      <c r="AU10676" s="25"/>
    </row>
    <row r="10677">
      <c r="D10677" s="10"/>
      <c r="E10677" s="10"/>
      <c r="G10677" s="81"/>
      <c r="AU10677" s="25"/>
    </row>
    <row r="10678">
      <c r="D10678" s="10"/>
      <c r="E10678" s="10"/>
      <c r="G10678" s="81"/>
      <c r="AU10678" s="25"/>
    </row>
    <row r="10679">
      <c r="D10679" s="10"/>
      <c r="E10679" s="10"/>
      <c r="G10679" s="81"/>
      <c r="AU10679" s="25"/>
    </row>
    <row r="10680">
      <c r="D10680" s="10"/>
      <c r="E10680" s="10"/>
      <c r="G10680" s="81"/>
      <c r="AU10680" s="25"/>
    </row>
    <row r="10681">
      <c r="D10681" s="10"/>
      <c r="E10681" s="10"/>
      <c r="G10681" s="81"/>
      <c r="AU10681" s="25"/>
    </row>
    <row r="10682">
      <c r="D10682" s="10"/>
      <c r="E10682" s="10"/>
      <c r="G10682" s="81"/>
      <c r="AU10682" s="25"/>
    </row>
    <row r="10683">
      <c r="D10683" s="10"/>
      <c r="E10683" s="10"/>
      <c r="G10683" s="81"/>
      <c r="AU10683" s="25"/>
    </row>
    <row r="10684">
      <c r="D10684" s="10"/>
      <c r="E10684" s="10"/>
      <c r="G10684" s="81"/>
      <c r="AU10684" s="25"/>
    </row>
    <row r="10685">
      <c r="D10685" s="10"/>
      <c r="E10685" s="10"/>
      <c r="G10685" s="81"/>
      <c r="AU10685" s="25"/>
    </row>
    <row r="10686">
      <c r="D10686" s="10"/>
      <c r="E10686" s="10"/>
      <c r="G10686" s="81"/>
      <c r="AU10686" s="25"/>
    </row>
    <row r="10687">
      <c r="D10687" s="10"/>
      <c r="E10687" s="10"/>
      <c r="G10687" s="81"/>
      <c r="AU10687" s="25"/>
    </row>
    <row r="10688">
      <c r="D10688" s="10"/>
      <c r="E10688" s="10"/>
      <c r="G10688" s="81"/>
      <c r="AU10688" s="25"/>
    </row>
    <row r="10689">
      <c r="D10689" s="10"/>
      <c r="E10689" s="10"/>
      <c r="G10689" s="81"/>
      <c r="AU10689" s="25"/>
    </row>
    <row r="10690">
      <c r="D10690" s="10"/>
      <c r="E10690" s="10"/>
      <c r="G10690" s="81"/>
      <c r="AU10690" s="25"/>
    </row>
    <row r="10691">
      <c r="D10691" s="10"/>
      <c r="E10691" s="10"/>
      <c r="G10691" s="81"/>
      <c r="AU10691" s="25"/>
    </row>
    <row r="10692">
      <c r="D10692" s="10"/>
      <c r="E10692" s="10"/>
      <c r="G10692" s="81"/>
      <c r="AU10692" s="25"/>
    </row>
    <row r="10693">
      <c r="D10693" s="10"/>
      <c r="E10693" s="10"/>
      <c r="G10693" s="81"/>
      <c r="AU10693" s="25"/>
    </row>
    <row r="10694">
      <c r="D10694" s="10"/>
      <c r="E10694" s="10"/>
      <c r="G10694" s="81"/>
      <c r="AU10694" s="25"/>
    </row>
    <row r="10695">
      <c r="D10695" s="10"/>
      <c r="E10695" s="10"/>
      <c r="G10695" s="81"/>
      <c r="AU10695" s="25"/>
    </row>
    <row r="10696">
      <c r="D10696" s="10"/>
      <c r="E10696" s="10"/>
      <c r="G10696" s="81"/>
      <c r="AU10696" s="25"/>
    </row>
    <row r="10697">
      <c r="D10697" s="10"/>
      <c r="E10697" s="10"/>
      <c r="G10697" s="81"/>
      <c r="AU10697" s="25"/>
    </row>
    <row r="10698">
      <c r="D10698" s="10"/>
      <c r="E10698" s="10"/>
      <c r="G10698" s="81"/>
      <c r="AU10698" s="25"/>
    </row>
    <row r="10699">
      <c r="D10699" s="10"/>
      <c r="E10699" s="10"/>
      <c r="G10699" s="81"/>
      <c r="AU10699" s="25"/>
    </row>
    <row r="10700">
      <c r="D10700" s="10"/>
      <c r="E10700" s="10"/>
      <c r="G10700" s="81"/>
      <c r="AU10700" s="25"/>
    </row>
    <row r="10701">
      <c r="D10701" s="10"/>
      <c r="E10701" s="10"/>
      <c r="G10701" s="81"/>
      <c r="AU10701" s="25"/>
    </row>
    <row r="10702">
      <c r="D10702" s="10"/>
      <c r="E10702" s="10"/>
      <c r="G10702" s="81"/>
      <c r="AU10702" s="25"/>
    </row>
    <row r="10703">
      <c r="D10703" s="10"/>
      <c r="E10703" s="10"/>
      <c r="G10703" s="81"/>
      <c r="AU10703" s="25"/>
    </row>
    <row r="10704">
      <c r="D10704" s="10"/>
      <c r="E10704" s="10"/>
      <c r="G10704" s="81"/>
      <c r="AU10704" s="25"/>
    </row>
    <row r="10705">
      <c r="D10705" s="10"/>
      <c r="E10705" s="10"/>
      <c r="G10705" s="81"/>
      <c r="AU10705" s="25"/>
    </row>
    <row r="10706">
      <c r="D10706" s="10"/>
      <c r="E10706" s="10"/>
      <c r="G10706" s="81"/>
      <c r="AU10706" s="25"/>
    </row>
    <row r="10707">
      <c r="D10707" s="10"/>
      <c r="E10707" s="10"/>
      <c r="G10707" s="81"/>
      <c r="AU10707" s="25"/>
    </row>
    <row r="10708">
      <c r="D10708" s="10"/>
      <c r="E10708" s="10"/>
      <c r="G10708" s="81"/>
      <c r="AU10708" s="25"/>
    </row>
    <row r="10709">
      <c r="D10709" s="10"/>
      <c r="E10709" s="10"/>
      <c r="G10709" s="81"/>
      <c r="AU10709" s="25"/>
    </row>
    <row r="10710">
      <c r="D10710" s="10"/>
      <c r="E10710" s="10"/>
      <c r="G10710" s="81"/>
      <c r="AU10710" s="25"/>
    </row>
    <row r="10711">
      <c r="D10711" s="10"/>
      <c r="E10711" s="10"/>
      <c r="G10711" s="81"/>
      <c r="AU10711" s="25"/>
    </row>
    <row r="10712">
      <c r="D10712" s="10"/>
      <c r="E10712" s="10"/>
      <c r="G10712" s="81"/>
      <c r="AU10712" s="25"/>
    </row>
    <row r="10713">
      <c r="D10713" s="10"/>
      <c r="E10713" s="10"/>
      <c r="G10713" s="81"/>
      <c r="AU10713" s="25"/>
    </row>
    <row r="10714">
      <c r="D10714" s="10"/>
      <c r="E10714" s="10"/>
      <c r="G10714" s="81"/>
      <c r="AU10714" s="25"/>
    </row>
    <row r="10715">
      <c r="D10715" s="10"/>
      <c r="E10715" s="10"/>
      <c r="G10715" s="81"/>
      <c r="AU10715" s="25"/>
    </row>
    <row r="10716">
      <c r="D10716" s="10"/>
      <c r="E10716" s="10"/>
      <c r="G10716" s="81"/>
      <c r="AU10716" s="25"/>
    </row>
    <row r="10717">
      <c r="D10717" s="10"/>
      <c r="E10717" s="10"/>
      <c r="G10717" s="81"/>
      <c r="AU10717" s="25"/>
    </row>
    <row r="10718">
      <c r="D10718" s="10"/>
      <c r="E10718" s="10"/>
      <c r="G10718" s="81"/>
      <c r="AU10718" s="25"/>
    </row>
    <row r="10719">
      <c r="D10719" s="10"/>
      <c r="E10719" s="10"/>
      <c r="G10719" s="81"/>
      <c r="AU10719" s="25"/>
    </row>
    <row r="10720">
      <c r="D10720" s="10"/>
      <c r="E10720" s="10"/>
      <c r="G10720" s="81"/>
      <c r="AU10720" s="25"/>
    </row>
    <row r="10721">
      <c r="D10721" s="10"/>
      <c r="E10721" s="10"/>
      <c r="G10721" s="81"/>
      <c r="AU10721" s="25"/>
    </row>
    <row r="10722">
      <c r="D10722" s="10"/>
      <c r="E10722" s="10"/>
      <c r="G10722" s="81"/>
      <c r="AU10722" s="25"/>
    </row>
    <row r="10723">
      <c r="D10723" s="10"/>
      <c r="E10723" s="10"/>
      <c r="G10723" s="81"/>
      <c r="AU10723" s="25"/>
    </row>
    <row r="10724">
      <c r="D10724" s="10"/>
      <c r="E10724" s="10"/>
      <c r="G10724" s="81"/>
      <c r="AU10724" s="25"/>
    </row>
    <row r="10725">
      <c r="D10725" s="10"/>
      <c r="E10725" s="10"/>
      <c r="G10725" s="81"/>
      <c r="AU10725" s="25"/>
    </row>
    <row r="10726">
      <c r="D10726" s="10"/>
      <c r="E10726" s="10"/>
      <c r="G10726" s="81"/>
      <c r="AU10726" s="25"/>
    </row>
    <row r="10727">
      <c r="D10727" s="10"/>
      <c r="E10727" s="10"/>
      <c r="G10727" s="81"/>
      <c r="AU10727" s="25"/>
    </row>
    <row r="10728">
      <c r="D10728" s="10"/>
      <c r="E10728" s="10"/>
      <c r="G10728" s="81"/>
      <c r="AU10728" s="25"/>
    </row>
    <row r="10729">
      <c r="D10729" s="10"/>
      <c r="E10729" s="10"/>
      <c r="G10729" s="81"/>
      <c r="AU10729" s="25"/>
    </row>
    <row r="10730">
      <c r="D10730" s="10"/>
      <c r="E10730" s="10"/>
      <c r="G10730" s="81"/>
      <c r="AU10730" s="25"/>
    </row>
    <row r="10731">
      <c r="D10731" s="10"/>
      <c r="E10731" s="10"/>
      <c r="G10731" s="81"/>
      <c r="AU10731" s="25"/>
    </row>
    <row r="10732">
      <c r="D10732" s="10"/>
      <c r="E10732" s="10"/>
      <c r="G10732" s="81"/>
      <c r="AU10732" s="25"/>
    </row>
    <row r="10733">
      <c r="D10733" s="10"/>
      <c r="E10733" s="10"/>
      <c r="G10733" s="81"/>
      <c r="AU10733" s="25"/>
    </row>
    <row r="10734">
      <c r="D10734" s="10"/>
      <c r="E10734" s="10"/>
      <c r="G10734" s="81"/>
      <c r="AU10734" s="25"/>
    </row>
    <row r="10735">
      <c r="D10735" s="10"/>
      <c r="E10735" s="10"/>
      <c r="G10735" s="81"/>
      <c r="AU10735" s="25"/>
    </row>
    <row r="10736">
      <c r="D10736" s="10"/>
      <c r="E10736" s="10"/>
      <c r="G10736" s="81"/>
      <c r="AU10736" s="25"/>
    </row>
    <row r="10737">
      <c r="D10737" s="10"/>
      <c r="E10737" s="10"/>
      <c r="G10737" s="81"/>
      <c r="AU10737" s="25"/>
    </row>
    <row r="10738">
      <c r="D10738" s="10"/>
      <c r="E10738" s="10"/>
      <c r="G10738" s="81"/>
      <c r="AU10738" s="25"/>
    </row>
    <row r="10739">
      <c r="D10739" s="10"/>
      <c r="E10739" s="10"/>
      <c r="G10739" s="81"/>
      <c r="AU10739" s="25"/>
    </row>
    <row r="10740">
      <c r="D10740" s="10"/>
      <c r="E10740" s="10"/>
      <c r="G10740" s="81"/>
      <c r="AU10740" s="25"/>
    </row>
    <row r="10741">
      <c r="D10741" s="10"/>
      <c r="E10741" s="10"/>
      <c r="G10741" s="81"/>
      <c r="AU10741" s="25"/>
    </row>
    <row r="10742">
      <c r="D10742" s="10"/>
      <c r="E10742" s="10"/>
      <c r="G10742" s="81"/>
      <c r="AU10742" s="25"/>
    </row>
    <row r="10743">
      <c r="D10743" s="10"/>
      <c r="E10743" s="10"/>
      <c r="G10743" s="81"/>
      <c r="AU10743" s="25"/>
    </row>
    <row r="10744">
      <c r="D10744" s="10"/>
      <c r="E10744" s="10"/>
      <c r="G10744" s="81"/>
      <c r="AU10744" s="25"/>
    </row>
    <row r="10745">
      <c r="D10745" s="10"/>
      <c r="E10745" s="10"/>
      <c r="G10745" s="81"/>
      <c r="AU10745" s="25"/>
    </row>
    <row r="10746">
      <c r="D10746" s="10"/>
      <c r="E10746" s="10"/>
      <c r="G10746" s="81"/>
      <c r="AU10746" s="25"/>
    </row>
    <row r="10747">
      <c r="D10747" s="10"/>
      <c r="E10747" s="10"/>
      <c r="G10747" s="81"/>
      <c r="AU10747" s="25"/>
    </row>
    <row r="10748">
      <c r="D10748" s="10"/>
      <c r="E10748" s="10"/>
      <c r="G10748" s="81"/>
      <c r="AU10748" s="25"/>
    </row>
    <row r="10749">
      <c r="D10749" s="10"/>
      <c r="E10749" s="10"/>
      <c r="G10749" s="81"/>
      <c r="AU10749" s="25"/>
    </row>
    <row r="10750">
      <c r="D10750" s="10"/>
      <c r="E10750" s="10"/>
      <c r="G10750" s="81"/>
      <c r="AU10750" s="25"/>
    </row>
    <row r="10751">
      <c r="D10751" s="10"/>
      <c r="E10751" s="10"/>
      <c r="G10751" s="81"/>
      <c r="AU10751" s="25"/>
    </row>
    <row r="10752">
      <c r="D10752" s="10"/>
      <c r="E10752" s="10"/>
      <c r="G10752" s="81"/>
      <c r="AU10752" s="25"/>
    </row>
    <row r="10753">
      <c r="D10753" s="10"/>
      <c r="E10753" s="10"/>
      <c r="G10753" s="81"/>
      <c r="AU10753" s="25"/>
    </row>
    <row r="10754">
      <c r="D10754" s="10"/>
      <c r="E10754" s="10"/>
      <c r="G10754" s="81"/>
      <c r="AU10754" s="25"/>
    </row>
    <row r="10755">
      <c r="D10755" s="10"/>
      <c r="E10755" s="10"/>
      <c r="G10755" s="81"/>
      <c r="AU10755" s="25"/>
    </row>
    <row r="10756">
      <c r="D10756" s="10"/>
      <c r="E10756" s="10"/>
      <c r="G10756" s="81"/>
      <c r="AU10756" s="25"/>
    </row>
    <row r="10757">
      <c r="D10757" s="10"/>
      <c r="E10757" s="10"/>
      <c r="G10757" s="81"/>
      <c r="AU10757" s="25"/>
    </row>
    <row r="10758">
      <c r="D10758" s="10"/>
      <c r="E10758" s="10"/>
      <c r="G10758" s="81"/>
      <c r="AU10758" s="25"/>
    </row>
    <row r="10759">
      <c r="D10759" s="10"/>
      <c r="E10759" s="10"/>
      <c r="G10759" s="81"/>
      <c r="AU10759" s="25"/>
    </row>
    <row r="10760">
      <c r="D10760" s="10"/>
      <c r="E10760" s="10"/>
      <c r="G10760" s="81"/>
      <c r="AU10760" s="25"/>
    </row>
    <row r="10761">
      <c r="D10761" s="10"/>
      <c r="E10761" s="10"/>
      <c r="G10761" s="81"/>
      <c r="AU10761" s="25"/>
    </row>
    <row r="10762">
      <c r="D10762" s="10"/>
      <c r="E10762" s="10"/>
      <c r="G10762" s="81"/>
      <c r="AU10762" s="25"/>
    </row>
    <row r="10763">
      <c r="D10763" s="10"/>
      <c r="E10763" s="10"/>
      <c r="G10763" s="81"/>
      <c r="AU10763" s="25"/>
    </row>
    <row r="10764">
      <c r="D10764" s="10"/>
      <c r="E10764" s="10"/>
      <c r="G10764" s="81"/>
      <c r="AU10764" s="25"/>
    </row>
    <row r="10765">
      <c r="D10765" s="10"/>
      <c r="E10765" s="10"/>
      <c r="G10765" s="81"/>
      <c r="AU10765" s="25"/>
    </row>
    <row r="10766">
      <c r="D10766" s="10"/>
      <c r="E10766" s="10"/>
      <c r="G10766" s="81"/>
      <c r="AU10766" s="25"/>
    </row>
    <row r="10767">
      <c r="D10767" s="10"/>
      <c r="E10767" s="10"/>
      <c r="G10767" s="81"/>
      <c r="AU10767" s="25"/>
    </row>
    <row r="10768">
      <c r="D10768" s="10"/>
      <c r="E10768" s="10"/>
      <c r="G10768" s="81"/>
      <c r="AU10768" s="25"/>
    </row>
    <row r="10769">
      <c r="D10769" s="10"/>
      <c r="E10769" s="10"/>
      <c r="G10769" s="81"/>
      <c r="AU10769" s="25"/>
    </row>
    <row r="10770">
      <c r="D10770" s="10"/>
      <c r="E10770" s="10"/>
      <c r="G10770" s="81"/>
      <c r="AU10770" s="25"/>
    </row>
    <row r="10771">
      <c r="D10771" s="10"/>
      <c r="E10771" s="10"/>
      <c r="G10771" s="81"/>
      <c r="AU10771" s="25"/>
    </row>
    <row r="10772">
      <c r="D10772" s="10"/>
      <c r="E10772" s="10"/>
      <c r="G10772" s="81"/>
      <c r="AU10772" s="25"/>
    </row>
    <row r="10773">
      <c r="D10773" s="10"/>
      <c r="E10773" s="10"/>
      <c r="G10773" s="81"/>
      <c r="AU10773" s="25"/>
    </row>
    <row r="10774">
      <c r="D10774" s="10"/>
      <c r="E10774" s="10"/>
      <c r="G10774" s="81"/>
      <c r="AU10774" s="25"/>
    </row>
    <row r="10775">
      <c r="D10775" s="10"/>
      <c r="E10775" s="10"/>
      <c r="G10775" s="81"/>
      <c r="AU10775" s="25"/>
    </row>
    <row r="10776">
      <c r="D10776" s="10"/>
      <c r="E10776" s="10"/>
      <c r="G10776" s="81"/>
      <c r="AU10776" s="25"/>
    </row>
    <row r="10777">
      <c r="D10777" s="10"/>
      <c r="E10777" s="10"/>
      <c r="G10777" s="81"/>
      <c r="AU10777" s="25"/>
    </row>
    <row r="10778">
      <c r="D10778" s="10"/>
      <c r="E10778" s="10"/>
      <c r="G10778" s="81"/>
      <c r="AU10778" s="25"/>
    </row>
    <row r="10779">
      <c r="D10779" s="10"/>
      <c r="E10779" s="10"/>
      <c r="G10779" s="81"/>
      <c r="AU10779" s="25"/>
    </row>
    <row r="10780">
      <c r="D10780" s="10"/>
      <c r="E10780" s="10"/>
      <c r="G10780" s="81"/>
      <c r="AU10780" s="25"/>
    </row>
    <row r="10781">
      <c r="D10781" s="10"/>
      <c r="E10781" s="10"/>
      <c r="G10781" s="81"/>
      <c r="AU10781" s="25"/>
    </row>
    <row r="10782">
      <c r="D10782" s="10"/>
      <c r="E10782" s="10"/>
      <c r="G10782" s="81"/>
      <c r="AU10782" s="25"/>
    </row>
    <row r="10783">
      <c r="D10783" s="10"/>
      <c r="E10783" s="10"/>
      <c r="G10783" s="81"/>
      <c r="AU10783" s="25"/>
    </row>
    <row r="10784">
      <c r="D10784" s="10"/>
      <c r="E10784" s="10"/>
      <c r="G10784" s="81"/>
      <c r="AU10784" s="25"/>
    </row>
    <row r="10785">
      <c r="D10785" s="10"/>
      <c r="E10785" s="10"/>
      <c r="G10785" s="81"/>
      <c r="AU10785" s="25"/>
    </row>
    <row r="10786">
      <c r="D10786" s="10"/>
      <c r="E10786" s="10"/>
      <c r="G10786" s="81"/>
      <c r="AU10786" s="25"/>
    </row>
    <row r="10787">
      <c r="D10787" s="10"/>
      <c r="E10787" s="10"/>
      <c r="G10787" s="81"/>
      <c r="AU10787" s="25"/>
    </row>
    <row r="10788">
      <c r="D10788" s="10"/>
      <c r="E10788" s="10"/>
      <c r="G10788" s="81"/>
      <c r="AU10788" s="25"/>
    </row>
    <row r="10789">
      <c r="D10789" s="10"/>
      <c r="E10789" s="10"/>
      <c r="G10789" s="81"/>
      <c r="AU10789" s="25"/>
    </row>
    <row r="10790">
      <c r="D10790" s="10"/>
      <c r="E10790" s="10"/>
      <c r="G10790" s="81"/>
      <c r="AU10790" s="25"/>
    </row>
    <row r="10791">
      <c r="D10791" s="10"/>
      <c r="E10791" s="10"/>
      <c r="G10791" s="81"/>
      <c r="AU10791" s="25"/>
    </row>
    <row r="10792">
      <c r="D10792" s="10"/>
      <c r="E10792" s="10"/>
      <c r="G10792" s="81"/>
      <c r="AU10792" s="25"/>
    </row>
    <row r="10793">
      <c r="D10793" s="10"/>
      <c r="E10793" s="10"/>
      <c r="G10793" s="81"/>
      <c r="AU10793" s="25"/>
    </row>
    <row r="10794">
      <c r="D10794" s="10"/>
      <c r="E10794" s="10"/>
      <c r="G10794" s="81"/>
      <c r="AU10794" s="25"/>
    </row>
    <row r="10795">
      <c r="D10795" s="10"/>
      <c r="E10795" s="10"/>
      <c r="G10795" s="81"/>
      <c r="AU10795" s="25"/>
    </row>
    <row r="10796">
      <c r="D10796" s="10"/>
      <c r="E10796" s="10"/>
      <c r="G10796" s="81"/>
      <c r="AU10796" s="25"/>
    </row>
    <row r="10797">
      <c r="D10797" s="10"/>
      <c r="E10797" s="10"/>
      <c r="G10797" s="81"/>
      <c r="AU10797" s="25"/>
    </row>
    <row r="10798">
      <c r="D10798" s="10"/>
      <c r="E10798" s="10"/>
      <c r="G10798" s="81"/>
      <c r="AU10798" s="25"/>
    </row>
    <row r="10799">
      <c r="D10799" s="10"/>
      <c r="E10799" s="10"/>
      <c r="G10799" s="81"/>
      <c r="AU10799" s="25"/>
    </row>
    <row r="10800">
      <c r="D10800" s="10"/>
      <c r="E10800" s="10"/>
      <c r="G10800" s="81"/>
      <c r="AU10800" s="25"/>
    </row>
    <row r="10801">
      <c r="D10801" s="10"/>
      <c r="E10801" s="10"/>
      <c r="G10801" s="81"/>
      <c r="AU10801" s="25"/>
    </row>
    <row r="10802">
      <c r="D10802" s="10"/>
      <c r="E10802" s="10"/>
      <c r="G10802" s="81"/>
      <c r="AU10802" s="25"/>
    </row>
    <row r="10803">
      <c r="D10803" s="10"/>
      <c r="E10803" s="10"/>
      <c r="G10803" s="81"/>
      <c r="AU10803" s="25"/>
    </row>
    <row r="10804">
      <c r="D10804" s="10"/>
      <c r="E10804" s="10"/>
      <c r="G10804" s="81"/>
      <c r="AU10804" s="25"/>
    </row>
    <row r="10805">
      <c r="D10805" s="10"/>
      <c r="E10805" s="10"/>
      <c r="G10805" s="81"/>
      <c r="AU10805" s="25"/>
    </row>
    <row r="10806">
      <c r="D10806" s="10"/>
      <c r="E10806" s="10"/>
      <c r="G10806" s="81"/>
      <c r="AU10806" s="25"/>
    </row>
    <row r="10807">
      <c r="D10807" s="10"/>
      <c r="E10807" s="10"/>
      <c r="G10807" s="81"/>
      <c r="AU10807" s="25"/>
    </row>
    <row r="10808">
      <c r="D10808" s="10"/>
      <c r="E10808" s="10"/>
      <c r="G10808" s="81"/>
      <c r="AU10808" s="25"/>
    </row>
    <row r="10809">
      <c r="D10809" s="10"/>
      <c r="E10809" s="10"/>
      <c r="G10809" s="81"/>
      <c r="AU10809" s="25"/>
    </row>
    <row r="10810">
      <c r="D10810" s="10"/>
      <c r="E10810" s="10"/>
      <c r="G10810" s="81"/>
      <c r="AU10810" s="25"/>
    </row>
    <row r="10811">
      <c r="D10811" s="10"/>
      <c r="E10811" s="10"/>
      <c r="G10811" s="81"/>
      <c r="AU10811" s="25"/>
    </row>
    <row r="10812">
      <c r="D10812" s="10"/>
      <c r="E10812" s="10"/>
      <c r="G10812" s="81"/>
      <c r="AU10812" s="25"/>
    </row>
    <row r="10813">
      <c r="D10813" s="10"/>
      <c r="E10813" s="10"/>
      <c r="G10813" s="81"/>
      <c r="AU10813" s="25"/>
    </row>
    <row r="10814">
      <c r="D10814" s="10"/>
      <c r="E10814" s="10"/>
      <c r="G10814" s="81"/>
      <c r="AU10814" s="25"/>
    </row>
    <row r="10815">
      <c r="D10815" s="10"/>
      <c r="E10815" s="10"/>
      <c r="G10815" s="81"/>
      <c r="AU10815" s="25"/>
    </row>
    <row r="10816">
      <c r="D10816" s="10"/>
      <c r="E10816" s="10"/>
      <c r="G10816" s="81"/>
      <c r="AU10816" s="25"/>
    </row>
    <row r="10817">
      <c r="D10817" s="10"/>
      <c r="E10817" s="10"/>
      <c r="G10817" s="81"/>
      <c r="AU10817" s="25"/>
    </row>
    <row r="10818">
      <c r="D10818" s="10"/>
      <c r="E10818" s="10"/>
      <c r="G10818" s="81"/>
      <c r="AU10818" s="25"/>
    </row>
    <row r="10819">
      <c r="D10819" s="10"/>
      <c r="E10819" s="10"/>
      <c r="G10819" s="81"/>
      <c r="AU10819" s="25"/>
    </row>
    <row r="10820">
      <c r="D10820" s="10"/>
      <c r="E10820" s="10"/>
      <c r="G10820" s="81"/>
      <c r="AU10820" s="25"/>
    </row>
    <row r="10821">
      <c r="D10821" s="10"/>
      <c r="E10821" s="10"/>
      <c r="G10821" s="81"/>
      <c r="AU10821" s="25"/>
    </row>
    <row r="10822">
      <c r="D10822" s="10"/>
      <c r="E10822" s="10"/>
      <c r="G10822" s="81"/>
      <c r="AU10822" s="25"/>
    </row>
    <row r="10823">
      <c r="D10823" s="10"/>
      <c r="E10823" s="10"/>
      <c r="G10823" s="81"/>
      <c r="AU10823" s="25"/>
    </row>
    <row r="10824">
      <c r="D10824" s="10"/>
      <c r="E10824" s="10"/>
      <c r="G10824" s="81"/>
      <c r="AU10824" s="25"/>
    </row>
    <row r="10825">
      <c r="D10825" s="10"/>
      <c r="E10825" s="10"/>
      <c r="G10825" s="81"/>
      <c r="AU10825" s="25"/>
    </row>
    <row r="10826">
      <c r="D10826" s="10"/>
      <c r="E10826" s="10"/>
      <c r="G10826" s="81"/>
      <c r="AU10826" s="25"/>
    </row>
    <row r="10827">
      <c r="D10827" s="10"/>
      <c r="E10827" s="10"/>
      <c r="G10827" s="81"/>
      <c r="AU10827" s="25"/>
    </row>
    <row r="10828">
      <c r="D10828" s="10"/>
      <c r="E10828" s="10"/>
      <c r="G10828" s="81"/>
      <c r="AU10828" s="25"/>
    </row>
    <row r="10829">
      <c r="D10829" s="10"/>
      <c r="E10829" s="10"/>
      <c r="G10829" s="81"/>
      <c r="AU10829" s="25"/>
    </row>
    <row r="10830">
      <c r="D10830" s="10"/>
      <c r="E10830" s="10"/>
      <c r="G10830" s="81"/>
      <c r="AU10830" s="25"/>
    </row>
    <row r="10831">
      <c r="D10831" s="10"/>
      <c r="E10831" s="10"/>
      <c r="G10831" s="81"/>
      <c r="AU10831" s="25"/>
    </row>
    <row r="10832">
      <c r="D10832" s="10"/>
      <c r="E10832" s="10"/>
      <c r="G10832" s="81"/>
      <c r="AU10832" s="25"/>
    </row>
    <row r="10833">
      <c r="D10833" s="10"/>
      <c r="E10833" s="10"/>
      <c r="G10833" s="81"/>
      <c r="AU10833" s="25"/>
    </row>
    <row r="10834">
      <c r="D10834" s="10"/>
      <c r="E10834" s="10"/>
      <c r="G10834" s="81"/>
      <c r="AU10834" s="25"/>
    </row>
    <row r="10835">
      <c r="D10835" s="10"/>
      <c r="E10835" s="10"/>
      <c r="G10835" s="81"/>
      <c r="AU10835" s="25"/>
    </row>
    <row r="10836">
      <c r="D10836" s="10"/>
      <c r="E10836" s="10"/>
      <c r="G10836" s="81"/>
      <c r="AU10836" s="25"/>
    </row>
    <row r="10837">
      <c r="D10837" s="10"/>
      <c r="E10837" s="10"/>
      <c r="G10837" s="81"/>
      <c r="AU10837" s="25"/>
    </row>
    <row r="10838">
      <c r="D10838" s="10"/>
      <c r="E10838" s="10"/>
      <c r="G10838" s="81"/>
      <c r="AU10838" s="25"/>
    </row>
    <row r="10839">
      <c r="D10839" s="10"/>
      <c r="E10839" s="10"/>
      <c r="G10839" s="81"/>
      <c r="AU10839" s="25"/>
    </row>
    <row r="10840">
      <c r="D10840" s="10"/>
      <c r="E10840" s="10"/>
      <c r="G10840" s="81"/>
      <c r="AU10840" s="25"/>
    </row>
    <row r="10841">
      <c r="D10841" s="10"/>
      <c r="E10841" s="10"/>
      <c r="G10841" s="81"/>
      <c r="AU10841" s="25"/>
    </row>
    <row r="10842">
      <c r="D10842" s="10"/>
      <c r="E10842" s="10"/>
      <c r="G10842" s="81"/>
      <c r="AU10842" s="25"/>
    </row>
    <row r="10843">
      <c r="D10843" s="10"/>
      <c r="E10843" s="10"/>
      <c r="G10843" s="81"/>
      <c r="AU10843" s="25"/>
    </row>
    <row r="10844">
      <c r="D10844" s="10"/>
      <c r="E10844" s="10"/>
      <c r="G10844" s="81"/>
      <c r="AU10844" s="25"/>
    </row>
    <row r="10845">
      <c r="D10845" s="10"/>
      <c r="E10845" s="10"/>
      <c r="G10845" s="81"/>
      <c r="AU10845" s="25"/>
    </row>
    <row r="10846">
      <c r="D10846" s="10"/>
      <c r="E10846" s="10"/>
      <c r="G10846" s="81"/>
      <c r="AU10846" s="25"/>
    </row>
    <row r="10847">
      <c r="D10847" s="10"/>
      <c r="E10847" s="10"/>
      <c r="G10847" s="81"/>
      <c r="AU10847" s="25"/>
    </row>
    <row r="10848">
      <c r="D10848" s="10"/>
      <c r="E10848" s="10"/>
      <c r="G10848" s="81"/>
      <c r="AU10848" s="25"/>
    </row>
    <row r="10849">
      <c r="D10849" s="10"/>
      <c r="E10849" s="10"/>
      <c r="G10849" s="81"/>
      <c r="AU10849" s="25"/>
    </row>
    <row r="10850">
      <c r="D10850" s="10"/>
      <c r="E10850" s="10"/>
      <c r="G10850" s="81"/>
      <c r="AU10850" s="25"/>
    </row>
    <row r="10851">
      <c r="D10851" s="10"/>
      <c r="E10851" s="10"/>
      <c r="G10851" s="81"/>
      <c r="AU10851" s="25"/>
    </row>
    <row r="10852">
      <c r="D10852" s="10"/>
      <c r="E10852" s="10"/>
      <c r="G10852" s="81"/>
      <c r="AU10852" s="25"/>
    </row>
    <row r="10853">
      <c r="D10853" s="10"/>
      <c r="E10853" s="10"/>
      <c r="G10853" s="81"/>
      <c r="AU10853" s="25"/>
    </row>
    <row r="10854">
      <c r="D10854" s="10"/>
      <c r="E10854" s="10"/>
      <c r="G10854" s="81"/>
      <c r="AU10854" s="25"/>
    </row>
    <row r="10855">
      <c r="D10855" s="10"/>
      <c r="E10855" s="10"/>
      <c r="G10855" s="81"/>
      <c r="AU10855" s="25"/>
    </row>
    <row r="10856">
      <c r="D10856" s="10"/>
      <c r="E10856" s="10"/>
      <c r="G10856" s="81"/>
      <c r="AU10856" s="25"/>
    </row>
    <row r="10857">
      <c r="D10857" s="10"/>
      <c r="E10857" s="10"/>
      <c r="G10857" s="81"/>
      <c r="AU10857" s="25"/>
    </row>
    <row r="10858">
      <c r="D10858" s="10"/>
      <c r="E10858" s="10"/>
      <c r="G10858" s="81"/>
      <c r="AU10858" s="25"/>
    </row>
    <row r="10859">
      <c r="D10859" s="10"/>
      <c r="E10859" s="10"/>
      <c r="G10859" s="81"/>
      <c r="AU10859" s="25"/>
    </row>
    <row r="10860">
      <c r="D10860" s="10"/>
      <c r="E10860" s="10"/>
      <c r="G10860" s="81"/>
      <c r="AU10860" s="25"/>
    </row>
    <row r="10861">
      <c r="D10861" s="10"/>
      <c r="E10861" s="10"/>
      <c r="G10861" s="81"/>
      <c r="AU10861" s="25"/>
    </row>
    <row r="10862">
      <c r="D10862" s="10"/>
      <c r="E10862" s="10"/>
      <c r="G10862" s="81"/>
      <c r="AU10862" s="25"/>
    </row>
    <row r="10863">
      <c r="D10863" s="10"/>
      <c r="E10863" s="10"/>
      <c r="G10863" s="81"/>
      <c r="AU10863" s="25"/>
    </row>
    <row r="10864">
      <c r="D10864" s="10"/>
      <c r="E10864" s="10"/>
      <c r="G10864" s="81"/>
      <c r="AU10864" s="25"/>
    </row>
    <row r="10865">
      <c r="D10865" s="10"/>
      <c r="E10865" s="10"/>
      <c r="G10865" s="81"/>
      <c r="AU10865" s="25"/>
    </row>
    <row r="10866">
      <c r="D10866" s="10"/>
      <c r="E10866" s="10"/>
      <c r="G10866" s="81"/>
      <c r="AU10866" s="25"/>
    </row>
    <row r="10867">
      <c r="D10867" s="10"/>
      <c r="E10867" s="10"/>
      <c r="G10867" s="81"/>
      <c r="AU10867" s="25"/>
    </row>
    <row r="10868">
      <c r="D10868" s="10"/>
      <c r="E10868" s="10"/>
      <c r="G10868" s="81"/>
      <c r="AU10868" s="25"/>
    </row>
    <row r="10869">
      <c r="D10869" s="10"/>
      <c r="E10869" s="10"/>
      <c r="G10869" s="81"/>
      <c r="AU10869" s="25"/>
    </row>
    <row r="10870">
      <c r="D10870" s="10"/>
      <c r="E10870" s="10"/>
      <c r="G10870" s="81"/>
      <c r="AU10870" s="25"/>
    </row>
    <row r="10871">
      <c r="D10871" s="10"/>
      <c r="E10871" s="10"/>
      <c r="G10871" s="81"/>
      <c r="AU10871" s="25"/>
    </row>
    <row r="10872">
      <c r="D10872" s="10"/>
      <c r="E10872" s="10"/>
      <c r="G10872" s="81"/>
      <c r="AU10872" s="25"/>
    </row>
    <row r="10873">
      <c r="D10873" s="10"/>
      <c r="E10873" s="10"/>
      <c r="G10873" s="81"/>
      <c r="AU10873" s="25"/>
    </row>
    <row r="10874">
      <c r="D10874" s="10"/>
      <c r="E10874" s="10"/>
      <c r="G10874" s="81"/>
      <c r="AU10874" s="25"/>
    </row>
    <row r="10875">
      <c r="D10875" s="10"/>
      <c r="E10875" s="10"/>
      <c r="G10875" s="81"/>
      <c r="AU10875" s="25"/>
    </row>
    <row r="10876">
      <c r="D10876" s="10"/>
      <c r="E10876" s="10"/>
      <c r="G10876" s="81"/>
      <c r="AU10876" s="25"/>
    </row>
    <row r="10877">
      <c r="D10877" s="10"/>
      <c r="E10877" s="10"/>
      <c r="G10877" s="81"/>
      <c r="AU10877" s="25"/>
    </row>
    <row r="10878">
      <c r="D10878" s="10"/>
      <c r="E10878" s="10"/>
      <c r="G10878" s="81"/>
      <c r="AU10878" s="25"/>
    </row>
    <row r="10879">
      <c r="D10879" s="10"/>
      <c r="E10879" s="10"/>
      <c r="G10879" s="81"/>
      <c r="AU10879" s="25"/>
    </row>
    <row r="10880">
      <c r="D10880" s="10"/>
      <c r="E10880" s="10"/>
      <c r="G10880" s="81"/>
      <c r="AU10880" s="25"/>
    </row>
    <row r="10881">
      <c r="D10881" s="10"/>
      <c r="E10881" s="10"/>
      <c r="G10881" s="81"/>
      <c r="AU10881" s="25"/>
    </row>
    <row r="10882">
      <c r="D10882" s="10"/>
      <c r="E10882" s="10"/>
      <c r="G10882" s="81"/>
      <c r="AU10882" s="25"/>
    </row>
    <row r="10883">
      <c r="D10883" s="10"/>
      <c r="E10883" s="10"/>
      <c r="G10883" s="81"/>
      <c r="AU10883" s="25"/>
    </row>
    <row r="10884">
      <c r="D10884" s="10"/>
      <c r="E10884" s="10"/>
      <c r="G10884" s="81"/>
      <c r="AU10884" s="25"/>
    </row>
    <row r="10885">
      <c r="D10885" s="10"/>
      <c r="E10885" s="10"/>
      <c r="G10885" s="81"/>
      <c r="AU10885" s="25"/>
    </row>
    <row r="10886">
      <c r="D10886" s="10"/>
      <c r="E10886" s="10"/>
      <c r="G10886" s="81"/>
      <c r="AU10886" s="25"/>
    </row>
    <row r="10887">
      <c r="D10887" s="10"/>
      <c r="E10887" s="10"/>
      <c r="G10887" s="81"/>
      <c r="AU10887" s="25"/>
    </row>
    <row r="10888">
      <c r="D10888" s="10"/>
      <c r="E10888" s="10"/>
      <c r="G10888" s="81"/>
      <c r="AU10888" s="25"/>
    </row>
    <row r="10889">
      <c r="D10889" s="10"/>
      <c r="E10889" s="10"/>
      <c r="G10889" s="81"/>
      <c r="AU10889" s="25"/>
    </row>
    <row r="10890">
      <c r="D10890" s="10"/>
      <c r="E10890" s="10"/>
      <c r="G10890" s="81"/>
      <c r="AU10890" s="25"/>
    </row>
    <row r="10891">
      <c r="D10891" s="10"/>
      <c r="E10891" s="10"/>
      <c r="G10891" s="81"/>
      <c r="AU10891" s="25"/>
    </row>
    <row r="10892">
      <c r="D10892" s="10"/>
      <c r="E10892" s="10"/>
      <c r="G10892" s="81"/>
      <c r="AU10892" s="25"/>
    </row>
    <row r="10893">
      <c r="D10893" s="10"/>
      <c r="E10893" s="10"/>
      <c r="G10893" s="81"/>
      <c r="AU10893" s="25"/>
    </row>
    <row r="10894">
      <c r="D10894" s="10"/>
      <c r="E10894" s="10"/>
      <c r="G10894" s="81"/>
      <c r="AU10894" s="25"/>
    </row>
    <row r="10895">
      <c r="D10895" s="10"/>
      <c r="E10895" s="10"/>
      <c r="G10895" s="81"/>
      <c r="AU10895" s="25"/>
    </row>
    <row r="10896">
      <c r="D10896" s="10"/>
      <c r="E10896" s="10"/>
      <c r="G10896" s="81"/>
      <c r="AU10896" s="25"/>
    </row>
    <row r="10897">
      <c r="D10897" s="10"/>
      <c r="E10897" s="10"/>
      <c r="G10897" s="81"/>
      <c r="AU10897" s="25"/>
    </row>
    <row r="10898">
      <c r="D10898" s="10"/>
      <c r="E10898" s="10"/>
      <c r="G10898" s="81"/>
      <c r="AU10898" s="25"/>
    </row>
    <row r="10899">
      <c r="D10899" s="10"/>
      <c r="E10899" s="10"/>
      <c r="G10899" s="81"/>
      <c r="AU10899" s="25"/>
    </row>
    <row r="10900">
      <c r="D10900" s="10"/>
      <c r="E10900" s="10"/>
      <c r="G10900" s="81"/>
      <c r="AU10900" s="25"/>
    </row>
    <row r="10901">
      <c r="D10901" s="10"/>
      <c r="E10901" s="10"/>
      <c r="G10901" s="81"/>
      <c r="AU10901" s="25"/>
    </row>
    <row r="10902">
      <c r="D10902" s="10"/>
      <c r="E10902" s="10"/>
      <c r="G10902" s="81"/>
      <c r="AU10902" s="25"/>
    </row>
    <row r="10903">
      <c r="D10903" s="10"/>
      <c r="E10903" s="10"/>
      <c r="G10903" s="81"/>
      <c r="AU10903" s="25"/>
    </row>
    <row r="10904">
      <c r="D10904" s="10"/>
      <c r="E10904" s="10"/>
      <c r="G10904" s="81"/>
      <c r="AU10904" s="25"/>
    </row>
    <row r="10905">
      <c r="D10905" s="10"/>
      <c r="E10905" s="10"/>
      <c r="G10905" s="81"/>
      <c r="AU10905" s="25"/>
    </row>
    <row r="10906">
      <c r="D10906" s="10"/>
      <c r="E10906" s="10"/>
      <c r="G10906" s="81"/>
      <c r="AU10906" s="25"/>
    </row>
    <row r="10907">
      <c r="D10907" s="10"/>
      <c r="E10907" s="10"/>
      <c r="G10907" s="81"/>
      <c r="AU10907" s="25"/>
    </row>
    <row r="10908">
      <c r="D10908" s="10"/>
      <c r="E10908" s="10"/>
      <c r="G10908" s="81"/>
      <c r="AU10908" s="25"/>
    </row>
    <row r="10909">
      <c r="D10909" s="10"/>
      <c r="E10909" s="10"/>
      <c r="G10909" s="81"/>
      <c r="AU10909" s="25"/>
    </row>
    <row r="10910">
      <c r="D10910" s="10"/>
      <c r="E10910" s="10"/>
      <c r="G10910" s="81"/>
      <c r="AU10910" s="25"/>
    </row>
    <row r="10911">
      <c r="D10911" s="10"/>
      <c r="E10911" s="10"/>
      <c r="G10911" s="81"/>
      <c r="AU10911" s="25"/>
    </row>
    <row r="10912">
      <c r="D10912" s="10"/>
      <c r="E10912" s="10"/>
      <c r="G10912" s="81"/>
      <c r="AU10912" s="25"/>
    </row>
    <row r="10913">
      <c r="D10913" s="10"/>
      <c r="E10913" s="10"/>
      <c r="G10913" s="81"/>
      <c r="AU10913" s="25"/>
    </row>
    <row r="10914">
      <c r="D10914" s="10"/>
      <c r="E10914" s="10"/>
      <c r="G10914" s="81"/>
      <c r="AU10914" s="25"/>
    </row>
    <row r="10915">
      <c r="D10915" s="10"/>
      <c r="E10915" s="10"/>
      <c r="G10915" s="81"/>
      <c r="AU10915" s="25"/>
    </row>
    <row r="10916">
      <c r="D10916" s="10"/>
      <c r="E10916" s="10"/>
      <c r="G10916" s="81"/>
      <c r="AU10916" s="25"/>
    </row>
    <row r="10917">
      <c r="D10917" s="10"/>
      <c r="E10917" s="10"/>
      <c r="G10917" s="81"/>
      <c r="AU10917" s="25"/>
    </row>
    <row r="10918">
      <c r="D10918" s="10"/>
      <c r="E10918" s="10"/>
      <c r="G10918" s="81"/>
      <c r="AU10918" s="25"/>
    </row>
    <row r="10919">
      <c r="D10919" s="10"/>
      <c r="E10919" s="10"/>
      <c r="G10919" s="81"/>
      <c r="AU10919" s="25"/>
    </row>
    <row r="10920">
      <c r="D10920" s="10"/>
      <c r="E10920" s="10"/>
      <c r="G10920" s="81"/>
      <c r="AU10920" s="25"/>
    </row>
    <row r="10921">
      <c r="D10921" s="10"/>
      <c r="E10921" s="10"/>
      <c r="G10921" s="81"/>
      <c r="AU10921" s="25"/>
    </row>
    <row r="10922">
      <c r="D10922" s="10"/>
      <c r="E10922" s="10"/>
      <c r="G10922" s="81"/>
      <c r="AU10922" s="25"/>
    </row>
    <row r="10923">
      <c r="D10923" s="10"/>
      <c r="E10923" s="10"/>
      <c r="G10923" s="81"/>
      <c r="AU10923" s="25"/>
    </row>
    <row r="10924">
      <c r="D10924" s="10"/>
      <c r="E10924" s="10"/>
      <c r="G10924" s="81"/>
      <c r="AU10924" s="25"/>
    </row>
    <row r="10925">
      <c r="D10925" s="10"/>
      <c r="E10925" s="10"/>
      <c r="G10925" s="81"/>
      <c r="AU10925" s="25"/>
    </row>
    <row r="10926">
      <c r="D10926" s="10"/>
      <c r="E10926" s="10"/>
      <c r="G10926" s="81"/>
      <c r="AU10926" s="25"/>
    </row>
    <row r="10927">
      <c r="D10927" s="10"/>
      <c r="E10927" s="10"/>
      <c r="G10927" s="81"/>
      <c r="AU10927" s="25"/>
    </row>
    <row r="10928">
      <c r="D10928" s="10"/>
      <c r="E10928" s="10"/>
      <c r="G10928" s="81"/>
      <c r="AU10928" s="25"/>
    </row>
    <row r="10929">
      <c r="D10929" s="10"/>
      <c r="E10929" s="10"/>
      <c r="G10929" s="81"/>
      <c r="AU10929" s="25"/>
    </row>
    <row r="10930">
      <c r="D10930" s="10"/>
      <c r="E10930" s="10"/>
      <c r="G10930" s="81"/>
      <c r="AU10930" s="25"/>
    </row>
    <row r="10931">
      <c r="D10931" s="10"/>
      <c r="E10931" s="10"/>
      <c r="G10931" s="81"/>
      <c r="AU10931" s="25"/>
    </row>
    <row r="10932">
      <c r="D10932" s="10"/>
      <c r="E10932" s="10"/>
      <c r="G10932" s="81"/>
      <c r="AU10932" s="25"/>
    </row>
    <row r="10933">
      <c r="D10933" s="10"/>
      <c r="E10933" s="10"/>
      <c r="G10933" s="81"/>
      <c r="AU10933" s="25"/>
    </row>
    <row r="10934">
      <c r="D10934" s="10"/>
      <c r="E10934" s="10"/>
      <c r="G10934" s="81"/>
      <c r="AU10934" s="25"/>
    </row>
    <row r="10935">
      <c r="D10935" s="10"/>
      <c r="E10935" s="10"/>
      <c r="G10935" s="81"/>
      <c r="AU10935" s="25"/>
    </row>
    <row r="10936">
      <c r="D10936" s="10"/>
      <c r="E10936" s="10"/>
      <c r="G10936" s="81"/>
      <c r="AU10936" s="25"/>
    </row>
    <row r="10937">
      <c r="D10937" s="10"/>
      <c r="E10937" s="10"/>
      <c r="G10937" s="81"/>
      <c r="AU10937" s="25"/>
    </row>
    <row r="10938">
      <c r="D10938" s="10"/>
      <c r="E10938" s="10"/>
      <c r="G10938" s="81"/>
      <c r="AU10938" s="25"/>
    </row>
    <row r="10939">
      <c r="D10939" s="10"/>
      <c r="E10939" s="10"/>
      <c r="G10939" s="81"/>
      <c r="AU10939" s="25"/>
    </row>
    <row r="10940">
      <c r="D10940" s="10"/>
      <c r="E10940" s="10"/>
      <c r="G10940" s="81"/>
      <c r="AU10940" s="25"/>
    </row>
    <row r="10941">
      <c r="D10941" s="10"/>
      <c r="E10941" s="10"/>
      <c r="G10941" s="81"/>
      <c r="AU10941" s="25"/>
    </row>
    <row r="10942">
      <c r="D10942" s="10"/>
      <c r="E10942" s="10"/>
      <c r="G10942" s="81"/>
      <c r="AU10942" s="25"/>
    </row>
    <row r="10943">
      <c r="D10943" s="10"/>
      <c r="E10943" s="10"/>
      <c r="G10943" s="81"/>
      <c r="AU10943" s="25"/>
    </row>
    <row r="10944">
      <c r="D10944" s="10"/>
      <c r="E10944" s="10"/>
      <c r="G10944" s="81"/>
      <c r="AU10944" s="25"/>
    </row>
    <row r="10945">
      <c r="D10945" s="10"/>
      <c r="E10945" s="10"/>
      <c r="G10945" s="81"/>
      <c r="AU10945" s="25"/>
    </row>
    <row r="10946">
      <c r="D10946" s="10"/>
      <c r="E10946" s="10"/>
      <c r="G10946" s="81"/>
      <c r="AU10946" s="25"/>
    </row>
    <row r="10947">
      <c r="D10947" s="10"/>
      <c r="E10947" s="10"/>
      <c r="G10947" s="81"/>
      <c r="AU10947" s="25"/>
    </row>
    <row r="10948">
      <c r="D10948" s="10"/>
      <c r="E10948" s="10"/>
      <c r="G10948" s="81"/>
      <c r="AU10948" s="25"/>
    </row>
    <row r="10949">
      <c r="D10949" s="10"/>
      <c r="E10949" s="10"/>
      <c r="G10949" s="81"/>
      <c r="AU10949" s="25"/>
    </row>
    <row r="10950">
      <c r="D10950" s="10"/>
      <c r="E10950" s="10"/>
      <c r="G10950" s="81"/>
      <c r="AU10950" s="25"/>
    </row>
    <row r="10951">
      <c r="D10951" s="10"/>
      <c r="E10951" s="10"/>
      <c r="G10951" s="81"/>
      <c r="AU10951" s="25"/>
    </row>
    <row r="10952">
      <c r="D10952" s="10"/>
      <c r="E10952" s="10"/>
      <c r="G10952" s="81"/>
      <c r="AU10952" s="25"/>
    </row>
    <row r="10953">
      <c r="D10953" s="10"/>
      <c r="E10953" s="10"/>
      <c r="G10953" s="81"/>
      <c r="AU10953" s="25"/>
    </row>
    <row r="10954">
      <c r="D10954" s="10"/>
      <c r="E10954" s="10"/>
      <c r="G10954" s="81"/>
      <c r="AU10954" s="25"/>
    </row>
    <row r="10955">
      <c r="D10955" s="10"/>
      <c r="E10955" s="10"/>
      <c r="G10955" s="81"/>
      <c r="AU10955" s="25"/>
    </row>
    <row r="10956">
      <c r="D10956" s="10"/>
      <c r="E10956" s="10"/>
      <c r="G10956" s="81"/>
      <c r="AU10956" s="25"/>
    </row>
    <row r="10957">
      <c r="D10957" s="10"/>
      <c r="E10957" s="10"/>
      <c r="G10957" s="81"/>
      <c r="AU10957" s="25"/>
    </row>
    <row r="10958">
      <c r="D10958" s="10"/>
      <c r="E10958" s="10"/>
      <c r="G10958" s="81"/>
      <c r="AU10958" s="25"/>
    </row>
    <row r="10959">
      <c r="D10959" s="10"/>
      <c r="E10959" s="10"/>
      <c r="G10959" s="81"/>
      <c r="AU10959" s="25"/>
    </row>
    <row r="10960">
      <c r="D10960" s="10"/>
      <c r="E10960" s="10"/>
      <c r="G10960" s="81"/>
      <c r="AU10960" s="25"/>
    </row>
    <row r="10961">
      <c r="D10961" s="10"/>
      <c r="E10961" s="10"/>
      <c r="G10961" s="81"/>
      <c r="AU10961" s="25"/>
    </row>
    <row r="10962">
      <c r="D10962" s="10"/>
      <c r="E10962" s="10"/>
      <c r="G10962" s="81"/>
      <c r="AU10962" s="25"/>
    </row>
    <row r="10963">
      <c r="D10963" s="10"/>
      <c r="E10963" s="10"/>
      <c r="G10963" s="81"/>
      <c r="AU10963" s="25"/>
    </row>
    <row r="10964">
      <c r="D10964" s="10"/>
      <c r="E10964" s="10"/>
      <c r="G10964" s="81"/>
      <c r="AU10964" s="25"/>
    </row>
    <row r="10965">
      <c r="D10965" s="10"/>
      <c r="E10965" s="10"/>
      <c r="G10965" s="81"/>
      <c r="AU10965" s="25"/>
    </row>
    <row r="10966">
      <c r="D10966" s="10"/>
      <c r="E10966" s="10"/>
      <c r="G10966" s="81"/>
      <c r="AU10966" s="25"/>
    </row>
    <row r="10967">
      <c r="D10967" s="10"/>
      <c r="E10967" s="10"/>
      <c r="G10967" s="81"/>
      <c r="AU10967" s="25"/>
    </row>
    <row r="10968">
      <c r="D10968" s="10"/>
      <c r="E10968" s="10"/>
      <c r="G10968" s="81"/>
      <c r="AU10968" s="25"/>
    </row>
    <row r="10969">
      <c r="D10969" s="10"/>
      <c r="E10969" s="10"/>
      <c r="G10969" s="81"/>
      <c r="AU10969" s="25"/>
    </row>
    <row r="10970">
      <c r="D10970" s="10"/>
      <c r="E10970" s="10"/>
      <c r="G10970" s="81"/>
      <c r="AU10970" s="25"/>
    </row>
    <row r="10971">
      <c r="D10971" s="10"/>
      <c r="E10971" s="10"/>
      <c r="G10971" s="81"/>
      <c r="AU10971" s="25"/>
    </row>
    <row r="10972">
      <c r="D10972" s="10"/>
      <c r="E10972" s="10"/>
      <c r="G10972" s="81"/>
      <c r="AU10972" s="25"/>
    </row>
    <row r="10973">
      <c r="D10973" s="10"/>
      <c r="E10973" s="10"/>
      <c r="G10973" s="81"/>
      <c r="AU10973" s="25"/>
    </row>
    <row r="10974">
      <c r="D10974" s="10"/>
      <c r="E10974" s="10"/>
      <c r="G10974" s="81"/>
      <c r="AU10974" s="25"/>
    </row>
    <row r="10975">
      <c r="D10975" s="10"/>
      <c r="E10975" s="10"/>
      <c r="G10975" s="81"/>
      <c r="AU10975" s="25"/>
    </row>
    <row r="10976">
      <c r="D10976" s="10"/>
      <c r="E10976" s="10"/>
      <c r="G10976" s="81"/>
      <c r="AU10976" s="25"/>
    </row>
    <row r="10977">
      <c r="D10977" s="10"/>
      <c r="E10977" s="10"/>
      <c r="G10977" s="81"/>
      <c r="AU10977" s="25"/>
    </row>
    <row r="10978">
      <c r="D10978" s="10"/>
      <c r="E10978" s="10"/>
      <c r="G10978" s="81"/>
      <c r="AU10978" s="25"/>
    </row>
    <row r="10979">
      <c r="D10979" s="10"/>
      <c r="E10979" s="10"/>
      <c r="G10979" s="81"/>
      <c r="AU10979" s="25"/>
    </row>
    <row r="10980">
      <c r="D10980" s="10"/>
      <c r="E10980" s="10"/>
      <c r="G10980" s="81"/>
      <c r="AU10980" s="25"/>
    </row>
    <row r="10981">
      <c r="D10981" s="10"/>
      <c r="E10981" s="10"/>
      <c r="G10981" s="81"/>
      <c r="AU10981" s="25"/>
    </row>
    <row r="10982">
      <c r="D10982" s="10"/>
      <c r="E10982" s="10"/>
      <c r="G10982" s="81"/>
      <c r="AU10982" s="25"/>
    </row>
    <row r="10983">
      <c r="D10983" s="10"/>
      <c r="E10983" s="10"/>
      <c r="G10983" s="81"/>
      <c r="AU10983" s="25"/>
    </row>
    <row r="10984">
      <c r="D10984" s="10"/>
      <c r="E10984" s="10"/>
      <c r="G10984" s="81"/>
      <c r="AU10984" s="25"/>
    </row>
    <row r="10985">
      <c r="D10985" s="10"/>
      <c r="E10985" s="10"/>
      <c r="G10985" s="81"/>
      <c r="AU10985" s="25"/>
    </row>
    <row r="10986">
      <c r="D10986" s="10"/>
      <c r="E10986" s="10"/>
      <c r="G10986" s="81"/>
      <c r="AU10986" s="25"/>
    </row>
    <row r="10987">
      <c r="D10987" s="10"/>
      <c r="E10987" s="10"/>
      <c r="G10987" s="81"/>
      <c r="AU10987" s="25"/>
    </row>
    <row r="10988">
      <c r="D10988" s="10"/>
      <c r="E10988" s="10"/>
      <c r="G10988" s="81"/>
      <c r="AU10988" s="25"/>
    </row>
    <row r="10989">
      <c r="D10989" s="10"/>
      <c r="E10989" s="10"/>
      <c r="G10989" s="81"/>
      <c r="AU10989" s="25"/>
    </row>
    <row r="10990">
      <c r="D10990" s="10"/>
      <c r="E10990" s="10"/>
      <c r="G10990" s="81"/>
      <c r="AU10990" s="25"/>
    </row>
    <row r="10991">
      <c r="D10991" s="10"/>
      <c r="E10991" s="10"/>
      <c r="G10991" s="81"/>
      <c r="AU10991" s="25"/>
    </row>
    <row r="10992">
      <c r="D10992" s="10"/>
      <c r="E10992" s="10"/>
      <c r="G10992" s="81"/>
      <c r="AU10992" s="25"/>
    </row>
    <row r="10993">
      <c r="D10993" s="10"/>
      <c r="E10993" s="10"/>
      <c r="G10993" s="81"/>
      <c r="AU10993" s="25"/>
    </row>
    <row r="10994">
      <c r="D10994" s="10"/>
      <c r="E10994" s="10"/>
      <c r="G10994" s="81"/>
      <c r="AU10994" s="25"/>
    </row>
    <row r="10995">
      <c r="D10995" s="10"/>
      <c r="E10995" s="10"/>
      <c r="G10995" s="81"/>
      <c r="AU10995" s="25"/>
    </row>
    <row r="10996">
      <c r="D10996" s="10"/>
      <c r="E10996" s="10"/>
      <c r="G10996" s="81"/>
      <c r="AU10996" s="25"/>
    </row>
    <row r="10997">
      <c r="D10997" s="10"/>
      <c r="E10997" s="10"/>
      <c r="G10997" s="81"/>
      <c r="AU10997" s="25"/>
    </row>
    <row r="10998">
      <c r="D10998" s="10"/>
      <c r="E10998" s="10"/>
      <c r="G10998" s="81"/>
      <c r="AU10998" s="25"/>
    </row>
    <row r="10999">
      <c r="D10999" s="10"/>
      <c r="E10999" s="10"/>
      <c r="G10999" s="81"/>
      <c r="AU10999" s="25"/>
    </row>
    <row r="11000">
      <c r="D11000" s="10"/>
      <c r="E11000" s="10"/>
      <c r="G11000" s="81"/>
      <c r="AU11000" s="25"/>
    </row>
    <row r="11001">
      <c r="D11001" s="10"/>
      <c r="E11001" s="10"/>
      <c r="G11001" s="81"/>
      <c r="AU11001" s="25"/>
    </row>
    <row r="11002">
      <c r="D11002" s="10"/>
      <c r="E11002" s="10"/>
      <c r="G11002" s="81"/>
      <c r="AU11002" s="25"/>
    </row>
    <row r="11003">
      <c r="D11003" s="10"/>
      <c r="E11003" s="10"/>
      <c r="G11003" s="81"/>
      <c r="AU11003" s="25"/>
    </row>
    <row r="11004">
      <c r="D11004" s="10"/>
      <c r="E11004" s="10"/>
      <c r="G11004" s="81"/>
      <c r="AU11004" s="25"/>
    </row>
    <row r="11005">
      <c r="D11005" s="10"/>
      <c r="E11005" s="10"/>
      <c r="G11005" s="81"/>
      <c r="AU11005" s="25"/>
    </row>
    <row r="11006">
      <c r="D11006" s="10"/>
      <c r="E11006" s="10"/>
      <c r="G11006" s="81"/>
      <c r="AU11006" s="25"/>
    </row>
    <row r="11007">
      <c r="D11007" s="10"/>
      <c r="E11007" s="10"/>
      <c r="G11007" s="81"/>
      <c r="AU11007" s="25"/>
    </row>
    <row r="11008">
      <c r="D11008" s="10"/>
      <c r="E11008" s="10"/>
      <c r="G11008" s="81"/>
      <c r="AU11008" s="25"/>
    </row>
    <row r="11009">
      <c r="D11009" s="10"/>
      <c r="E11009" s="10"/>
      <c r="G11009" s="81"/>
      <c r="AU11009" s="25"/>
    </row>
    <row r="11010">
      <c r="D11010" s="10"/>
      <c r="E11010" s="10"/>
      <c r="G11010" s="81"/>
      <c r="AU11010" s="25"/>
    </row>
    <row r="11011">
      <c r="D11011" s="10"/>
      <c r="E11011" s="10"/>
      <c r="G11011" s="81"/>
      <c r="AU11011" s="25"/>
    </row>
    <row r="11012">
      <c r="D11012" s="10"/>
      <c r="E11012" s="10"/>
      <c r="G11012" s="81"/>
      <c r="AU11012" s="25"/>
    </row>
    <row r="11013">
      <c r="D11013" s="10"/>
      <c r="E11013" s="10"/>
      <c r="G11013" s="81"/>
      <c r="AU11013" s="25"/>
    </row>
    <row r="11014">
      <c r="D11014" s="10"/>
      <c r="E11014" s="10"/>
      <c r="G11014" s="81"/>
      <c r="AU11014" s="25"/>
    </row>
    <row r="11015">
      <c r="D11015" s="10"/>
      <c r="E11015" s="10"/>
      <c r="G11015" s="81"/>
      <c r="AU11015" s="25"/>
    </row>
    <row r="11016">
      <c r="D11016" s="10"/>
      <c r="E11016" s="10"/>
      <c r="G11016" s="81"/>
      <c r="AU11016" s="25"/>
    </row>
    <row r="11017">
      <c r="D11017" s="10"/>
      <c r="E11017" s="10"/>
      <c r="G11017" s="81"/>
      <c r="AU11017" s="25"/>
    </row>
    <row r="11018">
      <c r="D11018" s="10"/>
      <c r="E11018" s="10"/>
      <c r="G11018" s="81"/>
      <c r="AU11018" s="25"/>
    </row>
    <row r="11019">
      <c r="D11019" s="10"/>
      <c r="E11019" s="10"/>
      <c r="G11019" s="81"/>
      <c r="AU11019" s="25"/>
    </row>
    <row r="11020">
      <c r="D11020" s="10"/>
      <c r="E11020" s="10"/>
      <c r="G11020" s="81"/>
      <c r="AU11020" s="25"/>
    </row>
    <row r="11021">
      <c r="D11021" s="10"/>
      <c r="E11021" s="10"/>
      <c r="G11021" s="81"/>
      <c r="AU11021" s="25"/>
    </row>
    <row r="11022">
      <c r="D11022" s="10"/>
      <c r="E11022" s="10"/>
      <c r="G11022" s="81"/>
      <c r="AU11022" s="25"/>
    </row>
    <row r="11023">
      <c r="D11023" s="10"/>
      <c r="E11023" s="10"/>
      <c r="G11023" s="81"/>
      <c r="AU11023" s="25"/>
    </row>
    <row r="11024">
      <c r="D11024" s="10"/>
      <c r="E11024" s="10"/>
      <c r="G11024" s="81"/>
      <c r="AU11024" s="25"/>
    </row>
    <row r="11025">
      <c r="D11025" s="10"/>
      <c r="E11025" s="10"/>
      <c r="G11025" s="81"/>
      <c r="AU11025" s="25"/>
    </row>
    <row r="11026">
      <c r="D11026" s="10"/>
      <c r="E11026" s="10"/>
      <c r="G11026" s="81"/>
      <c r="AU11026" s="25"/>
    </row>
    <row r="11027">
      <c r="D11027" s="10"/>
      <c r="E11027" s="10"/>
      <c r="G11027" s="81"/>
      <c r="AU11027" s="25"/>
    </row>
    <row r="11028">
      <c r="D11028" s="10"/>
      <c r="E11028" s="10"/>
      <c r="G11028" s="81"/>
      <c r="AU11028" s="25"/>
    </row>
    <row r="11029">
      <c r="D11029" s="10"/>
      <c r="E11029" s="10"/>
      <c r="G11029" s="81"/>
      <c r="AU11029" s="25"/>
    </row>
    <row r="11030">
      <c r="D11030" s="10"/>
      <c r="E11030" s="10"/>
      <c r="G11030" s="81"/>
      <c r="AU11030" s="25"/>
    </row>
    <row r="11031">
      <c r="D11031" s="10"/>
      <c r="E11031" s="10"/>
      <c r="G11031" s="81"/>
      <c r="AU11031" s="25"/>
    </row>
    <row r="11032">
      <c r="D11032" s="10"/>
      <c r="E11032" s="10"/>
      <c r="G11032" s="81"/>
      <c r="AU11032" s="25"/>
    </row>
    <row r="11033">
      <c r="D11033" s="10"/>
      <c r="E11033" s="10"/>
      <c r="G11033" s="81"/>
      <c r="AU11033" s="25"/>
    </row>
    <row r="11034">
      <c r="D11034" s="10"/>
      <c r="E11034" s="10"/>
      <c r="G11034" s="81"/>
      <c r="AU11034" s="25"/>
    </row>
    <row r="11035">
      <c r="D11035" s="10"/>
      <c r="E11035" s="10"/>
      <c r="G11035" s="81"/>
      <c r="AU11035" s="25"/>
    </row>
    <row r="11036">
      <c r="D11036" s="10"/>
      <c r="E11036" s="10"/>
      <c r="G11036" s="81"/>
      <c r="AU11036" s="25"/>
    </row>
    <row r="11037">
      <c r="D11037" s="10"/>
      <c r="E11037" s="10"/>
      <c r="G11037" s="81"/>
      <c r="AU11037" s="25"/>
    </row>
    <row r="11038">
      <c r="D11038" s="10"/>
      <c r="E11038" s="10"/>
      <c r="G11038" s="81"/>
      <c r="AU11038" s="25"/>
    </row>
    <row r="11039">
      <c r="D11039" s="10"/>
      <c r="E11039" s="10"/>
      <c r="G11039" s="81"/>
      <c r="AU11039" s="25"/>
    </row>
    <row r="11040">
      <c r="D11040" s="10"/>
      <c r="E11040" s="10"/>
      <c r="G11040" s="81"/>
      <c r="AU11040" s="25"/>
    </row>
    <row r="11041">
      <c r="D11041" s="10"/>
      <c r="E11041" s="10"/>
      <c r="G11041" s="81"/>
      <c r="AU11041" s="25"/>
    </row>
    <row r="11042">
      <c r="D11042" s="10"/>
      <c r="E11042" s="10"/>
      <c r="G11042" s="81"/>
      <c r="AU11042" s="25"/>
    </row>
    <row r="11043">
      <c r="D11043" s="10"/>
      <c r="E11043" s="10"/>
      <c r="G11043" s="81"/>
      <c r="AU11043" s="25"/>
    </row>
    <row r="11044">
      <c r="D11044" s="10"/>
      <c r="E11044" s="10"/>
      <c r="G11044" s="81"/>
      <c r="AU11044" s="25"/>
    </row>
    <row r="11045">
      <c r="D11045" s="10"/>
      <c r="E11045" s="10"/>
      <c r="G11045" s="81"/>
      <c r="AU11045" s="25"/>
    </row>
    <row r="11046">
      <c r="D11046" s="10"/>
      <c r="E11046" s="10"/>
      <c r="G11046" s="81"/>
      <c r="AU11046" s="25"/>
    </row>
    <row r="11047">
      <c r="D11047" s="10"/>
      <c r="E11047" s="10"/>
      <c r="G11047" s="81"/>
      <c r="AU11047" s="25"/>
    </row>
    <row r="11048">
      <c r="D11048" s="10"/>
      <c r="E11048" s="10"/>
      <c r="G11048" s="81"/>
      <c r="AU11048" s="25"/>
    </row>
    <row r="11049">
      <c r="D11049" s="10"/>
      <c r="E11049" s="10"/>
      <c r="G11049" s="81"/>
      <c r="AU11049" s="25"/>
    </row>
    <row r="11050">
      <c r="D11050" s="10"/>
      <c r="E11050" s="10"/>
      <c r="G11050" s="81"/>
      <c r="AU11050" s="25"/>
    </row>
    <row r="11051">
      <c r="D11051" s="10"/>
      <c r="E11051" s="10"/>
      <c r="G11051" s="81"/>
      <c r="AU11051" s="25"/>
    </row>
    <row r="11052">
      <c r="D11052" s="10"/>
      <c r="E11052" s="10"/>
      <c r="G11052" s="81"/>
      <c r="AU11052" s="25"/>
    </row>
    <row r="11053">
      <c r="D11053" s="10"/>
      <c r="E11053" s="10"/>
      <c r="G11053" s="81"/>
      <c r="AU11053" s="25"/>
    </row>
    <row r="11054">
      <c r="D11054" s="10"/>
      <c r="E11054" s="10"/>
      <c r="G11054" s="81"/>
      <c r="AU11054" s="25"/>
    </row>
    <row r="11055">
      <c r="D11055" s="10"/>
      <c r="E11055" s="10"/>
      <c r="G11055" s="81"/>
      <c r="AU11055" s="25"/>
    </row>
    <row r="11056">
      <c r="D11056" s="10"/>
      <c r="E11056" s="10"/>
      <c r="G11056" s="81"/>
      <c r="AU11056" s="25"/>
    </row>
    <row r="11057">
      <c r="D11057" s="10"/>
      <c r="E11057" s="10"/>
      <c r="G11057" s="81"/>
      <c r="AU11057" s="25"/>
    </row>
    <row r="11058">
      <c r="D11058" s="10"/>
      <c r="E11058" s="10"/>
      <c r="G11058" s="81"/>
      <c r="AU11058" s="25"/>
    </row>
    <row r="11059">
      <c r="D11059" s="10"/>
      <c r="E11059" s="10"/>
      <c r="G11059" s="81"/>
      <c r="AU11059" s="25"/>
    </row>
    <row r="11060">
      <c r="D11060" s="10"/>
      <c r="E11060" s="10"/>
      <c r="G11060" s="81"/>
      <c r="AU11060" s="25"/>
    </row>
    <row r="11061">
      <c r="D11061" s="10"/>
      <c r="E11061" s="10"/>
      <c r="G11061" s="81"/>
      <c r="AU11061" s="25"/>
    </row>
    <row r="11062">
      <c r="D11062" s="10"/>
      <c r="E11062" s="10"/>
      <c r="G11062" s="81"/>
      <c r="AU11062" s="25"/>
    </row>
    <row r="11063">
      <c r="D11063" s="10"/>
      <c r="E11063" s="10"/>
      <c r="G11063" s="81"/>
      <c r="AU11063" s="25"/>
    </row>
    <row r="11064">
      <c r="D11064" s="10"/>
      <c r="E11064" s="10"/>
      <c r="G11064" s="81"/>
      <c r="AU11064" s="25"/>
    </row>
    <row r="11065">
      <c r="D11065" s="10"/>
      <c r="E11065" s="10"/>
      <c r="G11065" s="81"/>
      <c r="AU11065" s="25"/>
    </row>
    <row r="11066">
      <c r="D11066" s="10"/>
      <c r="E11066" s="10"/>
      <c r="G11066" s="81"/>
      <c r="AU11066" s="25"/>
    </row>
    <row r="11067">
      <c r="D11067" s="10"/>
      <c r="E11067" s="10"/>
      <c r="G11067" s="81"/>
      <c r="AU11067" s="25"/>
    </row>
    <row r="11068">
      <c r="D11068" s="10"/>
      <c r="E11068" s="10"/>
      <c r="G11068" s="81"/>
      <c r="AU11068" s="25"/>
    </row>
    <row r="11069">
      <c r="D11069" s="10"/>
      <c r="E11069" s="10"/>
      <c r="G11069" s="81"/>
      <c r="AU11069" s="25"/>
    </row>
    <row r="11070">
      <c r="D11070" s="10"/>
      <c r="E11070" s="10"/>
      <c r="G11070" s="81"/>
      <c r="AU11070" s="25"/>
    </row>
    <row r="11071">
      <c r="D11071" s="10"/>
      <c r="E11071" s="10"/>
      <c r="G11071" s="81"/>
      <c r="AU11071" s="25"/>
    </row>
    <row r="11072">
      <c r="D11072" s="10"/>
      <c r="E11072" s="10"/>
      <c r="G11072" s="81"/>
      <c r="AU11072" s="25"/>
    </row>
    <row r="11073">
      <c r="D11073" s="10"/>
      <c r="E11073" s="10"/>
      <c r="G11073" s="81"/>
      <c r="AU11073" s="25"/>
    </row>
    <row r="11074">
      <c r="D11074" s="10"/>
      <c r="E11074" s="10"/>
      <c r="G11074" s="81"/>
      <c r="AU11074" s="25"/>
    </row>
    <row r="11075">
      <c r="D11075" s="10"/>
      <c r="E11075" s="10"/>
      <c r="G11075" s="81"/>
      <c r="AU11075" s="25"/>
    </row>
    <row r="11076">
      <c r="D11076" s="10"/>
      <c r="E11076" s="10"/>
      <c r="G11076" s="81"/>
      <c r="AU11076" s="25"/>
    </row>
    <row r="11077">
      <c r="D11077" s="10"/>
      <c r="E11077" s="10"/>
      <c r="G11077" s="81"/>
      <c r="AU11077" s="25"/>
    </row>
    <row r="11078">
      <c r="D11078" s="10"/>
      <c r="E11078" s="10"/>
      <c r="G11078" s="81"/>
      <c r="AU11078" s="25"/>
    </row>
    <row r="11079">
      <c r="D11079" s="10"/>
      <c r="E11079" s="10"/>
      <c r="G11079" s="81"/>
      <c r="AU11079" s="25"/>
    </row>
    <row r="11080">
      <c r="D11080" s="10"/>
      <c r="E11080" s="10"/>
      <c r="G11080" s="81"/>
      <c r="AU11080" s="25"/>
    </row>
    <row r="11081">
      <c r="D11081" s="10"/>
      <c r="E11081" s="10"/>
      <c r="G11081" s="81"/>
      <c r="AU11081" s="25"/>
    </row>
    <row r="11082">
      <c r="D11082" s="10"/>
      <c r="E11082" s="10"/>
      <c r="G11082" s="81"/>
      <c r="AU11082" s="25"/>
    </row>
    <row r="11083">
      <c r="D11083" s="10"/>
      <c r="E11083" s="10"/>
      <c r="G11083" s="81"/>
      <c r="AU11083" s="25"/>
    </row>
    <row r="11084">
      <c r="D11084" s="10"/>
      <c r="E11084" s="10"/>
      <c r="G11084" s="81"/>
      <c r="AU11084" s="25"/>
    </row>
    <row r="11085">
      <c r="D11085" s="10"/>
      <c r="E11085" s="10"/>
      <c r="G11085" s="81"/>
      <c r="AU11085" s="25"/>
    </row>
    <row r="11086">
      <c r="D11086" s="10"/>
      <c r="E11086" s="10"/>
      <c r="G11086" s="81"/>
      <c r="AU11086" s="25"/>
    </row>
    <row r="11087">
      <c r="D11087" s="10"/>
      <c r="E11087" s="10"/>
      <c r="G11087" s="81"/>
      <c r="AU11087" s="25"/>
    </row>
    <row r="11088">
      <c r="D11088" s="10"/>
      <c r="E11088" s="10"/>
      <c r="G11088" s="81"/>
      <c r="AU11088" s="25"/>
    </row>
    <row r="11089">
      <c r="D11089" s="10"/>
      <c r="E11089" s="10"/>
      <c r="G11089" s="81"/>
      <c r="AU11089" s="25"/>
    </row>
    <row r="11090">
      <c r="D11090" s="10"/>
      <c r="E11090" s="10"/>
      <c r="G11090" s="81"/>
      <c r="AU11090" s="25"/>
    </row>
    <row r="11091">
      <c r="D11091" s="10"/>
      <c r="E11091" s="10"/>
      <c r="G11091" s="81"/>
      <c r="AU11091" s="25"/>
    </row>
    <row r="11092">
      <c r="D11092" s="10"/>
      <c r="E11092" s="10"/>
      <c r="G11092" s="81"/>
      <c r="AU11092" s="25"/>
    </row>
    <row r="11093">
      <c r="D11093" s="10"/>
      <c r="E11093" s="10"/>
      <c r="G11093" s="81"/>
      <c r="AU11093" s="25"/>
    </row>
    <row r="11094">
      <c r="D11094" s="10"/>
      <c r="E11094" s="10"/>
      <c r="G11094" s="81"/>
      <c r="AU11094" s="25"/>
    </row>
    <row r="11095">
      <c r="D11095" s="10"/>
      <c r="E11095" s="10"/>
      <c r="G11095" s="81"/>
      <c r="AU11095" s="25"/>
    </row>
    <row r="11096">
      <c r="D11096" s="10"/>
      <c r="E11096" s="10"/>
      <c r="G11096" s="81"/>
      <c r="AU11096" s="25"/>
    </row>
    <row r="11097">
      <c r="D11097" s="10"/>
      <c r="E11097" s="10"/>
      <c r="G11097" s="81"/>
      <c r="AU11097" s="25"/>
    </row>
    <row r="11098">
      <c r="D11098" s="10"/>
      <c r="E11098" s="10"/>
      <c r="G11098" s="81"/>
      <c r="AU11098" s="25"/>
    </row>
    <row r="11099">
      <c r="D11099" s="10"/>
      <c r="E11099" s="10"/>
      <c r="G11099" s="81"/>
      <c r="AU11099" s="25"/>
    </row>
    <row r="11100">
      <c r="D11100" s="10"/>
      <c r="E11100" s="10"/>
      <c r="G11100" s="81"/>
      <c r="AU11100" s="25"/>
    </row>
    <row r="11101">
      <c r="D11101" s="10"/>
      <c r="E11101" s="10"/>
      <c r="G11101" s="81"/>
      <c r="AU11101" s="25"/>
    </row>
    <row r="11102">
      <c r="D11102" s="10"/>
      <c r="E11102" s="10"/>
      <c r="G11102" s="81"/>
      <c r="AU11102" s="25"/>
    </row>
    <row r="11103">
      <c r="D11103" s="10"/>
      <c r="E11103" s="10"/>
      <c r="G11103" s="81"/>
      <c r="AU11103" s="25"/>
    </row>
    <row r="11104">
      <c r="D11104" s="10"/>
      <c r="E11104" s="10"/>
      <c r="G11104" s="81"/>
      <c r="AU11104" s="25"/>
    </row>
    <row r="11105">
      <c r="D11105" s="10"/>
      <c r="E11105" s="10"/>
      <c r="G11105" s="81"/>
      <c r="AU11105" s="25"/>
    </row>
    <row r="11106">
      <c r="D11106" s="10"/>
      <c r="E11106" s="10"/>
      <c r="G11106" s="81"/>
      <c r="AU11106" s="25"/>
    </row>
    <row r="11107">
      <c r="D11107" s="10"/>
      <c r="E11107" s="10"/>
      <c r="G11107" s="81"/>
      <c r="AU11107" s="25"/>
    </row>
    <row r="11108">
      <c r="D11108" s="10"/>
      <c r="E11108" s="10"/>
      <c r="G11108" s="81"/>
      <c r="AU11108" s="25"/>
    </row>
    <row r="11109">
      <c r="D11109" s="10"/>
      <c r="E11109" s="10"/>
      <c r="G11109" s="81"/>
      <c r="AU11109" s="25"/>
    </row>
    <row r="11110">
      <c r="D11110" s="10"/>
      <c r="E11110" s="10"/>
      <c r="G11110" s="81"/>
      <c r="AU11110" s="25"/>
    </row>
    <row r="11111">
      <c r="D11111" s="10"/>
      <c r="E11111" s="10"/>
      <c r="G11111" s="81"/>
      <c r="AU11111" s="25"/>
    </row>
    <row r="11112">
      <c r="D11112" s="10"/>
      <c r="E11112" s="10"/>
      <c r="G11112" s="81"/>
      <c r="AU11112" s="25"/>
    </row>
    <row r="11113">
      <c r="D11113" s="10"/>
      <c r="E11113" s="10"/>
      <c r="G11113" s="81"/>
      <c r="AU11113" s="25"/>
    </row>
    <row r="11114">
      <c r="D11114" s="10"/>
      <c r="E11114" s="10"/>
      <c r="G11114" s="81"/>
      <c r="AU11114" s="25"/>
    </row>
    <row r="11115">
      <c r="D11115" s="10"/>
      <c r="E11115" s="10"/>
      <c r="G11115" s="81"/>
      <c r="AU11115" s="25"/>
    </row>
    <row r="11116">
      <c r="D11116" s="10"/>
      <c r="E11116" s="10"/>
      <c r="G11116" s="81"/>
      <c r="AU11116" s="25"/>
    </row>
    <row r="11117">
      <c r="D11117" s="10"/>
      <c r="E11117" s="10"/>
      <c r="G11117" s="81"/>
      <c r="AU11117" s="25"/>
    </row>
    <row r="11118">
      <c r="D11118" s="10"/>
      <c r="E11118" s="10"/>
      <c r="G11118" s="81"/>
      <c r="AU11118" s="25"/>
    </row>
    <row r="11119">
      <c r="D11119" s="10"/>
      <c r="E11119" s="10"/>
      <c r="G11119" s="81"/>
      <c r="AU11119" s="25"/>
    </row>
    <row r="11120">
      <c r="D11120" s="10"/>
      <c r="E11120" s="10"/>
      <c r="G11120" s="81"/>
      <c r="AU11120" s="25"/>
    </row>
    <row r="11121">
      <c r="D11121" s="10"/>
      <c r="E11121" s="10"/>
      <c r="G11121" s="81"/>
      <c r="AU11121" s="25"/>
    </row>
    <row r="11122">
      <c r="D11122" s="10"/>
      <c r="E11122" s="10"/>
      <c r="G11122" s="81"/>
      <c r="AU11122" s="25"/>
    </row>
    <row r="11123">
      <c r="D11123" s="10"/>
      <c r="E11123" s="10"/>
      <c r="G11123" s="81"/>
      <c r="AU11123" s="25"/>
    </row>
    <row r="11124">
      <c r="D11124" s="10"/>
      <c r="E11124" s="10"/>
      <c r="G11124" s="81"/>
      <c r="AU11124" s="25"/>
    </row>
    <row r="11125">
      <c r="D11125" s="10"/>
      <c r="E11125" s="10"/>
      <c r="G11125" s="81"/>
      <c r="AU11125" s="25"/>
    </row>
    <row r="11126">
      <c r="D11126" s="10"/>
      <c r="E11126" s="10"/>
      <c r="G11126" s="81"/>
      <c r="AU11126" s="25"/>
    </row>
    <row r="11127">
      <c r="D11127" s="10"/>
      <c r="E11127" s="10"/>
      <c r="G11127" s="81"/>
      <c r="AU11127" s="25"/>
    </row>
    <row r="11128">
      <c r="D11128" s="10"/>
      <c r="E11128" s="10"/>
      <c r="G11128" s="81"/>
      <c r="AU11128" s="25"/>
    </row>
    <row r="11129">
      <c r="D11129" s="10"/>
      <c r="E11129" s="10"/>
      <c r="G11129" s="81"/>
      <c r="AU11129" s="25"/>
    </row>
    <row r="11130">
      <c r="D11130" s="10"/>
      <c r="E11130" s="10"/>
      <c r="G11130" s="81"/>
      <c r="AU11130" s="25"/>
    </row>
    <row r="11131">
      <c r="D11131" s="10"/>
      <c r="E11131" s="10"/>
      <c r="G11131" s="81"/>
      <c r="AU11131" s="25"/>
    </row>
    <row r="11132">
      <c r="D11132" s="10"/>
      <c r="E11132" s="10"/>
      <c r="G11132" s="81"/>
      <c r="AU11132" s="25"/>
    </row>
    <row r="11133">
      <c r="D11133" s="10"/>
      <c r="E11133" s="10"/>
      <c r="G11133" s="81"/>
      <c r="AU11133" s="25"/>
    </row>
    <row r="11134">
      <c r="D11134" s="10"/>
      <c r="E11134" s="10"/>
      <c r="G11134" s="81"/>
      <c r="AU11134" s="25"/>
    </row>
    <row r="11135">
      <c r="D11135" s="10"/>
      <c r="E11135" s="10"/>
      <c r="G11135" s="81"/>
      <c r="AU11135" s="25"/>
    </row>
    <row r="11136">
      <c r="D11136" s="10"/>
      <c r="E11136" s="10"/>
      <c r="G11136" s="81"/>
      <c r="AU11136" s="25"/>
    </row>
    <row r="11137">
      <c r="D11137" s="10"/>
      <c r="E11137" s="10"/>
      <c r="G11137" s="81"/>
      <c r="AU11137" s="25"/>
    </row>
    <row r="11138">
      <c r="D11138" s="10"/>
      <c r="E11138" s="10"/>
      <c r="G11138" s="81"/>
      <c r="AU11138" s="25"/>
    </row>
    <row r="11139">
      <c r="D11139" s="10"/>
      <c r="E11139" s="10"/>
      <c r="G11139" s="81"/>
      <c r="AU11139" s="25"/>
    </row>
    <row r="11140">
      <c r="D11140" s="10"/>
      <c r="E11140" s="10"/>
      <c r="G11140" s="81"/>
      <c r="AU11140" s="25"/>
    </row>
    <row r="11141">
      <c r="D11141" s="10"/>
      <c r="E11141" s="10"/>
      <c r="G11141" s="81"/>
      <c r="AU11141" s="25"/>
    </row>
    <row r="11142">
      <c r="D11142" s="10"/>
      <c r="E11142" s="10"/>
      <c r="G11142" s="81"/>
      <c r="AU11142" s="25"/>
    </row>
    <row r="11143">
      <c r="D11143" s="10"/>
      <c r="E11143" s="10"/>
      <c r="G11143" s="81"/>
      <c r="AU11143" s="25"/>
    </row>
    <row r="11144">
      <c r="D11144" s="10"/>
      <c r="E11144" s="10"/>
      <c r="G11144" s="81"/>
      <c r="AU11144" s="25"/>
    </row>
    <row r="11145">
      <c r="D11145" s="10"/>
      <c r="E11145" s="10"/>
      <c r="G11145" s="81"/>
      <c r="AU11145" s="25"/>
    </row>
    <row r="11146">
      <c r="D11146" s="10"/>
      <c r="E11146" s="10"/>
      <c r="G11146" s="81"/>
      <c r="AU11146" s="25"/>
    </row>
    <row r="11147">
      <c r="D11147" s="10"/>
      <c r="E11147" s="10"/>
      <c r="G11147" s="81"/>
      <c r="AU11147" s="25"/>
    </row>
    <row r="11148">
      <c r="D11148" s="10"/>
      <c r="E11148" s="10"/>
      <c r="G11148" s="81"/>
      <c r="AU11148" s="25"/>
    </row>
    <row r="11149">
      <c r="D11149" s="10"/>
      <c r="E11149" s="10"/>
      <c r="G11149" s="81"/>
      <c r="AU11149" s="25"/>
    </row>
    <row r="11150">
      <c r="D11150" s="10"/>
      <c r="E11150" s="10"/>
      <c r="G11150" s="81"/>
      <c r="AU11150" s="25"/>
    </row>
    <row r="11151">
      <c r="D11151" s="10"/>
      <c r="E11151" s="10"/>
      <c r="G11151" s="81"/>
      <c r="AU11151" s="25"/>
    </row>
    <row r="11152">
      <c r="D11152" s="10"/>
      <c r="E11152" s="10"/>
      <c r="G11152" s="81"/>
      <c r="AU11152" s="25"/>
    </row>
    <row r="11153">
      <c r="D11153" s="10"/>
      <c r="E11153" s="10"/>
      <c r="G11153" s="81"/>
      <c r="AU11153" s="25"/>
    </row>
    <row r="11154">
      <c r="D11154" s="10"/>
      <c r="E11154" s="10"/>
      <c r="G11154" s="81"/>
      <c r="AU11154" s="25"/>
    </row>
    <row r="11155">
      <c r="D11155" s="10"/>
      <c r="E11155" s="10"/>
      <c r="G11155" s="81"/>
      <c r="AU11155" s="25"/>
    </row>
    <row r="11156">
      <c r="D11156" s="10"/>
      <c r="E11156" s="10"/>
      <c r="G11156" s="81"/>
      <c r="AU11156" s="25"/>
    </row>
    <row r="11157">
      <c r="D11157" s="10"/>
      <c r="E11157" s="10"/>
      <c r="G11157" s="81"/>
      <c r="AU11157" s="25"/>
    </row>
    <row r="11158">
      <c r="D11158" s="10"/>
      <c r="E11158" s="10"/>
      <c r="G11158" s="81"/>
      <c r="AU11158" s="25"/>
    </row>
    <row r="11159">
      <c r="D11159" s="10"/>
      <c r="E11159" s="10"/>
      <c r="G11159" s="81"/>
      <c r="AU11159" s="25"/>
    </row>
    <row r="11160">
      <c r="D11160" s="10"/>
      <c r="E11160" s="10"/>
      <c r="G11160" s="81"/>
      <c r="AU11160" s="25"/>
    </row>
    <row r="11161">
      <c r="D11161" s="10"/>
      <c r="E11161" s="10"/>
      <c r="G11161" s="81"/>
      <c r="AU11161" s="25"/>
    </row>
    <row r="11162">
      <c r="D11162" s="10"/>
      <c r="E11162" s="10"/>
      <c r="G11162" s="81"/>
      <c r="AU11162" s="25"/>
    </row>
    <row r="11163">
      <c r="D11163" s="10"/>
      <c r="E11163" s="10"/>
      <c r="G11163" s="81"/>
      <c r="AU11163" s="25"/>
    </row>
    <row r="11164">
      <c r="D11164" s="10"/>
      <c r="E11164" s="10"/>
      <c r="G11164" s="81"/>
      <c r="AU11164" s="25"/>
    </row>
    <row r="11165">
      <c r="D11165" s="10"/>
      <c r="E11165" s="10"/>
      <c r="G11165" s="81"/>
      <c r="AU11165" s="25"/>
    </row>
    <row r="11166">
      <c r="D11166" s="10"/>
      <c r="E11166" s="10"/>
      <c r="G11166" s="81"/>
      <c r="AU11166" s="25"/>
    </row>
    <row r="11167">
      <c r="D11167" s="10"/>
      <c r="E11167" s="10"/>
      <c r="G11167" s="81"/>
      <c r="AU11167" s="25"/>
    </row>
    <row r="11168">
      <c r="D11168" s="10"/>
      <c r="E11168" s="10"/>
      <c r="G11168" s="81"/>
      <c r="AU11168" s="25"/>
    </row>
    <row r="11169">
      <c r="D11169" s="10"/>
      <c r="E11169" s="10"/>
      <c r="G11169" s="81"/>
      <c r="AU11169" s="25"/>
    </row>
    <row r="11170">
      <c r="D11170" s="10"/>
      <c r="E11170" s="10"/>
      <c r="G11170" s="81"/>
      <c r="AU11170" s="25"/>
    </row>
    <row r="11171">
      <c r="D11171" s="10"/>
      <c r="E11171" s="10"/>
      <c r="G11171" s="81"/>
      <c r="AU11171" s="25"/>
    </row>
    <row r="11172">
      <c r="D11172" s="10"/>
      <c r="E11172" s="10"/>
      <c r="G11172" s="81"/>
      <c r="AU11172" s="25"/>
    </row>
    <row r="11173">
      <c r="D11173" s="10"/>
      <c r="E11173" s="10"/>
      <c r="G11173" s="81"/>
      <c r="AU11173" s="25"/>
    </row>
    <row r="11174">
      <c r="D11174" s="10"/>
      <c r="E11174" s="10"/>
      <c r="G11174" s="81"/>
      <c r="AU11174" s="25"/>
    </row>
    <row r="11175">
      <c r="D11175" s="10"/>
      <c r="E11175" s="10"/>
      <c r="G11175" s="81"/>
      <c r="AU11175" s="25"/>
    </row>
    <row r="11176">
      <c r="D11176" s="10"/>
      <c r="E11176" s="10"/>
      <c r="G11176" s="81"/>
      <c r="AU11176" s="25"/>
    </row>
    <row r="11177">
      <c r="D11177" s="10"/>
      <c r="E11177" s="10"/>
      <c r="G11177" s="81"/>
      <c r="AU11177" s="25"/>
    </row>
    <row r="11178">
      <c r="D11178" s="10"/>
      <c r="E11178" s="10"/>
      <c r="G11178" s="81"/>
      <c r="AU11178" s="25"/>
    </row>
    <row r="11179">
      <c r="D11179" s="10"/>
      <c r="E11179" s="10"/>
      <c r="G11179" s="81"/>
      <c r="AU11179" s="25"/>
    </row>
    <row r="11180">
      <c r="D11180" s="10"/>
      <c r="E11180" s="10"/>
      <c r="G11180" s="81"/>
      <c r="AU11180" s="25"/>
    </row>
    <row r="11181">
      <c r="D11181" s="10"/>
      <c r="E11181" s="10"/>
      <c r="G11181" s="81"/>
      <c r="AU11181" s="25"/>
    </row>
    <row r="11182">
      <c r="D11182" s="10"/>
      <c r="E11182" s="10"/>
      <c r="G11182" s="81"/>
      <c r="AU11182" s="25"/>
    </row>
    <row r="11183">
      <c r="D11183" s="10"/>
      <c r="E11183" s="10"/>
      <c r="G11183" s="81"/>
      <c r="AU11183" s="25"/>
    </row>
    <row r="11184">
      <c r="D11184" s="10"/>
      <c r="E11184" s="10"/>
      <c r="G11184" s="81"/>
      <c r="AU11184" s="25"/>
    </row>
    <row r="11185">
      <c r="D11185" s="10"/>
      <c r="E11185" s="10"/>
      <c r="G11185" s="81"/>
      <c r="AU11185" s="25"/>
    </row>
    <row r="11186">
      <c r="D11186" s="10"/>
      <c r="E11186" s="10"/>
      <c r="G11186" s="81"/>
      <c r="AU11186" s="25"/>
    </row>
    <row r="11187">
      <c r="D11187" s="10"/>
      <c r="E11187" s="10"/>
      <c r="G11187" s="81"/>
      <c r="AU11187" s="25"/>
    </row>
    <row r="11188">
      <c r="D11188" s="10"/>
      <c r="E11188" s="10"/>
      <c r="G11188" s="81"/>
      <c r="AU11188" s="25"/>
    </row>
    <row r="11189">
      <c r="D11189" s="10"/>
      <c r="E11189" s="10"/>
      <c r="G11189" s="81"/>
      <c r="AU11189" s="25"/>
    </row>
    <row r="11190">
      <c r="D11190" s="10"/>
      <c r="E11190" s="10"/>
      <c r="G11190" s="81"/>
      <c r="AU11190" s="25"/>
    </row>
    <row r="11191">
      <c r="D11191" s="10"/>
      <c r="E11191" s="10"/>
      <c r="G11191" s="81"/>
      <c r="AU11191" s="25"/>
    </row>
    <row r="11192">
      <c r="D11192" s="10"/>
      <c r="E11192" s="10"/>
      <c r="G11192" s="81"/>
      <c r="AU11192" s="25"/>
    </row>
    <row r="11193">
      <c r="D11193" s="10"/>
      <c r="E11193" s="10"/>
      <c r="G11193" s="81"/>
      <c r="AU11193" s="25"/>
    </row>
    <row r="11194">
      <c r="D11194" s="10"/>
      <c r="E11194" s="10"/>
      <c r="G11194" s="81"/>
      <c r="AU11194" s="25"/>
    </row>
    <row r="11195">
      <c r="D11195" s="10"/>
      <c r="E11195" s="10"/>
      <c r="G11195" s="81"/>
      <c r="AU11195" s="25"/>
    </row>
    <row r="11196">
      <c r="D11196" s="10"/>
      <c r="E11196" s="10"/>
      <c r="G11196" s="81"/>
      <c r="AU11196" s="25"/>
    </row>
    <row r="11197">
      <c r="D11197" s="10"/>
      <c r="E11197" s="10"/>
      <c r="G11197" s="81"/>
      <c r="AU11197" s="25"/>
    </row>
    <row r="11198">
      <c r="D11198" s="10"/>
      <c r="E11198" s="10"/>
      <c r="G11198" s="81"/>
      <c r="AU11198" s="25"/>
    </row>
    <row r="11199">
      <c r="D11199" s="10"/>
      <c r="E11199" s="10"/>
      <c r="G11199" s="81"/>
      <c r="AU11199" s="25"/>
    </row>
    <row r="11200">
      <c r="D11200" s="10"/>
      <c r="E11200" s="10"/>
      <c r="G11200" s="81"/>
      <c r="AU11200" s="25"/>
    </row>
    <row r="11201">
      <c r="D11201" s="10"/>
      <c r="E11201" s="10"/>
      <c r="G11201" s="81"/>
      <c r="AU11201" s="25"/>
    </row>
    <row r="11202">
      <c r="D11202" s="10"/>
      <c r="E11202" s="10"/>
      <c r="G11202" s="81"/>
      <c r="AU11202" s="25"/>
    </row>
    <row r="11203">
      <c r="D11203" s="10"/>
      <c r="E11203" s="10"/>
      <c r="G11203" s="81"/>
      <c r="AU11203" s="25"/>
    </row>
    <row r="11204">
      <c r="D11204" s="10"/>
      <c r="E11204" s="10"/>
      <c r="G11204" s="81"/>
      <c r="AU11204" s="25"/>
    </row>
    <row r="11205">
      <c r="D11205" s="10"/>
      <c r="E11205" s="10"/>
      <c r="G11205" s="81"/>
      <c r="AU11205" s="25"/>
    </row>
    <row r="11206">
      <c r="D11206" s="10"/>
      <c r="E11206" s="10"/>
      <c r="G11206" s="81"/>
      <c r="AU11206" s="25"/>
    </row>
    <row r="11207">
      <c r="D11207" s="10"/>
      <c r="E11207" s="10"/>
      <c r="G11207" s="81"/>
      <c r="AU11207" s="25"/>
    </row>
    <row r="11208">
      <c r="D11208" s="10"/>
      <c r="E11208" s="10"/>
      <c r="G11208" s="81"/>
      <c r="AU11208" s="25"/>
    </row>
    <row r="11209">
      <c r="D11209" s="10"/>
      <c r="E11209" s="10"/>
      <c r="G11209" s="81"/>
      <c r="AU11209" s="25"/>
    </row>
    <row r="11210">
      <c r="D11210" s="10"/>
      <c r="E11210" s="10"/>
      <c r="G11210" s="81"/>
      <c r="AU11210" s="25"/>
    </row>
    <row r="11211">
      <c r="D11211" s="10"/>
      <c r="E11211" s="10"/>
      <c r="G11211" s="81"/>
      <c r="AU11211" s="25"/>
    </row>
    <row r="11212">
      <c r="D11212" s="10"/>
      <c r="E11212" s="10"/>
      <c r="G11212" s="81"/>
      <c r="AU11212" s="25"/>
    </row>
    <row r="11213">
      <c r="D11213" s="10"/>
      <c r="E11213" s="10"/>
      <c r="G11213" s="81"/>
      <c r="AU11213" s="25"/>
    </row>
    <row r="11214">
      <c r="D11214" s="10"/>
      <c r="E11214" s="10"/>
      <c r="G11214" s="81"/>
      <c r="AU11214" s="25"/>
    </row>
    <row r="11215">
      <c r="D11215" s="10"/>
      <c r="E11215" s="10"/>
      <c r="G11215" s="81"/>
      <c r="AU11215" s="25"/>
    </row>
    <row r="11216">
      <c r="D11216" s="10"/>
      <c r="E11216" s="10"/>
      <c r="G11216" s="81"/>
      <c r="AU11216" s="25"/>
    </row>
    <row r="11217">
      <c r="D11217" s="10"/>
      <c r="E11217" s="10"/>
      <c r="G11217" s="81"/>
      <c r="AU11217" s="25"/>
    </row>
    <row r="11218">
      <c r="D11218" s="10"/>
      <c r="E11218" s="10"/>
      <c r="G11218" s="81"/>
      <c r="AU11218" s="25"/>
    </row>
    <row r="11219">
      <c r="D11219" s="10"/>
      <c r="E11219" s="10"/>
      <c r="G11219" s="81"/>
      <c r="AU11219" s="25"/>
    </row>
    <row r="11220">
      <c r="D11220" s="10"/>
      <c r="E11220" s="10"/>
      <c r="G11220" s="81"/>
      <c r="AU11220" s="25"/>
    </row>
    <row r="11221">
      <c r="D11221" s="10"/>
      <c r="E11221" s="10"/>
      <c r="G11221" s="81"/>
      <c r="AU11221" s="25"/>
    </row>
    <row r="11222">
      <c r="D11222" s="10"/>
      <c r="E11222" s="10"/>
      <c r="G11222" s="81"/>
      <c r="AU11222" s="25"/>
    </row>
    <row r="11223">
      <c r="D11223" s="10"/>
      <c r="E11223" s="10"/>
      <c r="G11223" s="81"/>
      <c r="AU11223" s="25"/>
    </row>
    <row r="11224">
      <c r="D11224" s="10"/>
      <c r="E11224" s="10"/>
      <c r="G11224" s="81"/>
      <c r="AU11224" s="25"/>
    </row>
    <row r="11225">
      <c r="D11225" s="10"/>
      <c r="E11225" s="10"/>
      <c r="G11225" s="81"/>
      <c r="AU11225" s="25"/>
    </row>
    <row r="11226">
      <c r="D11226" s="10"/>
      <c r="E11226" s="10"/>
      <c r="G11226" s="81"/>
      <c r="AU11226" s="25"/>
    </row>
    <row r="11227">
      <c r="D11227" s="10"/>
      <c r="E11227" s="10"/>
      <c r="G11227" s="81"/>
      <c r="AU11227" s="25"/>
    </row>
    <row r="11228">
      <c r="D11228" s="10"/>
      <c r="E11228" s="10"/>
      <c r="G11228" s="81"/>
      <c r="AU11228" s="25"/>
    </row>
    <row r="11229">
      <c r="D11229" s="10"/>
      <c r="E11229" s="10"/>
      <c r="G11229" s="81"/>
      <c r="AU11229" s="25"/>
    </row>
    <row r="11230">
      <c r="D11230" s="10"/>
      <c r="E11230" s="10"/>
      <c r="G11230" s="81"/>
      <c r="AU11230" s="25"/>
    </row>
    <row r="11231">
      <c r="D11231" s="10"/>
      <c r="E11231" s="10"/>
      <c r="G11231" s="81"/>
      <c r="AU11231" s="25"/>
    </row>
    <row r="11232">
      <c r="D11232" s="10"/>
      <c r="E11232" s="10"/>
      <c r="G11232" s="81"/>
      <c r="AU11232" s="25"/>
    </row>
    <row r="11233">
      <c r="D11233" s="10"/>
      <c r="E11233" s="10"/>
      <c r="G11233" s="81"/>
      <c r="AU11233" s="25"/>
    </row>
    <row r="11234">
      <c r="D11234" s="10"/>
      <c r="E11234" s="10"/>
      <c r="G11234" s="81"/>
      <c r="AU11234" s="25"/>
    </row>
    <row r="11235">
      <c r="D11235" s="10"/>
      <c r="E11235" s="10"/>
      <c r="G11235" s="81"/>
      <c r="AU11235" s="25"/>
    </row>
    <row r="11236">
      <c r="D11236" s="10"/>
      <c r="E11236" s="10"/>
      <c r="G11236" s="81"/>
      <c r="AU11236" s="25"/>
    </row>
    <row r="11237">
      <c r="D11237" s="10"/>
      <c r="E11237" s="10"/>
      <c r="G11237" s="81"/>
      <c r="AU11237" s="25"/>
    </row>
    <row r="11238">
      <c r="D11238" s="10"/>
      <c r="E11238" s="10"/>
      <c r="G11238" s="81"/>
      <c r="AU11238" s="25"/>
    </row>
    <row r="11239">
      <c r="D11239" s="10"/>
      <c r="E11239" s="10"/>
      <c r="G11239" s="81"/>
      <c r="AU11239" s="25"/>
    </row>
    <row r="11240">
      <c r="D11240" s="10"/>
      <c r="E11240" s="10"/>
      <c r="G11240" s="81"/>
      <c r="AU11240" s="25"/>
    </row>
    <row r="11241">
      <c r="D11241" s="10"/>
      <c r="E11241" s="10"/>
      <c r="G11241" s="81"/>
      <c r="AU11241" s="25"/>
    </row>
    <row r="11242">
      <c r="D11242" s="10"/>
      <c r="E11242" s="10"/>
      <c r="G11242" s="81"/>
      <c r="AU11242" s="25"/>
    </row>
    <row r="11243">
      <c r="D11243" s="10"/>
      <c r="E11243" s="10"/>
      <c r="G11243" s="81"/>
      <c r="AU11243" s="25"/>
    </row>
    <row r="11244">
      <c r="D11244" s="10"/>
      <c r="E11244" s="10"/>
      <c r="G11244" s="81"/>
      <c r="AU11244" s="25"/>
    </row>
    <row r="11245">
      <c r="D11245" s="10"/>
      <c r="E11245" s="10"/>
      <c r="G11245" s="81"/>
      <c r="AU11245" s="25"/>
    </row>
    <row r="11246">
      <c r="D11246" s="10"/>
      <c r="E11246" s="10"/>
      <c r="G11246" s="81"/>
      <c r="AU11246" s="25"/>
    </row>
    <row r="11247">
      <c r="D11247" s="10"/>
      <c r="E11247" s="10"/>
      <c r="G11247" s="81"/>
      <c r="AU11247" s="25"/>
    </row>
    <row r="11248">
      <c r="D11248" s="10"/>
      <c r="E11248" s="10"/>
      <c r="G11248" s="81"/>
      <c r="AU11248" s="25"/>
    </row>
    <row r="11249">
      <c r="D11249" s="10"/>
      <c r="E11249" s="10"/>
      <c r="G11249" s="81"/>
      <c r="AU11249" s="25"/>
    </row>
    <row r="11250">
      <c r="D11250" s="10"/>
      <c r="E11250" s="10"/>
      <c r="G11250" s="81"/>
      <c r="AU11250" s="25"/>
    </row>
    <row r="11251">
      <c r="D11251" s="10"/>
      <c r="E11251" s="10"/>
      <c r="G11251" s="81"/>
      <c r="AU11251" s="25"/>
    </row>
    <row r="11252">
      <c r="D11252" s="10"/>
      <c r="E11252" s="10"/>
      <c r="G11252" s="81"/>
      <c r="AU11252" s="25"/>
    </row>
    <row r="11253">
      <c r="D11253" s="10"/>
      <c r="E11253" s="10"/>
      <c r="G11253" s="81"/>
      <c r="AU11253" s="25"/>
    </row>
    <row r="11254">
      <c r="D11254" s="10"/>
      <c r="E11254" s="10"/>
      <c r="G11254" s="81"/>
      <c r="AU11254" s="25"/>
    </row>
    <row r="11255">
      <c r="D11255" s="10"/>
      <c r="E11255" s="10"/>
      <c r="G11255" s="81"/>
      <c r="AU11255" s="25"/>
    </row>
    <row r="11256">
      <c r="D11256" s="10"/>
      <c r="E11256" s="10"/>
      <c r="G11256" s="81"/>
      <c r="AU11256" s="25"/>
    </row>
    <row r="11257">
      <c r="D11257" s="10"/>
      <c r="E11257" s="10"/>
      <c r="G11257" s="81"/>
      <c r="AU11257" s="25"/>
    </row>
    <row r="11258">
      <c r="D11258" s="10"/>
      <c r="E11258" s="10"/>
      <c r="G11258" s="81"/>
      <c r="AU11258" s="25"/>
    </row>
    <row r="11259">
      <c r="D11259" s="10"/>
      <c r="E11259" s="10"/>
      <c r="G11259" s="81"/>
      <c r="AU11259" s="25"/>
    </row>
    <row r="11260">
      <c r="D11260" s="10"/>
      <c r="E11260" s="10"/>
      <c r="G11260" s="81"/>
      <c r="AU11260" s="25"/>
    </row>
    <row r="11261">
      <c r="D11261" s="10"/>
      <c r="E11261" s="10"/>
      <c r="G11261" s="81"/>
      <c r="AU11261" s="25"/>
    </row>
    <row r="11262">
      <c r="D11262" s="10"/>
      <c r="E11262" s="10"/>
      <c r="G11262" s="81"/>
      <c r="AU11262" s="25"/>
    </row>
    <row r="11263">
      <c r="D11263" s="10"/>
      <c r="E11263" s="10"/>
      <c r="G11263" s="81"/>
      <c r="AU11263" s="25"/>
    </row>
    <row r="11264">
      <c r="D11264" s="10"/>
      <c r="E11264" s="10"/>
      <c r="G11264" s="81"/>
      <c r="AU11264" s="25"/>
    </row>
    <row r="11265">
      <c r="D11265" s="10"/>
      <c r="E11265" s="10"/>
      <c r="G11265" s="81"/>
      <c r="AU11265" s="25"/>
    </row>
    <row r="11266">
      <c r="D11266" s="10"/>
      <c r="E11266" s="10"/>
      <c r="G11266" s="81"/>
      <c r="AU11266" s="25"/>
    </row>
    <row r="11267">
      <c r="D11267" s="10"/>
      <c r="E11267" s="10"/>
      <c r="G11267" s="81"/>
      <c r="AU11267" s="25"/>
    </row>
    <row r="11268">
      <c r="D11268" s="10"/>
      <c r="E11268" s="10"/>
      <c r="G11268" s="81"/>
      <c r="AU11268" s="25"/>
    </row>
    <row r="11269">
      <c r="D11269" s="10"/>
      <c r="E11269" s="10"/>
      <c r="G11269" s="81"/>
      <c r="AU11269" s="25"/>
    </row>
    <row r="11270">
      <c r="D11270" s="10"/>
      <c r="E11270" s="10"/>
      <c r="G11270" s="81"/>
      <c r="AU11270" s="25"/>
    </row>
    <row r="11271">
      <c r="D11271" s="10"/>
      <c r="E11271" s="10"/>
      <c r="G11271" s="81"/>
      <c r="AU11271" s="25"/>
    </row>
    <row r="11272">
      <c r="D11272" s="10"/>
      <c r="E11272" s="10"/>
      <c r="G11272" s="81"/>
      <c r="AU11272" s="25"/>
    </row>
    <row r="11273">
      <c r="D11273" s="10"/>
      <c r="E11273" s="10"/>
      <c r="G11273" s="81"/>
      <c r="AU11273" s="25"/>
    </row>
    <row r="11274">
      <c r="D11274" s="10"/>
      <c r="E11274" s="10"/>
      <c r="G11274" s="81"/>
      <c r="AU11274" s="25"/>
    </row>
    <row r="11275">
      <c r="D11275" s="10"/>
      <c r="E11275" s="10"/>
      <c r="G11275" s="81"/>
      <c r="AU11275" s="25"/>
    </row>
    <row r="11276">
      <c r="D11276" s="10"/>
      <c r="E11276" s="10"/>
      <c r="G11276" s="81"/>
      <c r="AU11276" s="25"/>
    </row>
    <row r="11277">
      <c r="D11277" s="10"/>
      <c r="E11277" s="10"/>
      <c r="G11277" s="81"/>
      <c r="AU11277" s="25"/>
    </row>
    <row r="11278">
      <c r="D11278" s="10"/>
      <c r="E11278" s="10"/>
      <c r="G11278" s="81"/>
      <c r="AU11278" s="25"/>
    </row>
    <row r="11279">
      <c r="D11279" s="10"/>
      <c r="E11279" s="10"/>
      <c r="G11279" s="81"/>
      <c r="AU11279" s="25"/>
    </row>
    <row r="11280">
      <c r="D11280" s="10"/>
      <c r="E11280" s="10"/>
      <c r="G11280" s="81"/>
      <c r="AU11280" s="25"/>
    </row>
    <row r="11281">
      <c r="D11281" s="10"/>
      <c r="E11281" s="10"/>
      <c r="G11281" s="81"/>
      <c r="AU11281" s="25"/>
    </row>
    <row r="11282">
      <c r="D11282" s="10"/>
      <c r="E11282" s="10"/>
      <c r="G11282" s="81"/>
      <c r="AU11282" s="25"/>
    </row>
    <row r="11283">
      <c r="D11283" s="10"/>
      <c r="E11283" s="10"/>
      <c r="G11283" s="81"/>
      <c r="AU11283" s="25"/>
    </row>
    <row r="11284">
      <c r="D11284" s="10"/>
      <c r="E11284" s="10"/>
      <c r="G11284" s="81"/>
      <c r="AU11284" s="25"/>
    </row>
    <row r="11285">
      <c r="D11285" s="10"/>
      <c r="E11285" s="10"/>
      <c r="G11285" s="81"/>
      <c r="AU11285" s="25"/>
    </row>
    <row r="11286">
      <c r="D11286" s="10"/>
      <c r="E11286" s="10"/>
      <c r="G11286" s="81"/>
      <c r="AU11286" s="25"/>
    </row>
    <row r="11287">
      <c r="D11287" s="10"/>
      <c r="E11287" s="10"/>
      <c r="G11287" s="81"/>
      <c r="AU11287" s="25"/>
    </row>
    <row r="11288">
      <c r="D11288" s="10"/>
      <c r="E11288" s="10"/>
      <c r="G11288" s="81"/>
      <c r="AU11288" s="25"/>
    </row>
    <row r="11289">
      <c r="D11289" s="10"/>
      <c r="E11289" s="10"/>
      <c r="G11289" s="81"/>
      <c r="AU11289" s="25"/>
    </row>
    <row r="11290">
      <c r="D11290" s="10"/>
      <c r="E11290" s="10"/>
      <c r="G11290" s="81"/>
      <c r="AU11290" s="25"/>
    </row>
    <row r="11291">
      <c r="D11291" s="10"/>
      <c r="E11291" s="10"/>
      <c r="G11291" s="81"/>
      <c r="AU11291" s="25"/>
    </row>
    <row r="11292">
      <c r="D11292" s="10"/>
      <c r="E11292" s="10"/>
      <c r="G11292" s="81"/>
      <c r="AU11292" s="25"/>
    </row>
    <row r="11293">
      <c r="D11293" s="10"/>
      <c r="E11293" s="10"/>
      <c r="G11293" s="81"/>
      <c r="AU11293" s="25"/>
    </row>
    <row r="11294">
      <c r="D11294" s="10"/>
      <c r="E11294" s="10"/>
      <c r="G11294" s="81"/>
      <c r="AU11294" s="25"/>
    </row>
    <row r="11295">
      <c r="D11295" s="10"/>
      <c r="E11295" s="10"/>
      <c r="G11295" s="81"/>
      <c r="AU11295" s="25"/>
    </row>
    <row r="11296">
      <c r="D11296" s="10"/>
      <c r="E11296" s="10"/>
      <c r="G11296" s="81"/>
      <c r="AU11296" s="25"/>
    </row>
    <row r="11297">
      <c r="D11297" s="10"/>
      <c r="E11297" s="10"/>
      <c r="G11297" s="81"/>
      <c r="AU11297" s="25"/>
    </row>
    <row r="11298">
      <c r="D11298" s="10"/>
      <c r="E11298" s="10"/>
      <c r="G11298" s="81"/>
      <c r="AU11298" s="25"/>
    </row>
    <row r="11299">
      <c r="D11299" s="10"/>
      <c r="E11299" s="10"/>
      <c r="G11299" s="81"/>
      <c r="AU11299" s="25"/>
    </row>
    <row r="11300">
      <c r="D11300" s="10"/>
      <c r="E11300" s="10"/>
      <c r="G11300" s="81"/>
      <c r="AU11300" s="25"/>
    </row>
    <row r="11301">
      <c r="D11301" s="10"/>
      <c r="E11301" s="10"/>
      <c r="G11301" s="81"/>
      <c r="AU11301" s="25"/>
    </row>
    <row r="11302">
      <c r="D11302" s="10"/>
      <c r="E11302" s="10"/>
      <c r="G11302" s="81"/>
      <c r="AU11302" s="25"/>
    </row>
    <row r="11303">
      <c r="D11303" s="10"/>
      <c r="E11303" s="10"/>
      <c r="G11303" s="81"/>
      <c r="AU11303" s="25"/>
    </row>
    <row r="11304">
      <c r="D11304" s="10"/>
      <c r="E11304" s="10"/>
      <c r="G11304" s="81"/>
      <c r="AU11304" s="25"/>
    </row>
    <row r="11305">
      <c r="D11305" s="10"/>
      <c r="E11305" s="10"/>
      <c r="G11305" s="81"/>
      <c r="AU11305" s="25"/>
    </row>
    <row r="11306">
      <c r="D11306" s="10"/>
      <c r="E11306" s="10"/>
      <c r="G11306" s="81"/>
      <c r="AU11306" s="25"/>
    </row>
    <row r="11307">
      <c r="D11307" s="10"/>
      <c r="E11307" s="10"/>
      <c r="G11307" s="81"/>
      <c r="AU11307" s="25"/>
    </row>
    <row r="11308">
      <c r="D11308" s="10"/>
      <c r="E11308" s="10"/>
      <c r="G11308" s="81"/>
      <c r="AU11308" s="25"/>
    </row>
    <row r="11309">
      <c r="D11309" s="10"/>
      <c r="E11309" s="10"/>
      <c r="G11309" s="81"/>
      <c r="AU11309" s="25"/>
    </row>
    <row r="11310">
      <c r="D11310" s="10"/>
      <c r="E11310" s="10"/>
      <c r="G11310" s="81"/>
      <c r="AU11310" s="25"/>
    </row>
    <row r="11311">
      <c r="D11311" s="10"/>
      <c r="E11311" s="10"/>
      <c r="G11311" s="81"/>
      <c r="AU11311" s="25"/>
    </row>
    <row r="11312">
      <c r="D11312" s="10"/>
      <c r="E11312" s="10"/>
      <c r="G11312" s="81"/>
      <c r="AU11312" s="25"/>
    </row>
    <row r="11313">
      <c r="D11313" s="10"/>
      <c r="E11313" s="10"/>
      <c r="G11313" s="81"/>
      <c r="AU11313" s="25"/>
    </row>
    <row r="11314">
      <c r="D11314" s="10"/>
      <c r="E11314" s="10"/>
      <c r="G11314" s="81"/>
      <c r="AU11314" s="25"/>
    </row>
    <row r="11315">
      <c r="D11315" s="10"/>
      <c r="E11315" s="10"/>
      <c r="G11315" s="81"/>
      <c r="AU11315" s="25"/>
    </row>
    <row r="11316">
      <c r="D11316" s="10"/>
      <c r="E11316" s="10"/>
      <c r="G11316" s="81"/>
      <c r="AU11316" s="25"/>
    </row>
    <row r="11317">
      <c r="D11317" s="10"/>
      <c r="E11317" s="10"/>
      <c r="G11317" s="81"/>
      <c r="AU11317" s="25"/>
    </row>
    <row r="11318">
      <c r="D11318" s="10"/>
      <c r="E11318" s="10"/>
      <c r="G11318" s="81"/>
      <c r="AU11318" s="25"/>
    </row>
    <row r="11319">
      <c r="D11319" s="10"/>
      <c r="E11319" s="10"/>
      <c r="G11319" s="81"/>
      <c r="AU11319" s="25"/>
    </row>
    <row r="11320">
      <c r="D11320" s="10"/>
      <c r="E11320" s="10"/>
      <c r="G11320" s="81"/>
      <c r="AU11320" s="25"/>
    </row>
    <row r="11321">
      <c r="D11321" s="10"/>
      <c r="E11321" s="10"/>
      <c r="G11321" s="81"/>
      <c r="AU11321" s="25"/>
    </row>
    <row r="11322">
      <c r="D11322" s="10"/>
      <c r="E11322" s="10"/>
      <c r="G11322" s="81"/>
      <c r="AU11322" s="25"/>
    </row>
    <row r="11323">
      <c r="D11323" s="10"/>
      <c r="E11323" s="10"/>
      <c r="G11323" s="81"/>
      <c r="AU11323" s="25"/>
    </row>
    <row r="11324">
      <c r="D11324" s="10"/>
      <c r="E11324" s="10"/>
      <c r="G11324" s="81"/>
      <c r="AU11324" s="25"/>
    </row>
    <row r="11325">
      <c r="D11325" s="10"/>
      <c r="E11325" s="10"/>
      <c r="G11325" s="81"/>
      <c r="AU11325" s="25"/>
    </row>
    <row r="11326">
      <c r="D11326" s="10"/>
      <c r="E11326" s="10"/>
      <c r="G11326" s="81"/>
      <c r="AU11326" s="25"/>
    </row>
    <row r="11327">
      <c r="D11327" s="10"/>
      <c r="E11327" s="10"/>
      <c r="G11327" s="81"/>
      <c r="AU11327" s="25"/>
    </row>
    <row r="11328">
      <c r="D11328" s="10"/>
      <c r="E11328" s="10"/>
      <c r="G11328" s="81"/>
      <c r="AU11328" s="25"/>
    </row>
    <row r="11329">
      <c r="D11329" s="10"/>
      <c r="E11329" s="10"/>
      <c r="G11329" s="81"/>
      <c r="AU11329" s="25"/>
    </row>
    <row r="11330">
      <c r="D11330" s="10"/>
      <c r="E11330" s="10"/>
      <c r="G11330" s="81"/>
      <c r="AU11330" s="25"/>
    </row>
    <row r="11331">
      <c r="D11331" s="10"/>
      <c r="E11331" s="10"/>
      <c r="G11331" s="81"/>
      <c r="AU11331" s="25"/>
    </row>
    <row r="11332">
      <c r="D11332" s="10"/>
      <c r="E11332" s="10"/>
      <c r="G11332" s="81"/>
      <c r="AU11332" s="25"/>
    </row>
    <row r="11333">
      <c r="D11333" s="10"/>
      <c r="E11333" s="10"/>
      <c r="G11333" s="81"/>
      <c r="AU11333" s="25"/>
    </row>
    <row r="11334">
      <c r="D11334" s="10"/>
      <c r="E11334" s="10"/>
      <c r="G11334" s="81"/>
      <c r="AU11334" s="25"/>
    </row>
    <row r="11335">
      <c r="D11335" s="10"/>
      <c r="E11335" s="10"/>
      <c r="G11335" s="81"/>
      <c r="AU11335" s="25"/>
    </row>
    <row r="11336">
      <c r="D11336" s="10"/>
      <c r="E11336" s="10"/>
      <c r="G11336" s="81"/>
      <c r="AU11336" s="25"/>
    </row>
    <row r="11337">
      <c r="D11337" s="10"/>
      <c r="E11337" s="10"/>
      <c r="G11337" s="81"/>
      <c r="AU11337" s="25"/>
    </row>
    <row r="11338">
      <c r="D11338" s="10"/>
      <c r="E11338" s="10"/>
      <c r="G11338" s="81"/>
      <c r="AU11338" s="25"/>
    </row>
    <row r="11339">
      <c r="D11339" s="10"/>
      <c r="E11339" s="10"/>
      <c r="G11339" s="81"/>
      <c r="AU11339" s="25"/>
    </row>
    <row r="11340">
      <c r="D11340" s="10"/>
      <c r="E11340" s="10"/>
      <c r="G11340" s="81"/>
      <c r="AU11340" s="25"/>
    </row>
    <row r="11341">
      <c r="D11341" s="10"/>
      <c r="E11341" s="10"/>
      <c r="G11341" s="81"/>
      <c r="AU11341" s="25"/>
    </row>
    <row r="11342">
      <c r="D11342" s="10"/>
      <c r="E11342" s="10"/>
      <c r="G11342" s="81"/>
      <c r="AU11342" s="25"/>
    </row>
    <row r="11343">
      <c r="D11343" s="10"/>
      <c r="E11343" s="10"/>
      <c r="G11343" s="81"/>
      <c r="AU11343" s="25"/>
    </row>
    <row r="11344">
      <c r="D11344" s="10"/>
      <c r="E11344" s="10"/>
      <c r="G11344" s="81"/>
      <c r="AU11344" s="25"/>
    </row>
    <row r="11345">
      <c r="D11345" s="10"/>
      <c r="E11345" s="10"/>
      <c r="G11345" s="81"/>
      <c r="AU11345" s="25"/>
    </row>
    <row r="11346">
      <c r="D11346" s="10"/>
      <c r="E11346" s="10"/>
      <c r="G11346" s="81"/>
      <c r="AU11346" s="25"/>
    </row>
    <row r="11347">
      <c r="D11347" s="10"/>
      <c r="E11347" s="10"/>
      <c r="G11347" s="81"/>
      <c r="AU11347" s="25"/>
    </row>
    <row r="11348">
      <c r="D11348" s="10"/>
      <c r="E11348" s="10"/>
      <c r="G11348" s="81"/>
      <c r="AU11348" s="25"/>
    </row>
    <row r="11349">
      <c r="D11349" s="10"/>
      <c r="E11349" s="10"/>
      <c r="G11349" s="81"/>
      <c r="AU11349" s="25"/>
    </row>
    <row r="11350">
      <c r="D11350" s="10"/>
      <c r="E11350" s="10"/>
      <c r="G11350" s="81"/>
      <c r="AU11350" s="25"/>
    </row>
    <row r="11351">
      <c r="D11351" s="10"/>
      <c r="E11351" s="10"/>
      <c r="G11351" s="81"/>
      <c r="AU11351" s="25"/>
    </row>
    <row r="11352">
      <c r="D11352" s="10"/>
      <c r="E11352" s="10"/>
      <c r="G11352" s="81"/>
      <c r="AU11352" s="25"/>
    </row>
    <row r="11353">
      <c r="D11353" s="10"/>
      <c r="E11353" s="10"/>
      <c r="G11353" s="81"/>
      <c r="AU11353" s="25"/>
    </row>
    <row r="11354">
      <c r="D11354" s="10"/>
      <c r="E11354" s="10"/>
      <c r="G11354" s="81"/>
      <c r="AU11354" s="25"/>
    </row>
    <row r="11355">
      <c r="D11355" s="10"/>
      <c r="E11355" s="10"/>
      <c r="G11355" s="81"/>
      <c r="AU11355" s="25"/>
    </row>
    <row r="11356">
      <c r="D11356" s="10"/>
      <c r="E11356" s="10"/>
      <c r="G11356" s="81"/>
      <c r="AU11356" s="25"/>
    </row>
    <row r="11357">
      <c r="D11357" s="10"/>
      <c r="E11357" s="10"/>
      <c r="G11357" s="81"/>
      <c r="AU11357" s="25"/>
    </row>
    <row r="11358">
      <c r="D11358" s="10"/>
      <c r="E11358" s="10"/>
      <c r="G11358" s="81"/>
      <c r="AU11358" s="25"/>
    </row>
    <row r="11359">
      <c r="D11359" s="10"/>
      <c r="E11359" s="10"/>
      <c r="G11359" s="81"/>
      <c r="AU11359" s="25"/>
    </row>
    <row r="11360">
      <c r="D11360" s="10"/>
      <c r="E11360" s="10"/>
      <c r="G11360" s="81"/>
      <c r="AU11360" s="25"/>
    </row>
    <row r="11361">
      <c r="D11361" s="10"/>
      <c r="E11361" s="10"/>
      <c r="G11361" s="81"/>
      <c r="AU11361" s="25"/>
    </row>
    <row r="11362">
      <c r="D11362" s="10"/>
      <c r="E11362" s="10"/>
      <c r="G11362" s="81"/>
      <c r="AU11362" s="25"/>
    </row>
    <row r="11363">
      <c r="D11363" s="10"/>
      <c r="E11363" s="10"/>
      <c r="G11363" s="81"/>
      <c r="AU11363" s="25"/>
    </row>
    <row r="11364">
      <c r="D11364" s="10"/>
      <c r="E11364" s="10"/>
      <c r="G11364" s="81"/>
      <c r="AU11364" s="25"/>
    </row>
    <row r="11365">
      <c r="D11365" s="10"/>
      <c r="E11365" s="10"/>
      <c r="G11365" s="81"/>
      <c r="AU11365" s="25"/>
    </row>
    <row r="11366">
      <c r="D11366" s="10"/>
      <c r="E11366" s="10"/>
      <c r="G11366" s="81"/>
      <c r="AU11366" s="25"/>
    </row>
    <row r="11367">
      <c r="D11367" s="10"/>
      <c r="E11367" s="10"/>
      <c r="G11367" s="81"/>
      <c r="AU11367" s="25"/>
    </row>
    <row r="11368">
      <c r="D11368" s="10"/>
      <c r="E11368" s="10"/>
      <c r="G11368" s="81"/>
      <c r="AU11368" s="25"/>
    </row>
    <row r="11369">
      <c r="D11369" s="10"/>
      <c r="E11369" s="10"/>
      <c r="G11369" s="81"/>
      <c r="AU11369" s="25"/>
    </row>
    <row r="11370">
      <c r="D11370" s="10"/>
      <c r="E11370" s="10"/>
      <c r="G11370" s="81"/>
      <c r="AU11370" s="25"/>
    </row>
    <row r="11371">
      <c r="D11371" s="10"/>
      <c r="E11371" s="10"/>
      <c r="G11371" s="81"/>
      <c r="AU11371" s="25"/>
    </row>
    <row r="11372">
      <c r="D11372" s="10"/>
      <c r="E11372" s="10"/>
      <c r="G11372" s="81"/>
      <c r="AU11372" s="25"/>
    </row>
    <row r="11373">
      <c r="D11373" s="10"/>
      <c r="E11373" s="10"/>
      <c r="G11373" s="81"/>
      <c r="AU11373" s="25"/>
    </row>
    <row r="11374">
      <c r="D11374" s="10"/>
      <c r="E11374" s="10"/>
      <c r="G11374" s="81"/>
      <c r="AU11374" s="25"/>
    </row>
    <row r="11375">
      <c r="D11375" s="10"/>
      <c r="E11375" s="10"/>
      <c r="G11375" s="81"/>
      <c r="AU11375" s="25"/>
    </row>
    <row r="11376">
      <c r="D11376" s="10"/>
      <c r="E11376" s="10"/>
      <c r="G11376" s="81"/>
      <c r="AU11376" s="25"/>
    </row>
    <row r="11377">
      <c r="D11377" s="10"/>
      <c r="E11377" s="10"/>
      <c r="G11377" s="81"/>
      <c r="AU11377" s="25"/>
    </row>
    <row r="11378">
      <c r="D11378" s="10"/>
      <c r="E11378" s="10"/>
      <c r="G11378" s="81"/>
      <c r="AU11378" s="25"/>
    </row>
    <row r="11379">
      <c r="D11379" s="10"/>
      <c r="E11379" s="10"/>
      <c r="G11379" s="81"/>
      <c r="AU11379" s="25"/>
    </row>
    <row r="11380">
      <c r="D11380" s="10"/>
      <c r="E11380" s="10"/>
      <c r="G11380" s="81"/>
      <c r="AU11380" s="25"/>
    </row>
    <row r="11381">
      <c r="D11381" s="10"/>
      <c r="E11381" s="10"/>
      <c r="G11381" s="81"/>
      <c r="AU11381" s="25"/>
    </row>
    <row r="11382">
      <c r="D11382" s="10"/>
      <c r="E11382" s="10"/>
      <c r="G11382" s="81"/>
      <c r="AU11382" s="25"/>
    </row>
    <row r="11383">
      <c r="D11383" s="10"/>
      <c r="E11383" s="10"/>
      <c r="G11383" s="81"/>
      <c r="AU11383" s="25"/>
    </row>
    <row r="11384">
      <c r="D11384" s="10"/>
      <c r="E11384" s="10"/>
      <c r="G11384" s="81"/>
      <c r="AU11384" s="25"/>
    </row>
    <row r="11385">
      <c r="D11385" s="10"/>
      <c r="E11385" s="10"/>
      <c r="G11385" s="81"/>
      <c r="AU11385" s="25"/>
    </row>
    <row r="11386">
      <c r="D11386" s="10"/>
      <c r="E11386" s="10"/>
      <c r="G11386" s="81"/>
      <c r="AU11386" s="25"/>
    </row>
    <row r="11387">
      <c r="D11387" s="10"/>
      <c r="E11387" s="10"/>
      <c r="G11387" s="81"/>
      <c r="AU11387" s="25"/>
    </row>
    <row r="11388">
      <c r="D11388" s="10"/>
      <c r="E11388" s="10"/>
      <c r="G11388" s="81"/>
      <c r="AU11388" s="25"/>
    </row>
    <row r="11389">
      <c r="D11389" s="10"/>
      <c r="E11389" s="10"/>
      <c r="G11389" s="81"/>
      <c r="AU11389" s="25"/>
    </row>
    <row r="11390">
      <c r="D11390" s="10"/>
      <c r="E11390" s="10"/>
      <c r="G11390" s="81"/>
      <c r="AU11390" s="25"/>
    </row>
    <row r="11391">
      <c r="D11391" s="10"/>
      <c r="E11391" s="10"/>
      <c r="G11391" s="81"/>
      <c r="AU11391" s="25"/>
    </row>
    <row r="11392">
      <c r="D11392" s="10"/>
      <c r="E11392" s="10"/>
      <c r="G11392" s="81"/>
      <c r="AU11392" s="25"/>
    </row>
    <row r="11393">
      <c r="D11393" s="10"/>
      <c r="E11393" s="10"/>
      <c r="G11393" s="81"/>
      <c r="AU11393" s="25"/>
    </row>
    <row r="11394">
      <c r="D11394" s="10"/>
      <c r="E11394" s="10"/>
      <c r="G11394" s="81"/>
      <c r="AU11394" s="25"/>
    </row>
    <row r="11395">
      <c r="D11395" s="10"/>
      <c r="E11395" s="10"/>
      <c r="G11395" s="81"/>
      <c r="AU11395" s="25"/>
    </row>
    <row r="11396">
      <c r="D11396" s="10"/>
      <c r="E11396" s="10"/>
      <c r="G11396" s="81"/>
      <c r="AU11396" s="25"/>
    </row>
    <row r="11397">
      <c r="D11397" s="10"/>
      <c r="E11397" s="10"/>
      <c r="G11397" s="81"/>
      <c r="AU11397" s="25"/>
    </row>
    <row r="11398">
      <c r="D11398" s="10"/>
      <c r="E11398" s="10"/>
      <c r="G11398" s="81"/>
      <c r="AU11398" s="25"/>
    </row>
    <row r="11399">
      <c r="D11399" s="10"/>
      <c r="E11399" s="10"/>
      <c r="G11399" s="81"/>
      <c r="AU11399" s="25"/>
    </row>
    <row r="11400">
      <c r="D11400" s="10"/>
      <c r="E11400" s="10"/>
      <c r="G11400" s="81"/>
      <c r="AU11400" s="25"/>
    </row>
    <row r="11401">
      <c r="D11401" s="10"/>
      <c r="E11401" s="10"/>
      <c r="G11401" s="81"/>
      <c r="AU11401" s="25"/>
    </row>
    <row r="11402">
      <c r="D11402" s="10"/>
      <c r="E11402" s="10"/>
      <c r="G11402" s="81"/>
      <c r="AU11402" s="25"/>
    </row>
    <row r="11403">
      <c r="D11403" s="10"/>
      <c r="E11403" s="10"/>
      <c r="G11403" s="81"/>
      <c r="AU11403" s="25"/>
    </row>
    <row r="11404">
      <c r="D11404" s="10"/>
      <c r="E11404" s="10"/>
      <c r="G11404" s="81"/>
      <c r="AU11404" s="25"/>
    </row>
    <row r="11405">
      <c r="D11405" s="10"/>
      <c r="E11405" s="10"/>
      <c r="G11405" s="81"/>
      <c r="AU11405" s="25"/>
    </row>
    <row r="11406">
      <c r="D11406" s="10"/>
      <c r="E11406" s="10"/>
      <c r="G11406" s="81"/>
      <c r="AU11406" s="25"/>
    </row>
    <row r="11407">
      <c r="D11407" s="10"/>
      <c r="E11407" s="10"/>
      <c r="G11407" s="81"/>
      <c r="AU11407" s="25"/>
    </row>
    <row r="11408">
      <c r="D11408" s="10"/>
      <c r="E11408" s="10"/>
      <c r="G11408" s="81"/>
      <c r="AU11408" s="25"/>
    </row>
    <row r="11409">
      <c r="D11409" s="10"/>
      <c r="E11409" s="10"/>
      <c r="G11409" s="81"/>
      <c r="AU11409" s="25"/>
    </row>
    <row r="11410">
      <c r="D11410" s="10"/>
      <c r="E11410" s="10"/>
      <c r="G11410" s="81"/>
      <c r="AU11410" s="25"/>
    </row>
    <row r="11411">
      <c r="D11411" s="10"/>
      <c r="E11411" s="10"/>
      <c r="G11411" s="81"/>
      <c r="AU11411" s="25"/>
    </row>
    <row r="11412">
      <c r="D11412" s="10"/>
      <c r="E11412" s="10"/>
      <c r="G11412" s="81"/>
      <c r="AU11412" s="25"/>
    </row>
    <row r="11413">
      <c r="D11413" s="10"/>
      <c r="E11413" s="10"/>
      <c r="G11413" s="81"/>
      <c r="AU11413" s="25"/>
    </row>
    <row r="11414">
      <c r="D11414" s="10"/>
      <c r="E11414" s="10"/>
      <c r="G11414" s="81"/>
      <c r="AU11414" s="25"/>
    </row>
    <row r="11415">
      <c r="D11415" s="10"/>
      <c r="E11415" s="10"/>
      <c r="G11415" s="81"/>
      <c r="AU11415" s="25"/>
    </row>
    <row r="11416">
      <c r="D11416" s="10"/>
      <c r="E11416" s="10"/>
      <c r="G11416" s="81"/>
      <c r="AU11416" s="25"/>
    </row>
    <row r="11417">
      <c r="D11417" s="10"/>
      <c r="E11417" s="10"/>
      <c r="G11417" s="81"/>
      <c r="AU11417" s="25"/>
    </row>
    <row r="11418">
      <c r="D11418" s="10"/>
      <c r="E11418" s="10"/>
      <c r="G11418" s="81"/>
      <c r="AU11418" s="25"/>
    </row>
    <row r="11419">
      <c r="D11419" s="10"/>
      <c r="E11419" s="10"/>
      <c r="G11419" s="81"/>
      <c r="AU11419" s="25"/>
    </row>
    <row r="11420">
      <c r="D11420" s="10"/>
      <c r="E11420" s="10"/>
      <c r="G11420" s="81"/>
      <c r="AU11420" s="25"/>
    </row>
    <row r="11421">
      <c r="D11421" s="10"/>
      <c r="E11421" s="10"/>
      <c r="G11421" s="81"/>
      <c r="AU11421" s="25"/>
    </row>
    <row r="11422">
      <c r="D11422" s="10"/>
      <c r="E11422" s="10"/>
      <c r="G11422" s="81"/>
      <c r="AU11422" s="25"/>
    </row>
    <row r="11423">
      <c r="D11423" s="10"/>
      <c r="E11423" s="10"/>
      <c r="G11423" s="81"/>
      <c r="AU11423" s="25"/>
    </row>
    <row r="11424">
      <c r="D11424" s="10"/>
      <c r="E11424" s="10"/>
      <c r="G11424" s="81"/>
      <c r="AU11424" s="25"/>
    </row>
    <row r="11425">
      <c r="D11425" s="10"/>
      <c r="E11425" s="10"/>
      <c r="G11425" s="81"/>
      <c r="AU11425" s="25"/>
    </row>
    <row r="11426">
      <c r="D11426" s="10"/>
      <c r="E11426" s="10"/>
      <c r="G11426" s="81"/>
      <c r="AU11426" s="25"/>
    </row>
    <row r="11427">
      <c r="D11427" s="10"/>
      <c r="E11427" s="10"/>
      <c r="G11427" s="81"/>
      <c r="AU11427" s="25"/>
    </row>
    <row r="11428">
      <c r="D11428" s="10"/>
      <c r="E11428" s="10"/>
      <c r="G11428" s="81"/>
      <c r="AU11428" s="25"/>
    </row>
    <row r="11429">
      <c r="D11429" s="10"/>
      <c r="E11429" s="10"/>
      <c r="G11429" s="81"/>
      <c r="AU11429" s="25"/>
    </row>
    <row r="11430">
      <c r="D11430" s="10"/>
      <c r="E11430" s="10"/>
      <c r="G11430" s="81"/>
      <c r="AU11430" s="25"/>
    </row>
    <row r="11431">
      <c r="D11431" s="10"/>
      <c r="E11431" s="10"/>
      <c r="G11431" s="81"/>
      <c r="AU11431" s="25"/>
    </row>
    <row r="11432">
      <c r="D11432" s="10"/>
      <c r="E11432" s="10"/>
      <c r="G11432" s="81"/>
      <c r="AU11432" s="25"/>
    </row>
    <row r="11433">
      <c r="D11433" s="10"/>
      <c r="E11433" s="10"/>
      <c r="G11433" s="81"/>
      <c r="AU11433" s="25"/>
    </row>
    <row r="11434">
      <c r="D11434" s="10"/>
      <c r="E11434" s="10"/>
      <c r="G11434" s="81"/>
      <c r="AU11434" s="25"/>
    </row>
    <row r="11435">
      <c r="D11435" s="10"/>
      <c r="E11435" s="10"/>
      <c r="G11435" s="81"/>
      <c r="AU11435" s="25"/>
    </row>
    <row r="11436">
      <c r="D11436" s="10"/>
      <c r="E11436" s="10"/>
      <c r="G11436" s="81"/>
      <c r="AU11436" s="25"/>
    </row>
    <row r="11437">
      <c r="D11437" s="10"/>
      <c r="E11437" s="10"/>
      <c r="G11437" s="81"/>
      <c r="AU11437" s="25"/>
    </row>
    <row r="11438">
      <c r="D11438" s="10"/>
      <c r="E11438" s="10"/>
      <c r="G11438" s="81"/>
      <c r="AU11438" s="25"/>
    </row>
    <row r="11439">
      <c r="D11439" s="10"/>
      <c r="E11439" s="10"/>
      <c r="G11439" s="81"/>
      <c r="AU11439" s="25"/>
    </row>
    <row r="11440">
      <c r="D11440" s="10"/>
      <c r="E11440" s="10"/>
      <c r="G11440" s="81"/>
      <c r="AU11440" s="25"/>
    </row>
    <row r="11441">
      <c r="D11441" s="10"/>
      <c r="E11441" s="10"/>
      <c r="G11441" s="81"/>
      <c r="AU11441" s="25"/>
    </row>
    <row r="11442">
      <c r="D11442" s="10"/>
      <c r="E11442" s="10"/>
      <c r="G11442" s="81"/>
      <c r="AU11442" s="25"/>
    </row>
    <row r="11443">
      <c r="D11443" s="10"/>
      <c r="E11443" s="10"/>
      <c r="G11443" s="81"/>
      <c r="AU11443" s="25"/>
    </row>
    <row r="11444">
      <c r="D11444" s="10"/>
      <c r="E11444" s="10"/>
      <c r="G11444" s="81"/>
      <c r="AU11444" s="25"/>
    </row>
    <row r="11445">
      <c r="D11445" s="10"/>
      <c r="E11445" s="10"/>
      <c r="G11445" s="81"/>
      <c r="AU11445" s="25"/>
    </row>
    <row r="11446">
      <c r="D11446" s="10"/>
      <c r="E11446" s="10"/>
      <c r="G11446" s="81"/>
      <c r="AU11446" s="25"/>
    </row>
    <row r="11447">
      <c r="D11447" s="10"/>
      <c r="E11447" s="10"/>
      <c r="G11447" s="81"/>
      <c r="AU11447" s="25"/>
    </row>
    <row r="11448">
      <c r="D11448" s="10"/>
      <c r="E11448" s="10"/>
      <c r="G11448" s="81"/>
      <c r="AU11448" s="25"/>
    </row>
    <row r="11449">
      <c r="D11449" s="10"/>
      <c r="E11449" s="10"/>
      <c r="G11449" s="81"/>
      <c r="AU11449" s="25"/>
    </row>
    <row r="11450">
      <c r="D11450" s="10"/>
      <c r="E11450" s="10"/>
      <c r="G11450" s="81"/>
      <c r="AU11450" s="25"/>
    </row>
    <row r="11451">
      <c r="D11451" s="10"/>
      <c r="E11451" s="10"/>
      <c r="G11451" s="81"/>
      <c r="AU11451" s="25"/>
    </row>
    <row r="11452">
      <c r="D11452" s="10"/>
      <c r="E11452" s="10"/>
      <c r="G11452" s="81"/>
      <c r="AU11452" s="25"/>
    </row>
    <row r="11453">
      <c r="D11453" s="10"/>
      <c r="E11453" s="10"/>
      <c r="G11453" s="81"/>
      <c r="AU11453" s="25"/>
    </row>
    <row r="11454">
      <c r="D11454" s="10"/>
      <c r="E11454" s="10"/>
      <c r="G11454" s="81"/>
      <c r="AU11454" s="25"/>
    </row>
    <row r="11455">
      <c r="D11455" s="10"/>
      <c r="E11455" s="10"/>
      <c r="G11455" s="81"/>
      <c r="AU11455" s="25"/>
    </row>
    <row r="11456">
      <c r="D11456" s="10"/>
      <c r="E11456" s="10"/>
      <c r="G11456" s="81"/>
      <c r="AU11456" s="25"/>
    </row>
    <row r="11457">
      <c r="D11457" s="10"/>
      <c r="E11457" s="10"/>
      <c r="G11457" s="81"/>
      <c r="AU11457" s="25"/>
    </row>
    <row r="11458">
      <c r="D11458" s="10"/>
      <c r="E11458" s="10"/>
      <c r="G11458" s="81"/>
      <c r="AU11458" s="25"/>
    </row>
    <row r="11459">
      <c r="D11459" s="10"/>
      <c r="E11459" s="10"/>
      <c r="G11459" s="81"/>
      <c r="AU11459" s="25"/>
    </row>
    <row r="11460">
      <c r="D11460" s="10"/>
      <c r="E11460" s="10"/>
      <c r="G11460" s="81"/>
      <c r="AU11460" s="25"/>
    </row>
    <row r="11461">
      <c r="D11461" s="10"/>
      <c r="E11461" s="10"/>
      <c r="G11461" s="81"/>
      <c r="AU11461" s="25"/>
    </row>
    <row r="11462">
      <c r="D11462" s="10"/>
      <c r="E11462" s="10"/>
      <c r="G11462" s="81"/>
      <c r="AU11462" s="25"/>
    </row>
    <row r="11463">
      <c r="D11463" s="10"/>
      <c r="E11463" s="10"/>
      <c r="G11463" s="81"/>
      <c r="AU11463" s="25"/>
    </row>
    <row r="11464">
      <c r="D11464" s="10"/>
      <c r="E11464" s="10"/>
      <c r="G11464" s="81"/>
      <c r="AU11464" s="25"/>
    </row>
    <row r="11465">
      <c r="D11465" s="10"/>
      <c r="E11465" s="10"/>
      <c r="G11465" s="81"/>
      <c r="AU11465" s="25"/>
    </row>
    <row r="11466">
      <c r="D11466" s="10"/>
      <c r="E11466" s="10"/>
      <c r="G11466" s="81"/>
      <c r="AU11466" s="25"/>
    </row>
    <row r="11467">
      <c r="D11467" s="10"/>
      <c r="E11467" s="10"/>
      <c r="G11467" s="81"/>
      <c r="AU11467" s="25"/>
    </row>
    <row r="11468">
      <c r="D11468" s="10"/>
      <c r="E11468" s="10"/>
      <c r="G11468" s="81"/>
      <c r="AU11468" s="25"/>
    </row>
    <row r="11469">
      <c r="D11469" s="10"/>
      <c r="E11469" s="10"/>
      <c r="G11469" s="81"/>
      <c r="AU11469" s="25"/>
    </row>
    <row r="11470">
      <c r="D11470" s="10"/>
      <c r="E11470" s="10"/>
      <c r="G11470" s="81"/>
      <c r="AU11470" s="25"/>
    </row>
    <row r="11471">
      <c r="D11471" s="10"/>
      <c r="E11471" s="10"/>
      <c r="G11471" s="81"/>
      <c r="AU11471" s="25"/>
    </row>
    <row r="11472">
      <c r="D11472" s="10"/>
      <c r="E11472" s="10"/>
      <c r="G11472" s="81"/>
      <c r="AU11472" s="25"/>
    </row>
    <row r="11473">
      <c r="D11473" s="10"/>
      <c r="E11473" s="10"/>
      <c r="G11473" s="81"/>
      <c r="AU11473" s="25"/>
    </row>
    <row r="11474">
      <c r="D11474" s="10"/>
      <c r="E11474" s="10"/>
      <c r="G11474" s="81"/>
      <c r="AU11474" s="25"/>
    </row>
    <row r="11475">
      <c r="D11475" s="10"/>
      <c r="E11475" s="10"/>
      <c r="G11475" s="81"/>
      <c r="AU11475" s="25"/>
    </row>
    <row r="11476">
      <c r="D11476" s="10"/>
      <c r="E11476" s="10"/>
      <c r="G11476" s="81"/>
      <c r="AU11476" s="25"/>
    </row>
    <row r="11477">
      <c r="D11477" s="10"/>
      <c r="E11477" s="10"/>
      <c r="G11477" s="81"/>
      <c r="AU11477" s="25"/>
    </row>
    <row r="11478">
      <c r="D11478" s="10"/>
      <c r="E11478" s="10"/>
      <c r="G11478" s="81"/>
      <c r="AU11478" s="25"/>
    </row>
    <row r="11479">
      <c r="D11479" s="10"/>
      <c r="E11479" s="10"/>
      <c r="G11479" s="81"/>
      <c r="AU11479" s="25"/>
    </row>
    <row r="11480">
      <c r="D11480" s="10"/>
      <c r="E11480" s="10"/>
      <c r="G11480" s="81"/>
      <c r="AU11480" s="25"/>
    </row>
    <row r="11481">
      <c r="D11481" s="10"/>
      <c r="E11481" s="10"/>
      <c r="G11481" s="81"/>
      <c r="AU11481" s="25"/>
    </row>
    <row r="11482">
      <c r="D11482" s="10"/>
      <c r="E11482" s="10"/>
      <c r="G11482" s="81"/>
      <c r="AU11482" s="25"/>
    </row>
    <row r="11483">
      <c r="D11483" s="10"/>
      <c r="E11483" s="10"/>
      <c r="G11483" s="81"/>
      <c r="AU11483" s="25"/>
    </row>
    <row r="11484">
      <c r="D11484" s="10"/>
      <c r="E11484" s="10"/>
      <c r="G11484" s="81"/>
      <c r="AU11484" s="25"/>
    </row>
    <row r="11485">
      <c r="D11485" s="10"/>
      <c r="E11485" s="10"/>
      <c r="G11485" s="81"/>
      <c r="AU11485" s="25"/>
    </row>
    <row r="11486">
      <c r="D11486" s="10"/>
      <c r="E11486" s="10"/>
      <c r="G11486" s="81"/>
      <c r="AU11486" s="25"/>
    </row>
    <row r="11487">
      <c r="D11487" s="10"/>
      <c r="E11487" s="10"/>
      <c r="G11487" s="81"/>
      <c r="AU11487" s="25"/>
    </row>
    <row r="11488">
      <c r="D11488" s="10"/>
      <c r="E11488" s="10"/>
      <c r="G11488" s="81"/>
      <c r="AU11488" s="25"/>
    </row>
    <row r="11489">
      <c r="D11489" s="10"/>
      <c r="E11489" s="10"/>
      <c r="G11489" s="81"/>
      <c r="AU11489" s="25"/>
    </row>
    <row r="11490">
      <c r="D11490" s="10"/>
      <c r="E11490" s="10"/>
      <c r="G11490" s="81"/>
      <c r="AU11490" s="25"/>
    </row>
    <row r="11491">
      <c r="D11491" s="10"/>
      <c r="E11491" s="10"/>
      <c r="G11491" s="81"/>
      <c r="AU11491" s="25"/>
    </row>
    <row r="11492">
      <c r="D11492" s="10"/>
      <c r="E11492" s="10"/>
      <c r="G11492" s="81"/>
      <c r="AU11492" s="25"/>
    </row>
    <row r="11493">
      <c r="D11493" s="10"/>
      <c r="E11493" s="10"/>
      <c r="G11493" s="81"/>
      <c r="AU11493" s="25"/>
    </row>
    <row r="11494">
      <c r="D11494" s="10"/>
      <c r="E11494" s="10"/>
      <c r="G11494" s="81"/>
      <c r="AU11494" s="25"/>
    </row>
    <row r="11495">
      <c r="D11495" s="10"/>
      <c r="E11495" s="10"/>
      <c r="G11495" s="81"/>
      <c r="AU11495" s="25"/>
    </row>
    <row r="11496">
      <c r="D11496" s="10"/>
      <c r="E11496" s="10"/>
      <c r="G11496" s="81"/>
      <c r="AU11496" s="25"/>
    </row>
    <row r="11497">
      <c r="D11497" s="10"/>
      <c r="E11497" s="10"/>
      <c r="G11497" s="81"/>
      <c r="AU11497" s="25"/>
    </row>
    <row r="11498">
      <c r="D11498" s="10"/>
      <c r="E11498" s="10"/>
      <c r="G11498" s="81"/>
      <c r="AU11498" s="25"/>
    </row>
    <row r="11499">
      <c r="D11499" s="10"/>
      <c r="E11499" s="10"/>
      <c r="G11499" s="81"/>
      <c r="AU11499" s="25"/>
    </row>
    <row r="11500">
      <c r="D11500" s="10"/>
      <c r="E11500" s="10"/>
      <c r="G11500" s="81"/>
      <c r="AU11500" s="25"/>
    </row>
    <row r="11501">
      <c r="D11501" s="10"/>
      <c r="E11501" s="10"/>
      <c r="G11501" s="81"/>
      <c r="AU11501" s="25"/>
    </row>
    <row r="11502">
      <c r="D11502" s="10"/>
      <c r="E11502" s="10"/>
      <c r="G11502" s="81"/>
      <c r="AU11502" s="25"/>
    </row>
    <row r="11503">
      <c r="D11503" s="10"/>
      <c r="E11503" s="10"/>
      <c r="G11503" s="81"/>
      <c r="AU11503" s="25"/>
    </row>
    <row r="11504">
      <c r="D11504" s="10"/>
      <c r="E11504" s="10"/>
      <c r="G11504" s="81"/>
      <c r="AU11504" s="25"/>
    </row>
    <row r="11505">
      <c r="D11505" s="10"/>
      <c r="E11505" s="10"/>
      <c r="G11505" s="81"/>
      <c r="AU11505" s="25"/>
    </row>
    <row r="11506">
      <c r="D11506" s="10"/>
      <c r="E11506" s="10"/>
      <c r="G11506" s="81"/>
      <c r="AU11506" s="25"/>
    </row>
    <row r="11507">
      <c r="D11507" s="10"/>
      <c r="E11507" s="10"/>
      <c r="G11507" s="81"/>
      <c r="AU11507" s="25"/>
    </row>
    <row r="11508">
      <c r="D11508" s="10"/>
      <c r="E11508" s="10"/>
      <c r="G11508" s="81"/>
      <c r="AU11508" s="25"/>
    </row>
    <row r="11509">
      <c r="D11509" s="10"/>
      <c r="E11509" s="10"/>
      <c r="G11509" s="81"/>
      <c r="AU11509" s="25"/>
    </row>
    <row r="11510">
      <c r="D11510" s="10"/>
      <c r="E11510" s="10"/>
      <c r="G11510" s="81"/>
      <c r="AU11510" s="25"/>
    </row>
    <row r="11511">
      <c r="D11511" s="10"/>
      <c r="E11511" s="10"/>
      <c r="G11511" s="81"/>
      <c r="AU11511" s="25"/>
    </row>
    <row r="11512">
      <c r="D11512" s="10"/>
      <c r="E11512" s="10"/>
      <c r="G11512" s="81"/>
      <c r="AU11512" s="25"/>
    </row>
    <row r="11513">
      <c r="D11513" s="10"/>
      <c r="E11513" s="10"/>
      <c r="G11513" s="81"/>
      <c r="AU11513" s="25"/>
    </row>
    <row r="11514">
      <c r="D11514" s="10"/>
      <c r="E11514" s="10"/>
      <c r="G11514" s="81"/>
      <c r="AU11514" s="25"/>
    </row>
    <row r="11515">
      <c r="D11515" s="10"/>
      <c r="E11515" s="10"/>
      <c r="G11515" s="81"/>
      <c r="AU11515" s="25"/>
    </row>
    <row r="11516">
      <c r="D11516" s="10"/>
      <c r="E11516" s="10"/>
      <c r="G11516" s="81"/>
      <c r="AU11516" s="25"/>
    </row>
    <row r="11517">
      <c r="D11517" s="10"/>
      <c r="E11517" s="10"/>
      <c r="G11517" s="81"/>
      <c r="AU11517" s="25"/>
    </row>
    <row r="11518">
      <c r="D11518" s="10"/>
      <c r="E11518" s="10"/>
      <c r="G11518" s="81"/>
      <c r="AU11518" s="25"/>
    </row>
    <row r="11519">
      <c r="D11519" s="10"/>
      <c r="E11519" s="10"/>
      <c r="G11519" s="81"/>
      <c r="AU11519" s="25"/>
    </row>
    <row r="11520">
      <c r="D11520" s="10"/>
      <c r="E11520" s="10"/>
      <c r="G11520" s="81"/>
      <c r="AU11520" s="25"/>
    </row>
    <row r="11521">
      <c r="D11521" s="10"/>
      <c r="E11521" s="10"/>
      <c r="G11521" s="81"/>
      <c r="AU11521" s="25"/>
    </row>
    <row r="11522">
      <c r="D11522" s="10"/>
      <c r="E11522" s="10"/>
      <c r="G11522" s="81"/>
      <c r="AU11522" s="25"/>
    </row>
    <row r="11523">
      <c r="D11523" s="10"/>
      <c r="E11523" s="10"/>
      <c r="G11523" s="81"/>
      <c r="AU11523" s="25"/>
    </row>
    <row r="11524">
      <c r="D11524" s="10"/>
      <c r="E11524" s="10"/>
      <c r="G11524" s="81"/>
      <c r="AU11524" s="25"/>
    </row>
    <row r="11525">
      <c r="D11525" s="10"/>
      <c r="E11525" s="10"/>
      <c r="G11525" s="81"/>
      <c r="AU11525" s="25"/>
    </row>
    <row r="11526">
      <c r="D11526" s="10"/>
      <c r="E11526" s="10"/>
      <c r="G11526" s="81"/>
      <c r="AU11526" s="25"/>
    </row>
    <row r="11527">
      <c r="D11527" s="10"/>
      <c r="E11527" s="10"/>
      <c r="G11527" s="81"/>
      <c r="AU11527" s="25"/>
    </row>
    <row r="11528">
      <c r="D11528" s="10"/>
      <c r="E11528" s="10"/>
      <c r="G11528" s="81"/>
      <c r="AU11528" s="25"/>
    </row>
    <row r="11529">
      <c r="D11529" s="10"/>
      <c r="E11529" s="10"/>
      <c r="G11529" s="81"/>
      <c r="AU11529" s="25"/>
    </row>
    <row r="11530">
      <c r="D11530" s="10"/>
      <c r="E11530" s="10"/>
      <c r="G11530" s="81"/>
      <c r="AU11530" s="25"/>
    </row>
    <row r="11531">
      <c r="D11531" s="10"/>
      <c r="E11531" s="10"/>
      <c r="G11531" s="81"/>
      <c r="AU11531" s="25"/>
    </row>
    <row r="11532">
      <c r="D11532" s="10"/>
      <c r="E11532" s="10"/>
      <c r="G11532" s="81"/>
      <c r="AU11532" s="25"/>
    </row>
    <row r="11533">
      <c r="D11533" s="10"/>
      <c r="E11533" s="10"/>
      <c r="G11533" s="81"/>
      <c r="AU11533" s="25"/>
    </row>
    <row r="11534">
      <c r="D11534" s="10"/>
      <c r="E11534" s="10"/>
      <c r="G11534" s="81"/>
      <c r="AU11534" s="25"/>
    </row>
    <row r="11535">
      <c r="D11535" s="10"/>
      <c r="E11535" s="10"/>
      <c r="G11535" s="81"/>
      <c r="AU11535" s="25"/>
    </row>
    <row r="11536">
      <c r="D11536" s="10"/>
      <c r="E11536" s="10"/>
      <c r="G11536" s="81"/>
      <c r="AU11536" s="25"/>
    </row>
    <row r="11537">
      <c r="D11537" s="10"/>
      <c r="E11537" s="10"/>
      <c r="G11537" s="81"/>
      <c r="AU11537" s="25"/>
    </row>
    <row r="11538">
      <c r="D11538" s="10"/>
      <c r="E11538" s="10"/>
      <c r="G11538" s="81"/>
      <c r="AU11538" s="25"/>
    </row>
    <row r="11539">
      <c r="D11539" s="10"/>
      <c r="E11539" s="10"/>
      <c r="G11539" s="81"/>
      <c r="AU11539" s="25"/>
    </row>
    <row r="11540">
      <c r="D11540" s="10"/>
      <c r="E11540" s="10"/>
      <c r="G11540" s="81"/>
      <c r="AU11540" s="25"/>
    </row>
    <row r="11541">
      <c r="D11541" s="10"/>
      <c r="E11541" s="10"/>
      <c r="G11541" s="81"/>
      <c r="AU11541" s="25"/>
    </row>
    <row r="11542">
      <c r="D11542" s="10"/>
      <c r="E11542" s="10"/>
      <c r="G11542" s="81"/>
      <c r="AU11542" s="25"/>
    </row>
    <row r="11543">
      <c r="D11543" s="10"/>
      <c r="E11543" s="10"/>
      <c r="G11543" s="81"/>
      <c r="AU11543" s="25"/>
    </row>
    <row r="11544">
      <c r="D11544" s="10"/>
      <c r="E11544" s="10"/>
      <c r="G11544" s="81"/>
      <c r="AU11544" s="25"/>
    </row>
    <row r="11545">
      <c r="D11545" s="10"/>
      <c r="E11545" s="10"/>
      <c r="G11545" s="81"/>
      <c r="AU11545" s="25"/>
    </row>
    <row r="11546">
      <c r="D11546" s="10"/>
      <c r="E11546" s="10"/>
      <c r="G11546" s="81"/>
      <c r="AU11546" s="25"/>
    </row>
    <row r="11547">
      <c r="D11547" s="10"/>
      <c r="E11547" s="10"/>
      <c r="G11547" s="81"/>
      <c r="AU11547" s="25"/>
    </row>
    <row r="11548">
      <c r="D11548" s="10"/>
      <c r="E11548" s="10"/>
      <c r="G11548" s="81"/>
      <c r="AU11548" s="25"/>
    </row>
    <row r="11549">
      <c r="D11549" s="10"/>
      <c r="E11549" s="10"/>
      <c r="G11549" s="81"/>
      <c r="AU11549" s="25"/>
    </row>
    <row r="11550">
      <c r="D11550" s="10"/>
      <c r="E11550" s="10"/>
      <c r="G11550" s="81"/>
      <c r="AU11550" s="25"/>
    </row>
    <row r="11551">
      <c r="D11551" s="10"/>
      <c r="E11551" s="10"/>
      <c r="G11551" s="81"/>
      <c r="AU11551" s="25"/>
    </row>
    <row r="11552">
      <c r="D11552" s="10"/>
      <c r="E11552" s="10"/>
      <c r="G11552" s="81"/>
      <c r="AU11552" s="25"/>
    </row>
    <row r="11553">
      <c r="D11553" s="10"/>
      <c r="E11553" s="10"/>
      <c r="G11553" s="81"/>
      <c r="AU11553" s="25"/>
    </row>
    <row r="11554">
      <c r="D11554" s="10"/>
      <c r="E11554" s="10"/>
      <c r="G11554" s="81"/>
      <c r="AU11554" s="25"/>
    </row>
    <row r="11555">
      <c r="D11555" s="10"/>
      <c r="E11555" s="10"/>
      <c r="G11555" s="81"/>
      <c r="AU11555" s="25"/>
    </row>
    <row r="11556">
      <c r="D11556" s="10"/>
      <c r="E11556" s="10"/>
      <c r="G11556" s="81"/>
      <c r="AU11556" s="25"/>
    </row>
    <row r="11557">
      <c r="D11557" s="10"/>
      <c r="E11557" s="10"/>
      <c r="G11557" s="81"/>
      <c r="AU11557" s="25"/>
    </row>
    <row r="11558">
      <c r="D11558" s="10"/>
      <c r="E11558" s="10"/>
      <c r="G11558" s="81"/>
      <c r="AU11558" s="25"/>
    </row>
    <row r="11559">
      <c r="D11559" s="10"/>
      <c r="E11559" s="10"/>
      <c r="G11559" s="81"/>
      <c r="AU11559" s="25"/>
    </row>
    <row r="11560">
      <c r="D11560" s="10"/>
      <c r="E11560" s="10"/>
      <c r="G11560" s="81"/>
      <c r="AU11560" s="25"/>
    </row>
    <row r="11561">
      <c r="D11561" s="10"/>
      <c r="E11561" s="10"/>
      <c r="G11561" s="81"/>
      <c r="AU11561" s="25"/>
    </row>
    <row r="11562">
      <c r="D11562" s="10"/>
      <c r="E11562" s="10"/>
      <c r="G11562" s="81"/>
      <c r="AU11562" s="25"/>
    </row>
    <row r="11563">
      <c r="D11563" s="10"/>
      <c r="E11563" s="10"/>
      <c r="G11563" s="81"/>
      <c r="AU11563" s="25"/>
    </row>
    <row r="11564">
      <c r="D11564" s="10"/>
      <c r="E11564" s="10"/>
      <c r="G11564" s="81"/>
      <c r="AU11564" s="25"/>
    </row>
    <row r="11565">
      <c r="D11565" s="10"/>
      <c r="E11565" s="10"/>
      <c r="G11565" s="81"/>
      <c r="AU11565" s="25"/>
    </row>
    <row r="11566">
      <c r="D11566" s="10"/>
      <c r="E11566" s="10"/>
      <c r="G11566" s="81"/>
      <c r="AU11566" s="25"/>
    </row>
    <row r="11567">
      <c r="D11567" s="10"/>
      <c r="E11567" s="10"/>
      <c r="G11567" s="81"/>
      <c r="AU11567" s="25"/>
    </row>
    <row r="11568">
      <c r="D11568" s="10"/>
      <c r="E11568" s="10"/>
      <c r="G11568" s="81"/>
      <c r="AU11568" s="25"/>
    </row>
    <row r="11569">
      <c r="D11569" s="10"/>
      <c r="E11569" s="10"/>
      <c r="G11569" s="81"/>
      <c r="AU11569" s="25"/>
    </row>
    <row r="11570">
      <c r="D11570" s="10"/>
      <c r="E11570" s="10"/>
      <c r="G11570" s="81"/>
      <c r="AU11570" s="25"/>
    </row>
    <row r="11571">
      <c r="D11571" s="10"/>
      <c r="E11571" s="10"/>
      <c r="G11571" s="81"/>
      <c r="AU11571" s="25"/>
    </row>
    <row r="11572">
      <c r="D11572" s="10"/>
      <c r="E11572" s="10"/>
      <c r="G11572" s="81"/>
      <c r="AU11572" s="25"/>
    </row>
    <row r="11573">
      <c r="D11573" s="10"/>
      <c r="E11573" s="10"/>
      <c r="G11573" s="81"/>
      <c r="AU11573" s="25"/>
    </row>
    <row r="11574">
      <c r="D11574" s="10"/>
      <c r="E11574" s="10"/>
      <c r="G11574" s="81"/>
      <c r="AU11574" s="25"/>
    </row>
    <row r="11575">
      <c r="D11575" s="10"/>
      <c r="E11575" s="10"/>
      <c r="G11575" s="81"/>
      <c r="AU11575" s="25"/>
    </row>
    <row r="11576">
      <c r="D11576" s="10"/>
      <c r="E11576" s="10"/>
      <c r="G11576" s="81"/>
      <c r="AU11576" s="25"/>
    </row>
    <row r="11577">
      <c r="D11577" s="10"/>
      <c r="E11577" s="10"/>
      <c r="G11577" s="81"/>
      <c r="AU11577" s="25"/>
    </row>
    <row r="11578">
      <c r="D11578" s="10"/>
      <c r="E11578" s="10"/>
      <c r="G11578" s="81"/>
      <c r="AU11578" s="25"/>
    </row>
    <row r="11579">
      <c r="D11579" s="10"/>
      <c r="E11579" s="10"/>
      <c r="G11579" s="81"/>
      <c r="AU11579" s="25"/>
    </row>
    <row r="11580">
      <c r="D11580" s="10"/>
      <c r="E11580" s="10"/>
      <c r="G11580" s="81"/>
      <c r="AU11580" s="25"/>
    </row>
    <row r="11581">
      <c r="D11581" s="10"/>
      <c r="E11581" s="10"/>
      <c r="G11581" s="81"/>
      <c r="AU11581" s="25"/>
    </row>
    <row r="11582">
      <c r="D11582" s="10"/>
      <c r="E11582" s="10"/>
      <c r="G11582" s="81"/>
      <c r="AU11582" s="25"/>
    </row>
    <row r="11583">
      <c r="D11583" s="10"/>
      <c r="E11583" s="10"/>
      <c r="G11583" s="81"/>
      <c r="AU11583" s="25"/>
    </row>
    <row r="11584">
      <c r="D11584" s="10"/>
      <c r="E11584" s="10"/>
      <c r="G11584" s="81"/>
      <c r="AU11584" s="25"/>
    </row>
    <row r="11585">
      <c r="D11585" s="10"/>
      <c r="E11585" s="10"/>
      <c r="G11585" s="81"/>
      <c r="AU11585" s="25"/>
    </row>
    <row r="11586">
      <c r="D11586" s="10"/>
      <c r="E11586" s="10"/>
      <c r="G11586" s="81"/>
      <c r="AU11586" s="25"/>
    </row>
    <row r="11587">
      <c r="D11587" s="10"/>
      <c r="E11587" s="10"/>
      <c r="G11587" s="81"/>
      <c r="AU11587" s="25"/>
    </row>
    <row r="11588">
      <c r="D11588" s="10"/>
      <c r="E11588" s="10"/>
      <c r="G11588" s="81"/>
      <c r="AU11588" s="25"/>
    </row>
    <row r="11589">
      <c r="D11589" s="10"/>
      <c r="E11589" s="10"/>
      <c r="G11589" s="81"/>
      <c r="AU11589" s="25"/>
    </row>
    <row r="11590">
      <c r="D11590" s="10"/>
      <c r="E11590" s="10"/>
      <c r="G11590" s="81"/>
      <c r="AU11590" s="25"/>
    </row>
    <row r="11591">
      <c r="D11591" s="10"/>
      <c r="E11591" s="10"/>
      <c r="G11591" s="81"/>
      <c r="AU11591" s="25"/>
    </row>
    <row r="11592">
      <c r="D11592" s="10"/>
      <c r="E11592" s="10"/>
      <c r="G11592" s="81"/>
      <c r="AU11592" s="25"/>
    </row>
    <row r="11593">
      <c r="D11593" s="10"/>
      <c r="E11593" s="10"/>
      <c r="G11593" s="81"/>
      <c r="AU11593" s="25"/>
    </row>
    <row r="11594">
      <c r="D11594" s="10"/>
      <c r="E11594" s="10"/>
      <c r="G11594" s="81"/>
      <c r="AU11594" s="25"/>
    </row>
    <row r="11595">
      <c r="D11595" s="10"/>
      <c r="E11595" s="10"/>
      <c r="G11595" s="81"/>
      <c r="AU11595" s="25"/>
    </row>
    <row r="11596">
      <c r="D11596" s="10"/>
      <c r="E11596" s="10"/>
      <c r="G11596" s="81"/>
      <c r="AU11596" s="25"/>
    </row>
    <row r="11597">
      <c r="D11597" s="10"/>
      <c r="E11597" s="10"/>
      <c r="G11597" s="81"/>
      <c r="AU11597" s="25"/>
    </row>
    <row r="11598">
      <c r="D11598" s="10"/>
      <c r="E11598" s="10"/>
      <c r="G11598" s="81"/>
      <c r="AU11598" s="25"/>
    </row>
    <row r="11599">
      <c r="D11599" s="10"/>
      <c r="E11599" s="10"/>
      <c r="G11599" s="81"/>
      <c r="AU11599" s="25"/>
    </row>
    <row r="11600">
      <c r="D11600" s="10"/>
      <c r="E11600" s="10"/>
      <c r="G11600" s="81"/>
      <c r="AU11600" s="25"/>
    </row>
    <row r="11601">
      <c r="D11601" s="10"/>
      <c r="E11601" s="10"/>
      <c r="G11601" s="81"/>
      <c r="AU11601" s="25"/>
    </row>
    <row r="11602">
      <c r="D11602" s="10"/>
      <c r="E11602" s="10"/>
      <c r="G11602" s="81"/>
      <c r="AU11602" s="25"/>
    </row>
    <row r="11603">
      <c r="D11603" s="10"/>
      <c r="E11603" s="10"/>
      <c r="G11603" s="81"/>
      <c r="AU11603" s="25"/>
    </row>
    <row r="11604">
      <c r="D11604" s="10"/>
      <c r="E11604" s="10"/>
      <c r="G11604" s="81"/>
      <c r="AU11604" s="25"/>
    </row>
    <row r="11605">
      <c r="D11605" s="10"/>
      <c r="E11605" s="10"/>
      <c r="G11605" s="81"/>
      <c r="AU11605" s="25"/>
    </row>
    <row r="11606">
      <c r="D11606" s="10"/>
      <c r="E11606" s="10"/>
      <c r="G11606" s="81"/>
      <c r="AU11606" s="25"/>
    </row>
    <row r="11607">
      <c r="D11607" s="10"/>
      <c r="E11607" s="10"/>
      <c r="G11607" s="81"/>
      <c r="AU11607" s="25"/>
    </row>
    <row r="11608">
      <c r="D11608" s="10"/>
      <c r="E11608" s="10"/>
      <c r="G11608" s="81"/>
      <c r="AU11608" s="25"/>
    </row>
    <row r="11609">
      <c r="D11609" s="10"/>
      <c r="E11609" s="10"/>
      <c r="G11609" s="81"/>
      <c r="AU11609" s="25"/>
    </row>
    <row r="11610">
      <c r="D11610" s="10"/>
      <c r="E11610" s="10"/>
      <c r="G11610" s="81"/>
      <c r="AU11610" s="25"/>
    </row>
    <row r="11611">
      <c r="D11611" s="10"/>
      <c r="E11611" s="10"/>
      <c r="G11611" s="81"/>
      <c r="AU11611" s="25"/>
    </row>
    <row r="11612">
      <c r="D11612" s="10"/>
      <c r="E11612" s="10"/>
      <c r="G11612" s="81"/>
      <c r="AU11612" s="25"/>
    </row>
    <row r="11613">
      <c r="D11613" s="10"/>
      <c r="E11613" s="10"/>
      <c r="G11613" s="81"/>
      <c r="AU11613" s="25"/>
    </row>
    <row r="11614">
      <c r="D11614" s="10"/>
      <c r="E11614" s="10"/>
      <c r="G11614" s="81"/>
      <c r="AU11614" s="25"/>
    </row>
    <row r="11615">
      <c r="D11615" s="10"/>
      <c r="E11615" s="10"/>
      <c r="G11615" s="81"/>
      <c r="AU11615" s="25"/>
    </row>
    <row r="11616">
      <c r="D11616" s="10"/>
      <c r="E11616" s="10"/>
      <c r="G11616" s="81"/>
      <c r="AU11616" s="25"/>
    </row>
    <row r="11617">
      <c r="D11617" s="10"/>
      <c r="E11617" s="10"/>
      <c r="G11617" s="81"/>
      <c r="AU11617" s="25"/>
    </row>
    <row r="11618">
      <c r="D11618" s="10"/>
      <c r="E11618" s="10"/>
      <c r="G11618" s="81"/>
      <c r="AU11618" s="25"/>
    </row>
    <row r="11619">
      <c r="D11619" s="10"/>
      <c r="E11619" s="10"/>
      <c r="G11619" s="81"/>
      <c r="AU11619" s="25"/>
    </row>
    <row r="11620">
      <c r="D11620" s="10"/>
      <c r="E11620" s="10"/>
      <c r="G11620" s="81"/>
      <c r="AU11620" s="25"/>
    </row>
    <row r="11621">
      <c r="D11621" s="10"/>
      <c r="E11621" s="10"/>
      <c r="G11621" s="81"/>
      <c r="AU11621" s="25"/>
    </row>
    <row r="11622">
      <c r="D11622" s="10"/>
      <c r="E11622" s="10"/>
      <c r="G11622" s="81"/>
      <c r="AU11622" s="25"/>
    </row>
    <row r="11623">
      <c r="D11623" s="10"/>
      <c r="E11623" s="10"/>
      <c r="G11623" s="81"/>
      <c r="AU11623" s="25"/>
    </row>
    <row r="11624">
      <c r="D11624" s="10"/>
      <c r="E11624" s="10"/>
      <c r="G11624" s="81"/>
      <c r="AU11624" s="25"/>
    </row>
    <row r="11625">
      <c r="D11625" s="10"/>
      <c r="E11625" s="10"/>
      <c r="G11625" s="81"/>
      <c r="AU11625" s="25"/>
    </row>
    <row r="11626">
      <c r="D11626" s="10"/>
      <c r="E11626" s="10"/>
      <c r="G11626" s="81"/>
      <c r="AU11626" s="25"/>
    </row>
    <row r="11627">
      <c r="D11627" s="10"/>
      <c r="E11627" s="10"/>
      <c r="G11627" s="81"/>
      <c r="AU11627" s="25"/>
    </row>
    <row r="11628">
      <c r="D11628" s="10"/>
      <c r="E11628" s="10"/>
      <c r="G11628" s="81"/>
      <c r="AU11628" s="25"/>
    </row>
    <row r="11629">
      <c r="D11629" s="10"/>
      <c r="E11629" s="10"/>
      <c r="G11629" s="81"/>
      <c r="AU11629" s="25"/>
    </row>
    <row r="11630">
      <c r="D11630" s="10"/>
      <c r="E11630" s="10"/>
      <c r="G11630" s="81"/>
      <c r="AU11630" s="25"/>
    </row>
    <row r="11631">
      <c r="D11631" s="10"/>
      <c r="E11631" s="10"/>
      <c r="G11631" s="81"/>
      <c r="AU11631" s="25"/>
    </row>
    <row r="11632">
      <c r="D11632" s="10"/>
      <c r="E11632" s="10"/>
      <c r="G11632" s="81"/>
      <c r="AU11632" s="25"/>
    </row>
    <row r="11633">
      <c r="D11633" s="10"/>
      <c r="E11633" s="10"/>
      <c r="G11633" s="81"/>
      <c r="AU11633" s="25"/>
    </row>
    <row r="11634">
      <c r="D11634" s="10"/>
      <c r="E11634" s="10"/>
      <c r="G11634" s="81"/>
      <c r="AU11634" s="25"/>
    </row>
    <row r="11635">
      <c r="D11635" s="10"/>
      <c r="E11635" s="10"/>
      <c r="G11635" s="81"/>
      <c r="AU11635" s="25"/>
    </row>
    <row r="11636">
      <c r="D11636" s="10"/>
      <c r="E11636" s="10"/>
      <c r="G11636" s="81"/>
      <c r="AU11636" s="25"/>
    </row>
    <row r="11637">
      <c r="D11637" s="10"/>
      <c r="E11637" s="10"/>
      <c r="G11637" s="81"/>
      <c r="AU11637" s="25"/>
    </row>
    <row r="11638">
      <c r="D11638" s="10"/>
      <c r="E11638" s="10"/>
      <c r="G11638" s="81"/>
      <c r="AU11638" s="25"/>
    </row>
    <row r="11639">
      <c r="D11639" s="10"/>
      <c r="E11639" s="10"/>
      <c r="G11639" s="81"/>
      <c r="AU11639" s="25"/>
    </row>
    <row r="11640">
      <c r="D11640" s="10"/>
      <c r="E11640" s="10"/>
      <c r="G11640" s="81"/>
      <c r="AU11640" s="25"/>
    </row>
    <row r="11641">
      <c r="D11641" s="10"/>
      <c r="E11641" s="10"/>
      <c r="G11641" s="81"/>
      <c r="AU11641" s="25"/>
    </row>
    <row r="11642">
      <c r="D11642" s="10"/>
      <c r="E11642" s="10"/>
      <c r="G11642" s="81"/>
      <c r="AU11642" s="25"/>
    </row>
    <row r="11643">
      <c r="D11643" s="10"/>
      <c r="E11643" s="10"/>
      <c r="G11643" s="81"/>
      <c r="AU11643" s="25"/>
    </row>
    <row r="11644">
      <c r="D11644" s="10"/>
      <c r="E11644" s="10"/>
      <c r="G11644" s="81"/>
      <c r="AU11644" s="25"/>
    </row>
    <row r="11645">
      <c r="D11645" s="10"/>
      <c r="E11645" s="10"/>
      <c r="G11645" s="81"/>
      <c r="AU11645" s="25"/>
    </row>
    <row r="11646">
      <c r="D11646" s="10"/>
      <c r="E11646" s="10"/>
      <c r="G11646" s="81"/>
      <c r="AU11646" s="25"/>
    </row>
    <row r="11647">
      <c r="D11647" s="10"/>
      <c r="E11647" s="10"/>
      <c r="G11647" s="81"/>
      <c r="AU11647" s="25"/>
    </row>
    <row r="11648">
      <c r="D11648" s="10"/>
      <c r="E11648" s="10"/>
      <c r="G11648" s="81"/>
      <c r="AU11648" s="25"/>
    </row>
    <row r="11649">
      <c r="D11649" s="10"/>
      <c r="E11649" s="10"/>
      <c r="G11649" s="81"/>
      <c r="AU11649" s="25"/>
    </row>
    <row r="11650">
      <c r="D11650" s="10"/>
      <c r="E11650" s="10"/>
      <c r="G11650" s="81"/>
      <c r="AU11650" s="25"/>
    </row>
    <row r="11651">
      <c r="D11651" s="10"/>
      <c r="E11651" s="10"/>
      <c r="G11651" s="81"/>
      <c r="AU11651" s="25"/>
    </row>
    <row r="11652">
      <c r="D11652" s="10"/>
      <c r="E11652" s="10"/>
      <c r="G11652" s="81"/>
      <c r="AU11652" s="25"/>
    </row>
    <row r="11653">
      <c r="D11653" s="10"/>
      <c r="E11653" s="10"/>
      <c r="G11653" s="81"/>
      <c r="AU11653" s="25"/>
    </row>
    <row r="11654">
      <c r="D11654" s="10"/>
      <c r="E11654" s="10"/>
      <c r="G11654" s="81"/>
      <c r="AU11654" s="25"/>
    </row>
    <row r="11655">
      <c r="D11655" s="10"/>
      <c r="E11655" s="10"/>
      <c r="G11655" s="81"/>
      <c r="AU11655" s="25"/>
    </row>
    <row r="11656">
      <c r="D11656" s="10"/>
      <c r="E11656" s="10"/>
      <c r="G11656" s="81"/>
      <c r="AU11656" s="25"/>
    </row>
    <row r="11657">
      <c r="D11657" s="10"/>
      <c r="E11657" s="10"/>
      <c r="G11657" s="81"/>
      <c r="AU11657" s="25"/>
    </row>
    <row r="11658">
      <c r="D11658" s="10"/>
      <c r="E11658" s="10"/>
      <c r="G11658" s="81"/>
      <c r="AU11658" s="25"/>
    </row>
    <row r="11659">
      <c r="D11659" s="10"/>
      <c r="E11659" s="10"/>
      <c r="G11659" s="81"/>
      <c r="AU11659" s="25"/>
    </row>
    <row r="11660">
      <c r="D11660" s="10"/>
      <c r="E11660" s="10"/>
      <c r="G11660" s="81"/>
      <c r="AU11660" s="25"/>
    </row>
    <row r="11661">
      <c r="D11661" s="10"/>
      <c r="E11661" s="10"/>
      <c r="G11661" s="81"/>
      <c r="AU11661" s="25"/>
    </row>
    <row r="11662">
      <c r="D11662" s="10"/>
      <c r="E11662" s="10"/>
      <c r="G11662" s="81"/>
      <c r="AU11662" s="25"/>
    </row>
    <row r="11663">
      <c r="D11663" s="10"/>
      <c r="E11663" s="10"/>
      <c r="G11663" s="81"/>
      <c r="AU11663" s="25"/>
    </row>
    <row r="11664">
      <c r="D11664" s="10"/>
      <c r="E11664" s="10"/>
      <c r="G11664" s="81"/>
      <c r="AU11664" s="25"/>
    </row>
    <row r="11665">
      <c r="D11665" s="10"/>
      <c r="E11665" s="10"/>
      <c r="G11665" s="81"/>
      <c r="AU11665" s="25"/>
    </row>
    <row r="11666">
      <c r="D11666" s="10"/>
      <c r="E11666" s="10"/>
      <c r="G11666" s="81"/>
      <c r="AU11666" s="25"/>
    </row>
    <row r="11667">
      <c r="D11667" s="10"/>
      <c r="E11667" s="10"/>
      <c r="G11667" s="81"/>
      <c r="AU11667" s="25"/>
    </row>
    <row r="11668">
      <c r="D11668" s="10"/>
      <c r="E11668" s="10"/>
      <c r="G11668" s="81"/>
      <c r="AU11668" s="25"/>
    </row>
    <row r="11669">
      <c r="D11669" s="10"/>
      <c r="E11669" s="10"/>
      <c r="G11669" s="81"/>
      <c r="AU11669" s="25"/>
    </row>
    <row r="11670">
      <c r="D11670" s="10"/>
      <c r="E11670" s="10"/>
      <c r="G11670" s="81"/>
      <c r="AU11670" s="25"/>
    </row>
    <row r="11671">
      <c r="D11671" s="10"/>
      <c r="E11671" s="10"/>
      <c r="G11671" s="81"/>
      <c r="AU11671" s="25"/>
    </row>
    <row r="11672">
      <c r="D11672" s="10"/>
      <c r="E11672" s="10"/>
      <c r="G11672" s="81"/>
      <c r="AU11672" s="25"/>
    </row>
    <row r="11673">
      <c r="D11673" s="10"/>
      <c r="E11673" s="10"/>
      <c r="G11673" s="81"/>
      <c r="AU11673" s="25"/>
    </row>
    <row r="11674">
      <c r="D11674" s="10"/>
      <c r="E11674" s="10"/>
      <c r="G11674" s="81"/>
      <c r="AU11674" s="25"/>
    </row>
    <row r="11675">
      <c r="D11675" s="10"/>
      <c r="E11675" s="10"/>
      <c r="G11675" s="81"/>
      <c r="AU11675" s="25"/>
    </row>
    <row r="11676">
      <c r="D11676" s="10"/>
      <c r="E11676" s="10"/>
      <c r="G11676" s="81"/>
      <c r="AU11676" s="25"/>
    </row>
    <row r="11677">
      <c r="D11677" s="10"/>
      <c r="E11677" s="10"/>
      <c r="G11677" s="81"/>
      <c r="AU11677" s="25"/>
    </row>
    <row r="11678">
      <c r="D11678" s="10"/>
      <c r="E11678" s="10"/>
      <c r="G11678" s="81"/>
      <c r="AU11678" s="25"/>
    </row>
    <row r="11679">
      <c r="D11679" s="10"/>
      <c r="E11679" s="10"/>
      <c r="G11679" s="81"/>
      <c r="AU11679" s="25"/>
    </row>
    <row r="11680">
      <c r="D11680" s="10"/>
      <c r="E11680" s="10"/>
      <c r="G11680" s="81"/>
      <c r="AU11680" s="25"/>
    </row>
    <row r="11681">
      <c r="D11681" s="10"/>
      <c r="E11681" s="10"/>
      <c r="G11681" s="81"/>
      <c r="AU11681" s="25"/>
    </row>
    <row r="11682">
      <c r="D11682" s="10"/>
      <c r="E11682" s="10"/>
      <c r="G11682" s="81"/>
      <c r="AU11682" s="25"/>
    </row>
    <row r="11683">
      <c r="D11683" s="10"/>
      <c r="E11683" s="10"/>
      <c r="G11683" s="81"/>
      <c r="AU11683" s="25"/>
    </row>
    <row r="11684">
      <c r="D11684" s="10"/>
      <c r="E11684" s="10"/>
      <c r="G11684" s="81"/>
      <c r="AU11684" s="25"/>
    </row>
    <row r="11685">
      <c r="D11685" s="10"/>
      <c r="E11685" s="10"/>
      <c r="G11685" s="81"/>
      <c r="AU11685" s="25"/>
    </row>
    <row r="11686">
      <c r="D11686" s="10"/>
      <c r="E11686" s="10"/>
      <c r="G11686" s="81"/>
      <c r="AU11686" s="25"/>
    </row>
    <row r="11687">
      <c r="D11687" s="10"/>
      <c r="E11687" s="10"/>
      <c r="G11687" s="81"/>
      <c r="AU11687" s="25"/>
    </row>
    <row r="11688">
      <c r="D11688" s="10"/>
      <c r="E11688" s="10"/>
      <c r="G11688" s="81"/>
      <c r="AU11688" s="25"/>
    </row>
    <row r="11689">
      <c r="D11689" s="10"/>
      <c r="E11689" s="10"/>
      <c r="G11689" s="81"/>
      <c r="AU11689" s="25"/>
    </row>
    <row r="11690">
      <c r="D11690" s="10"/>
      <c r="E11690" s="10"/>
      <c r="G11690" s="81"/>
      <c r="AU11690" s="25"/>
    </row>
    <row r="11691">
      <c r="D11691" s="10"/>
      <c r="E11691" s="10"/>
      <c r="G11691" s="81"/>
      <c r="AU11691" s="25"/>
    </row>
    <row r="11692">
      <c r="D11692" s="10"/>
      <c r="E11692" s="10"/>
      <c r="G11692" s="81"/>
      <c r="AU11692" s="25"/>
    </row>
    <row r="11693">
      <c r="D11693" s="10"/>
      <c r="E11693" s="10"/>
      <c r="G11693" s="81"/>
      <c r="AU11693" s="25"/>
    </row>
    <row r="11694">
      <c r="D11694" s="10"/>
      <c r="E11694" s="10"/>
      <c r="G11694" s="81"/>
      <c r="AU11694" s="25"/>
    </row>
    <row r="11695">
      <c r="D11695" s="10"/>
      <c r="E11695" s="10"/>
      <c r="G11695" s="81"/>
      <c r="AU11695" s="25"/>
    </row>
    <row r="11696">
      <c r="D11696" s="10"/>
      <c r="E11696" s="10"/>
      <c r="G11696" s="81"/>
      <c r="AU11696" s="25"/>
    </row>
    <row r="11697">
      <c r="D11697" s="10"/>
      <c r="E11697" s="10"/>
      <c r="G11697" s="81"/>
      <c r="AU11697" s="25"/>
    </row>
    <row r="11698">
      <c r="D11698" s="10"/>
      <c r="E11698" s="10"/>
      <c r="G11698" s="81"/>
      <c r="AU11698" s="25"/>
    </row>
    <row r="11699">
      <c r="D11699" s="10"/>
      <c r="E11699" s="10"/>
      <c r="G11699" s="81"/>
      <c r="AU11699" s="25"/>
    </row>
    <row r="11700">
      <c r="D11700" s="10"/>
      <c r="E11700" s="10"/>
      <c r="G11700" s="81"/>
      <c r="AU11700" s="25"/>
    </row>
    <row r="11701">
      <c r="D11701" s="10"/>
      <c r="E11701" s="10"/>
      <c r="G11701" s="81"/>
      <c r="AU11701" s="25"/>
    </row>
    <row r="11702">
      <c r="D11702" s="10"/>
      <c r="E11702" s="10"/>
      <c r="G11702" s="81"/>
      <c r="AU11702" s="25"/>
    </row>
    <row r="11703">
      <c r="D11703" s="10"/>
      <c r="E11703" s="10"/>
      <c r="G11703" s="81"/>
      <c r="AU11703" s="25"/>
    </row>
    <row r="11704">
      <c r="D11704" s="10"/>
      <c r="E11704" s="10"/>
      <c r="G11704" s="81"/>
      <c r="AU11704" s="25"/>
    </row>
    <row r="11705">
      <c r="D11705" s="10"/>
      <c r="E11705" s="10"/>
      <c r="G11705" s="81"/>
      <c r="AU11705" s="25"/>
    </row>
    <row r="11706">
      <c r="D11706" s="10"/>
      <c r="E11706" s="10"/>
      <c r="G11706" s="81"/>
      <c r="AU11706" s="25"/>
    </row>
    <row r="11707">
      <c r="D11707" s="10"/>
      <c r="E11707" s="10"/>
      <c r="G11707" s="81"/>
      <c r="AU11707" s="25"/>
    </row>
    <row r="11708">
      <c r="D11708" s="10"/>
      <c r="E11708" s="10"/>
      <c r="G11708" s="81"/>
      <c r="AU11708" s="25"/>
    </row>
    <row r="11709">
      <c r="D11709" s="10"/>
      <c r="E11709" s="10"/>
      <c r="G11709" s="81"/>
      <c r="AU11709" s="25"/>
    </row>
    <row r="11710">
      <c r="D11710" s="10"/>
      <c r="E11710" s="10"/>
      <c r="G11710" s="81"/>
      <c r="AU11710" s="25"/>
    </row>
    <row r="11711">
      <c r="D11711" s="10"/>
      <c r="E11711" s="10"/>
      <c r="G11711" s="81"/>
      <c r="AU11711" s="25"/>
    </row>
    <row r="11712">
      <c r="D11712" s="10"/>
      <c r="E11712" s="10"/>
      <c r="G11712" s="81"/>
      <c r="AU11712" s="25"/>
    </row>
    <row r="11713">
      <c r="D11713" s="10"/>
      <c r="E11713" s="10"/>
      <c r="G11713" s="81"/>
      <c r="AU11713" s="25"/>
    </row>
    <row r="11714">
      <c r="D11714" s="10"/>
      <c r="E11714" s="10"/>
      <c r="G11714" s="81"/>
      <c r="AU11714" s="25"/>
    </row>
    <row r="11715">
      <c r="D11715" s="10"/>
      <c r="E11715" s="10"/>
      <c r="G11715" s="81"/>
      <c r="AU11715" s="25"/>
    </row>
    <row r="11716">
      <c r="D11716" s="10"/>
      <c r="E11716" s="10"/>
      <c r="G11716" s="81"/>
      <c r="AU11716" s="25"/>
    </row>
    <row r="11717">
      <c r="D11717" s="10"/>
      <c r="E11717" s="10"/>
      <c r="G11717" s="81"/>
      <c r="AU11717" s="25"/>
    </row>
    <row r="11718">
      <c r="D11718" s="10"/>
      <c r="E11718" s="10"/>
      <c r="G11718" s="81"/>
      <c r="AU11718" s="25"/>
    </row>
    <row r="11719">
      <c r="D11719" s="10"/>
      <c r="E11719" s="10"/>
      <c r="G11719" s="81"/>
      <c r="AU11719" s="25"/>
    </row>
    <row r="11720">
      <c r="D11720" s="10"/>
      <c r="E11720" s="10"/>
      <c r="G11720" s="81"/>
      <c r="AU11720" s="25"/>
    </row>
    <row r="11721">
      <c r="D11721" s="10"/>
      <c r="E11721" s="10"/>
      <c r="G11721" s="81"/>
      <c r="AU11721" s="25"/>
    </row>
    <row r="11722">
      <c r="D11722" s="10"/>
      <c r="E11722" s="10"/>
      <c r="G11722" s="81"/>
      <c r="AU11722" s="25"/>
    </row>
    <row r="11723">
      <c r="D11723" s="10"/>
      <c r="E11723" s="10"/>
      <c r="G11723" s="81"/>
      <c r="AU11723" s="25"/>
    </row>
    <row r="11724">
      <c r="D11724" s="10"/>
      <c r="E11724" s="10"/>
      <c r="G11724" s="81"/>
      <c r="AU11724" s="25"/>
    </row>
    <row r="11725">
      <c r="D11725" s="10"/>
      <c r="E11725" s="10"/>
      <c r="G11725" s="81"/>
      <c r="AU11725" s="25"/>
    </row>
    <row r="11726">
      <c r="D11726" s="10"/>
      <c r="E11726" s="10"/>
      <c r="G11726" s="81"/>
      <c r="AU11726" s="25"/>
    </row>
    <row r="11727">
      <c r="D11727" s="10"/>
      <c r="E11727" s="10"/>
      <c r="G11727" s="81"/>
      <c r="AU11727" s="25"/>
    </row>
    <row r="11728">
      <c r="D11728" s="10"/>
      <c r="E11728" s="10"/>
      <c r="G11728" s="81"/>
      <c r="AU11728" s="25"/>
    </row>
    <row r="11729">
      <c r="D11729" s="10"/>
      <c r="E11729" s="10"/>
      <c r="G11729" s="81"/>
      <c r="AU11729" s="25"/>
    </row>
    <row r="11730">
      <c r="D11730" s="10"/>
      <c r="E11730" s="10"/>
      <c r="G11730" s="81"/>
      <c r="AU11730" s="25"/>
    </row>
    <row r="11731">
      <c r="D11731" s="10"/>
      <c r="E11731" s="10"/>
      <c r="G11731" s="81"/>
      <c r="AU11731" s="25"/>
    </row>
    <row r="11732">
      <c r="D11732" s="10"/>
      <c r="E11732" s="10"/>
      <c r="G11732" s="81"/>
      <c r="AU11732" s="25"/>
    </row>
    <row r="11733">
      <c r="D11733" s="10"/>
      <c r="E11733" s="10"/>
      <c r="G11733" s="81"/>
      <c r="AU11733" s="25"/>
    </row>
    <row r="11734">
      <c r="D11734" s="10"/>
      <c r="E11734" s="10"/>
      <c r="G11734" s="81"/>
      <c r="AU11734" s="25"/>
    </row>
    <row r="11735">
      <c r="D11735" s="10"/>
      <c r="E11735" s="10"/>
      <c r="G11735" s="81"/>
      <c r="AU11735" s="25"/>
    </row>
    <row r="11736">
      <c r="D11736" s="10"/>
      <c r="E11736" s="10"/>
      <c r="G11736" s="81"/>
      <c r="AU11736" s="25"/>
    </row>
    <row r="11737">
      <c r="D11737" s="10"/>
      <c r="E11737" s="10"/>
      <c r="G11737" s="81"/>
      <c r="AU11737" s="25"/>
    </row>
    <row r="11738">
      <c r="D11738" s="10"/>
      <c r="E11738" s="10"/>
      <c r="G11738" s="81"/>
      <c r="AU11738" s="25"/>
    </row>
    <row r="11739">
      <c r="D11739" s="10"/>
      <c r="E11739" s="10"/>
      <c r="G11739" s="81"/>
      <c r="AU11739" s="25"/>
    </row>
    <row r="11740">
      <c r="D11740" s="10"/>
      <c r="E11740" s="10"/>
      <c r="G11740" s="81"/>
      <c r="AU11740" s="25"/>
    </row>
    <row r="11741">
      <c r="D11741" s="10"/>
      <c r="E11741" s="10"/>
      <c r="G11741" s="81"/>
      <c r="AU11741" s="25"/>
    </row>
    <row r="11742">
      <c r="D11742" s="10"/>
      <c r="E11742" s="10"/>
      <c r="G11742" s="81"/>
      <c r="AU11742" s="25"/>
    </row>
    <row r="11743">
      <c r="D11743" s="10"/>
      <c r="E11743" s="10"/>
      <c r="G11743" s="81"/>
      <c r="AU11743" s="25"/>
    </row>
    <row r="11744">
      <c r="D11744" s="10"/>
      <c r="E11744" s="10"/>
      <c r="G11744" s="81"/>
      <c r="AU11744" s="25"/>
    </row>
    <row r="11745">
      <c r="D11745" s="10"/>
      <c r="E11745" s="10"/>
      <c r="G11745" s="81"/>
      <c r="AU11745" s="25"/>
    </row>
    <row r="11746">
      <c r="D11746" s="10"/>
      <c r="E11746" s="10"/>
      <c r="G11746" s="81"/>
      <c r="AU11746" s="25"/>
    </row>
    <row r="11747">
      <c r="D11747" s="10"/>
      <c r="E11747" s="10"/>
      <c r="G11747" s="81"/>
      <c r="AU11747" s="25"/>
    </row>
    <row r="11748">
      <c r="D11748" s="10"/>
      <c r="E11748" s="10"/>
      <c r="G11748" s="81"/>
      <c r="AU11748" s="25"/>
    </row>
    <row r="11749">
      <c r="D11749" s="10"/>
      <c r="E11749" s="10"/>
      <c r="G11749" s="81"/>
      <c r="AU11749" s="25"/>
    </row>
    <row r="11750">
      <c r="D11750" s="10"/>
      <c r="E11750" s="10"/>
      <c r="G11750" s="81"/>
      <c r="AU11750" s="25"/>
    </row>
    <row r="11751">
      <c r="D11751" s="10"/>
      <c r="E11751" s="10"/>
      <c r="G11751" s="81"/>
      <c r="AU11751" s="25"/>
    </row>
    <row r="11752">
      <c r="D11752" s="10"/>
      <c r="E11752" s="10"/>
      <c r="G11752" s="81"/>
      <c r="AU11752" s="25"/>
    </row>
    <row r="11753">
      <c r="D11753" s="10"/>
      <c r="E11753" s="10"/>
      <c r="G11753" s="81"/>
      <c r="AU11753" s="25"/>
    </row>
    <row r="11754">
      <c r="D11754" s="10"/>
      <c r="E11754" s="10"/>
      <c r="G11754" s="81"/>
      <c r="AU11754" s="25"/>
    </row>
    <row r="11755">
      <c r="D11755" s="10"/>
      <c r="E11755" s="10"/>
      <c r="G11755" s="81"/>
      <c r="AU11755" s="25"/>
    </row>
    <row r="11756">
      <c r="D11756" s="10"/>
      <c r="E11756" s="10"/>
      <c r="G11756" s="81"/>
      <c r="AU11756" s="25"/>
    </row>
    <row r="11757">
      <c r="D11757" s="10"/>
      <c r="E11757" s="10"/>
      <c r="G11757" s="81"/>
      <c r="AU11757" s="25"/>
    </row>
    <row r="11758">
      <c r="D11758" s="10"/>
      <c r="E11758" s="10"/>
      <c r="G11758" s="81"/>
      <c r="AU11758" s="25"/>
    </row>
    <row r="11759">
      <c r="D11759" s="10"/>
      <c r="E11759" s="10"/>
      <c r="G11759" s="81"/>
      <c r="AU11759" s="25"/>
    </row>
    <row r="11760">
      <c r="D11760" s="10"/>
      <c r="E11760" s="10"/>
      <c r="G11760" s="81"/>
      <c r="AU11760" s="25"/>
    </row>
    <row r="11761">
      <c r="D11761" s="10"/>
      <c r="E11761" s="10"/>
      <c r="G11761" s="81"/>
      <c r="AU11761" s="25"/>
    </row>
    <row r="11762">
      <c r="D11762" s="10"/>
      <c r="E11762" s="10"/>
      <c r="G11762" s="81"/>
      <c r="AU11762" s="25"/>
    </row>
    <row r="11763">
      <c r="D11763" s="10"/>
      <c r="E11763" s="10"/>
      <c r="G11763" s="81"/>
      <c r="AU11763" s="25"/>
    </row>
    <row r="11764">
      <c r="D11764" s="10"/>
      <c r="E11764" s="10"/>
      <c r="G11764" s="81"/>
      <c r="AU11764" s="25"/>
    </row>
    <row r="11765">
      <c r="D11765" s="10"/>
      <c r="E11765" s="10"/>
      <c r="G11765" s="81"/>
      <c r="AU11765" s="25"/>
    </row>
    <row r="11766">
      <c r="D11766" s="10"/>
      <c r="E11766" s="10"/>
      <c r="G11766" s="81"/>
      <c r="AU11766" s="25"/>
    </row>
    <row r="11767">
      <c r="D11767" s="10"/>
      <c r="E11767" s="10"/>
      <c r="G11767" s="81"/>
      <c r="AU11767" s="25"/>
    </row>
    <row r="11768">
      <c r="D11768" s="10"/>
      <c r="E11768" s="10"/>
      <c r="G11768" s="81"/>
      <c r="AU11768" s="25"/>
    </row>
    <row r="11769">
      <c r="D11769" s="10"/>
      <c r="E11769" s="10"/>
      <c r="G11769" s="81"/>
      <c r="AU11769" s="25"/>
    </row>
    <row r="11770">
      <c r="D11770" s="10"/>
      <c r="E11770" s="10"/>
      <c r="G11770" s="81"/>
      <c r="AU11770" s="25"/>
    </row>
    <row r="11771">
      <c r="D11771" s="10"/>
      <c r="E11771" s="10"/>
      <c r="G11771" s="81"/>
      <c r="AU11771" s="25"/>
    </row>
    <row r="11772">
      <c r="D11772" s="10"/>
      <c r="E11772" s="10"/>
      <c r="G11772" s="81"/>
      <c r="AU11772" s="25"/>
    </row>
    <row r="11773">
      <c r="D11773" s="10"/>
      <c r="E11773" s="10"/>
      <c r="G11773" s="81"/>
      <c r="AU11773" s="25"/>
    </row>
    <row r="11774">
      <c r="D11774" s="10"/>
      <c r="E11774" s="10"/>
      <c r="G11774" s="81"/>
      <c r="AU11774" s="25"/>
    </row>
    <row r="11775">
      <c r="D11775" s="10"/>
      <c r="E11775" s="10"/>
      <c r="G11775" s="81"/>
      <c r="AU11775" s="25"/>
    </row>
    <row r="11776">
      <c r="D11776" s="10"/>
      <c r="E11776" s="10"/>
      <c r="G11776" s="81"/>
      <c r="AU11776" s="25"/>
    </row>
    <row r="11777">
      <c r="D11777" s="10"/>
      <c r="E11777" s="10"/>
      <c r="G11777" s="81"/>
      <c r="AU11777" s="25"/>
    </row>
    <row r="11778">
      <c r="D11778" s="10"/>
      <c r="E11778" s="10"/>
      <c r="G11778" s="81"/>
      <c r="AU11778" s="25"/>
    </row>
    <row r="11779">
      <c r="D11779" s="10"/>
      <c r="E11779" s="10"/>
      <c r="G11779" s="81"/>
      <c r="AU11779" s="25"/>
    </row>
    <row r="11780">
      <c r="D11780" s="10"/>
      <c r="E11780" s="10"/>
      <c r="G11780" s="81"/>
      <c r="AU11780" s="25"/>
    </row>
    <row r="11781">
      <c r="D11781" s="10"/>
      <c r="E11781" s="10"/>
      <c r="G11781" s="81"/>
      <c r="AU11781" s="25"/>
    </row>
    <row r="11782">
      <c r="D11782" s="10"/>
      <c r="E11782" s="10"/>
      <c r="G11782" s="81"/>
      <c r="AU11782" s="25"/>
    </row>
    <row r="11783">
      <c r="D11783" s="10"/>
      <c r="E11783" s="10"/>
      <c r="G11783" s="81"/>
      <c r="AU11783" s="25"/>
    </row>
    <row r="11784">
      <c r="D11784" s="10"/>
      <c r="E11784" s="10"/>
      <c r="G11784" s="81"/>
      <c r="AU11784" s="25"/>
    </row>
    <row r="11785">
      <c r="D11785" s="10"/>
      <c r="E11785" s="10"/>
      <c r="G11785" s="81"/>
      <c r="AU11785" s="25"/>
    </row>
    <row r="11786">
      <c r="D11786" s="10"/>
      <c r="E11786" s="10"/>
      <c r="G11786" s="81"/>
      <c r="AU11786" s="25"/>
    </row>
    <row r="11787">
      <c r="D11787" s="10"/>
      <c r="E11787" s="10"/>
      <c r="G11787" s="81"/>
      <c r="AU11787" s="25"/>
    </row>
    <row r="11788">
      <c r="D11788" s="10"/>
      <c r="E11788" s="10"/>
      <c r="G11788" s="81"/>
      <c r="AU11788" s="25"/>
    </row>
    <row r="11789">
      <c r="D11789" s="10"/>
      <c r="E11789" s="10"/>
      <c r="G11789" s="81"/>
      <c r="AU11789" s="25"/>
    </row>
    <row r="11790">
      <c r="D11790" s="10"/>
      <c r="E11790" s="10"/>
      <c r="G11790" s="81"/>
      <c r="AU11790" s="25"/>
    </row>
    <row r="11791">
      <c r="D11791" s="10"/>
      <c r="E11791" s="10"/>
      <c r="G11791" s="81"/>
      <c r="AU11791" s="25"/>
    </row>
    <row r="11792">
      <c r="D11792" s="10"/>
      <c r="E11792" s="10"/>
      <c r="G11792" s="81"/>
      <c r="AU11792" s="25"/>
    </row>
    <row r="11793">
      <c r="D11793" s="10"/>
      <c r="E11793" s="10"/>
      <c r="G11793" s="81"/>
      <c r="AU11793" s="25"/>
    </row>
    <row r="11794">
      <c r="D11794" s="10"/>
      <c r="E11794" s="10"/>
      <c r="G11794" s="81"/>
      <c r="AU11794" s="25"/>
    </row>
    <row r="11795">
      <c r="D11795" s="10"/>
      <c r="E11795" s="10"/>
      <c r="G11795" s="81"/>
      <c r="AU11795" s="25"/>
    </row>
    <row r="11796">
      <c r="D11796" s="10"/>
      <c r="E11796" s="10"/>
      <c r="G11796" s="81"/>
      <c r="AU11796" s="25"/>
    </row>
    <row r="11797">
      <c r="D11797" s="10"/>
      <c r="E11797" s="10"/>
      <c r="G11797" s="81"/>
      <c r="AU11797" s="25"/>
    </row>
    <row r="11798">
      <c r="D11798" s="10"/>
      <c r="E11798" s="10"/>
      <c r="G11798" s="81"/>
      <c r="AU11798" s="25"/>
    </row>
    <row r="11799">
      <c r="D11799" s="10"/>
      <c r="E11799" s="10"/>
      <c r="G11799" s="81"/>
      <c r="AU11799" s="25"/>
    </row>
    <row r="11800">
      <c r="D11800" s="10"/>
      <c r="E11800" s="10"/>
      <c r="G11800" s="81"/>
      <c r="AU11800" s="25"/>
    </row>
    <row r="11801">
      <c r="D11801" s="10"/>
      <c r="E11801" s="10"/>
      <c r="G11801" s="81"/>
      <c r="AU11801" s="25"/>
    </row>
    <row r="11802">
      <c r="D11802" s="10"/>
      <c r="E11802" s="10"/>
      <c r="G11802" s="81"/>
      <c r="AU11802" s="25"/>
    </row>
    <row r="11803">
      <c r="D11803" s="10"/>
      <c r="E11803" s="10"/>
      <c r="G11803" s="81"/>
      <c r="AU11803" s="25"/>
    </row>
    <row r="11804">
      <c r="D11804" s="10"/>
      <c r="E11804" s="10"/>
      <c r="G11804" s="81"/>
      <c r="AU11804" s="25"/>
    </row>
    <row r="11805">
      <c r="D11805" s="10"/>
      <c r="E11805" s="10"/>
      <c r="G11805" s="81"/>
      <c r="AU11805" s="25"/>
    </row>
    <row r="11806">
      <c r="D11806" s="10"/>
      <c r="E11806" s="10"/>
      <c r="G11806" s="81"/>
      <c r="AU11806" s="25"/>
    </row>
    <row r="11807">
      <c r="D11807" s="10"/>
      <c r="E11807" s="10"/>
      <c r="G11807" s="81"/>
      <c r="AU11807" s="25"/>
    </row>
    <row r="11808">
      <c r="D11808" s="10"/>
      <c r="E11808" s="10"/>
      <c r="G11808" s="81"/>
      <c r="AU11808" s="25"/>
    </row>
    <row r="11809">
      <c r="D11809" s="10"/>
      <c r="E11809" s="10"/>
      <c r="G11809" s="81"/>
      <c r="AU11809" s="25"/>
    </row>
    <row r="11810">
      <c r="D11810" s="10"/>
      <c r="E11810" s="10"/>
      <c r="G11810" s="81"/>
      <c r="AU11810" s="25"/>
    </row>
    <row r="11811">
      <c r="D11811" s="10"/>
      <c r="E11811" s="10"/>
      <c r="G11811" s="81"/>
      <c r="AU11811" s="25"/>
    </row>
    <row r="11812">
      <c r="D11812" s="10"/>
      <c r="E11812" s="10"/>
      <c r="G11812" s="81"/>
      <c r="AU11812" s="25"/>
    </row>
    <row r="11813">
      <c r="D11813" s="10"/>
      <c r="E11813" s="10"/>
      <c r="G11813" s="81"/>
      <c r="AU11813" s="25"/>
    </row>
    <row r="11814">
      <c r="D11814" s="10"/>
      <c r="E11814" s="10"/>
      <c r="G11814" s="81"/>
      <c r="AU11814" s="25"/>
    </row>
    <row r="11815">
      <c r="D11815" s="10"/>
      <c r="E11815" s="10"/>
      <c r="G11815" s="81"/>
      <c r="AU11815" s="25"/>
    </row>
    <row r="11816">
      <c r="D11816" s="10"/>
      <c r="E11816" s="10"/>
      <c r="G11816" s="81"/>
      <c r="AU11816" s="25"/>
    </row>
    <row r="11817">
      <c r="D11817" s="10"/>
      <c r="E11817" s="10"/>
      <c r="G11817" s="81"/>
      <c r="AU11817" s="25"/>
    </row>
    <row r="11818">
      <c r="D11818" s="10"/>
      <c r="E11818" s="10"/>
      <c r="G11818" s="81"/>
      <c r="AU11818" s="25"/>
    </row>
    <row r="11819">
      <c r="D11819" s="10"/>
      <c r="E11819" s="10"/>
      <c r="G11819" s="81"/>
      <c r="AU11819" s="25"/>
    </row>
    <row r="11820">
      <c r="D11820" s="10"/>
      <c r="E11820" s="10"/>
      <c r="G11820" s="81"/>
      <c r="AU11820" s="25"/>
    </row>
    <row r="11821">
      <c r="D11821" s="10"/>
      <c r="E11821" s="10"/>
      <c r="G11821" s="81"/>
      <c r="AU11821" s="25"/>
    </row>
    <row r="11822">
      <c r="D11822" s="10"/>
      <c r="E11822" s="10"/>
      <c r="G11822" s="81"/>
      <c r="AU11822" s="25"/>
    </row>
    <row r="11823">
      <c r="D11823" s="10"/>
      <c r="E11823" s="10"/>
      <c r="G11823" s="81"/>
      <c r="AU11823" s="25"/>
    </row>
    <row r="11824">
      <c r="D11824" s="10"/>
      <c r="E11824" s="10"/>
      <c r="G11824" s="81"/>
      <c r="AU11824" s="25"/>
    </row>
    <row r="11825">
      <c r="D11825" s="10"/>
      <c r="E11825" s="10"/>
      <c r="G11825" s="81"/>
      <c r="AU11825" s="25"/>
    </row>
    <row r="11826">
      <c r="D11826" s="10"/>
      <c r="E11826" s="10"/>
      <c r="G11826" s="81"/>
      <c r="AU11826" s="25"/>
    </row>
    <row r="11827">
      <c r="D11827" s="10"/>
      <c r="E11827" s="10"/>
      <c r="G11827" s="81"/>
      <c r="AU11827" s="25"/>
    </row>
    <row r="11828">
      <c r="D11828" s="10"/>
      <c r="E11828" s="10"/>
      <c r="G11828" s="81"/>
      <c r="AU11828" s="25"/>
    </row>
    <row r="11829">
      <c r="D11829" s="10"/>
      <c r="E11829" s="10"/>
      <c r="G11829" s="81"/>
      <c r="AU11829" s="25"/>
    </row>
    <row r="11830">
      <c r="D11830" s="10"/>
      <c r="E11830" s="10"/>
      <c r="G11830" s="81"/>
      <c r="AU11830" s="25"/>
    </row>
    <row r="11831">
      <c r="D11831" s="10"/>
      <c r="E11831" s="10"/>
      <c r="G11831" s="81"/>
      <c r="AU11831" s="25"/>
    </row>
    <row r="11832">
      <c r="D11832" s="10"/>
      <c r="E11832" s="10"/>
      <c r="G11832" s="81"/>
      <c r="AU11832" s="25"/>
    </row>
    <row r="11833">
      <c r="D11833" s="10"/>
      <c r="E11833" s="10"/>
      <c r="G11833" s="81"/>
      <c r="AU11833" s="25"/>
    </row>
    <row r="11834">
      <c r="D11834" s="10"/>
      <c r="E11834" s="10"/>
      <c r="G11834" s="81"/>
      <c r="AU11834" s="25"/>
    </row>
    <row r="11835">
      <c r="D11835" s="10"/>
      <c r="E11835" s="10"/>
      <c r="G11835" s="81"/>
      <c r="AU11835" s="25"/>
    </row>
    <row r="11836">
      <c r="D11836" s="10"/>
      <c r="E11836" s="10"/>
      <c r="G11836" s="81"/>
      <c r="AU11836" s="25"/>
    </row>
    <row r="11837">
      <c r="D11837" s="10"/>
      <c r="E11837" s="10"/>
      <c r="G11837" s="81"/>
      <c r="AU11837" s="25"/>
    </row>
    <row r="11838">
      <c r="D11838" s="10"/>
      <c r="E11838" s="10"/>
      <c r="G11838" s="81"/>
      <c r="AU11838" s="25"/>
    </row>
    <row r="11839">
      <c r="D11839" s="10"/>
      <c r="E11839" s="10"/>
      <c r="G11839" s="81"/>
      <c r="AU11839" s="25"/>
    </row>
    <row r="11840">
      <c r="D11840" s="10"/>
      <c r="E11840" s="10"/>
      <c r="G11840" s="81"/>
      <c r="AU11840" s="25"/>
    </row>
    <row r="11841">
      <c r="D11841" s="10"/>
      <c r="E11841" s="10"/>
      <c r="G11841" s="81"/>
      <c r="AU11841" s="25"/>
    </row>
    <row r="11842">
      <c r="D11842" s="10"/>
      <c r="E11842" s="10"/>
      <c r="G11842" s="81"/>
      <c r="AU11842" s="25"/>
    </row>
    <row r="11843">
      <c r="D11843" s="10"/>
      <c r="E11843" s="10"/>
      <c r="G11843" s="81"/>
      <c r="AU11843" s="25"/>
    </row>
    <row r="11844">
      <c r="D11844" s="10"/>
      <c r="E11844" s="10"/>
      <c r="G11844" s="81"/>
      <c r="AU11844" s="25"/>
    </row>
    <row r="11845">
      <c r="D11845" s="10"/>
      <c r="E11845" s="10"/>
      <c r="G11845" s="81"/>
      <c r="AU11845" s="25"/>
    </row>
    <row r="11846">
      <c r="D11846" s="10"/>
      <c r="E11846" s="10"/>
      <c r="G11846" s="81"/>
      <c r="AU11846" s="25"/>
    </row>
    <row r="11847">
      <c r="D11847" s="10"/>
      <c r="E11847" s="10"/>
      <c r="G11847" s="81"/>
      <c r="AU11847" s="25"/>
    </row>
    <row r="11848">
      <c r="D11848" s="10"/>
      <c r="E11848" s="10"/>
      <c r="G11848" s="81"/>
      <c r="AU11848" s="25"/>
    </row>
    <row r="11849">
      <c r="D11849" s="10"/>
      <c r="E11849" s="10"/>
      <c r="G11849" s="81"/>
      <c r="AU11849" s="25"/>
    </row>
    <row r="11850">
      <c r="D11850" s="10"/>
      <c r="E11850" s="10"/>
      <c r="G11850" s="81"/>
      <c r="AU11850" s="25"/>
    </row>
    <row r="11851">
      <c r="D11851" s="10"/>
      <c r="E11851" s="10"/>
      <c r="G11851" s="81"/>
      <c r="AU11851" s="25"/>
    </row>
    <row r="11852">
      <c r="D11852" s="10"/>
      <c r="E11852" s="10"/>
      <c r="G11852" s="81"/>
      <c r="AU11852" s="25"/>
    </row>
    <row r="11853">
      <c r="D11853" s="10"/>
      <c r="E11853" s="10"/>
      <c r="G11853" s="81"/>
      <c r="AU11853" s="25"/>
    </row>
    <row r="11854">
      <c r="D11854" s="10"/>
      <c r="E11854" s="10"/>
      <c r="G11854" s="81"/>
      <c r="AU11854" s="25"/>
    </row>
    <row r="11855">
      <c r="D11855" s="10"/>
      <c r="E11855" s="10"/>
      <c r="G11855" s="81"/>
      <c r="AU11855" s="25"/>
    </row>
    <row r="11856">
      <c r="D11856" s="10"/>
      <c r="E11856" s="10"/>
      <c r="G11856" s="81"/>
      <c r="AU11856" s="25"/>
    </row>
    <row r="11857">
      <c r="D11857" s="10"/>
      <c r="E11857" s="10"/>
      <c r="G11857" s="81"/>
      <c r="AU11857" s="25"/>
    </row>
    <row r="11858">
      <c r="D11858" s="10"/>
      <c r="E11858" s="10"/>
      <c r="G11858" s="81"/>
      <c r="AU11858" s="25"/>
    </row>
    <row r="11859">
      <c r="D11859" s="10"/>
      <c r="E11859" s="10"/>
      <c r="G11859" s="81"/>
      <c r="AU11859" s="25"/>
    </row>
    <row r="11860">
      <c r="D11860" s="10"/>
      <c r="E11860" s="10"/>
      <c r="G11860" s="81"/>
      <c r="AU11860" s="25"/>
    </row>
    <row r="11861">
      <c r="D11861" s="10"/>
      <c r="E11861" s="10"/>
      <c r="G11861" s="81"/>
      <c r="AU11861" s="25"/>
    </row>
    <row r="11862">
      <c r="D11862" s="10"/>
      <c r="E11862" s="10"/>
      <c r="G11862" s="81"/>
      <c r="AU11862" s="25"/>
    </row>
    <row r="11863">
      <c r="D11863" s="10"/>
      <c r="E11863" s="10"/>
      <c r="G11863" s="81"/>
      <c r="AU11863" s="25"/>
    </row>
    <row r="11864">
      <c r="D11864" s="10"/>
      <c r="E11864" s="10"/>
      <c r="G11864" s="81"/>
      <c r="AU11864" s="25"/>
    </row>
    <row r="11865">
      <c r="D11865" s="10"/>
      <c r="E11865" s="10"/>
      <c r="G11865" s="81"/>
      <c r="AU11865" s="25"/>
    </row>
    <row r="11866">
      <c r="D11866" s="10"/>
      <c r="E11866" s="10"/>
      <c r="G11866" s="81"/>
      <c r="AU11866" s="25"/>
    </row>
    <row r="11867">
      <c r="D11867" s="10"/>
      <c r="E11867" s="10"/>
      <c r="G11867" s="81"/>
      <c r="AU11867" s="25"/>
    </row>
    <row r="11868">
      <c r="D11868" s="10"/>
      <c r="E11868" s="10"/>
      <c r="G11868" s="81"/>
      <c r="AU11868" s="25"/>
    </row>
    <row r="11869">
      <c r="D11869" s="10"/>
      <c r="E11869" s="10"/>
      <c r="G11869" s="81"/>
      <c r="AU11869" s="25"/>
    </row>
    <row r="11870">
      <c r="D11870" s="10"/>
      <c r="E11870" s="10"/>
      <c r="G11870" s="81"/>
      <c r="AU11870" s="25"/>
    </row>
    <row r="11871">
      <c r="D11871" s="10"/>
      <c r="E11871" s="10"/>
      <c r="G11871" s="81"/>
      <c r="AU11871" s="25"/>
    </row>
    <row r="11872">
      <c r="D11872" s="10"/>
      <c r="E11872" s="10"/>
      <c r="G11872" s="81"/>
      <c r="AU11872" s="25"/>
    </row>
    <row r="11873">
      <c r="D11873" s="10"/>
      <c r="E11873" s="10"/>
      <c r="G11873" s="81"/>
      <c r="AU11873" s="25"/>
    </row>
    <row r="11874">
      <c r="D11874" s="10"/>
      <c r="E11874" s="10"/>
      <c r="G11874" s="81"/>
      <c r="AU11874" s="25"/>
    </row>
    <row r="11875">
      <c r="D11875" s="10"/>
      <c r="E11875" s="10"/>
      <c r="G11875" s="81"/>
      <c r="AU11875" s="25"/>
    </row>
    <row r="11876">
      <c r="D11876" s="10"/>
      <c r="E11876" s="10"/>
      <c r="G11876" s="81"/>
      <c r="AU11876" s="25"/>
    </row>
    <row r="11877">
      <c r="D11877" s="10"/>
      <c r="E11877" s="10"/>
      <c r="G11877" s="81"/>
      <c r="AU11877" s="25"/>
    </row>
    <row r="11878">
      <c r="D11878" s="10"/>
      <c r="E11878" s="10"/>
      <c r="G11878" s="81"/>
      <c r="AU11878" s="25"/>
    </row>
    <row r="11879">
      <c r="D11879" s="10"/>
      <c r="E11879" s="10"/>
      <c r="G11879" s="81"/>
      <c r="AU11879" s="25"/>
    </row>
    <row r="11880">
      <c r="D11880" s="10"/>
      <c r="E11880" s="10"/>
      <c r="G11880" s="81"/>
      <c r="AU11880" s="25"/>
    </row>
    <row r="11881">
      <c r="D11881" s="10"/>
      <c r="E11881" s="10"/>
      <c r="G11881" s="81"/>
      <c r="AU11881" s="25"/>
    </row>
    <row r="11882">
      <c r="D11882" s="10"/>
      <c r="E11882" s="10"/>
      <c r="G11882" s="81"/>
      <c r="AU11882" s="25"/>
    </row>
    <row r="11883">
      <c r="D11883" s="10"/>
      <c r="E11883" s="10"/>
      <c r="G11883" s="81"/>
      <c r="AU11883" s="25"/>
    </row>
    <row r="11884">
      <c r="D11884" s="10"/>
      <c r="E11884" s="10"/>
      <c r="G11884" s="81"/>
      <c r="AU11884" s="25"/>
    </row>
    <row r="11885">
      <c r="D11885" s="10"/>
      <c r="E11885" s="10"/>
      <c r="G11885" s="81"/>
      <c r="AU11885" s="25"/>
    </row>
    <row r="11886">
      <c r="D11886" s="10"/>
      <c r="E11886" s="10"/>
      <c r="G11886" s="81"/>
      <c r="AU11886" s="25"/>
    </row>
    <row r="11887">
      <c r="D11887" s="10"/>
      <c r="E11887" s="10"/>
      <c r="G11887" s="81"/>
      <c r="AU11887" s="25"/>
    </row>
    <row r="11888">
      <c r="D11888" s="10"/>
      <c r="E11888" s="10"/>
      <c r="G11888" s="81"/>
      <c r="AU11888" s="25"/>
    </row>
    <row r="11889">
      <c r="D11889" s="10"/>
      <c r="E11889" s="10"/>
      <c r="G11889" s="81"/>
      <c r="AU11889" s="25"/>
    </row>
    <row r="11890">
      <c r="D11890" s="10"/>
      <c r="E11890" s="10"/>
      <c r="G11890" s="81"/>
      <c r="AU11890" s="25"/>
    </row>
    <row r="11891">
      <c r="D11891" s="10"/>
      <c r="E11891" s="10"/>
      <c r="G11891" s="81"/>
      <c r="AU11891" s="25"/>
    </row>
    <row r="11892">
      <c r="D11892" s="10"/>
      <c r="E11892" s="10"/>
      <c r="G11892" s="81"/>
      <c r="AU11892" s="25"/>
    </row>
    <row r="11893">
      <c r="D11893" s="10"/>
      <c r="E11893" s="10"/>
      <c r="G11893" s="81"/>
      <c r="AU11893" s="25"/>
    </row>
    <row r="11894">
      <c r="D11894" s="10"/>
      <c r="E11894" s="10"/>
      <c r="G11894" s="81"/>
      <c r="AU11894" s="25"/>
    </row>
    <row r="11895">
      <c r="D11895" s="10"/>
      <c r="E11895" s="10"/>
      <c r="G11895" s="81"/>
      <c r="AU11895" s="25"/>
    </row>
    <row r="11896">
      <c r="D11896" s="10"/>
      <c r="E11896" s="10"/>
      <c r="G11896" s="81"/>
      <c r="AU11896" s="25"/>
    </row>
    <row r="11897">
      <c r="D11897" s="10"/>
      <c r="E11897" s="10"/>
      <c r="G11897" s="81"/>
      <c r="AU11897" s="25"/>
    </row>
    <row r="11898">
      <c r="D11898" s="10"/>
      <c r="E11898" s="10"/>
      <c r="G11898" s="81"/>
      <c r="AU11898" s="25"/>
    </row>
    <row r="11899">
      <c r="D11899" s="10"/>
      <c r="E11899" s="10"/>
      <c r="G11899" s="81"/>
      <c r="AU11899" s="25"/>
    </row>
    <row r="11900">
      <c r="D11900" s="10"/>
      <c r="E11900" s="10"/>
      <c r="G11900" s="81"/>
      <c r="AU11900" s="25"/>
    </row>
    <row r="11901">
      <c r="D11901" s="10"/>
      <c r="E11901" s="10"/>
      <c r="G11901" s="81"/>
      <c r="AU11901" s="25"/>
    </row>
    <row r="11902">
      <c r="D11902" s="10"/>
      <c r="E11902" s="10"/>
      <c r="G11902" s="81"/>
      <c r="AU11902" s="25"/>
    </row>
    <row r="11903">
      <c r="D11903" s="10"/>
      <c r="E11903" s="10"/>
      <c r="G11903" s="81"/>
      <c r="AU11903" s="25"/>
    </row>
    <row r="11904">
      <c r="D11904" s="10"/>
      <c r="E11904" s="10"/>
      <c r="G11904" s="81"/>
      <c r="AU11904" s="25"/>
    </row>
    <row r="11905">
      <c r="D11905" s="10"/>
      <c r="E11905" s="10"/>
      <c r="G11905" s="81"/>
      <c r="AU11905" s="25"/>
    </row>
    <row r="11906">
      <c r="D11906" s="10"/>
      <c r="E11906" s="10"/>
      <c r="G11906" s="81"/>
      <c r="AU11906" s="25"/>
    </row>
    <row r="11907">
      <c r="D11907" s="10"/>
      <c r="E11907" s="10"/>
      <c r="G11907" s="81"/>
      <c r="AU11907" s="25"/>
    </row>
    <row r="11908">
      <c r="D11908" s="10"/>
      <c r="E11908" s="10"/>
      <c r="G11908" s="81"/>
      <c r="AU11908" s="25"/>
    </row>
    <row r="11909">
      <c r="D11909" s="10"/>
      <c r="E11909" s="10"/>
      <c r="G11909" s="81"/>
      <c r="AU11909" s="25"/>
    </row>
    <row r="11910">
      <c r="D11910" s="10"/>
      <c r="E11910" s="10"/>
      <c r="G11910" s="81"/>
      <c r="AU11910" s="25"/>
    </row>
    <row r="11911">
      <c r="D11911" s="10"/>
      <c r="E11911" s="10"/>
      <c r="G11911" s="81"/>
      <c r="AU11911" s="25"/>
    </row>
    <row r="11912">
      <c r="D11912" s="10"/>
      <c r="E11912" s="10"/>
      <c r="G11912" s="81"/>
      <c r="AU11912" s="25"/>
    </row>
    <row r="11913">
      <c r="D11913" s="10"/>
      <c r="E11913" s="10"/>
      <c r="G11913" s="81"/>
      <c r="AU11913" s="25"/>
    </row>
    <row r="11914">
      <c r="D11914" s="10"/>
      <c r="E11914" s="10"/>
      <c r="G11914" s="81"/>
      <c r="AU11914" s="25"/>
    </row>
    <row r="11915">
      <c r="D11915" s="10"/>
      <c r="E11915" s="10"/>
      <c r="G11915" s="81"/>
      <c r="AU11915" s="25"/>
    </row>
    <row r="11916">
      <c r="D11916" s="10"/>
      <c r="E11916" s="10"/>
      <c r="G11916" s="81"/>
      <c r="AU11916" s="25"/>
    </row>
    <row r="11917">
      <c r="D11917" s="10"/>
      <c r="E11917" s="10"/>
      <c r="G11917" s="81"/>
      <c r="AU11917" s="25"/>
    </row>
    <row r="11918">
      <c r="D11918" s="10"/>
      <c r="E11918" s="10"/>
      <c r="G11918" s="81"/>
      <c r="AU11918" s="25"/>
    </row>
    <row r="11919">
      <c r="D11919" s="10"/>
      <c r="E11919" s="10"/>
      <c r="G11919" s="81"/>
      <c r="AU11919" s="25"/>
    </row>
    <row r="11920">
      <c r="D11920" s="10"/>
      <c r="E11920" s="10"/>
      <c r="G11920" s="81"/>
      <c r="AU11920" s="25"/>
    </row>
    <row r="11921">
      <c r="D11921" s="10"/>
      <c r="E11921" s="10"/>
      <c r="G11921" s="81"/>
      <c r="AU11921" s="25"/>
    </row>
    <row r="11922">
      <c r="D11922" s="10"/>
      <c r="E11922" s="10"/>
      <c r="G11922" s="81"/>
      <c r="AU11922" s="25"/>
    </row>
    <row r="11923">
      <c r="D11923" s="10"/>
      <c r="E11923" s="10"/>
      <c r="G11923" s="81"/>
      <c r="AU11923" s="25"/>
    </row>
    <row r="11924">
      <c r="D11924" s="10"/>
      <c r="E11924" s="10"/>
      <c r="G11924" s="81"/>
      <c r="AU11924" s="25"/>
    </row>
    <row r="11925">
      <c r="D11925" s="10"/>
      <c r="E11925" s="10"/>
      <c r="G11925" s="81"/>
      <c r="AU11925" s="25"/>
    </row>
    <row r="11926">
      <c r="D11926" s="10"/>
      <c r="E11926" s="10"/>
      <c r="G11926" s="81"/>
      <c r="AU11926" s="25"/>
    </row>
    <row r="11927">
      <c r="D11927" s="10"/>
      <c r="E11927" s="10"/>
      <c r="G11927" s="81"/>
      <c r="AU11927" s="25"/>
    </row>
    <row r="11928">
      <c r="D11928" s="10"/>
      <c r="E11928" s="10"/>
      <c r="G11928" s="81"/>
      <c r="AU11928" s="25"/>
    </row>
    <row r="11929">
      <c r="D11929" s="10"/>
      <c r="E11929" s="10"/>
      <c r="G11929" s="81"/>
      <c r="AU11929" s="25"/>
    </row>
    <row r="11930">
      <c r="D11930" s="10"/>
      <c r="E11930" s="10"/>
      <c r="G11930" s="81"/>
      <c r="AU11930" s="25"/>
    </row>
    <row r="11931">
      <c r="D11931" s="10"/>
      <c r="E11931" s="10"/>
      <c r="G11931" s="81"/>
      <c r="AU11931" s="25"/>
    </row>
    <row r="11932">
      <c r="D11932" s="10"/>
      <c r="E11932" s="10"/>
      <c r="G11932" s="81"/>
      <c r="AU11932" s="25"/>
    </row>
    <row r="11933">
      <c r="D11933" s="10"/>
      <c r="E11933" s="10"/>
      <c r="G11933" s="81"/>
      <c r="AU11933" s="25"/>
    </row>
    <row r="11934">
      <c r="D11934" s="10"/>
      <c r="E11934" s="10"/>
      <c r="G11934" s="81"/>
      <c r="AU11934" s="25"/>
    </row>
    <row r="11935">
      <c r="D11935" s="10"/>
      <c r="E11935" s="10"/>
      <c r="G11935" s="81"/>
      <c r="AU11935" s="25"/>
    </row>
    <row r="11936">
      <c r="D11936" s="10"/>
      <c r="E11936" s="10"/>
      <c r="G11936" s="81"/>
      <c r="AU11936" s="25"/>
    </row>
    <row r="11937">
      <c r="D11937" s="10"/>
      <c r="E11937" s="10"/>
      <c r="G11937" s="81"/>
      <c r="AU11937" s="25"/>
    </row>
    <row r="11938">
      <c r="D11938" s="10"/>
      <c r="E11938" s="10"/>
      <c r="G11938" s="81"/>
      <c r="AU11938" s="25"/>
    </row>
    <row r="11939">
      <c r="D11939" s="10"/>
      <c r="E11939" s="10"/>
      <c r="G11939" s="81"/>
      <c r="AU11939" s="25"/>
    </row>
    <row r="11940">
      <c r="D11940" s="10"/>
      <c r="E11940" s="10"/>
      <c r="G11940" s="81"/>
      <c r="AU11940" s="25"/>
    </row>
    <row r="11941">
      <c r="D11941" s="10"/>
      <c r="E11941" s="10"/>
      <c r="G11941" s="81"/>
      <c r="AU11941" s="25"/>
    </row>
    <row r="11942">
      <c r="D11942" s="10"/>
      <c r="E11942" s="10"/>
      <c r="G11942" s="81"/>
      <c r="AU11942" s="25"/>
    </row>
    <row r="11943">
      <c r="D11943" s="10"/>
      <c r="E11943" s="10"/>
      <c r="G11943" s="81"/>
      <c r="AU11943" s="25"/>
    </row>
    <row r="11944">
      <c r="D11944" s="10"/>
      <c r="E11944" s="10"/>
      <c r="G11944" s="81"/>
      <c r="AU11944" s="25"/>
    </row>
    <row r="11945">
      <c r="D11945" s="10"/>
      <c r="E11945" s="10"/>
      <c r="G11945" s="81"/>
      <c r="AU11945" s="25"/>
    </row>
    <row r="11946">
      <c r="D11946" s="10"/>
      <c r="E11946" s="10"/>
      <c r="G11946" s="81"/>
      <c r="AU11946" s="25"/>
    </row>
    <row r="11947">
      <c r="D11947" s="10"/>
      <c r="E11947" s="10"/>
      <c r="G11947" s="81"/>
      <c r="AU11947" s="25"/>
    </row>
    <row r="11948">
      <c r="D11948" s="10"/>
      <c r="E11948" s="10"/>
      <c r="G11948" s="81"/>
      <c r="AU11948" s="25"/>
    </row>
    <row r="11949">
      <c r="D11949" s="10"/>
      <c r="E11949" s="10"/>
      <c r="G11949" s="81"/>
      <c r="AU11949" s="25"/>
    </row>
    <row r="11950">
      <c r="D11950" s="10"/>
      <c r="E11950" s="10"/>
      <c r="G11950" s="81"/>
      <c r="AU11950" s="25"/>
    </row>
    <row r="11951">
      <c r="D11951" s="10"/>
      <c r="E11951" s="10"/>
      <c r="G11951" s="81"/>
      <c r="AU11951" s="25"/>
    </row>
    <row r="11952">
      <c r="D11952" s="10"/>
      <c r="E11952" s="10"/>
      <c r="G11952" s="81"/>
      <c r="AU11952" s="25"/>
    </row>
    <row r="11953">
      <c r="D11953" s="10"/>
      <c r="E11953" s="10"/>
      <c r="G11953" s="81"/>
      <c r="AU11953" s="25"/>
    </row>
    <row r="11954">
      <c r="D11954" s="10"/>
      <c r="E11954" s="10"/>
      <c r="G11954" s="81"/>
      <c r="AU11954" s="25"/>
    </row>
    <row r="11955">
      <c r="D11955" s="10"/>
      <c r="E11955" s="10"/>
      <c r="G11955" s="81"/>
      <c r="AU11955" s="25"/>
    </row>
    <row r="11956">
      <c r="D11956" s="10"/>
      <c r="E11956" s="10"/>
      <c r="G11956" s="81"/>
      <c r="AU11956" s="25"/>
    </row>
    <row r="11957">
      <c r="D11957" s="10"/>
      <c r="E11957" s="10"/>
      <c r="G11957" s="81"/>
      <c r="AU11957" s="25"/>
    </row>
    <row r="11958">
      <c r="D11958" s="10"/>
      <c r="E11958" s="10"/>
      <c r="G11958" s="81"/>
      <c r="AU11958" s="25"/>
    </row>
    <row r="11959">
      <c r="D11959" s="10"/>
      <c r="E11959" s="10"/>
      <c r="G11959" s="81"/>
      <c r="AU11959" s="25"/>
    </row>
    <row r="11960">
      <c r="D11960" s="10"/>
      <c r="E11960" s="10"/>
      <c r="G11960" s="81"/>
      <c r="AU11960" s="25"/>
    </row>
    <row r="11961">
      <c r="D11961" s="10"/>
      <c r="E11961" s="10"/>
      <c r="G11961" s="81"/>
      <c r="AU11961" s="25"/>
    </row>
    <row r="11962">
      <c r="D11962" s="10"/>
      <c r="E11962" s="10"/>
      <c r="G11962" s="81"/>
      <c r="AU11962" s="25"/>
    </row>
    <row r="11963">
      <c r="D11963" s="10"/>
      <c r="E11963" s="10"/>
      <c r="G11963" s="81"/>
      <c r="AU11963" s="25"/>
    </row>
    <row r="11964">
      <c r="D11964" s="10"/>
      <c r="E11964" s="10"/>
      <c r="G11964" s="81"/>
      <c r="AU11964" s="25"/>
    </row>
    <row r="11965">
      <c r="D11965" s="10"/>
      <c r="E11965" s="10"/>
      <c r="G11965" s="81"/>
      <c r="AU11965" s="25"/>
    </row>
    <row r="11966">
      <c r="D11966" s="10"/>
      <c r="E11966" s="10"/>
      <c r="G11966" s="81"/>
      <c r="AU11966" s="25"/>
    </row>
    <row r="11967">
      <c r="D11967" s="10"/>
      <c r="E11967" s="10"/>
      <c r="G11967" s="81"/>
      <c r="AU11967" s="25"/>
    </row>
    <row r="11968">
      <c r="D11968" s="10"/>
      <c r="E11968" s="10"/>
      <c r="G11968" s="81"/>
      <c r="AU11968" s="25"/>
    </row>
    <row r="11969">
      <c r="D11969" s="10"/>
      <c r="E11969" s="10"/>
      <c r="G11969" s="81"/>
      <c r="AU11969" s="25"/>
    </row>
    <row r="11970">
      <c r="D11970" s="10"/>
      <c r="E11970" s="10"/>
      <c r="G11970" s="81"/>
      <c r="AU11970" s="25"/>
    </row>
    <row r="11971">
      <c r="D11971" s="10"/>
      <c r="E11971" s="10"/>
      <c r="G11971" s="81"/>
      <c r="AU11971" s="25"/>
    </row>
    <row r="11972">
      <c r="D11972" s="10"/>
      <c r="E11972" s="10"/>
      <c r="G11972" s="81"/>
      <c r="AU11972" s="25"/>
    </row>
    <row r="11973">
      <c r="D11973" s="10"/>
      <c r="E11973" s="10"/>
      <c r="G11973" s="81"/>
      <c r="AU11973" s="25"/>
    </row>
    <row r="11974">
      <c r="D11974" s="10"/>
      <c r="E11974" s="10"/>
      <c r="G11974" s="81"/>
      <c r="AU11974" s="25"/>
    </row>
    <row r="11975">
      <c r="D11975" s="10"/>
      <c r="E11975" s="10"/>
      <c r="G11975" s="81"/>
      <c r="AU11975" s="25"/>
    </row>
    <row r="11976">
      <c r="D11976" s="10"/>
      <c r="E11976" s="10"/>
      <c r="G11976" s="81"/>
      <c r="AU11976" s="25"/>
    </row>
    <row r="11977">
      <c r="D11977" s="10"/>
      <c r="E11977" s="10"/>
      <c r="G11977" s="81"/>
      <c r="AU11977" s="25"/>
    </row>
    <row r="11978">
      <c r="D11978" s="10"/>
      <c r="E11978" s="10"/>
      <c r="G11978" s="81"/>
      <c r="AU11978" s="25"/>
    </row>
    <row r="11979">
      <c r="D11979" s="10"/>
      <c r="E11979" s="10"/>
      <c r="G11979" s="81"/>
      <c r="AU11979" s="25"/>
    </row>
    <row r="11980">
      <c r="D11980" s="10"/>
      <c r="E11980" s="10"/>
      <c r="G11980" s="81"/>
      <c r="AU11980" s="25"/>
    </row>
    <row r="11981">
      <c r="D11981" s="10"/>
      <c r="E11981" s="10"/>
      <c r="G11981" s="81"/>
      <c r="AU11981" s="25"/>
    </row>
    <row r="11982">
      <c r="D11982" s="10"/>
      <c r="E11982" s="10"/>
      <c r="G11982" s="81"/>
      <c r="AU11982" s="25"/>
    </row>
    <row r="11983">
      <c r="D11983" s="10"/>
      <c r="E11983" s="10"/>
      <c r="G11983" s="81"/>
      <c r="AU11983" s="25"/>
    </row>
    <row r="11984">
      <c r="D11984" s="10"/>
      <c r="E11984" s="10"/>
      <c r="G11984" s="81"/>
      <c r="AU11984" s="25"/>
    </row>
    <row r="11985">
      <c r="D11985" s="10"/>
      <c r="E11985" s="10"/>
      <c r="G11985" s="81"/>
      <c r="AU11985" s="25"/>
    </row>
    <row r="11986">
      <c r="D11986" s="10"/>
      <c r="E11986" s="10"/>
      <c r="G11986" s="81"/>
      <c r="AU11986" s="25"/>
    </row>
    <row r="11987">
      <c r="D11987" s="10"/>
      <c r="E11987" s="10"/>
      <c r="G11987" s="81"/>
      <c r="AU11987" s="25"/>
    </row>
    <row r="11988">
      <c r="D11988" s="10"/>
      <c r="E11988" s="10"/>
      <c r="G11988" s="81"/>
      <c r="AU11988" s="25"/>
    </row>
    <row r="11989">
      <c r="D11989" s="10"/>
      <c r="E11989" s="10"/>
      <c r="G11989" s="81"/>
      <c r="AU11989" s="25"/>
    </row>
    <row r="11990">
      <c r="D11990" s="10"/>
      <c r="E11990" s="10"/>
      <c r="G11990" s="81"/>
      <c r="AU11990" s="25"/>
    </row>
    <row r="11991">
      <c r="D11991" s="10"/>
      <c r="E11991" s="10"/>
      <c r="G11991" s="81"/>
      <c r="AU11991" s="25"/>
    </row>
    <row r="11992">
      <c r="D11992" s="10"/>
      <c r="E11992" s="10"/>
      <c r="G11992" s="81"/>
      <c r="AU11992" s="25"/>
    </row>
    <row r="11993">
      <c r="D11993" s="10"/>
      <c r="E11993" s="10"/>
      <c r="G11993" s="81"/>
      <c r="AU11993" s="25"/>
    </row>
    <row r="11994">
      <c r="D11994" s="10"/>
      <c r="E11994" s="10"/>
      <c r="G11994" s="81"/>
      <c r="AU11994" s="25"/>
    </row>
    <row r="11995">
      <c r="D11995" s="10"/>
      <c r="E11995" s="10"/>
      <c r="G11995" s="81"/>
      <c r="AU11995" s="25"/>
    </row>
    <row r="11996">
      <c r="D11996" s="10"/>
      <c r="E11996" s="10"/>
      <c r="G11996" s="81"/>
      <c r="AU11996" s="25"/>
    </row>
    <row r="11997">
      <c r="D11997" s="10"/>
      <c r="E11997" s="10"/>
      <c r="G11997" s="81"/>
      <c r="AU11997" s="25"/>
    </row>
    <row r="11998">
      <c r="D11998" s="10"/>
      <c r="E11998" s="10"/>
      <c r="G11998" s="81"/>
      <c r="AU11998" s="25"/>
    </row>
    <row r="11999">
      <c r="D11999" s="10"/>
      <c r="E11999" s="10"/>
      <c r="G11999" s="81"/>
      <c r="AU11999" s="25"/>
    </row>
    <row r="12000">
      <c r="D12000" s="10"/>
      <c r="E12000" s="10"/>
      <c r="G12000" s="81"/>
      <c r="AU12000" s="25"/>
    </row>
    <row r="12001">
      <c r="D12001" s="10"/>
      <c r="E12001" s="10"/>
      <c r="G12001" s="81"/>
      <c r="AU12001" s="25"/>
    </row>
    <row r="12002">
      <c r="D12002" s="10"/>
      <c r="E12002" s="10"/>
      <c r="G12002" s="81"/>
      <c r="AU12002" s="25"/>
    </row>
    <row r="12003">
      <c r="D12003" s="10"/>
      <c r="E12003" s="10"/>
      <c r="G12003" s="81"/>
      <c r="AU12003" s="25"/>
    </row>
    <row r="12004">
      <c r="D12004" s="10"/>
      <c r="E12004" s="10"/>
      <c r="G12004" s="81"/>
      <c r="AU12004" s="25"/>
    </row>
    <row r="12005">
      <c r="D12005" s="10"/>
      <c r="E12005" s="10"/>
      <c r="G12005" s="81"/>
      <c r="AU12005" s="25"/>
    </row>
    <row r="12006">
      <c r="D12006" s="10"/>
      <c r="E12006" s="10"/>
      <c r="G12006" s="81"/>
      <c r="AU12006" s="25"/>
    </row>
    <row r="12007">
      <c r="D12007" s="10"/>
      <c r="E12007" s="10"/>
      <c r="G12007" s="81"/>
      <c r="AU12007" s="25"/>
    </row>
    <row r="12008">
      <c r="D12008" s="10"/>
      <c r="E12008" s="10"/>
      <c r="G12008" s="81"/>
      <c r="AU12008" s="25"/>
    </row>
    <row r="12009">
      <c r="D12009" s="10"/>
      <c r="E12009" s="10"/>
      <c r="G12009" s="81"/>
      <c r="AU12009" s="25"/>
    </row>
    <row r="12010">
      <c r="D12010" s="10"/>
      <c r="E12010" s="10"/>
      <c r="G12010" s="81"/>
      <c r="AU12010" s="25"/>
    </row>
    <row r="12011">
      <c r="D12011" s="10"/>
      <c r="E12011" s="10"/>
      <c r="G12011" s="81"/>
      <c r="AU12011" s="25"/>
    </row>
    <row r="12012">
      <c r="D12012" s="10"/>
      <c r="E12012" s="10"/>
      <c r="G12012" s="81"/>
      <c r="AU12012" s="25"/>
    </row>
    <row r="12013">
      <c r="D12013" s="10"/>
      <c r="E12013" s="10"/>
      <c r="G12013" s="81"/>
      <c r="AU12013" s="25"/>
    </row>
    <row r="12014">
      <c r="D12014" s="10"/>
      <c r="E12014" s="10"/>
      <c r="G12014" s="81"/>
      <c r="AU12014" s="25"/>
    </row>
    <row r="12015">
      <c r="D12015" s="10"/>
      <c r="E12015" s="10"/>
      <c r="G12015" s="81"/>
      <c r="AU12015" s="25"/>
    </row>
    <row r="12016">
      <c r="D12016" s="10"/>
      <c r="E12016" s="10"/>
      <c r="G12016" s="81"/>
      <c r="AU12016" s="25"/>
    </row>
    <row r="12017">
      <c r="D12017" s="10"/>
      <c r="E12017" s="10"/>
      <c r="G12017" s="81"/>
      <c r="AU12017" s="25"/>
    </row>
    <row r="12018">
      <c r="D12018" s="10"/>
      <c r="E12018" s="10"/>
      <c r="G12018" s="81"/>
      <c r="AU12018" s="25"/>
    </row>
    <row r="12019">
      <c r="D12019" s="10"/>
      <c r="E12019" s="10"/>
      <c r="G12019" s="81"/>
      <c r="AU12019" s="25"/>
    </row>
    <row r="12020">
      <c r="D12020" s="10"/>
      <c r="E12020" s="10"/>
      <c r="G12020" s="81"/>
      <c r="AU12020" s="25"/>
    </row>
    <row r="12021">
      <c r="D12021" s="10"/>
      <c r="E12021" s="10"/>
      <c r="G12021" s="81"/>
      <c r="AU12021" s="25"/>
    </row>
    <row r="12022">
      <c r="D12022" s="10"/>
      <c r="E12022" s="10"/>
      <c r="G12022" s="81"/>
      <c r="AU12022" s="25"/>
    </row>
    <row r="12023">
      <c r="D12023" s="10"/>
      <c r="E12023" s="10"/>
      <c r="G12023" s="81"/>
      <c r="AU12023" s="25"/>
    </row>
    <row r="12024">
      <c r="D12024" s="10"/>
      <c r="E12024" s="10"/>
      <c r="G12024" s="81"/>
      <c r="AU12024" s="25"/>
    </row>
    <row r="12025">
      <c r="D12025" s="10"/>
      <c r="E12025" s="10"/>
      <c r="G12025" s="81"/>
      <c r="AU12025" s="25"/>
    </row>
    <row r="12026">
      <c r="D12026" s="10"/>
      <c r="E12026" s="10"/>
      <c r="G12026" s="81"/>
      <c r="AU12026" s="25"/>
    </row>
    <row r="12027">
      <c r="D12027" s="10"/>
      <c r="E12027" s="10"/>
      <c r="G12027" s="81"/>
      <c r="AU12027" s="25"/>
    </row>
    <row r="12028">
      <c r="D12028" s="10"/>
      <c r="E12028" s="10"/>
      <c r="G12028" s="81"/>
      <c r="AU12028" s="25"/>
    </row>
    <row r="12029">
      <c r="D12029" s="10"/>
      <c r="E12029" s="10"/>
      <c r="G12029" s="81"/>
      <c r="AU12029" s="25"/>
    </row>
    <row r="12030">
      <c r="D12030" s="10"/>
      <c r="E12030" s="10"/>
      <c r="G12030" s="81"/>
      <c r="AU12030" s="25"/>
    </row>
    <row r="12031">
      <c r="D12031" s="10"/>
      <c r="E12031" s="10"/>
      <c r="G12031" s="81"/>
      <c r="AU12031" s="25"/>
    </row>
    <row r="12032">
      <c r="D12032" s="10"/>
      <c r="E12032" s="10"/>
      <c r="G12032" s="81"/>
      <c r="AU12032" s="25"/>
    </row>
    <row r="12033">
      <c r="D12033" s="10"/>
      <c r="E12033" s="10"/>
      <c r="G12033" s="81"/>
      <c r="AU12033" s="25"/>
    </row>
    <row r="12034">
      <c r="D12034" s="10"/>
      <c r="E12034" s="10"/>
      <c r="G12034" s="81"/>
      <c r="AU12034" s="25"/>
    </row>
    <row r="12035">
      <c r="D12035" s="10"/>
      <c r="E12035" s="10"/>
      <c r="G12035" s="81"/>
      <c r="AU12035" s="25"/>
    </row>
    <row r="12036">
      <c r="D12036" s="10"/>
      <c r="E12036" s="10"/>
      <c r="G12036" s="81"/>
      <c r="AU12036" s="25"/>
    </row>
    <row r="12037">
      <c r="D12037" s="10"/>
      <c r="E12037" s="10"/>
      <c r="G12037" s="81"/>
      <c r="AU12037" s="25"/>
    </row>
    <row r="12038">
      <c r="D12038" s="10"/>
      <c r="E12038" s="10"/>
      <c r="G12038" s="81"/>
      <c r="AU12038" s="25"/>
    </row>
    <row r="12039">
      <c r="D12039" s="10"/>
      <c r="E12039" s="10"/>
      <c r="G12039" s="81"/>
      <c r="AU12039" s="25"/>
    </row>
    <row r="12040">
      <c r="D12040" s="10"/>
      <c r="E12040" s="10"/>
      <c r="G12040" s="81"/>
      <c r="AU12040" s="25"/>
    </row>
    <row r="12041">
      <c r="D12041" s="10"/>
      <c r="E12041" s="10"/>
      <c r="G12041" s="81"/>
      <c r="AU12041" s="25"/>
    </row>
    <row r="12042">
      <c r="D12042" s="10"/>
      <c r="E12042" s="10"/>
      <c r="G12042" s="81"/>
      <c r="AU12042" s="25"/>
    </row>
    <row r="12043">
      <c r="D12043" s="10"/>
      <c r="E12043" s="10"/>
      <c r="G12043" s="81"/>
      <c r="AU12043" s="25"/>
    </row>
    <row r="12044">
      <c r="D12044" s="10"/>
      <c r="E12044" s="10"/>
      <c r="G12044" s="81"/>
      <c r="AU12044" s="25"/>
    </row>
    <row r="12045">
      <c r="D12045" s="10"/>
      <c r="E12045" s="10"/>
      <c r="G12045" s="81"/>
      <c r="AU12045" s="25"/>
    </row>
    <row r="12046">
      <c r="D12046" s="10"/>
      <c r="E12046" s="10"/>
      <c r="G12046" s="81"/>
      <c r="AU12046" s="25"/>
    </row>
    <row r="12047">
      <c r="D12047" s="10"/>
      <c r="E12047" s="10"/>
      <c r="G12047" s="81"/>
      <c r="AU12047" s="25"/>
    </row>
    <row r="12048">
      <c r="D12048" s="10"/>
      <c r="E12048" s="10"/>
      <c r="G12048" s="81"/>
      <c r="AU12048" s="25"/>
    </row>
    <row r="12049">
      <c r="D12049" s="10"/>
      <c r="E12049" s="10"/>
      <c r="G12049" s="81"/>
      <c r="AU12049" s="25"/>
    </row>
    <row r="12050">
      <c r="D12050" s="10"/>
      <c r="E12050" s="10"/>
      <c r="G12050" s="81"/>
      <c r="AU12050" s="25"/>
    </row>
    <row r="12051">
      <c r="D12051" s="10"/>
      <c r="E12051" s="10"/>
      <c r="G12051" s="81"/>
      <c r="AU12051" s="25"/>
    </row>
    <row r="12052">
      <c r="D12052" s="10"/>
      <c r="E12052" s="10"/>
      <c r="G12052" s="81"/>
      <c r="AU12052" s="25"/>
    </row>
    <row r="12053">
      <c r="D12053" s="10"/>
      <c r="E12053" s="10"/>
      <c r="G12053" s="81"/>
      <c r="AU12053" s="25"/>
    </row>
    <row r="12054">
      <c r="D12054" s="10"/>
      <c r="E12054" s="10"/>
      <c r="G12054" s="81"/>
      <c r="AU12054" s="25"/>
    </row>
    <row r="12055">
      <c r="D12055" s="10"/>
      <c r="E12055" s="10"/>
      <c r="G12055" s="81"/>
      <c r="AU12055" s="25"/>
    </row>
    <row r="12056">
      <c r="D12056" s="10"/>
      <c r="E12056" s="10"/>
      <c r="G12056" s="81"/>
      <c r="AU12056" s="25"/>
    </row>
    <row r="12057">
      <c r="D12057" s="10"/>
      <c r="E12057" s="10"/>
      <c r="G12057" s="81"/>
      <c r="AU12057" s="25"/>
    </row>
    <row r="12058">
      <c r="D12058" s="10"/>
      <c r="E12058" s="10"/>
      <c r="G12058" s="81"/>
      <c r="AU12058" s="25"/>
    </row>
    <row r="12059">
      <c r="D12059" s="10"/>
      <c r="E12059" s="10"/>
      <c r="G12059" s="81"/>
      <c r="AU12059" s="25"/>
    </row>
    <row r="12060">
      <c r="D12060" s="10"/>
      <c r="E12060" s="10"/>
      <c r="G12060" s="81"/>
      <c r="AU12060" s="25"/>
    </row>
    <row r="12061">
      <c r="D12061" s="10"/>
      <c r="E12061" s="10"/>
      <c r="G12061" s="81"/>
      <c r="AU12061" s="25"/>
    </row>
    <row r="12062">
      <c r="D12062" s="10"/>
      <c r="E12062" s="10"/>
      <c r="G12062" s="81"/>
      <c r="AU12062" s="25"/>
    </row>
    <row r="12063">
      <c r="D12063" s="10"/>
      <c r="E12063" s="10"/>
      <c r="G12063" s="81"/>
      <c r="AU12063" s="25"/>
    </row>
    <row r="12064">
      <c r="D12064" s="10"/>
      <c r="E12064" s="10"/>
      <c r="G12064" s="81"/>
      <c r="AU12064" s="25"/>
    </row>
    <row r="12065">
      <c r="D12065" s="10"/>
      <c r="E12065" s="10"/>
      <c r="G12065" s="81"/>
      <c r="AU12065" s="25"/>
    </row>
    <row r="12066">
      <c r="D12066" s="10"/>
      <c r="E12066" s="10"/>
      <c r="G12066" s="81"/>
      <c r="AU12066" s="25"/>
    </row>
    <row r="12067">
      <c r="D12067" s="10"/>
      <c r="E12067" s="10"/>
      <c r="G12067" s="81"/>
      <c r="AU12067" s="25"/>
    </row>
    <row r="12068">
      <c r="D12068" s="10"/>
      <c r="E12068" s="10"/>
      <c r="G12068" s="81"/>
      <c r="AU12068" s="25"/>
    </row>
    <row r="12069">
      <c r="D12069" s="10"/>
      <c r="E12069" s="10"/>
      <c r="G12069" s="81"/>
      <c r="AU12069" s="25"/>
    </row>
    <row r="12070">
      <c r="D12070" s="10"/>
      <c r="E12070" s="10"/>
      <c r="G12070" s="81"/>
      <c r="AU12070" s="25"/>
    </row>
    <row r="12071">
      <c r="D12071" s="10"/>
      <c r="E12071" s="10"/>
      <c r="G12071" s="81"/>
      <c r="AU12071" s="25"/>
    </row>
    <row r="12072">
      <c r="D12072" s="10"/>
      <c r="E12072" s="10"/>
      <c r="G12072" s="81"/>
      <c r="AU12072" s="25"/>
    </row>
    <row r="12073">
      <c r="D12073" s="10"/>
      <c r="E12073" s="10"/>
      <c r="G12073" s="81"/>
      <c r="AU12073" s="25"/>
    </row>
    <row r="12074">
      <c r="D12074" s="10"/>
      <c r="E12074" s="10"/>
      <c r="G12074" s="81"/>
      <c r="AU12074" s="25"/>
    </row>
    <row r="12075">
      <c r="D12075" s="10"/>
      <c r="E12075" s="10"/>
      <c r="G12075" s="81"/>
      <c r="AU12075" s="25"/>
    </row>
    <row r="12076">
      <c r="D12076" s="10"/>
      <c r="E12076" s="10"/>
      <c r="G12076" s="81"/>
      <c r="AU12076" s="25"/>
    </row>
    <row r="12077">
      <c r="D12077" s="10"/>
      <c r="E12077" s="10"/>
      <c r="G12077" s="81"/>
      <c r="AU12077" s="25"/>
    </row>
    <row r="12078">
      <c r="D12078" s="10"/>
      <c r="E12078" s="10"/>
      <c r="G12078" s="81"/>
      <c r="AU12078" s="25"/>
    </row>
    <row r="12079">
      <c r="D12079" s="10"/>
      <c r="E12079" s="10"/>
      <c r="G12079" s="81"/>
      <c r="AU12079" s="25"/>
    </row>
    <row r="12080">
      <c r="D12080" s="10"/>
      <c r="E12080" s="10"/>
      <c r="G12080" s="81"/>
      <c r="AU12080" s="25"/>
    </row>
    <row r="12081">
      <c r="D12081" s="10"/>
      <c r="E12081" s="10"/>
      <c r="G12081" s="81"/>
      <c r="AU12081" s="25"/>
    </row>
    <row r="12082">
      <c r="D12082" s="10"/>
      <c r="E12082" s="10"/>
      <c r="G12082" s="81"/>
      <c r="AU12082" s="25"/>
    </row>
    <row r="12083">
      <c r="D12083" s="10"/>
      <c r="E12083" s="10"/>
      <c r="G12083" s="81"/>
      <c r="AU12083" s="25"/>
    </row>
    <row r="12084">
      <c r="D12084" s="10"/>
      <c r="E12084" s="10"/>
      <c r="G12084" s="81"/>
      <c r="AU12084" s="25"/>
    </row>
    <row r="12085">
      <c r="D12085" s="10"/>
      <c r="E12085" s="10"/>
      <c r="G12085" s="81"/>
      <c r="AU12085" s="25"/>
    </row>
    <row r="12086">
      <c r="D12086" s="10"/>
      <c r="E12086" s="10"/>
      <c r="G12086" s="81"/>
      <c r="AU12086" s="25"/>
    </row>
    <row r="12087">
      <c r="D12087" s="10"/>
      <c r="E12087" s="10"/>
      <c r="G12087" s="81"/>
      <c r="AU12087" s="25"/>
    </row>
    <row r="12088">
      <c r="D12088" s="10"/>
      <c r="E12088" s="10"/>
      <c r="G12088" s="81"/>
      <c r="AU12088" s="25"/>
    </row>
    <row r="12089">
      <c r="D12089" s="10"/>
      <c r="E12089" s="10"/>
      <c r="G12089" s="81"/>
      <c r="AU12089" s="25"/>
    </row>
    <row r="12090">
      <c r="D12090" s="10"/>
      <c r="E12090" s="10"/>
      <c r="G12090" s="81"/>
      <c r="AU12090" s="25"/>
    </row>
    <row r="12091">
      <c r="D12091" s="10"/>
      <c r="E12091" s="10"/>
      <c r="G12091" s="81"/>
      <c r="AU12091" s="25"/>
    </row>
    <row r="12092">
      <c r="D12092" s="10"/>
      <c r="E12092" s="10"/>
      <c r="G12092" s="81"/>
      <c r="AU12092" s="25"/>
    </row>
    <row r="12093">
      <c r="D12093" s="10"/>
      <c r="E12093" s="10"/>
      <c r="G12093" s="81"/>
      <c r="AU12093" s="25"/>
    </row>
    <row r="12094">
      <c r="D12094" s="10"/>
      <c r="E12094" s="10"/>
      <c r="G12094" s="81"/>
      <c r="AU12094" s="25"/>
    </row>
    <row r="12095">
      <c r="D12095" s="10"/>
      <c r="E12095" s="10"/>
      <c r="G12095" s="81"/>
      <c r="AU12095" s="25"/>
    </row>
    <row r="12096">
      <c r="D12096" s="10"/>
      <c r="E12096" s="10"/>
      <c r="G12096" s="81"/>
      <c r="AU12096" s="25"/>
    </row>
    <row r="12097">
      <c r="D12097" s="10"/>
      <c r="E12097" s="10"/>
      <c r="G12097" s="81"/>
      <c r="AU12097" s="25"/>
    </row>
    <row r="12098">
      <c r="D12098" s="10"/>
      <c r="E12098" s="10"/>
      <c r="G12098" s="81"/>
      <c r="AU12098" s="25"/>
    </row>
    <row r="12099">
      <c r="D12099" s="10"/>
      <c r="E12099" s="10"/>
      <c r="G12099" s="81"/>
      <c r="AU12099" s="25"/>
    </row>
    <row r="12100">
      <c r="D12100" s="10"/>
      <c r="E12100" s="10"/>
      <c r="G12100" s="81"/>
      <c r="AU12100" s="25"/>
    </row>
    <row r="12101">
      <c r="D12101" s="10"/>
      <c r="E12101" s="10"/>
      <c r="G12101" s="81"/>
      <c r="AU12101" s="25"/>
    </row>
    <row r="12102">
      <c r="D12102" s="10"/>
      <c r="E12102" s="10"/>
      <c r="G12102" s="81"/>
      <c r="AU12102" s="25"/>
    </row>
    <row r="12103">
      <c r="D12103" s="10"/>
      <c r="E12103" s="10"/>
      <c r="G12103" s="81"/>
      <c r="AU12103" s="25"/>
    </row>
    <row r="12104">
      <c r="D12104" s="10"/>
      <c r="E12104" s="10"/>
      <c r="G12104" s="81"/>
      <c r="AU12104" s="25"/>
    </row>
    <row r="12105">
      <c r="D12105" s="10"/>
      <c r="E12105" s="10"/>
      <c r="G12105" s="81"/>
      <c r="AU12105" s="25"/>
    </row>
    <row r="12106">
      <c r="D12106" s="10"/>
      <c r="E12106" s="10"/>
      <c r="G12106" s="81"/>
      <c r="AU12106" s="25"/>
    </row>
    <row r="12107">
      <c r="D12107" s="10"/>
      <c r="E12107" s="10"/>
      <c r="G12107" s="81"/>
      <c r="AU12107" s="25"/>
    </row>
    <row r="12108">
      <c r="D12108" s="10"/>
      <c r="E12108" s="10"/>
      <c r="G12108" s="81"/>
      <c r="AU12108" s="25"/>
    </row>
    <row r="12109">
      <c r="D12109" s="10"/>
      <c r="E12109" s="10"/>
      <c r="G12109" s="81"/>
      <c r="AU12109" s="25"/>
    </row>
    <row r="12110">
      <c r="D12110" s="10"/>
      <c r="E12110" s="10"/>
      <c r="G12110" s="81"/>
      <c r="AU12110" s="25"/>
    </row>
    <row r="12111">
      <c r="D12111" s="10"/>
      <c r="E12111" s="10"/>
      <c r="G12111" s="81"/>
      <c r="AU12111" s="25"/>
    </row>
    <row r="12112">
      <c r="D12112" s="10"/>
      <c r="E12112" s="10"/>
      <c r="G12112" s="81"/>
      <c r="AU12112" s="25"/>
    </row>
    <row r="12113">
      <c r="D12113" s="10"/>
      <c r="E12113" s="10"/>
      <c r="G12113" s="81"/>
      <c r="AU12113" s="25"/>
    </row>
    <row r="12114">
      <c r="D12114" s="10"/>
      <c r="E12114" s="10"/>
      <c r="G12114" s="81"/>
      <c r="AU12114" s="25"/>
    </row>
    <row r="12115">
      <c r="D12115" s="10"/>
      <c r="E12115" s="10"/>
      <c r="G12115" s="81"/>
      <c r="AU12115" s="25"/>
    </row>
    <row r="12116">
      <c r="D12116" s="10"/>
      <c r="E12116" s="10"/>
      <c r="G12116" s="81"/>
      <c r="AU12116" s="25"/>
    </row>
    <row r="12117">
      <c r="D12117" s="10"/>
      <c r="E12117" s="10"/>
      <c r="G12117" s="81"/>
      <c r="AU12117" s="25"/>
    </row>
    <row r="12118">
      <c r="D12118" s="10"/>
      <c r="E12118" s="10"/>
      <c r="G12118" s="81"/>
      <c r="AU12118" s="25"/>
    </row>
    <row r="12119">
      <c r="D12119" s="10"/>
      <c r="E12119" s="10"/>
      <c r="G12119" s="81"/>
      <c r="AU12119" s="25"/>
    </row>
    <row r="12120">
      <c r="D12120" s="10"/>
      <c r="E12120" s="10"/>
      <c r="G12120" s="81"/>
      <c r="AU12120" s="25"/>
    </row>
    <row r="12121">
      <c r="D12121" s="10"/>
      <c r="E12121" s="10"/>
      <c r="G12121" s="81"/>
      <c r="AU12121" s="25"/>
    </row>
    <row r="12122">
      <c r="D12122" s="10"/>
      <c r="E12122" s="10"/>
      <c r="G12122" s="81"/>
      <c r="AU12122" s="25"/>
    </row>
    <row r="12123">
      <c r="D12123" s="10"/>
      <c r="E12123" s="10"/>
      <c r="G12123" s="81"/>
      <c r="AU12123" s="25"/>
    </row>
    <row r="12124">
      <c r="D12124" s="10"/>
      <c r="E12124" s="10"/>
      <c r="G12124" s="81"/>
      <c r="AU12124" s="25"/>
    </row>
    <row r="12125">
      <c r="D12125" s="10"/>
      <c r="E12125" s="10"/>
      <c r="G12125" s="81"/>
      <c r="AU12125" s="25"/>
    </row>
    <row r="12126">
      <c r="D12126" s="10"/>
      <c r="E12126" s="10"/>
      <c r="G12126" s="81"/>
      <c r="AU12126" s="25"/>
    </row>
    <row r="12127">
      <c r="D12127" s="10"/>
      <c r="E12127" s="10"/>
      <c r="G12127" s="81"/>
      <c r="AU12127" s="25"/>
    </row>
    <row r="12128">
      <c r="D12128" s="10"/>
      <c r="E12128" s="10"/>
      <c r="G12128" s="81"/>
      <c r="AU12128" s="25"/>
    </row>
    <row r="12129">
      <c r="D12129" s="10"/>
      <c r="E12129" s="10"/>
      <c r="G12129" s="81"/>
      <c r="AU12129" s="25"/>
    </row>
    <row r="12130">
      <c r="D12130" s="10"/>
      <c r="E12130" s="10"/>
      <c r="G12130" s="81"/>
      <c r="AU12130" s="25"/>
    </row>
    <row r="12131">
      <c r="D12131" s="10"/>
      <c r="E12131" s="10"/>
      <c r="G12131" s="81"/>
      <c r="AU12131" s="25"/>
    </row>
    <row r="12132">
      <c r="D12132" s="10"/>
      <c r="E12132" s="10"/>
      <c r="G12132" s="81"/>
      <c r="AU12132" s="25"/>
    </row>
    <row r="12133">
      <c r="D12133" s="10"/>
      <c r="E12133" s="10"/>
      <c r="G12133" s="81"/>
      <c r="AU12133" s="25"/>
    </row>
    <row r="12134">
      <c r="D12134" s="10"/>
      <c r="E12134" s="10"/>
      <c r="G12134" s="81"/>
      <c r="AU12134" s="25"/>
    </row>
    <row r="12135">
      <c r="D12135" s="10"/>
      <c r="E12135" s="10"/>
      <c r="G12135" s="81"/>
      <c r="AU12135" s="25"/>
    </row>
    <row r="12136">
      <c r="D12136" s="10"/>
      <c r="E12136" s="10"/>
      <c r="G12136" s="81"/>
      <c r="AU12136" s="25"/>
    </row>
    <row r="12137">
      <c r="D12137" s="10"/>
      <c r="E12137" s="10"/>
      <c r="G12137" s="81"/>
      <c r="AU12137" s="25"/>
    </row>
    <row r="12138">
      <c r="D12138" s="10"/>
      <c r="E12138" s="10"/>
      <c r="G12138" s="81"/>
      <c r="AU12138" s="25"/>
    </row>
    <row r="12139">
      <c r="D12139" s="10"/>
      <c r="E12139" s="10"/>
      <c r="G12139" s="81"/>
      <c r="AU12139" s="25"/>
    </row>
    <row r="12140">
      <c r="D12140" s="10"/>
      <c r="E12140" s="10"/>
      <c r="G12140" s="81"/>
      <c r="AU12140" s="25"/>
    </row>
    <row r="12141">
      <c r="D12141" s="10"/>
      <c r="E12141" s="10"/>
      <c r="G12141" s="81"/>
      <c r="AU12141" s="25"/>
    </row>
    <row r="12142">
      <c r="D12142" s="10"/>
      <c r="E12142" s="10"/>
      <c r="G12142" s="81"/>
      <c r="AU12142" s="25"/>
    </row>
    <row r="12143">
      <c r="D12143" s="10"/>
      <c r="E12143" s="10"/>
      <c r="G12143" s="81"/>
      <c r="AU12143" s="25"/>
    </row>
    <row r="12144">
      <c r="D12144" s="10"/>
      <c r="E12144" s="10"/>
      <c r="G12144" s="81"/>
      <c r="AU12144" s="25"/>
    </row>
    <row r="12145">
      <c r="D12145" s="10"/>
      <c r="E12145" s="10"/>
      <c r="G12145" s="81"/>
      <c r="AU12145" s="25"/>
    </row>
    <row r="12146">
      <c r="D12146" s="10"/>
      <c r="E12146" s="10"/>
      <c r="G12146" s="81"/>
      <c r="AU12146" s="25"/>
    </row>
    <row r="12147">
      <c r="D12147" s="10"/>
      <c r="E12147" s="10"/>
      <c r="G12147" s="81"/>
      <c r="AU12147" s="25"/>
    </row>
    <row r="12148">
      <c r="D12148" s="10"/>
      <c r="E12148" s="10"/>
      <c r="G12148" s="81"/>
      <c r="AU12148" s="25"/>
    </row>
    <row r="12149">
      <c r="D12149" s="10"/>
      <c r="E12149" s="10"/>
      <c r="G12149" s="81"/>
      <c r="AU12149" s="25"/>
    </row>
    <row r="12150">
      <c r="D12150" s="10"/>
      <c r="E12150" s="10"/>
      <c r="G12150" s="81"/>
      <c r="AU12150" s="25"/>
    </row>
    <row r="12151">
      <c r="D12151" s="10"/>
      <c r="E12151" s="10"/>
      <c r="G12151" s="81"/>
      <c r="AU12151" s="25"/>
    </row>
    <row r="12152">
      <c r="D12152" s="10"/>
      <c r="E12152" s="10"/>
      <c r="G12152" s="81"/>
      <c r="AU12152" s="25"/>
    </row>
    <row r="12153">
      <c r="D12153" s="10"/>
      <c r="E12153" s="10"/>
      <c r="G12153" s="81"/>
      <c r="AU12153" s="25"/>
    </row>
    <row r="12154">
      <c r="D12154" s="10"/>
      <c r="E12154" s="10"/>
      <c r="G12154" s="81"/>
      <c r="AU12154" s="25"/>
    </row>
    <row r="12155">
      <c r="D12155" s="10"/>
      <c r="E12155" s="10"/>
      <c r="G12155" s="81"/>
      <c r="AU12155" s="25"/>
    </row>
    <row r="12156">
      <c r="D12156" s="10"/>
      <c r="E12156" s="10"/>
      <c r="G12156" s="81"/>
      <c r="AU12156" s="25"/>
    </row>
    <row r="12157">
      <c r="D12157" s="10"/>
      <c r="E12157" s="10"/>
      <c r="G12157" s="81"/>
      <c r="AU12157" s="25"/>
    </row>
    <row r="12158">
      <c r="D12158" s="10"/>
      <c r="E12158" s="10"/>
      <c r="G12158" s="81"/>
      <c r="AU12158" s="25"/>
    </row>
    <row r="12159">
      <c r="D12159" s="10"/>
      <c r="E12159" s="10"/>
      <c r="G12159" s="81"/>
      <c r="AU12159" s="25"/>
    </row>
    <row r="12160">
      <c r="D12160" s="10"/>
      <c r="E12160" s="10"/>
      <c r="G12160" s="81"/>
      <c r="AU12160" s="25"/>
    </row>
    <row r="12161">
      <c r="D12161" s="10"/>
      <c r="E12161" s="10"/>
      <c r="G12161" s="81"/>
      <c r="AU12161" s="25"/>
    </row>
    <row r="12162">
      <c r="D12162" s="10"/>
      <c r="E12162" s="10"/>
      <c r="G12162" s="81"/>
      <c r="AU12162" s="25"/>
    </row>
    <row r="12163">
      <c r="D12163" s="10"/>
      <c r="E12163" s="10"/>
      <c r="G12163" s="81"/>
      <c r="AU12163" s="25"/>
    </row>
    <row r="12164">
      <c r="D12164" s="10"/>
      <c r="E12164" s="10"/>
      <c r="G12164" s="81"/>
      <c r="AU12164" s="25"/>
    </row>
    <row r="12165">
      <c r="D12165" s="10"/>
      <c r="E12165" s="10"/>
      <c r="G12165" s="81"/>
      <c r="AU12165" s="25"/>
    </row>
    <row r="12166">
      <c r="D12166" s="10"/>
      <c r="E12166" s="10"/>
      <c r="G12166" s="81"/>
      <c r="AU12166" s="25"/>
    </row>
    <row r="12167">
      <c r="D12167" s="10"/>
      <c r="E12167" s="10"/>
      <c r="G12167" s="81"/>
      <c r="AU12167" s="25"/>
    </row>
    <row r="12168">
      <c r="D12168" s="10"/>
      <c r="E12168" s="10"/>
      <c r="G12168" s="81"/>
      <c r="AU12168" s="25"/>
    </row>
    <row r="12169">
      <c r="D12169" s="10"/>
      <c r="E12169" s="10"/>
      <c r="G12169" s="81"/>
      <c r="AU12169" s="25"/>
    </row>
    <row r="12170">
      <c r="D12170" s="10"/>
      <c r="E12170" s="10"/>
      <c r="G12170" s="81"/>
      <c r="AU12170" s="25"/>
    </row>
    <row r="12171">
      <c r="D12171" s="10"/>
      <c r="E12171" s="10"/>
      <c r="G12171" s="81"/>
      <c r="AU12171" s="25"/>
    </row>
    <row r="12172">
      <c r="D12172" s="10"/>
      <c r="E12172" s="10"/>
      <c r="G12172" s="81"/>
      <c r="AU12172" s="25"/>
    </row>
    <row r="12173">
      <c r="D12173" s="10"/>
      <c r="E12173" s="10"/>
      <c r="G12173" s="81"/>
      <c r="AU12173" s="25"/>
    </row>
    <row r="12174">
      <c r="D12174" s="10"/>
      <c r="E12174" s="10"/>
      <c r="G12174" s="81"/>
      <c r="AU12174" s="25"/>
    </row>
    <row r="12175">
      <c r="D12175" s="10"/>
      <c r="E12175" s="10"/>
      <c r="G12175" s="81"/>
      <c r="AU12175" s="25"/>
    </row>
    <row r="12176">
      <c r="D12176" s="10"/>
      <c r="E12176" s="10"/>
      <c r="G12176" s="81"/>
      <c r="AU12176" s="25"/>
    </row>
    <row r="12177">
      <c r="D12177" s="10"/>
      <c r="E12177" s="10"/>
      <c r="G12177" s="81"/>
      <c r="AU12177" s="25"/>
    </row>
    <row r="12178">
      <c r="D12178" s="10"/>
      <c r="E12178" s="10"/>
      <c r="G12178" s="81"/>
      <c r="AU12178" s="25"/>
    </row>
    <row r="12179">
      <c r="D12179" s="10"/>
      <c r="E12179" s="10"/>
      <c r="G12179" s="81"/>
      <c r="AU12179" s="25"/>
    </row>
    <row r="12180">
      <c r="D12180" s="10"/>
      <c r="E12180" s="10"/>
      <c r="G12180" s="81"/>
      <c r="AU12180" s="25"/>
    </row>
    <row r="12181">
      <c r="D12181" s="10"/>
      <c r="E12181" s="10"/>
      <c r="G12181" s="81"/>
      <c r="AU12181" s="25"/>
    </row>
    <row r="12182">
      <c r="D12182" s="10"/>
      <c r="E12182" s="10"/>
      <c r="G12182" s="81"/>
      <c r="AU12182" s="25"/>
    </row>
    <row r="12183">
      <c r="D12183" s="10"/>
      <c r="E12183" s="10"/>
      <c r="G12183" s="81"/>
      <c r="AU12183" s="25"/>
    </row>
    <row r="12184">
      <c r="D12184" s="10"/>
      <c r="E12184" s="10"/>
      <c r="G12184" s="81"/>
      <c r="AU12184" s="25"/>
    </row>
    <row r="12185">
      <c r="D12185" s="10"/>
      <c r="E12185" s="10"/>
      <c r="G12185" s="81"/>
      <c r="AU12185" s="25"/>
    </row>
    <row r="12186">
      <c r="D12186" s="10"/>
      <c r="E12186" s="10"/>
      <c r="G12186" s="81"/>
      <c r="AU12186" s="25"/>
    </row>
    <row r="12187">
      <c r="D12187" s="10"/>
      <c r="E12187" s="10"/>
      <c r="G12187" s="81"/>
      <c r="AU12187" s="25"/>
    </row>
    <row r="12188">
      <c r="D12188" s="10"/>
      <c r="E12188" s="10"/>
      <c r="G12188" s="81"/>
      <c r="AU12188" s="25"/>
    </row>
    <row r="12189">
      <c r="D12189" s="10"/>
      <c r="E12189" s="10"/>
      <c r="G12189" s="81"/>
      <c r="AU12189" s="25"/>
    </row>
    <row r="12190">
      <c r="D12190" s="10"/>
      <c r="E12190" s="10"/>
      <c r="G12190" s="81"/>
      <c r="AU12190" s="25"/>
    </row>
    <row r="12191">
      <c r="D12191" s="10"/>
      <c r="E12191" s="10"/>
      <c r="G12191" s="81"/>
      <c r="AU12191" s="25"/>
    </row>
    <row r="12192">
      <c r="D12192" s="10"/>
      <c r="E12192" s="10"/>
      <c r="G12192" s="81"/>
      <c r="AU12192" s="25"/>
    </row>
    <row r="12193">
      <c r="D12193" s="10"/>
      <c r="E12193" s="10"/>
      <c r="G12193" s="81"/>
      <c r="AU12193" s="25"/>
    </row>
    <row r="12194">
      <c r="D12194" s="10"/>
      <c r="E12194" s="10"/>
      <c r="G12194" s="81"/>
      <c r="AU12194" s="25"/>
    </row>
    <row r="12195">
      <c r="D12195" s="10"/>
      <c r="E12195" s="10"/>
      <c r="G12195" s="81"/>
      <c r="AU12195" s="25"/>
    </row>
    <row r="12196">
      <c r="D12196" s="10"/>
      <c r="E12196" s="10"/>
      <c r="G12196" s="81"/>
      <c r="AU12196" s="25"/>
    </row>
    <row r="12197">
      <c r="D12197" s="10"/>
      <c r="E12197" s="10"/>
      <c r="G12197" s="81"/>
      <c r="AU12197" s="25"/>
    </row>
    <row r="12198">
      <c r="D12198" s="10"/>
      <c r="E12198" s="10"/>
      <c r="G12198" s="81"/>
      <c r="AU12198" s="25"/>
    </row>
    <row r="12199">
      <c r="D12199" s="10"/>
      <c r="E12199" s="10"/>
      <c r="G12199" s="81"/>
      <c r="AU12199" s="25"/>
    </row>
    <row r="12200">
      <c r="D12200" s="10"/>
      <c r="E12200" s="10"/>
      <c r="G12200" s="81"/>
      <c r="AU12200" s="25"/>
    </row>
    <row r="12201">
      <c r="D12201" s="10"/>
      <c r="E12201" s="10"/>
      <c r="G12201" s="81"/>
      <c r="AU12201" s="25"/>
    </row>
    <row r="12202">
      <c r="D12202" s="10"/>
      <c r="E12202" s="10"/>
      <c r="G12202" s="81"/>
      <c r="AU12202" s="25"/>
    </row>
    <row r="12203">
      <c r="D12203" s="10"/>
      <c r="E12203" s="10"/>
      <c r="G12203" s="81"/>
      <c r="AU12203" s="25"/>
    </row>
    <row r="12204">
      <c r="D12204" s="10"/>
      <c r="E12204" s="10"/>
      <c r="G12204" s="81"/>
      <c r="AU12204" s="25"/>
    </row>
    <row r="12205">
      <c r="D12205" s="10"/>
      <c r="E12205" s="10"/>
      <c r="G12205" s="81"/>
      <c r="AU12205" s="25"/>
    </row>
    <row r="12206">
      <c r="D12206" s="10"/>
      <c r="E12206" s="10"/>
      <c r="G12206" s="81"/>
      <c r="AU12206" s="25"/>
    </row>
    <row r="12207">
      <c r="D12207" s="10"/>
      <c r="E12207" s="10"/>
      <c r="G12207" s="81"/>
      <c r="AU12207" s="25"/>
    </row>
    <row r="12208">
      <c r="D12208" s="10"/>
      <c r="E12208" s="10"/>
      <c r="G12208" s="81"/>
      <c r="AU12208" s="25"/>
    </row>
    <row r="12209">
      <c r="D12209" s="10"/>
      <c r="E12209" s="10"/>
      <c r="G12209" s="81"/>
      <c r="AU12209" s="25"/>
    </row>
    <row r="12210">
      <c r="D12210" s="10"/>
      <c r="E12210" s="10"/>
      <c r="G12210" s="81"/>
      <c r="AU12210" s="25"/>
    </row>
    <row r="12211">
      <c r="D12211" s="10"/>
      <c r="E12211" s="10"/>
      <c r="G12211" s="81"/>
      <c r="AU12211" s="25"/>
    </row>
    <row r="12212">
      <c r="D12212" s="10"/>
      <c r="E12212" s="10"/>
      <c r="G12212" s="81"/>
      <c r="AU12212" s="25"/>
    </row>
    <row r="12213">
      <c r="D12213" s="10"/>
      <c r="E12213" s="10"/>
      <c r="G12213" s="81"/>
      <c r="AU12213" s="25"/>
    </row>
    <row r="12214">
      <c r="D12214" s="10"/>
      <c r="E12214" s="10"/>
      <c r="G12214" s="81"/>
      <c r="AU12214" s="25"/>
    </row>
    <row r="12215">
      <c r="D12215" s="10"/>
      <c r="E12215" s="10"/>
      <c r="G12215" s="81"/>
      <c r="AU12215" s="25"/>
    </row>
    <row r="12216">
      <c r="D12216" s="10"/>
      <c r="E12216" s="10"/>
      <c r="G12216" s="81"/>
      <c r="AU12216" s="25"/>
    </row>
    <row r="12217">
      <c r="D12217" s="10"/>
      <c r="E12217" s="10"/>
      <c r="G12217" s="81"/>
      <c r="AU12217" s="25"/>
    </row>
    <row r="12218">
      <c r="D12218" s="10"/>
      <c r="E12218" s="10"/>
      <c r="G12218" s="81"/>
      <c r="AU12218" s="25"/>
    </row>
    <row r="12219">
      <c r="D12219" s="10"/>
      <c r="E12219" s="10"/>
      <c r="G12219" s="81"/>
      <c r="AU12219" s="25"/>
    </row>
    <row r="12220">
      <c r="D12220" s="10"/>
      <c r="E12220" s="10"/>
      <c r="G12220" s="81"/>
      <c r="AU12220" s="25"/>
    </row>
    <row r="12221">
      <c r="D12221" s="10"/>
      <c r="E12221" s="10"/>
      <c r="G12221" s="81"/>
      <c r="AU12221" s="25"/>
    </row>
    <row r="12222">
      <c r="D12222" s="10"/>
      <c r="E12222" s="10"/>
      <c r="G12222" s="81"/>
      <c r="AU12222" s="25"/>
    </row>
    <row r="12223">
      <c r="D12223" s="10"/>
      <c r="E12223" s="10"/>
      <c r="G12223" s="81"/>
      <c r="AU12223" s="25"/>
    </row>
    <row r="12224">
      <c r="D12224" s="10"/>
      <c r="E12224" s="10"/>
      <c r="G12224" s="81"/>
      <c r="AU12224" s="25"/>
    </row>
    <row r="12225">
      <c r="D12225" s="10"/>
      <c r="E12225" s="10"/>
      <c r="G12225" s="81"/>
      <c r="AU12225" s="25"/>
    </row>
    <row r="12226">
      <c r="D12226" s="10"/>
      <c r="E12226" s="10"/>
      <c r="G12226" s="81"/>
      <c r="AU12226" s="25"/>
    </row>
    <row r="12227">
      <c r="D12227" s="10"/>
      <c r="E12227" s="10"/>
      <c r="G12227" s="81"/>
      <c r="AU12227" s="25"/>
    </row>
    <row r="12228">
      <c r="D12228" s="10"/>
      <c r="E12228" s="10"/>
      <c r="G12228" s="81"/>
      <c r="AU12228" s="25"/>
    </row>
    <row r="12229">
      <c r="D12229" s="10"/>
      <c r="E12229" s="10"/>
      <c r="G12229" s="81"/>
      <c r="AU12229" s="25"/>
    </row>
    <row r="12230">
      <c r="D12230" s="10"/>
      <c r="E12230" s="10"/>
      <c r="G12230" s="81"/>
      <c r="AU12230" s="25"/>
    </row>
    <row r="12231">
      <c r="D12231" s="10"/>
      <c r="E12231" s="10"/>
      <c r="G12231" s="81"/>
      <c r="AU12231" s="25"/>
    </row>
    <row r="12232">
      <c r="D12232" s="10"/>
      <c r="E12232" s="10"/>
      <c r="G12232" s="81"/>
      <c r="AU12232" s="25"/>
    </row>
    <row r="12233">
      <c r="D12233" s="10"/>
      <c r="E12233" s="10"/>
      <c r="G12233" s="81"/>
      <c r="AU12233" s="25"/>
    </row>
    <row r="12234">
      <c r="D12234" s="10"/>
      <c r="E12234" s="10"/>
      <c r="G12234" s="81"/>
      <c r="AU12234" s="25"/>
    </row>
    <row r="12235">
      <c r="D12235" s="10"/>
      <c r="E12235" s="10"/>
      <c r="G12235" s="81"/>
      <c r="AU12235" s="25"/>
    </row>
    <row r="12236">
      <c r="D12236" s="10"/>
      <c r="E12236" s="10"/>
      <c r="G12236" s="81"/>
      <c r="AU12236" s="25"/>
    </row>
    <row r="12237">
      <c r="D12237" s="10"/>
      <c r="E12237" s="10"/>
      <c r="G12237" s="81"/>
      <c r="AU12237" s="25"/>
    </row>
    <row r="12238">
      <c r="D12238" s="10"/>
      <c r="E12238" s="10"/>
      <c r="G12238" s="81"/>
      <c r="AU12238" s="25"/>
    </row>
    <row r="12239">
      <c r="D12239" s="10"/>
      <c r="E12239" s="10"/>
      <c r="G12239" s="81"/>
      <c r="AU12239" s="25"/>
    </row>
    <row r="12240">
      <c r="D12240" s="10"/>
      <c r="E12240" s="10"/>
      <c r="G12240" s="81"/>
      <c r="AU12240" s="25"/>
    </row>
    <row r="12241">
      <c r="D12241" s="10"/>
      <c r="E12241" s="10"/>
      <c r="G12241" s="81"/>
      <c r="AU12241" s="25"/>
    </row>
    <row r="12242">
      <c r="D12242" s="10"/>
      <c r="E12242" s="10"/>
      <c r="G12242" s="81"/>
      <c r="AU12242" s="25"/>
    </row>
    <row r="12243">
      <c r="D12243" s="10"/>
      <c r="E12243" s="10"/>
      <c r="G12243" s="81"/>
      <c r="AU12243" s="25"/>
    </row>
    <row r="12244">
      <c r="D12244" s="10"/>
      <c r="E12244" s="10"/>
      <c r="G12244" s="81"/>
      <c r="AU12244" s="25"/>
    </row>
    <row r="12245">
      <c r="D12245" s="10"/>
      <c r="E12245" s="10"/>
      <c r="G12245" s="81"/>
      <c r="AU12245" s="25"/>
    </row>
    <row r="12246">
      <c r="D12246" s="10"/>
      <c r="E12246" s="10"/>
      <c r="G12246" s="81"/>
      <c r="AU12246" s="25"/>
    </row>
    <row r="12247">
      <c r="D12247" s="10"/>
      <c r="E12247" s="10"/>
      <c r="G12247" s="81"/>
      <c r="AU12247" s="25"/>
    </row>
    <row r="12248">
      <c r="D12248" s="10"/>
      <c r="E12248" s="10"/>
      <c r="G12248" s="81"/>
      <c r="AU12248" s="25"/>
    </row>
    <row r="12249">
      <c r="D12249" s="10"/>
      <c r="E12249" s="10"/>
      <c r="G12249" s="81"/>
      <c r="AU12249" s="25"/>
    </row>
    <row r="12250">
      <c r="D12250" s="10"/>
      <c r="E12250" s="10"/>
      <c r="G12250" s="81"/>
      <c r="AU12250" s="25"/>
    </row>
    <row r="12251">
      <c r="D12251" s="10"/>
      <c r="E12251" s="10"/>
      <c r="G12251" s="81"/>
      <c r="AU12251" s="25"/>
    </row>
    <row r="12252">
      <c r="D12252" s="10"/>
      <c r="E12252" s="10"/>
      <c r="G12252" s="81"/>
      <c r="AU12252" s="25"/>
    </row>
    <row r="12253">
      <c r="D12253" s="10"/>
      <c r="E12253" s="10"/>
      <c r="G12253" s="81"/>
      <c r="AU12253" s="25"/>
    </row>
    <row r="12254">
      <c r="D12254" s="10"/>
      <c r="E12254" s="10"/>
      <c r="G12254" s="81"/>
      <c r="AU12254" s="25"/>
    </row>
    <row r="12255">
      <c r="D12255" s="10"/>
      <c r="E12255" s="10"/>
      <c r="G12255" s="81"/>
      <c r="AU12255" s="25"/>
    </row>
    <row r="12256">
      <c r="D12256" s="10"/>
      <c r="E12256" s="10"/>
      <c r="G12256" s="81"/>
      <c r="AU12256" s="25"/>
    </row>
    <row r="12257">
      <c r="D12257" s="10"/>
      <c r="E12257" s="10"/>
      <c r="G12257" s="81"/>
      <c r="AU12257" s="25"/>
    </row>
    <row r="12258">
      <c r="D12258" s="10"/>
      <c r="E12258" s="10"/>
      <c r="G12258" s="81"/>
      <c r="AU12258" s="25"/>
    </row>
    <row r="12259">
      <c r="D12259" s="10"/>
      <c r="E12259" s="10"/>
      <c r="G12259" s="81"/>
      <c r="AU12259" s="25"/>
    </row>
    <row r="12260">
      <c r="D12260" s="10"/>
      <c r="E12260" s="10"/>
      <c r="G12260" s="81"/>
      <c r="AU12260" s="25"/>
    </row>
    <row r="12261">
      <c r="D12261" s="10"/>
      <c r="E12261" s="10"/>
      <c r="G12261" s="81"/>
      <c r="AU12261" s="25"/>
    </row>
    <row r="12262">
      <c r="D12262" s="10"/>
      <c r="E12262" s="10"/>
      <c r="G12262" s="81"/>
      <c r="AU12262" s="25"/>
    </row>
    <row r="12263">
      <c r="D12263" s="10"/>
      <c r="E12263" s="10"/>
      <c r="G12263" s="81"/>
      <c r="AU12263" s="25"/>
    </row>
    <row r="12264">
      <c r="D12264" s="10"/>
      <c r="E12264" s="10"/>
      <c r="G12264" s="81"/>
      <c r="AU12264" s="25"/>
    </row>
    <row r="12265">
      <c r="D12265" s="10"/>
      <c r="E12265" s="10"/>
      <c r="G12265" s="81"/>
      <c r="AU12265" s="25"/>
    </row>
    <row r="12266">
      <c r="D12266" s="10"/>
      <c r="E12266" s="10"/>
      <c r="G12266" s="81"/>
      <c r="AU12266" s="25"/>
    </row>
    <row r="12267">
      <c r="D12267" s="10"/>
      <c r="E12267" s="10"/>
      <c r="G12267" s="81"/>
      <c r="AU12267" s="25"/>
    </row>
    <row r="12268">
      <c r="D12268" s="10"/>
      <c r="E12268" s="10"/>
      <c r="G12268" s="81"/>
      <c r="AU12268" s="25"/>
    </row>
    <row r="12269">
      <c r="D12269" s="10"/>
      <c r="E12269" s="10"/>
      <c r="G12269" s="81"/>
      <c r="AU12269" s="25"/>
    </row>
    <row r="12270">
      <c r="D12270" s="10"/>
      <c r="E12270" s="10"/>
      <c r="G12270" s="81"/>
      <c r="AU12270" s="25"/>
    </row>
    <row r="12271">
      <c r="D12271" s="10"/>
      <c r="E12271" s="10"/>
      <c r="G12271" s="81"/>
      <c r="AU12271" s="25"/>
    </row>
    <row r="12272">
      <c r="D12272" s="10"/>
      <c r="E12272" s="10"/>
      <c r="G12272" s="81"/>
      <c r="AU12272" s="25"/>
    </row>
    <row r="12273">
      <c r="D12273" s="10"/>
      <c r="E12273" s="10"/>
      <c r="G12273" s="81"/>
      <c r="AU12273" s="25"/>
    </row>
    <row r="12274">
      <c r="D12274" s="10"/>
      <c r="E12274" s="10"/>
      <c r="G12274" s="81"/>
      <c r="AU12274" s="25"/>
    </row>
    <row r="12275">
      <c r="D12275" s="10"/>
      <c r="E12275" s="10"/>
      <c r="G12275" s="81"/>
      <c r="AU12275" s="25"/>
    </row>
    <row r="12276">
      <c r="D12276" s="10"/>
      <c r="E12276" s="10"/>
      <c r="G12276" s="81"/>
      <c r="AU12276" s="25"/>
    </row>
    <row r="12277">
      <c r="D12277" s="10"/>
      <c r="E12277" s="10"/>
      <c r="G12277" s="81"/>
      <c r="AU12277" s="25"/>
    </row>
    <row r="12278">
      <c r="D12278" s="10"/>
      <c r="E12278" s="10"/>
      <c r="G12278" s="81"/>
      <c r="AU12278" s="25"/>
    </row>
    <row r="12279">
      <c r="D12279" s="10"/>
      <c r="E12279" s="10"/>
      <c r="G12279" s="81"/>
      <c r="AU12279" s="25"/>
    </row>
    <row r="12280">
      <c r="D12280" s="10"/>
      <c r="E12280" s="10"/>
      <c r="G12280" s="81"/>
      <c r="AU12280" s="25"/>
    </row>
    <row r="12281">
      <c r="D12281" s="10"/>
      <c r="E12281" s="10"/>
      <c r="G12281" s="81"/>
      <c r="AU12281" s="25"/>
    </row>
    <row r="12282">
      <c r="D12282" s="10"/>
      <c r="E12282" s="10"/>
      <c r="G12282" s="81"/>
      <c r="AU12282" s="25"/>
    </row>
    <row r="12283">
      <c r="D12283" s="10"/>
      <c r="E12283" s="10"/>
      <c r="G12283" s="81"/>
      <c r="AU12283" s="25"/>
    </row>
    <row r="12284">
      <c r="D12284" s="10"/>
      <c r="E12284" s="10"/>
      <c r="G12284" s="81"/>
      <c r="AU12284" s="25"/>
    </row>
    <row r="12285">
      <c r="D12285" s="10"/>
      <c r="E12285" s="10"/>
      <c r="G12285" s="81"/>
      <c r="AU12285" s="25"/>
    </row>
    <row r="12286">
      <c r="D12286" s="10"/>
      <c r="E12286" s="10"/>
      <c r="G12286" s="81"/>
      <c r="AU12286" s="25"/>
    </row>
    <row r="12287">
      <c r="D12287" s="10"/>
      <c r="E12287" s="10"/>
      <c r="G12287" s="81"/>
      <c r="AU12287" s="25"/>
    </row>
    <row r="12288">
      <c r="D12288" s="10"/>
      <c r="E12288" s="10"/>
      <c r="G12288" s="81"/>
      <c r="AU12288" s="25"/>
    </row>
    <row r="12289">
      <c r="D12289" s="10"/>
      <c r="E12289" s="10"/>
      <c r="G12289" s="81"/>
      <c r="AU12289" s="25"/>
    </row>
    <row r="12290">
      <c r="D12290" s="10"/>
      <c r="E12290" s="10"/>
      <c r="G12290" s="81"/>
      <c r="AU12290" s="25"/>
    </row>
    <row r="12291">
      <c r="D12291" s="10"/>
      <c r="E12291" s="10"/>
      <c r="G12291" s="81"/>
      <c r="AU12291" s="25"/>
    </row>
    <row r="12292">
      <c r="D12292" s="10"/>
      <c r="E12292" s="10"/>
      <c r="G12292" s="81"/>
      <c r="AU12292" s="25"/>
    </row>
    <row r="12293">
      <c r="D12293" s="10"/>
      <c r="E12293" s="10"/>
      <c r="G12293" s="81"/>
      <c r="AU12293" s="25"/>
    </row>
    <row r="12294">
      <c r="D12294" s="10"/>
      <c r="E12294" s="10"/>
      <c r="G12294" s="81"/>
      <c r="AU12294" s="25"/>
    </row>
    <row r="12295">
      <c r="D12295" s="10"/>
      <c r="E12295" s="10"/>
      <c r="G12295" s="81"/>
      <c r="AU12295" s="25"/>
    </row>
    <row r="12296">
      <c r="D12296" s="10"/>
      <c r="E12296" s="10"/>
      <c r="G12296" s="81"/>
      <c r="AU12296" s="25"/>
    </row>
    <row r="12297">
      <c r="D12297" s="10"/>
      <c r="E12297" s="10"/>
      <c r="G12297" s="81"/>
      <c r="AU12297" s="25"/>
    </row>
    <row r="12298">
      <c r="D12298" s="10"/>
      <c r="E12298" s="10"/>
      <c r="G12298" s="81"/>
      <c r="AU12298" s="25"/>
    </row>
    <row r="12299">
      <c r="D12299" s="10"/>
      <c r="E12299" s="10"/>
      <c r="G12299" s="81"/>
      <c r="AU12299" s="25"/>
    </row>
    <row r="12300">
      <c r="D12300" s="10"/>
      <c r="E12300" s="10"/>
      <c r="G12300" s="81"/>
      <c r="AU12300" s="25"/>
    </row>
    <row r="12301">
      <c r="D12301" s="10"/>
      <c r="E12301" s="10"/>
      <c r="G12301" s="81"/>
      <c r="AU12301" s="25"/>
    </row>
    <row r="12302">
      <c r="D12302" s="10"/>
      <c r="E12302" s="10"/>
      <c r="G12302" s="81"/>
      <c r="AU12302" s="25"/>
    </row>
    <row r="12303">
      <c r="D12303" s="10"/>
      <c r="E12303" s="10"/>
      <c r="G12303" s="81"/>
      <c r="AU12303" s="25"/>
    </row>
    <row r="12304">
      <c r="D12304" s="10"/>
      <c r="E12304" s="10"/>
      <c r="G12304" s="81"/>
      <c r="AU12304" s="25"/>
    </row>
    <row r="12305">
      <c r="D12305" s="10"/>
      <c r="E12305" s="10"/>
      <c r="G12305" s="81"/>
      <c r="AU12305" s="25"/>
    </row>
    <row r="12306">
      <c r="D12306" s="10"/>
      <c r="E12306" s="10"/>
      <c r="G12306" s="81"/>
      <c r="AU12306" s="25"/>
    </row>
    <row r="12307">
      <c r="D12307" s="10"/>
      <c r="E12307" s="10"/>
      <c r="G12307" s="81"/>
      <c r="AU12307" s="25"/>
    </row>
    <row r="12308">
      <c r="D12308" s="10"/>
      <c r="E12308" s="10"/>
      <c r="G12308" s="81"/>
      <c r="AU12308" s="25"/>
    </row>
    <row r="12309">
      <c r="D12309" s="10"/>
      <c r="E12309" s="10"/>
      <c r="G12309" s="81"/>
      <c r="AU12309" s="25"/>
    </row>
    <row r="12310">
      <c r="D12310" s="10"/>
      <c r="E12310" s="10"/>
      <c r="G12310" s="81"/>
      <c r="AU12310" s="25"/>
    </row>
    <row r="12311">
      <c r="D12311" s="10"/>
      <c r="E12311" s="10"/>
      <c r="G12311" s="81"/>
      <c r="AU12311" s="25"/>
    </row>
    <row r="12312">
      <c r="D12312" s="10"/>
      <c r="E12312" s="10"/>
      <c r="G12312" s="81"/>
      <c r="AU12312" s="25"/>
    </row>
    <row r="12313">
      <c r="D12313" s="10"/>
      <c r="E12313" s="10"/>
      <c r="G12313" s="81"/>
      <c r="AU12313" s="25"/>
    </row>
    <row r="12314">
      <c r="D12314" s="10"/>
      <c r="E12314" s="10"/>
      <c r="G12314" s="81"/>
      <c r="AU12314" s="25"/>
    </row>
    <row r="12315">
      <c r="D12315" s="10"/>
      <c r="E12315" s="10"/>
      <c r="G12315" s="81"/>
      <c r="AU12315" s="25"/>
    </row>
    <row r="12316">
      <c r="D12316" s="10"/>
      <c r="E12316" s="10"/>
      <c r="G12316" s="81"/>
      <c r="AU12316" s="25"/>
    </row>
    <row r="12317">
      <c r="D12317" s="10"/>
      <c r="E12317" s="10"/>
      <c r="G12317" s="81"/>
      <c r="AU12317" s="25"/>
    </row>
    <row r="12318">
      <c r="D12318" s="10"/>
      <c r="E12318" s="10"/>
      <c r="G12318" s="81"/>
      <c r="AU12318" s="25"/>
    </row>
    <row r="12319">
      <c r="D12319" s="10"/>
      <c r="E12319" s="10"/>
      <c r="G12319" s="81"/>
      <c r="AU12319" s="25"/>
    </row>
    <row r="12320">
      <c r="D12320" s="10"/>
      <c r="E12320" s="10"/>
      <c r="G12320" s="81"/>
      <c r="AU12320" s="25"/>
    </row>
    <row r="12321">
      <c r="D12321" s="10"/>
      <c r="E12321" s="10"/>
      <c r="G12321" s="81"/>
      <c r="AU12321" s="25"/>
    </row>
    <row r="12322">
      <c r="D12322" s="10"/>
      <c r="E12322" s="10"/>
      <c r="G12322" s="81"/>
      <c r="AU12322" s="25"/>
    </row>
    <row r="12323">
      <c r="D12323" s="10"/>
      <c r="E12323" s="10"/>
      <c r="G12323" s="81"/>
      <c r="AU12323" s="25"/>
    </row>
    <row r="12324">
      <c r="D12324" s="10"/>
      <c r="E12324" s="10"/>
      <c r="G12324" s="81"/>
      <c r="AU12324" s="25"/>
    </row>
    <row r="12325">
      <c r="D12325" s="10"/>
      <c r="E12325" s="10"/>
      <c r="G12325" s="81"/>
      <c r="AU12325" s="25"/>
    </row>
    <row r="12326">
      <c r="D12326" s="10"/>
      <c r="E12326" s="10"/>
      <c r="G12326" s="81"/>
      <c r="AU12326" s="25"/>
    </row>
    <row r="12327">
      <c r="D12327" s="10"/>
      <c r="E12327" s="10"/>
      <c r="G12327" s="81"/>
      <c r="AU12327" s="25"/>
    </row>
    <row r="12328">
      <c r="D12328" s="10"/>
      <c r="E12328" s="10"/>
      <c r="G12328" s="81"/>
      <c r="AU12328" s="25"/>
    </row>
    <row r="12329">
      <c r="D12329" s="10"/>
      <c r="E12329" s="10"/>
      <c r="G12329" s="81"/>
      <c r="AU12329" s="25"/>
    </row>
    <row r="12330">
      <c r="D12330" s="10"/>
      <c r="E12330" s="10"/>
      <c r="G12330" s="81"/>
      <c r="AU12330" s="25"/>
    </row>
    <row r="12331">
      <c r="D12331" s="10"/>
      <c r="E12331" s="10"/>
      <c r="G12331" s="81"/>
      <c r="AU12331" s="25"/>
    </row>
    <row r="12332">
      <c r="D12332" s="10"/>
      <c r="E12332" s="10"/>
      <c r="G12332" s="81"/>
      <c r="AU12332" s="25"/>
    </row>
    <row r="12333">
      <c r="D12333" s="10"/>
      <c r="E12333" s="10"/>
      <c r="G12333" s="81"/>
      <c r="AU12333" s="25"/>
    </row>
    <row r="12334">
      <c r="D12334" s="10"/>
      <c r="E12334" s="10"/>
      <c r="G12334" s="81"/>
      <c r="AU12334" s="25"/>
    </row>
    <row r="12335">
      <c r="D12335" s="10"/>
      <c r="E12335" s="10"/>
      <c r="G12335" s="81"/>
      <c r="AU12335" s="25"/>
    </row>
    <row r="12336">
      <c r="D12336" s="10"/>
      <c r="E12336" s="10"/>
      <c r="G12336" s="81"/>
      <c r="AU12336" s="25"/>
    </row>
    <row r="12337">
      <c r="D12337" s="10"/>
      <c r="E12337" s="10"/>
      <c r="G12337" s="81"/>
      <c r="AU12337" s="25"/>
    </row>
    <row r="12338">
      <c r="D12338" s="10"/>
      <c r="E12338" s="10"/>
      <c r="G12338" s="81"/>
      <c r="AU12338" s="25"/>
    </row>
    <row r="12339">
      <c r="D12339" s="10"/>
      <c r="E12339" s="10"/>
      <c r="G12339" s="81"/>
      <c r="AU12339" s="25"/>
    </row>
    <row r="12340">
      <c r="D12340" s="10"/>
      <c r="E12340" s="10"/>
      <c r="G12340" s="81"/>
      <c r="AU12340" s="25"/>
    </row>
    <row r="12341">
      <c r="D12341" s="10"/>
      <c r="E12341" s="10"/>
      <c r="G12341" s="81"/>
      <c r="AU12341" s="25"/>
    </row>
    <row r="12342">
      <c r="D12342" s="10"/>
      <c r="E12342" s="10"/>
      <c r="G12342" s="81"/>
      <c r="AU12342" s="25"/>
    </row>
    <row r="12343">
      <c r="D12343" s="10"/>
      <c r="E12343" s="10"/>
      <c r="G12343" s="81"/>
      <c r="AU12343" s="25"/>
    </row>
    <row r="12344">
      <c r="D12344" s="10"/>
      <c r="E12344" s="10"/>
      <c r="G12344" s="81"/>
      <c r="AU12344" s="25"/>
    </row>
    <row r="12345">
      <c r="D12345" s="10"/>
      <c r="E12345" s="10"/>
      <c r="G12345" s="81"/>
      <c r="AU12345" s="25"/>
    </row>
    <row r="12346">
      <c r="D12346" s="10"/>
      <c r="E12346" s="10"/>
      <c r="G12346" s="81"/>
      <c r="AU12346" s="25"/>
    </row>
    <row r="12347">
      <c r="D12347" s="10"/>
      <c r="E12347" s="10"/>
      <c r="G12347" s="81"/>
      <c r="AU12347" s="25"/>
    </row>
    <row r="12348">
      <c r="D12348" s="10"/>
      <c r="E12348" s="10"/>
      <c r="G12348" s="81"/>
      <c r="AU12348" s="25"/>
    </row>
    <row r="12349">
      <c r="D12349" s="10"/>
      <c r="E12349" s="10"/>
      <c r="G12349" s="81"/>
      <c r="AU12349" s="25"/>
    </row>
    <row r="12350">
      <c r="D12350" s="10"/>
      <c r="E12350" s="10"/>
      <c r="G12350" s="81"/>
      <c r="AU12350" s="25"/>
    </row>
    <row r="12351">
      <c r="D12351" s="10"/>
      <c r="E12351" s="10"/>
      <c r="G12351" s="81"/>
      <c r="AU12351" s="25"/>
    </row>
    <row r="12352">
      <c r="D12352" s="10"/>
      <c r="E12352" s="10"/>
      <c r="G12352" s="81"/>
      <c r="AU12352" s="25"/>
    </row>
    <row r="12353">
      <c r="D12353" s="10"/>
      <c r="E12353" s="10"/>
      <c r="G12353" s="81"/>
      <c r="AU12353" s="25"/>
    </row>
    <row r="12354">
      <c r="D12354" s="10"/>
      <c r="E12354" s="10"/>
      <c r="G12354" s="81"/>
      <c r="AU12354" s="25"/>
    </row>
    <row r="12355">
      <c r="D12355" s="10"/>
      <c r="E12355" s="10"/>
      <c r="G12355" s="81"/>
      <c r="AU12355" s="25"/>
    </row>
    <row r="12356">
      <c r="D12356" s="10"/>
      <c r="E12356" s="10"/>
      <c r="G12356" s="81"/>
      <c r="AU12356" s="25"/>
    </row>
    <row r="12357">
      <c r="D12357" s="10"/>
      <c r="E12357" s="10"/>
      <c r="G12357" s="81"/>
      <c r="AU12357" s="25"/>
    </row>
    <row r="12358">
      <c r="D12358" s="10"/>
      <c r="E12358" s="10"/>
      <c r="G12358" s="81"/>
      <c r="AU12358" s="25"/>
    </row>
    <row r="12359">
      <c r="D12359" s="10"/>
      <c r="E12359" s="10"/>
      <c r="G12359" s="81"/>
      <c r="AU12359" s="25"/>
    </row>
    <row r="12360">
      <c r="D12360" s="10"/>
      <c r="E12360" s="10"/>
      <c r="G12360" s="81"/>
      <c r="AU12360" s="25"/>
    </row>
    <row r="12361">
      <c r="D12361" s="10"/>
      <c r="E12361" s="10"/>
      <c r="G12361" s="81"/>
      <c r="AU12361" s="25"/>
    </row>
    <row r="12362">
      <c r="D12362" s="10"/>
      <c r="E12362" s="10"/>
      <c r="G12362" s="81"/>
      <c r="AU12362" s="25"/>
    </row>
    <row r="12363">
      <c r="D12363" s="10"/>
      <c r="E12363" s="10"/>
      <c r="G12363" s="81"/>
      <c r="AU12363" s="25"/>
    </row>
    <row r="12364">
      <c r="D12364" s="10"/>
      <c r="E12364" s="10"/>
      <c r="G12364" s="81"/>
      <c r="AU12364" s="25"/>
    </row>
    <row r="12365">
      <c r="D12365" s="10"/>
      <c r="E12365" s="10"/>
      <c r="G12365" s="81"/>
      <c r="AU12365" s="25"/>
    </row>
    <row r="12366">
      <c r="D12366" s="10"/>
      <c r="E12366" s="10"/>
      <c r="G12366" s="81"/>
      <c r="AU12366" s="25"/>
    </row>
    <row r="12367">
      <c r="D12367" s="10"/>
      <c r="E12367" s="10"/>
      <c r="G12367" s="81"/>
      <c r="AU12367" s="25"/>
    </row>
    <row r="12368">
      <c r="D12368" s="10"/>
      <c r="E12368" s="10"/>
      <c r="G12368" s="81"/>
      <c r="AU12368" s="25"/>
    </row>
    <row r="12369">
      <c r="D12369" s="10"/>
      <c r="E12369" s="10"/>
      <c r="G12369" s="81"/>
      <c r="AU12369" s="25"/>
    </row>
    <row r="12370">
      <c r="D12370" s="10"/>
      <c r="E12370" s="10"/>
      <c r="G12370" s="81"/>
      <c r="AU12370" s="25"/>
    </row>
    <row r="12371">
      <c r="D12371" s="10"/>
      <c r="E12371" s="10"/>
      <c r="G12371" s="81"/>
      <c r="AU12371" s="25"/>
    </row>
    <row r="12372">
      <c r="D12372" s="10"/>
      <c r="E12372" s="10"/>
      <c r="G12372" s="81"/>
      <c r="AU12372" s="25"/>
    </row>
    <row r="12373">
      <c r="D12373" s="10"/>
      <c r="E12373" s="10"/>
      <c r="G12373" s="81"/>
      <c r="AU12373" s="25"/>
    </row>
    <row r="12374">
      <c r="D12374" s="10"/>
      <c r="E12374" s="10"/>
      <c r="G12374" s="81"/>
      <c r="AU12374" s="25"/>
    </row>
    <row r="12375">
      <c r="D12375" s="10"/>
      <c r="E12375" s="10"/>
      <c r="G12375" s="81"/>
      <c r="AU12375" s="25"/>
    </row>
    <row r="12376">
      <c r="D12376" s="10"/>
      <c r="E12376" s="10"/>
      <c r="G12376" s="81"/>
      <c r="AU12376" s="25"/>
    </row>
    <row r="12377">
      <c r="D12377" s="10"/>
      <c r="E12377" s="10"/>
      <c r="G12377" s="81"/>
      <c r="AU12377" s="25"/>
    </row>
    <row r="12378">
      <c r="D12378" s="10"/>
      <c r="E12378" s="10"/>
      <c r="G12378" s="81"/>
      <c r="AU12378" s="25"/>
    </row>
    <row r="12379">
      <c r="D12379" s="10"/>
      <c r="E12379" s="10"/>
      <c r="G12379" s="81"/>
      <c r="AU12379" s="25"/>
    </row>
    <row r="12380">
      <c r="D12380" s="10"/>
      <c r="E12380" s="10"/>
      <c r="G12380" s="81"/>
      <c r="AU12380" s="25"/>
    </row>
    <row r="12381">
      <c r="D12381" s="10"/>
      <c r="E12381" s="10"/>
      <c r="G12381" s="81"/>
      <c r="AU12381" s="25"/>
    </row>
    <row r="12382">
      <c r="D12382" s="10"/>
      <c r="E12382" s="10"/>
      <c r="G12382" s="81"/>
      <c r="AU12382" s="25"/>
    </row>
    <row r="12383">
      <c r="D12383" s="10"/>
      <c r="E12383" s="10"/>
      <c r="G12383" s="81"/>
      <c r="AU12383" s="25"/>
    </row>
    <row r="12384">
      <c r="D12384" s="10"/>
      <c r="E12384" s="10"/>
      <c r="G12384" s="81"/>
      <c r="AU12384" s="25"/>
    </row>
    <row r="12385">
      <c r="D12385" s="10"/>
      <c r="E12385" s="10"/>
      <c r="G12385" s="81"/>
      <c r="AU12385" s="25"/>
    </row>
    <row r="12386">
      <c r="D12386" s="10"/>
      <c r="E12386" s="10"/>
      <c r="G12386" s="81"/>
      <c r="AU12386" s="25"/>
    </row>
    <row r="12387">
      <c r="D12387" s="10"/>
      <c r="E12387" s="10"/>
      <c r="G12387" s="81"/>
      <c r="AU12387" s="25"/>
    </row>
    <row r="12388">
      <c r="D12388" s="10"/>
      <c r="E12388" s="10"/>
      <c r="G12388" s="81"/>
      <c r="AU12388" s="25"/>
    </row>
    <row r="12389">
      <c r="D12389" s="10"/>
      <c r="E12389" s="10"/>
      <c r="G12389" s="81"/>
      <c r="AU12389" s="25"/>
    </row>
    <row r="12390">
      <c r="D12390" s="10"/>
      <c r="E12390" s="10"/>
      <c r="G12390" s="81"/>
      <c r="AU12390" s="25"/>
    </row>
    <row r="12391">
      <c r="D12391" s="10"/>
      <c r="E12391" s="10"/>
      <c r="G12391" s="81"/>
      <c r="AU12391" s="25"/>
    </row>
    <row r="12392">
      <c r="D12392" s="10"/>
      <c r="E12392" s="10"/>
      <c r="G12392" s="81"/>
      <c r="AU12392" s="25"/>
    </row>
    <row r="12393">
      <c r="D12393" s="10"/>
      <c r="E12393" s="10"/>
      <c r="G12393" s="81"/>
      <c r="AU12393" s="25"/>
    </row>
    <row r="12394">
      <c r="D12394" s="10"/>
      <c r="E12394" s="10"/>
      <c r="G12394" s="81"/>
      <c r="AU12394" s="25"/>
    </row>
    <row r="12395">
      <c r="D12395" s="10"/>
      <c r="E12395" s="10"/>
      <c r="G12395" s="81"/>
      <c r="AU12395" s="25"/>
    </row>
    <row r="12396">
      <c r="D12396" s="10"/>
      <c r="E12396" s="10"/>
      <c r="G12396" s="81"/>
      <c r="AU12396" s="25"/>
    </row>
    <row r="12397">
      <c r="D12397" s="10"/>
      <c r="E12397" s="10"/>
      <c r="G12397" s="81"/>
      <c r="AU12397" s="25"/>
    </row>
    <row r="12398">
      <c r="D12398" s="10"/>
      <c r="E12398" s="10"/>
      <c r="G12398" s="81"/>
      <c r="AU12398" s="25"/>
    </row>
    <row r="12399">
      <c r="D12399" s="10"/>
      <c r="E12399" s="10"/>
      <c r="G12399" s="81"/>
      <c r="AU12399" s="25"/>
    </row>
    <row r="12400">
      <c r="D12400" s="10"/>
      <c r="E12400" s="10"/>
      <c r="G12400" s="81"/>
      <c r="AU12400" s="25"/>
    </row>
    <row r="12401">
      <c r="D12401" s="10"/>
      <c r="E12401" s="10"/>
      <c r="G12401" s="81"/>
      <c r="AU12401" s="25"/>
    </row>
    <row r="12402">
      <c r="D12402" s="10"/>
      <c r="E12402" s="10"/>
      <c r="G12402" s="81"/>
      <c r="AU12402" s="25"/>
    </row>
    <row r="12403">
      <c r="D12403" s="10"/>
      <c r="E12403" s="10"/>
      <c r="G12403" s="81"/>
      <c r="AU12403" s="25"/>
    </row>
    <row r="12404">
      <c r="D12404" s="10"/>
      <c r="E12404" s="10"/>
      <c r="G12404" s="81"/>
      <c r="AU12404" s="25"/>
    </row>
    <row r="12405">
      <c r="D12405" s="10"/>
      <c r="E12405" s="10"/>
      <c r="G12405" s="81"/>
      <c r="AU12405" s="25"/>
    </row>
    <row r="12406">
      <c r="D12406" s="10"/>
      <c r="E12406" s="10"/>
      <c r="G12406" s="81"/>
      <c r="AU12406" s="25"/>
    </row>
    <row r="12407">
      <c r="D12407" s="10"/>
      <c r="E12407" s="10"/>
      <c r="G12407" s="81"/>
      <c r="AU12407" s="25"/>
    </row>
    <row r="12408">
      <c r="D12408" s="10"/>
      <c r="E12408" s="10"/>
      <c r="G12408" s="81"/>
      <c r="AU12408" s="25"/>
    </row>
    <row r="12409">
      <c r="D12409" s="10"/>
      <c r="E12409" s="10"/>
      <c r="G12409" s="81"/>
      <c r="AU12409" s="25"/>
    </row>
    <row r="12410">
      <c r="D12410" s="10"/>
      <c r="E12410" s="10"/>
      <c r="G12410" s="81"/>
      <c r="AU12410" s="25"/>
    </row>
    <row r="12411">
      <c r="D12411" s="10"/>
      <c r="E12411" s="10"/>
      <c r="G12411" s="81"/>
      <c r="AU12411" s="25"/>
    </row>
    <row r="12412">
      <c r="D12412" s="10"/>
      <c r="E12412" s="10"/>
      <c r="G12412" s="81"/>
      <c r="AU12412" s="25"/>
    </row>
    <row r="12413">
      <c r="D12413" s="10"/>
      <c r="E12413" s="10"/>
      <c r="G12413" s="81"/>
      <c r="AU12413" s="25"/>
    </row>
    <row r="12414">
      <c r="D12414" s="10"/>
      <c r="E12414" s="10"/>
      <c r="G12414" s="81"/>
      <c r="AU12414" s="25"/>
    </row>
    <row r="12415">
      <c r="D12415" s="10"/>
      <c r="E12415" s="10"/>
      <c r="G12415" s="81"/>
      <c r="AU12415" s="25"/>
    </row>
    <row r="12416">
      <c r="D12416" s="10"/>
      <c r="E12416" s="10"/>
      <c r="G12416" s="81"/>
      <c r="AU12416" s="25"/>
    </row>
    <row r="12417">
      <c r="D12417" s="10"/>
      <c r="E12417" s="10"/>
      <c r="G12417" s="81"/>
      <c r="AU12417" s="25"/>
    </row>
    <row r="12418">
      <c r="D12418" s="10"/>
      <c r="E12418" s="10"/>
      <c r="G12418" s="81"/>
      <c r="AU12418" s="25"/>
    </row>
    <row r="12419">
      <c r="D12419" s="10"/>
      <c r="E12419" s="10"/>
      <c r="G12419" s="81"/>
      <c r="AU12419" s="25"/>
    </row>
    <row r="12420">
      <c r="D12420" s="10"/>
      <c r="E12420" s="10"/>
      <c r="G12420" s="81"/>
      <c r="AU12420" s="25"/>
    </row>
    <row r="12421">
      <c r="D12421" s="10"/>
      <c r="E12421" s="10"/>
      <c r="G12421" s="81"/>
      <c r="AU12421" s="25"/>
    </row>
    <row r="12422">
      <c r="D12422" s="10"/>
      <c r="E12422" s="10"/>
      <c r="G12422" s="81"/>
      <c r="AU12422" s="25"/>
    </row>
    <row r="12423">
      <c r="D12423" s="10"/>
      <c r="E12423" s="10"/>
      <c r="G12423" s="81"/>
      <c r="AU12423" s="25"/>
    </row>
    <row r="12424">
      <c r="D12424" s="10"/>
      <c r="E12424" s="10"/>
      <c r="G12424" s="81"/>
      <c r="AU12424" s="25"/>
    </row>
    <row r="12425">
      <c r="D12425" s="10"/>
      <c r="E12425" s="10"/>
      <c r="G12425" s="81"/>
      <c r="AU12425" s="25"/>
    </row>
    <row r="12426">
      <c r="D12426" s="10"/>
      <c r="E12426" s="10"/>
      <c r="G12426" s="81"/>
      <c r="AU12426" s="25"/>
    </row>
    <row r="12427">
      <c r="D12427" s="10"/>
      <c r="E12427" s="10"/>
      <c r="G12427" s="81"/>
      <c r="AU12427" s="25"/>
    </row>
    <row r="12428">
      <c r="D12428" s="10"/>
      <c r="E12428" s="10"/>
      <c r="G12428" s="81"/>
      <c r="AU12428" s="25"/>
    </row>
    <row r="12429">
      <c r="D12429" s="10"/>
      <c r="E12429" s="10"/>
      <c r="G12429" s="81"/>
      <c r="AU12429" s="25"/>
    </row>
    <row r="12430">
      <c r="D12430" s="10"/>
      <c r="E12430" s="10"/>
      <c r="G12430" s="81"/>
      <c r="AU12430" s="25"/>
    </row>
    <row r="12431">
      <c r="D12431" s="10"/>
      <c r="E12431" s="10"/>
      <c r="G12431" s="81"/>
      <c r="AU12431" s="25"/>
    </row>
    <row r="12432">
      <c r="D12432" s="10"/>
      <c r="E12432" s="10"/>
      <c r="G12432" s="81"/>
      <c r="AU12432" s="25"/>
    </row>
    <row r="12433">
      <c r="D12433" s="10"/>
      <c r="E12433" s="10"/>
      <c r="G12433" s="81"/>
      <c r="AU12433" s="25"/>
    </row>
    <row r="12434">
      <c r="D12434" s="10"/>
      <c r="E12434" s="10"/>
      <c r="G12434" s="81"/>
      <c r="AU12434" s="25"/>
    </row>
    <row r="12435">
      <c r="D12435" s="10"/>
      <c r="E12435" s="10"/>
      <c r="G12435" s="81"/>
      <c r="AU12435" s="25"/>
    </row>
    <row r="12436">
      <c r="D12436" s="10"/>
      <c r="E12436" s="10"/>
      <c r="G12436" s="81"/>
      <c r="AU12436" s="25"/>
    </row>
    <row r="12437">
      <c r="D12437" s="10"/>
      <c r="E12437" s="10"/>
      <c r="G12437" s="81"/>
      <c r="AU12437" s="25"/>
    </row>
    <row r="12438">
      <c r="D12438" s="10"/>
      <c r="E12438" s="10"/>
      <c r="G12438" s="81"/>
      <c r="AU12438" s="25"/>
    </row>
    <row r="12439">
      <c r="D12439" s="10"/>
      <c r="E12439" s="10"/>
      <c r="G12439" s="81"/>
      <c r="AU12439" s="25"/>
    </row>
    <row r="12440">
      <c r="D12440" s="10"/>
      <c r="E12440" s="10"/>
      <c r="G12440" s="81"/>
      <c r="AU12440" s="25"/>
    </row>
    <row r="12441">
      <c r="D12441" s="10"/>
      <c r="E12441" s="10"/>
      <c r="G12441" s="81"/>
      <c r="AU12441" s="25"/>
    </row>
    <row r="12442">
      <c r="D12442" s="10"/>
      <c r="E12442" s="10"/>
      <c r="G12442" s="81"/>
      <c r="AU12442" s="25"/>
    </row>
    <row r="12443">
      <c r="D12443" s="10"/>
      <c r="E12443" s="10"/>
      <c r="G12443" s="81"/>
      <c r="AU12443" s="25"/>
    </row>
    <row r="12444">
      <c r="D12444" s="10"/>
      <c r="E12444" s="10"/>
      <c r="G12444" s="81"/>
      <c r="AU12444" s="25"/>
    </row>
    <row r="12445">
      <c r="D12445" s="10"/>
      <c r="E12445" s="10"/>
      <c r="G12445" s="81"/>
      <c r="AU12445" s="25"/>
    </row>
    <row r="12446">
      <c r="D12446" s="10"/>
      <c r="E12446" s="10"/>
      <c r="G12446" s="81"/>
      <c r="AU12446" s="25"/>
    </row>
    <row r="12447">
      <c r="D12447" s="10"/>
      <c r="E12447" s="10"/>
      <c r="G12447" s="81"/>
      <c r="AU12447" s="25"/>
    </row>
    <row r="12448">
      <c r="D12448" s="10"/>
      <c r="E12448" s="10"/>
      <c r="G12448" s="81"/>
      <c r="AU12448" s="25"/>
    </row>
    <row r="12449">
      <c r="D12449" s="10"/>
      <c r="E12449" s="10"/>
      <c r="G12449" s="81"/>
      <c r="AU12449" s="25"/>
    </row>
    <row r="12450">
      <c r="D12450" s="10"/>
      <c r="E12450" s="10"/>
      <c r="G12450" s="81"/>
      <c r="AU12450" s="25"/>
    </row>
    <row r="12451">
      <c r="D12451" s="10"/>
      <c r="E12451" s="10"/>
      <c r="G12451" s="81"/>
      <c r="AU12451" s="25"/>
    </row>
    <row r="12452">
      <c r="D12452" s="10"/>
      <c r="E12452" s="10"/>
      <c r="G12452" s="81"/>
      <c r="AU12452" s="25"/>
    </row>
    <row r="12453">
      <c r="D12453" s="10"/>
      <c r="E12453" s="10"/>
      <c r="G12453" s="81"/>
      <c r="AU12453" s="25"/>
    </row>
    <row r="12454">
      <c r="D12454" s="10"/>
      <c r="E12454" s="10"/>
      <c r="G12454" s="81"/>
      <c r="AU12454" s="25"/>
    </row>
    <row r="12455">
      <c r="D12455" s="10"/>
      <c r="E12455" s="10"/>
      <c r="G12455" s="81"/>
      <c r="AU12455" s="25"/>
    </row>
    <row r="12456">
      <c r="D12456" s="10"/>
      <c r="E12456" s="10"/>
      <c r="G12456" s="81"/>
      <c r="AU12456" s="25"/>
    </row>
    <row r="12457">
      <c r="D12457" s="10"/>
      <c r="E12457" s="10"/>
      <c r="G12457" s="81"/>
      <c r="AU12457" s="25"/>
    </row>
    <row r="12458">
      <c r="D12458" s="10"/>
      <c r="E12458" s="10"/>
      <c r="G12458" s="81"/>
      <c r="AU12458" s="25"/>
    </row>
    <row r="12459">
      <c r="D12459" s="10"/>
      <c r="E12459" s="10"/>
      <c r="G12459" s="81"/>
      <c r="AU12459" s="25"/>
    </row>
    <row r="12460">
      <c r="D12460" s="10"/>
      <c r="E12460" s="10"/>
      <c r="G12460" s="81"/>
      <c r="AU12460" s="25"/>
    </row>
    <row r="12461">
      <c r="D12461" s="10"/>
      <c r="E12461" s="10"/>
      <c r="G12461" s="81"/>
      <c r="AU12461" s="25"/>
    </row>
    <row r="12462">
      <c r="D12462" s="10"/>
      <c r="E12462" s="10"/>
      <c r="G12462" s="81"/>
      <c r="AU12462" s="25"/>
    </row>
    <row r="12463">
      <c r="D12463" s="10"/>
      <c r="E12463" s="10"/>
      <c r="G12463" s="81"/>
      <c r="AU12463" s="25"/>
    </row>
    <row r="12464">
      <c r="D12464" s="10"/>
      <c r="E12464" s="10"/>
      <c r="G12464" s="81"/>
      <c r="AU12464" s="25"/>
    </row>
    <row r="12465">
      <c r="D12465" s="10"/>
      <c r="E12465" s="10"/>
      <c r="G12465" s="81"/>
      <c r="AU12465" s="25"/>
    </row>
    <row r="12466">
      <c r="D12466" s="10"/>
      <c r="E12466" s="10"/>
      <c r="G12466" s="81"/>
      <c r="AU12466" s="25"/>
    </row>
    <row r="12467">
      <c r="D12467" s="10"/>
      <c r="E12467" s="10"/>
      <c r="G12467" s="81"/>
      <c r="AU12467" s="25"/>
    </row>
    <row r="12468">
      <c r="D12468" s="10"/>
      <c r="E12468" s="10"/>
      <c r="G12468" s="81"/>
      <c r="AU12468" s="25"/>
    </row>
    <row r="12469">
      <c r="D12469" s="10"/>
      <c r="E12469" s="10"/>
      <c r="G12469" s="81"/>
      <c r="AU12469" s="25"/>
    </row>
    <row r="12470">
      <c r="D12470" s="10"/>
      <c r="E12470" s="10"/>
      <c r="G12470" s="81"/>
      <c r="AU12470" s="25"/>
    </row>
    <row r="12471">
      <c r="D12471" s="10"/>
      <c r="E12471" s="10"/>
      <c r="G12471" s="81"/>
      <c r="AU12471" s="25"/>
    </row>
    <row r="12472">
      <c r="D12472" s="10"/>
      <c r="E12472" s="10"/>
      <c r="G12472" s="81"/>
      <c r="AU12472" s="25"/>
    </row>
    <row r="12473">
      <c r="D12473" s="10"/>
      <c r="E12473" s="10"/>
      <c r="G12473" s="81"/>
      <c r="AU12473" s="25"/>
    </row>
    <row r="12474">
      <c r="D12474" s="10"/>
      <c r="E12474" s="10"/>
      <c r="G12474" s="81"/>
      <c r="AU12474" s="25"/>
    </row>
    <row r="12475">
      <c r="D12475" s="10"/>
      <c r="E12475" s="10"/>
      <c r="G12475" s="81"/>
      <c r="AU12475" s="25"/>
    </row>
    <row r="12476">
      <c r="D12476" s="10"/>
      <c r="E12476" s="10"/>
      <c r="G12476" s="81"/>
      <c r="AU12476" s="25"/>
    </row>
    <row r="12477">
      <c r="D12477" s="10"/>
      <c r="E12477" s="10"/>
      <c r="G12477" s="81"/>
      <c r="AU12477" s="25"/>
    </row>
    <row r="12478">
      <c r="D12478" s="10"/>
      <c r="E12478" s="10"/>
      <c r="G12478" s="81"/>
      <c r="AU12478" s="25"/>
    </row>
    <row r="12479">
      <c r="D12479" s="10"/>
      <c r="E12479" s="10"/>
      <c r="G12479" s="81"/>
      <c r="AU12479" s="25"/>
    </row>
    <row r="12480">
      <c r="D12480" s="10"/>
      <c r="E12480" s="10"/>
      <c r="G12480" s="81"/>
      <c r="AU12480" s="25"/>
    </row>
    <row r="12481">
      <c r="D12481" s="10"/>
      <c r="E12481" s="10"/>
      <c r="G12481" s="81"/>
      <c r="AU12481" s="25"/>
    </row>
    <row r="12482">
      <c r="D12482" s="10"/>
      <c r="E12482" s="10"/>
      <c r="G12482" s="81"/>
      <c r="AU12482" s="25"/>
    </row>
    <row r="12483">
      <c r="D12483" s="10"/>
      <c r="E12483" s="10"/>
      <c r="G12483" s="81"/>
      <c r="AU12483" s="25"/>
    </row>
    <row r="12484">
      <c r="D12484" s="10"/>
      <c r="E12484" s="10"/>
      <c r="G12484" s="81"/>
      <c r="AU12484" s="25"/>
    </row>
    <row r="12485">
      <c r="D12485" s="10"/>
      <c r="E12485" s="10"/>
      <c r="G12485" s="81"/>
      <c r="AU12485" s="25"/>
    </row>
    <row r="12486">
      <c r="D12486" s="10"/>
      <c r="E12486" s="10"/>
      <c r="G12486" s="81"/>
      <c r="AU12486" s="25"/>
    </row>
    <row r="12487">
      <c r="D12487" s="10"/>
      <c r="E12487" s="10"/>
      <c r="G12487" s="81"/>
      <c r="AU12487" s="25"/>
    </row>
    <row r="12488">
      <c r="D12488" s="10"/>
      <c r="E12488" s="10"/>
      <c r="G12488" s="81"/>
      <c r="AU12488" s="25"/>
    </row>
    <row r="12489">
      <c r="D12489" s="10"/>
      <c r="E12489" s="10"/>
      <c r="G12489" s="81"/>
      <c r="AU12489" s="25"/>
    </row>
    <row r="12490">
      <c r="D12490" s="10"/>
      <c r="E12490" s="10"/>
      <c r="G12490" s="81"/>
      <c r="AU12490" s="25"/>
    </row>
    <row r="12491">
      <c r="D12491" s="10"/>
      <c r="E12491" s="10"/>
      <c r="G12491" s="81"/>
      <c r="AU12491" s="25"/>
    </row>
    <row r="12492">
      <c r="D12492" s="10"/>
      <c r="E12492" s="10"/>
      <c r="G12492" s="81"/>
      <c r="AU12492" s="25"/>
    </row>
    <row r="12493">
      <c r="D12493" s="10"/>
      <c r="E12493" s="10"/>
      <c r="G12493" s="81"/>
      <c r="AU12493" s="25"/>
    </row>
    <row r="12494">
      <c r="D12494" s="10"/>
      <c r="E12494" s="10"/>
      <c r="G12494" s="81"/>
      <c r="AU12494" s="25"/>
    </row>
    <row r="12495">
      <c r="D12495" s="10"/>
      <c r="E12495" s="10"/>
      <c r="G12495" s="81"/>
      <c r="AU12495" s="25"/>
    </row>
    <row r="12496">
      <c r="D12496" s="10"/>
      <c r="E12496" s="10"/>
      <c r="G12496" s="81"/>
      <c r="AU12496" s="25"/>
    </row>
    <row r="12497">
      <c r="D12497" s="10"/>
      <c r="E12497" s="10"/>
      <c r="G12497" s="81"/>
      <c r="AU12497" s="25"/>
    </row>
    <row r="12498">
      <c r="D12498" s="10"/>
      <c r="E12498" s="10"/>
      <c r="G12498" s="81"/>
      <c r="AU12498" s="25"/>
    </row>
    <row r="12499">
      <c r="D12499" s="10"/>
      <c r="E12499" s="10"/>
      <c r="G12499" s="81"/>
      <c r="AU12499" s="25"/>
    </row>
    <row r="12500">
      <c r="D12500" s="10"/>
      <c r="E12500" s="10"/>
      <c r="G12500" s="81"/>
      <c r="AU12500" s="25"/>
    </row>
    <row r="12501">
      <c r="D12501" s="10"/>
      <c r="E12501" s="10"/>
      <c r="G12501" s="81"/>
      <c r="AU12501" s="25"/>
    </row>
    <row r="12502">
      <c r="D12502" s="10"/>
      <c r="E12502" s="10"/>
      <c r="G12502" s="81"/>
      <c r="AU12502" s="25"/>
    </row>
    <row r="12503">
      <c r="D12503" s="10"/>
      <c r="E12503" s="10"/>
      <c r="G12503" s="81"/>
      <c r="AU12503" s="25"/>
    </row>
    <row r="12504">
      <c r="D12504" s="10"/>
      <c r="E12504" s="10"/>
      <c r="G12504" s="81"/>
      <c r="AU12504" s="25"/>
    </row>
    <row r="12505">
      <c r="D12505" s="10"/>
      <c r="E12505" s="10"/>
      <c r="G12505" s="81"/>
      <c r="AU12505" s="25"/>
    </row>
    <row r="12506">
      <c r="D12506" s="10"/>
      <c r="E12506" s="10"/>
      <c r="G12506" s="81"/>
      <c r="AU12506" s="25"/>
    </row>
    <row r="12507">
      <c r="D12507" s="10"/>
      <c r="E12507" s="10"/>
      <c r="G12507" s="81"/>
      <c r="AU12507" s="25"/>
    </row>
    <row r="12508">
      <c r="D12508" s="10"/>
      <c r="E12508" s="10"/>
      <c r="G12508" s="81"/>
      <c r="AU12508" s="25"/>
    </row>
    <row r="12509">
      <c r="D12509" s="10"/>
      <c r="E12509" s="10"/>
      <c r="G12509" s="81"/>
      <c r="AU12509" s="25"/>
    </row>
    <row r="12510">
      <c r="D12510" s="10"/>
      <c r="E12510" s="10"/>
      <c r="G12510" s="81"/>
      <c r="AU12510" s="25"/>
    </row>
    <row r="12511">
      <c r="D12511" s="10"/>
      <c r="E12511" s="10"/>
      <c r="G12511" s="81"/>
      <c r="AU12511" s="25"/>
    </row>
    <row r="12512">
      <c r="D12512" s="10"/>
      <c r="E12512" s="10"/>
      <c r="G12512" s="81"/>
      <c r="AU12512" s="25"/>
    </row>
    <row r="12513">
      <c r="D12513" s="10"/>
      <c r="E12513" s="10"/>
      <c r="G12513" s="81"/>
      <c r="AU12513" s="25"/>
    </row>
    <row r="12514">
      <c r="D12514" s="10"/>
      <c r="E12514" s="10"/>
      <c r="G12514" s="81"/>
      <c r="AU12514" s="25"/>
    </row>
    <row r="12515">
      <c r="D12515" s="10"/>
      <c r="E12515" s="10"/>
      <c r="G12515" s="81"/>
      <c r="AU12515" s="25"/>
    </row>
    <row r="12516">
      <c r="D12516" s="10"/>
      <c r="E12516" s="10"/>
      <c r="G12516" s="81"/>
      <c r="AU12516" s="25"/>
    </row>
    <row r="12517">
      <c r="D12517" s="10"/>
      <c r="E12517" s="10"/>
      <c r="G12517" s="81"/>
      <c r="AU12517" s="25"/>
    </row>
    <row r="12518">
      <c r="D12518" s="10"/>
      <c r="E12518" s="10"/>
      <c r="G12518" s="81"/>
      <c r="AU12518" s="25"/>
    </row>
    <row r="12519">
      <c r="D12519" s="10"/>
      <c r="E12519" s="10"/>
      <c r="G12519" s="81"/>
      <c r="AU12519" s="25"/>
    </row>
    <row r="12520">
      <c r="D12520" s="10"/>
      <c r="E12520" s="10"/>
      <c r="G12520" s="81"/>
      <c r="AU12520" s="25"/>
    </row>
    <row r="12521">
      <c r="D12521" s="10"/>
      <c r="E12521" s="10"/>
      <c r="G12521" s="81"/>
      <c r="AU12521" s="25"/>
    </row>
    <row r="12522">
      <c r="D12522" s="10"/>
      <c r="E12522" s="10"/>
      <c r="G12522" s="81"/>
      <c r="AU12522" s="25"/>
    </row>
    <row r="12523">
      <c r="D12523" s="10"/>
      <c r="E12523" s="10"/>
      <c r="G12523" s="81"/>
      <c r="AU12523" s="25"/>
    </row>
    <row r="12524">
      <c r="D12524" s="10"/>
      <c r="E12524" s="10"/>
      <c r="G12524" s="81"/>
      <c r="AU12524" s="25"/>
    </row>
    <row r="12525">
      <c r="D12525" s="10"/>
      <c r="E12525" s="10"/>
      <c r="G12525" s="81"/>
      <c r="AU12525" s="25"/>
    </row>
    <row r="12526">
      <c r="D12526" s="10"/>
      <c r="E12526" s="10"/>
      <c r="G12526" s="81"/>
      <c r="AU12526" s="25"/>
    </row>
    <row r="12527">
      <c r="D12527" s="10"/>
      <c r="E12527" s="10"/>
      <c r="G12527" s="81"/>
      <c r="AU12527" s="25"/>
    </row>
    <row r="12528">
      <c r="D12528" s="10"/>
      <c r="E12528" s="10"/>
      <c r="G12528" s="81"/>
      <c r="AU12528" s="25"/>
    </row>
    <row r="12529">
      <c r="D12529" s="10"/>
      <c r="E12529" s="10"/>
      <c r="G12529" s="81"/>
      <c r="AU12529" s="25"/>
    </row>
    <row r="12530">
      <c r="D12530" s="10"/>
      <c r="E12530" s="10"/>
      <c r="G12530" s="81"/>
      <c r="AU12530" s="25"/>
    </row>
    <row r="12531">
      <c r="D12531" s="10"/>
      <c r="E12531" s="10"/>
      <c r="G12531" s="81"/>
      <c r="AU12531" s="25"/>
    </row>
    <row r="12532">
      <c r="D12532" s="10"/>
      <c r="E12532" s="10"/>
      <c r="G12532" s="81"/>
      <c r="AU12532" s="25"/>
    </row>
    <row r="12533">
      <c r="D12533" s="10"/>
      <c r="E12533" s="10"/>
      <c r="G12533" s="81"/>
      <c r="AU12533" s="25"/>
    </row>
    <row r="12534">
      <c r="D12534" s="10"/>
      <c r="E12534" s="10"/>
      <c r="G12534" s="81"/>
      <c r="AU12534" s="25"/>
    </row>
    <row r="12535">
      <c r="D12535" s="10"/>
      <c r="E12535" s="10"/>
      <c r="G12535" s="81"/>
      <c r="AU12535" s="25"/>
    </row>
    <row r="12536">
      <c r="D12536" s="10"/>
      <c r="E12536" s="10"/>
      <c r="G12536" s="81"/>
      <c r="AU12536" s="25"/>
    </row>
    <row r="12537">
      <c r="D12537" s="10"/>
      <c r="E12537" s="10"/>
      <c r="G12537" s="81"/>
      <c r="AU12537" s="25"/>
    </row>
    <row r="12538">
      <c r="D12538" s="10"/>
      <c r="E12538" s="10"/>
      <c r="G12538" s="81"/>
      <c r="AU12538" s="25"/>
    </row>
    <row r="12539">
      <c r="D12539" s="10"/>
      <c r="E12539" s="10"/>
      <c r="G12539" s="81"/>
      <c r="AU12539" s="25"/>
    </row>
    <row r="12540">
      <c r="D12540" s="10"/>
      <c r="E12540" s="10"/>
      <c r="G12540" s="81"/>
      <c r="AU12540" s="25"/>
    </row>
    <row r="12541">
      <c r="D12541" s="10"/>
      <c r="E12541" s="10"/>
      <c r="G12541" s="81"/>
      <c r="AU12541" s="25"/>
    </row>
    <row r="12542">
      <c r="D12542" s="10"/>
      <c r="E12542" s="10"/>
      <c r="G12542" s="81"/>
      <c r="AU12542" s="25"/>
    </row>
    <row r="12543">
      <c r="D12543" s="10"/>
      <c r="E12543" s="10"/>
      <c r="G12543" s="81"/>
      <c r="AU12543" s="25"/>
    </row>
    <row r="12544">
      <c r="D12544" s="10"/>
      <c r="E12544" s="10"/>
      <c r="G12544" s="81"/>
      <c r="AU12544" s="25"/>
    </row>
    <row r="12545">
      <c r="D12545" s="10"/>
      <c r="E12545" s="10"/>
      <c r="G12545" s="81"/>
      <c r="AU12545" s="25"/>
    </row>
    <row r="12546">
      <c r="D12546" s="10"/>
      <c r="E12546" s="10"/>
      <c r="G12546" s="81"/>
      <c r="AU12546" s="25"/>
    </row>
    <row r="12547">
      <c r="D12547" s="10"/>
      <c r="E12547" s="10"/>
      <c r="G12547" s="81"/>
      <c r="AU12547" s="25"/>
    </row>
    <row r="12548">
      <c r="D12548" s="10"/>
      <c r="E12548" s="10"/>
      <c r="G12548" s="81"/>
      <c r="AU12548" s="25"/>
    </row>
    <row r="12549">
      <c r="D12549" s="10"/>
      <c r="E12549" s="10"/>
      <c r="G12549" s="81"/>
      <c r="AU12549" s="25"/>
    </row>
    <row r="12550">
      <c r="D12550" s="10"/>
      <c r="E12550" s="10"/>
      <c r="G12550" s="81"/>
      <c r="AU12550" s="25"/>
    </row>
    <row r="12551">
      <c r="D12551" s="10"/>
      <c r="E12551" s="10"/>
      <c r="G12551" s="81"/>
      <c r="AU12551" s="25"/>
    </row>
    <row r="12552">
      <c r="D12552" s="10"/>
      <c r="E12552" s="10"/>
      <c r="G12552" s="81"/>
      <c r="AU12552" s="25"/>
    </row>
    <row r="12553">
      <c r="D12553" s="10"/>
      <c r="E12553" s="10"/>
      <c r="G12553" s="81"/>
      <c r="AU12553" s="25"/>
    </row>
    <row r="12554">
      <c r="D12554" s="10"/>
      <c r="E12554" s="10"/>
      <c r="G12554" s="81"/>
      <c r="AU12554" s="25"/>
    </row>
    <row r="12555">
      <c r="D12555" s="10"/>
      <c r="E12555" s="10"/>
      <c r="G12555" s="81"/>
      <c r="AU12555" s="25"/>
    </row>
    <row r="12556">
      <c r="D12556" s="10"/>
      <c r="E12556" s="10"/>
      <c r="G12556" s="81"/>
      <c r="AU12556" s="25"/>
    </row>
    <row r="12557">
      <c r="D12557" s="10"/>
      <c r="E12557" s="10"/>
      <c r="G12557" s="81"/>
      <c r="AU12557" s="25"/>
    </row>
    <row r="12558">
      <c r="D12558" s="10"/>
      <c r="E12558" s="10"/>
      <c r="G12558" s="81"/>
      <c r="AU12558" s="25"/>
    </row>
    <row r="12559">
      <c r="D12559" s="10"/>
      <c r="E12559" s="10"/>
      <c r="G12559" s="81"/>
      <c r="AU12559" s="25"/>
    </row>
    <row r="12560">
      <c r="D12560" s="10"/>
      <c r="E12560" s="10"/>
      <c r="G12560" s="81"/>
      <c r="AU12560" s="25"/>
    </row>
    <row r="12561">
      <c r="D12561" s="10"/>
      <c r="E12561" s="10"/>
      <c r="G12561" s="81"/>
      <c r="AU12561" s="25"/>
    </row>
    <row r="12562">
      <c r="D12562" s="10"/>
      <c r="E12562" s="10"/>
      <c r="G12562" s="81"/>
      <c r="AU12562" s="25"/>
    </row>
    <row r="12563">
      <c r="D12563" s="10"/>
      <c r="E12563" s="10"/>
      <c r="G12563" s="81"/>
      <c r="AU12563" s="25"/>
    </row>
    <row r="12564">
      <c r="D12564" s="10"/>
      <c r="E12564" s="10"/>
      <c r="G12564" s="81"/>
      <c r="AU12564" s="25"/>
    </row>
    <row r="12565">
      <c r="D12565" s="10"/>
      <c r="E12565" s="10"/>
      <c r="G12565" s="81"/>
      <c r="AU12565" s="25"/>
    </row>
    <row r="12566">
      <c r="D12566" s="10"/>
      <c r="E12566" s="10"/>
      <c r="G12566" s="81"/>
      <c r="AU12566" s="25"/>
    </row>
    <row r="12567">
      <c r="D12567" s="10"/>
      <c r="E12567" s="10"/>
      <c r="G12567" s="81"/>
      <c r="AU12567" s="25"/>
    </row>
    <row r="12568">
      <c r="D12568" s="10"/>
      <c r="E12568" s="10"/>
      <c r="G12568" s="81"/>
      <c r="AU12568" s="25"/>
    </row>
    <row r="12569">
      <c r="D12569" s="10"/>
      <c r="E12569" s="10"/>
      <c r="G12569" s="81"/>
      <c r="AU12569" s="25"/>
    </row>
    <row r="12570">
      <c r="D12570" s="10"/>
      <c r="E12570" s="10"/>
      <c r="G12570" s="81"/>
      <c r="AU12570" s="25"/>
    </row>
    <row r="12571">
      <c r="D12571" s="10"/>
      <c r="E12571" s="10"/>
      <c r="G12571" s="81"/>
      <c r="AU12571" s="25"/>
    </row>
    <row r="12572">
      <c r="D12572" s="10"/>
      <c r="E12572" s="10"/>
      <c r="G12572" s="81"/>
      <c r="AU12572" s="25"/>
    </row>
    <row r="12573">
      <c r="D12573" s="10"/>
      <c r="E12573" s="10"/>
      <c r="G12573" s="81"/>
      <c r="AU12573" s="25"/>
    </row>
    <row r="12574">
      <c r="D12574" s="10"/>
      <c r="E12574" s="10"/>
      <c r="G12574" s="81"/>
      <c r="AU12574" s="25"/>
    </row>
    <row r="12575">
      <c r="D12575" s="10"/>
      <c r="E12575" s="10"/>
      <c r="G12575" s="81"/>
      <c r="AU12575" s="25"/>
    </row>
    <row r="12576">
      <c r="D12576" s="10"/>
      <c r="E12576" s="10"/>
      <c r="G12576" s="81"/>
      <c r="AU12576" s="25"/>
    </row>
    <row r="12577">
      <c r="D12577" s="10"/>
      <c r="E12577" s="10"/>
      <c r="G12577" s="81"/>
      <c r="AU12577" s="25"/>
    </row>
    <row r="12578">
      <c r="D12578" s="10"/>
      <c r="E12578" s="10"/>
      <c r="G12578" s="81"/>
      <c r="AU12578" s="25"/>
    </row>
    <row r="12579">
      <c r="D12579" s="10"/>
      <c r="E12579" s="10"/>
      <c r="G12579" s="81"/>
      <c r="AU12579" s="25"/>
    </row>
    <row r="12580">
      <c r="D12580" s="10"/>
      <c r="E12580" s="10"/>
      <c r="G12580" s="81"/>
      <c r="AU12580" s="25"/>
    </row>
    <row r="12581">
      <c r="D12581" s="10"/>
      <c r="E12581" s="10"/>
      <c r="G12581" s="81"/>
      <c r="AU12581" s="25"/>
    </row>
    <row r="12582">
      <c r="D12582" s="10"/>
      <c r="E12582" s="10"/>
      <c r="G12582" s="81"/>
      <c r="AU12582" s="25"/>
    </row>
    <row r="12583">
      <c r="D12583" s="10"/>
      <c r="E12583" s="10"/>
      <c r="G12583" s="81"/>
      <c r="AU12583" s="25"/>
    </row>
    <row r="12584">
      <c r="D12584" s="10"/>
      <c r="E12584" s="10"/>
      <c r="G12584" s="81"/>
      <c r="AU12584" s="25"/>
    </row>
    <row r="12585">
      <c r="D12585" s="10"/>
      <c r="E12585" s="10"/>
      <c r="G12585" s="81"/>
      <c r="AU12585" s="25"/>
    </row>
    <row r="12586">
      <c r="D12586" s="10"/>
      <c r="E12586" s="10"/>
      <c r="G12586" s="81"/>
      <c r="AU12586" s="25"/>
    </row>
    <row r="12587">
      <c r="D12587" s="10"/>
      <c r="E12587" s="10"/>
      <c r="G12587" s="81"/>
      <c r="AU12587" s="25"/>
    </row>
    <row r="12588">
      <c r="D12588" s="10"/>
      <c r="E12588" s="10"/>
      <c r="G12588" s="81"/>
      <c r="AU12588" s="25"/>
    </row>
    <row r="12589">
      <c r="D12589" s="10"/>
      <c r="E12589" s="10"/>
      <c r="G12589" s="81"/>
      <c r="AU12589" s="25"/>
    </row>
    <row r="12590">
      <c r="D12590" s="10"/>
      <c r="E12590" s="10"/>
      <c r="G12590" s="81"/>
      <c r="AU12590" s="25"/>
    </row>
    <row r="12591">
      <c r="D12591" s="10"/>
      <c r="E12591" s="10"/>
      <c r="G12591" s="81"/>
      <c r="AU12591" s="25"/>
    </row>
    <row r="12592">
      <c r="D12592" s="10"/>
      <c r="E12592" s="10"/>
      <c r="G12592" s="81"/>
      <c r="AU12592" s="25"/>
    </row>
    <row r="12593">
      <c r="D12593" s="10"/>
      <c r="E12593" s="10"/>
      <c r="G12593" s="81"/>
      <c r="AU12593" s="25"/>
    </row>
    <row r="12594">
      <c r="D12594" s="10"/>
      <c r="E12594" s="10"/>
      <c r="G12594" s="81"/>
      <c r="AU12594" s="25"/>
    </row>
    <row r="12595">
      <c r="D12595" s="10"/>
      <c r="E12595" s="10"/>
      <c r="G12595" s="81"/>
      <c r="AU12595" s="25"/>
    </row>
    <row r="12596">
      <c r="D12596" s="10"/>
      <c r="E12596" s="10"/>
      <c r="G12596" s="81"/>
      <c r="AU12596" s="25"/>
    </row>
    <row r="12597">
      <c r="D12597" s="10"/>
      <c r="E12597" s="10"/>
      <c r="G12597" s="81"/>
      <c r="AU12597" s="25"/>
    </row>
    <row r="12598">
      <c r="D12598" s="10"/>
      <c r="E12598" s="10"/>
      <c r="G12598" s="81"/>
      <c r="AU12598" s="25"/>
    </row>
    <row r="12599">
      <c r="D12599" s="10"/>
      <c r="E12599" s="10"/>
      <c r="G12599" s="81"/>
      <c r="AU12599" s="25"/>
    </row>
    <row r="12600">
      <c r="D12600" s="10"/>
      <c r="E12600" s="10"/>
      <c r="G12600" s="81"/>
      <c r="AU12600" s="25"/>
    </row>
    <row r="12601">
      <c r="D12601" s="10"/>
      <c r="E12601" s="10"/>
      <c r="G12601" s="81"/>
      <c r="AU12601" s="25"/>
    </row>
    <row r="12602">
      <c r="D12602" s="10"/>
      <c r="E12602" s="10"/>
      <c r="G12602" s="81"/>
      <c r="AU12602" s="25"/>
    </row>
    <row r="12603">
      <c r="D12603" s="10"/>
      <c r="E12603" s="10"/>
      <c r="G12603" s="81"/>
      <c r="AU12603" s="25"/>
    </row>
    <row r="12604">
      <c r="D12604" s="10"/>
      <c r="E12604" s="10"/>
      <c r="G12604" s="81"/>
      <c r="AU12604" s="25"/>
    </row>
    <row r="12605">
      <c r="D12605" s="10"/>
      <c r="E12605" s="10"/>
      <c r="G12605" s="81"/>
      <c r="AU12605" s="25"/>
    </row>
    <row r="12606">
      <c r="D12606" s="10"/>
      <c r="E12606" s="10"/>
      <c r="G12606" s="81"/>
      <c r="AU12606" s="25"/>
    </row>
    <row r="12607">
      <c r="D12607" s="10"/>
      <c r="E12607" s="10"/>
      <c r="G12607" s="81"/>
      <c r="AU12607" s="25"/>
    </row>
    <row r="12608">
      <c r="D12608" s="10"/>
      <c r="E12608" s="10"/>
      <c r="G12608" s="81"/>
      <c r="AU12608" s="25"/>
    </row>
    <row r="12609">
      <c r="D12609" s="10"/>
      <c r="E12609" s="10"/>
      <c r="G12609" s="81"/>
      <c r="AU12609" s="25"/>
    </row>
    <row r="12610">
      <c r="D12610" s="10"/>
      <c r="E12610" s="10"/>
      <c r="G12610" s="81"/>
      <c r="AU12610" s="25"/>
    </row>
    <row r="12611">
      <c r="D12611" s="10"/>
      <c r="E12611" s="10"/>
      <c r="G12611" s="81"/>
      <c r="AU12611" s="25"/>
    </row>
    <row r="12612">
      <c r="D12612" s="10"/>
      <c r="E12612" s="10"/>
      <c r="G12612" s="81"/>
      <c r="AU12612" s="25"/>
    </row>
    <row r="12613">
      <c r="D12613" s="10"/>
      <c r="E12613" s="10"/>
      <c r="G12613" s="81"/>
      <c r="AU12613" s="25"/>
    </row>
    <row r="12614">
      <c r="D12614" s="10"/>
      <c r="E12614" s="10"/>
      <c r="G12614" s="81"/>
      <c r="AU12614" s="25"/>
    </row>
    <row r="12615">
      <c r="D12615" s="10"/>
      <c r="E12615" s="10"/>
      <c r="G12615" s="81"/>
      <c r="AU12615" s="25"/>
    </row>
    <row r="12616">
      <c r="D12616" s="10"/>
      <c r="E12616" s="10"/>
      <c r="G12616" s="81"/>
      <c r="AU12616" s="25"/>
    </row>
    <row r="12617">
      <c r="D12617" s="10"/>
      <c r="E12617" s="10"/>
      <c r="G12617" s="81"/>
      <c r="AU12617" s="25"/>
    </row>
    <row r="12618">
      <c r="D12618" s="10"/>
      <c r="E12618" s="10"/>
      <c r="G12618" s="81"/>
      <c r="AU12618" s="25"/>
    </row>
    <row r="12619">
      <c r="D12619" s="10"/>
      <c r="E12619" s="10"/>
      <c r="G12619" s="81"/>
      <c r="AU12619" s="25"/>
    </row>
    <row r="12620">
      <c r="D12620" s="10"/>
      <c r="E12620" s="10"/>
      <c r="G12620" s="81"/>
      <c r="AU12620" s="25"/>
    </row>
    <row r="12621">
      <c r="D12621" s="10"/>
      <c r="E12621" s="10"/>
      <c r="G12621" s="81"/>
      <c r="AU12621" s="25"/>
    </row>
    <row r="12622">
      <c r="D12622" s="10"/>
      <c r="E12622" s="10"/>
      <c r="G12622" s="81"/>
      <c r="AU12622" s="25"/>
    </row>
    <row r="12623">
      <c r="D12623" s="10"/>
      <c r="E12623" s="10"/>
      <c r="G12623" s="81"/>
      <c r="AU12623" s="25"/>
    </row>
    <row r="12624">
      <c r="D12624" s="10"/>
      <c r="E12624" s="10"/>
      <c r="G12624" s="81"/>
      <c r="AU12624" s="25"/>
    </row>
    <row r="12625">
      <c r="D12625" s="10"/>
      <c r="E12625" s="10"/>
      <c r="G12625" s="81"/>
      <c r="AU12625" s="25"/>
    </row>
    <row r="12626">
      <c r="D12626" s="10"/>
      <c r="E12626" s="10"/>
      <c r="G12626" s="81"/>
      <c r="AU12626" s="25"/>
    </row>
    <row r="12627">
      <c r="D12627" s="10"/>
      <c r="E12627" s="10"/>
      <c r="G12627" s="81"/>
      <c r="AU12627" s="25"/>
    </row>
    <row r="12628">
      <c r="D12628" s="10"/>
      <c r="E12628" s="10"/>
      <c r="G12628" s="81"/>
      <c r="AU12628" s="25"/>
    </row>
    <row r="12629">
      <c r="D12629" s="10"/>
      <c r="E12629" s="10"/>
      <c r="G12629" s="81"/>
      <c r="AU12629" s="25"/>
    </row>
    <row r="12630">
      <c r="D12630" s="10"/>
      <c r="E12630" s="10"/>
      <c r="G12630" s="81"/>
      <c r="AU12630" s="25"/>
    </row>
    <row r="12631">
      <c r="D12631" s="10"/>
      <c r="E12631" s="10"/>
      <c r="G12631" s="81"/>
      <c r="AU12631" s="25"/>
    </row>
    <row r="12632">
      <c r="D12632" s="10"/>
      <c r="E12632" s="10"/>
      <c r="G12632" s="81"/>
      <c r="AU12632" s="25"/>
    </row>
    <row r="12633">
      <c r="D12633" s="10"/>
      <c r="E12633" s="10"/>
      <c r="G12633" s="81"/>
      <c r="AU12633" s="25"/>
    </row>
    <row r="12634">
      <c r="D12634" s="10"/>
      <c r="E12634" s="10"/>
      <c r="G12634" s="81"/>
      <c r="AU12634" s="25"/>
    </row>
    <row r="12635">
      <c r="D12635" s="10"/>
      <c r="E12635" s="10"/>
      <c r="G12635" s="81"/>
      <c r="AU12635" s="25"/>
    </row>
    <row r="12636">
      <c r="D12636" s="10"/>
      <c r="E12636" s="10"/>
      <c r="G12636" s="81"/>
      <c r="AU12636" s="25"/>
    </row>
    <row r="12637">
      <c r="D12637" s="10"/>
      <c r="E12637" s="10"/>
      <c r="G12637" s="81"/>
      <c r="AU12637" s="25"/>
    </row>
    <row r="12638">
      <c r="D12638" s="10"/>
      <c r="E12638" s="10"/>
      <c r="G12638" s="81"/>
      <c r="AU12638" s="25"/>
    </row>
    <row r="12639">
      <c r="D12639" s="10"/>
      <c r="E12639" s="10"/>
      <c r="G12639" s="81"/>
      <c r="AU12639" s="25"/>
    </row>
    <row r="12640">
      <c r="D12640" s="10"/>
      <c r="E12640" s="10"/>
      <c r="G12640" s="81"/>
      <c r="AU12640" s="25"/>
    </row>
    <row r="12641">
      <c r="D12641" s="10"/>
      <c r="E12641" s="10"/>
      <c r="G12641" s="81"/>
      <c r="AU12641" s="25"/>
    </row>
    <row r="12642">
      <c r="D12642" s="10"/>
      <c r="E12642" s="10"/>
      <c r="G12642" s="81"/>
      <c r="AU12642" s="25"/>
    </row>
    <row r="12643">
      <c r="D12643" s="10"/>
      <c r="E12643" s="10"/>
      <c r="G12643" s="81"/>
      <c r="AU12643" s="25"/>
    </row>
    <row r="12644">
      <c r="D12644" s="10"/>
      <c r="E12644" s="10"/>
      <c r="G12644" s="81"/>
      <c r="AU12644" s="25"/>
    </row>
    <row r="12645">
      <c r="D12645" s="10"/>
      <c r="E12645" s="10"/>
      <c r="G12645" s="81"/>
      <c r="AU12645" s="25"/>
    </row>
    <row r="12646">
      <c r="D12646" s="10"/>
      <c r="E12646" s="10"/>
      <c r="G12646" s="81"/>
      <c r="AU12646" s="25"/>
    </row>
    <row r="12647">
      <c r="D12647" s="10"/>
      <c r="E12647" s="10"/>
      <c r="G12647" s="81"/>
      <c r="AU12647" s="25"/>
    </row>
    <row r="12648">
      <c r="D12648" s="10"/>
      <c r="E12648" s="10"/>
      <c r="G12648" s="81"/>
      <c r="AU12648" s="25"/>
    </row>
    <row r="12649">
      <c r="D12649" s="10"/>
      <c r="E12649" s="10"/>
      <c r="G12649" s="81"/>
      <c r="AU12649" s="25"/>
    </row>
    <row r="12650">
      <c r="D12650" s="10"/>
      <c r="E12650" s="10"/>
      <c r="G12650" s="81"/>
      <c r="AU12650" s="25"/>
    </row>
    <row r="12651">
      <c r="D12651" s="10"/>
      <c r="E12651" s="10"/>
      <c r="G12651" s="81"/>
      <c r="AU12651" s="25"/>
    </row>
    <row r="12652">
      <c r="D12652" s="10"/>
      <c r="E12652" s="10"/>
      <c r="G12652" s="81"/>
      <c r="AU12652" s="25"/>
    </row>
    <row r="12653">
      <c r="D12653" s="10"/>
      <c r="E12653" s="10"/>
      <c r="G12653" s="81"/>
      <c r="AU12653" s="25"/>
    </row>
    <row r="12654">
      <c r="D12654" s="10"/>
      <c r="E12654" s="10"/>
      <c r="G12654" s="81"/>
      <c r="AU12654" s="25"/>
    </row>
    <row r="12655">
      <c r="D12655" s="10"/>
      <c r="E12655" s="10"/>
      <c r="G12655" s="81"/>
      <c r="AU12655" s="25"/>
    </row>
    <row r="12656">
      <c r="D12656" s="10"/>
      <c r="E12656" s="10"/>
      <c r="G12656" s="81"/>
      <c r="AU12656" s="25"/>
    </row>
    <row r="12657">
      <c r="D12657" s="10"/>
      <c r="E12657" s="10"/>
      <c r="G12657" s="81"/>
      <c r="AU12657" s="25"/>
    </row>
    <row r="12658">
      <c r="D12658" s="10"/>
      <c r="E12658" s="10"/>
      <c r="G12658" s="81"/>
      <c r="AU12658" s="25"/>
    </row>
    <row r="12659">
      <c r="D12659" s="10"/>
      <c r="E12659" s="10"/>
      <c r="G12659" s="81"/>
      <c r="AU12659" s="25"/>
    </row>
    <row r="12660">
      <c r="D12660" s="10"/>
      <c r="E12660" s="10"/>
      <c r="G12660" s="81"/>
      <c r="AU12660" s="25"/>
    </row>
    <row r="12661">
      <c r="D12661" s="10"/>
      <c r="E12661" s="10"/>
      <c r="G12661" s="81"/>
      <c r="AU12661" s="25"/>
    </row>
    <row r="12662">
      <c r="D12662" s="10"/>
      <c r="E12662" s="10"/>
      <c r="G12662" s="81"/>
      <c r="AU12662" s="25"/>
    </row>
    <row r="12663">
      <c r="D12663" s="10"/>
      <c r="E12663" s="10"/>
      <c r="G12663" s="81"/>
      <c r="AU12663" s="25"/>
    </row>
    <row r="12664">
      <c r="D12664" s="10"/>
      <c r="E12664" s="10"/>
      <c r="G12664" s="81"/>
      <c r="AU12664" s="25"/>
    </row>
    <row r="12665">
      <c r="D12665" s="10"/>
      <c r="E12665" s="10"/>
      <c r="G12665" s="81"/>
      <c r="AU12665" s="25"/>
    </row>
    <row r="12666">
      <c r="D12666" s="10"/>
      <c r="E12666" s="10"/>
      <c r="G12666" s="81"/>
      <c r="AU12666" s="25"/>
    </row>
    <row r="12667">
      <c r="D12667" s="10"/>
      <c r="E12667" s="10"/>
      <c r="G12667" s="81"/>
      <c r="AU12667" s="25"/>
    </row>
    <row r="12668">
      <c r="D12668" s="10"/>
      <c r="E12668" s="10"/>
      <c r="G12668" s="81"/>
      <c r="AU12668" s="25"/>
    </row>
    <row r="12669">
      <c r="D12669" s="10"/>
      <c r="E12669" s="10"/>
      <c r="G12669" s="81"/>
      <c r="AU12669" s="25"/>
    </row>
    <row r="12670">
      <c r="D12670" s="10"/>
      <c r="E12670" s="10"/>
      <c r="G12670" s="81"/>
      <c r="AU12670" s="25"/>
    </row>
    <row r="12671">
      <c r="D12671" s="10"/>
      <c r="E12671" s="10"/>
      <c r="G12671" s="81"/>
      <c r="AU12671" s="25"/>
    </row>
    <row r="12672">
      <c r="D12672" s="10"/>
      <c r="E12672" s="10"/>
      <c r="G12672" s="81"/>
      <c r="AU12672" s="25"/>
    </row>
    <row r="12673">
      <c r="D12673" s="10"/>
      <c r="E12673" s="10"/>
      <c r="G12673" s="81"/>
      <c r="AU12673" s="25"/>
    </row>
    <row r="12674">
      <c r="D12674" s="10"/>
      <c r="E12674" s="10"/>
      <c r="G12674" s="81"/>
      <c r="AU12674" s="25"/>
    </row>
    <row r="12675">
      <c r="D12675" s="10"/>
      <c r="E12675" s="10"/>
      <c r="G12675" s="81"/>
      <c r="AU12675" s="25"/>
    </row>
    <row r="12676">
      <c r="D12676" s="10"/>
      <c r="E12676" s="10"/>
      <c r="G12676" s="81"/>
      <c r="AU12676" s="25"/>
    </row>
    <row r="12677">
      <c r="D12677" s="10"/>
      <c r="E12677" s="10"/>
      <c r="G12677" s="81"/>
      <c r="AU12677" s="25"/>
    </row>
    <row r="12678">
      <c r="D12678" s="10"/>
      <c r="E12678" s="10"/>
      <c r="G12678" s="81"/>
      <c r="AU12678" s="25"/>
    </row>
    <row r="12679">
      <c r="D12679" s="10"/>
      <c r="E12679" s="10"/>
      <c r="G12679" s="81"/>
      <c r="AU12679" s="25"/>
    </row>
    <row r="12680">
      <c r="D12680" s="10"/>
      <c r="E12680" s="10"/>
      <c r="G12680" s="81"/>
      <c r="AU12680" s="25"/>
    </row>
    <row r="12681">
      <c r="D12681" s="10"/>
      <c r="E12681" s="10"/>
      <c r="G12681" s="81"/>
      <c r="AU12681" s="25"/>
    </row>
    <row r="12682">
      <c r="D12682" s="10"/>
      <c r="E12682" s="10"/>
      <c r="G12682" s="81"/>
      <c r="AU12682" s="25"/>
    </row>
    <row r="12683">
      <c r="D12683" s="10"/>
      <c r="E12683" s="10"/>
      <c r="G12683" s="81"/>
      <c r="AU12683" s="25"/>
    </row>
    <row r="12684">
      <c r="D12684" s="10"/>
      <c r="E12684" s="10"/>
      <c r="G12684" s="81"/>
      <c r="AU12684" s="25"/>
    </row>
    <row r="12685">
      <c r="D12685" s="10"/>
      <c r="E12685" s="10"/>
      <c r="G12685" s="81"/>
      <c r="AU12685" s="25"/>
    </row>
    <row r="12686">
      <c r="D12686" s="10"/>
      <c r="E12686" s="10"/>
      <c r="G12686" s="81"/>
      <c r="AU12686" s="25"/>
    </row>
    <row r="12687">
      <c r="D12687" s="10"/>
      <c r="E12687" s="10"/>
      <c r="G12687" s="81"/>
      <c r="AU12687" s="25"/>
    </row>
    <row r="12688">
      <c r="D12688" s="10"/>
      <c r="E12688" s="10"/>
      <c r="G12688" s="81"/>
      <c r="AU12688" s="25"/>
    </row>
    <row r="12689">
      <c r="D12689" s="10"/>
      <c r="E12689" s="10"/>
      <c r="G12689" s="81"/>
      <c r="AU12689" s="25"/>
    </row>
    <row r="12690">
      <c r="D12690" s="10"/>
      <c r="E12690" s="10"/>
      <c r="G12690" s="81"/>
      <c r="AU12690" s="25"/>
    </row>
    <row r="12691">
      <c r="D12691" s="10"/>
      <c r="E12691" s="10"/>
      <c r="G12691" s="81"/>
      <c r="AU12691" s="25"/>
    </row>
    <row r="12692">
      <c r="D12692" s="10"/>
      <c r="E12692" s="10"/>
      <c r="G12692" s="81"/>
      <c r="AU12692" s="25"/>
    </row>
    <row r="12693">
      <c r="D12693" s="10"/>
      <c r="E12693" s="10"/>
      <c r="G12693" s="81"/>
      <c r="AU12693" s="25"/>
    </row>
    <row r="12694">
      <c r="D12694" s="10"/>
      <c r="E12694" s="10"/>
      <c r="G12694" s="81"/>
      <c r="AU12694" s="25"/>
    </row>
    <row r="12695">
      <c r="D12695" s="10"/>
      <c r="E12695" s="10"/>
      <c r="G12695" s="81"/>
      <c r="AU12695" s="25"/>
    </row>
    <row r="12696">
      <c r="D12696" s="10"/>
      <c r="E12696" s="10"/>
      <c r="G12696" s="81"/>
      <c r="AU12696" s="25"/>
    </row>
    <row r="12697">
      <c r="D12697" s="10"/>
      <c r="E12697" s="10"/>
      <c r="G12697" s="81"/>
      <c r="AU12697" s="25"/>
    </row>
    <row r="12698">
      <c r="D12698" s="10"/>
      <c r="E12698" s="10"/>
      <c r="G12698" s="81"/>
      <c r="AU12698" s="25"/>
    </row>
    <row r="12699">
      <c r="D12699" s="10"/>
      <c r="E12699" s="10"/>
      <c r="G12699" s="81"/>
      <c r="AU12699" s="25"/>
    </row>
    <row r="12700">
      <c r="D12700" s="10"/>
      <c r="E12700" s="10"/>
      <c r="G12700" s="81"/>
      <c r="AU12700" s="25"/>
    </row>
    <row r="12701">
      <c r="D12701" s="10"/>
      <c r="E12701" s="10"/>
      <c r="G12701" s="81"/>
      <c r="AU12701" s="25"/>
    </row>
    <row r="12702">
      <c r="D12702" s="10"/>
      <c r="E12702" s="10"/>
      <c r="G12702" s="81"/>
      <c r="AU12702" s="25"/>
    </row>
    <row r="12703">
      <c r="D12703" s="10"/>
      <c r="E12703" s="10"/>
      <c r="G12703" s="81"/>
      <c r="AU12703" s="25"/>
    </row>
    <row r="12704">
      <c r="D12704" s="10"/>
      <c r="E12704" s="10"/>
      <c r="G12704" s="81"/>
      <c r="AU12704" s="25"/>
    </row>
    <row r="12705">
      <c r="D12705" s="10"/>
      <c r="E12705" s="10"/>
      <c r="G12705" s="81"/>
      <c r="AU12705" s="25"/>
    </row>
    <row r="12706">
      <c r="D12706" s="10"/>
      <c r="E12706" s="10"/>
      <c r="G12706" s="81"/>
      <c r="AU12706" s="25"/>
    </row>
    <row r="12707">
      <c r="D12707" s="10"/>
      <c r="E12707" s="10"/>
      <c r="G12707" s="81"/>
      <c r="AU12707" s="25"/>
    </row>
    <row r="12708">
      <c r="D12708" s="10"/>
      <c r="E12708" s="10"/>
      <c r="G12708" s="81"/>
      <c r="AU12708" s="25"/>
    </row>
    <row r="12709">
      <c r="D12709" s="10"/>
      <c r="E12709" s="10"/>
      <c r="G12709" s="81"/>
      <c r="AU12709" s="25"/>
    </row>
    <row r="12710">
      <c r="D12710" s="10"/>
      <c r="E12710" s="10"/>
      <c r="G12710" s="81"/>
      <c r="AU12710" s="25"/>
    </row>
    <row r="12711">
      <c r="D12711" s="10"/>
      <c r="E12711" s="10"/>
      <c r="G12711" s="81"/>
      <c r="AU12711" s="25"/>
    </row>
    <row r="12712">
      <c r="D12712" s="10"/>
      <c r="E12712" s="10"/>
      <c r="G12712" s="81"/>
      <c r="AU12712" s="25"/>
    </row>
    <row r="12713">
      <c r="D12713" s="10"/>
      <c r="E12713" s="10"/>
      <c r="G12713" s="81"/>
      <c r="AU12713" s="25"/>
    </row>
    <row r="12714">
      <c r="D12714" s="10"/>
      <c r="E12714" s="10"/>
      <c r="G12714" s="81"/>
      <c r="AU12714" s="25"/>
    </row>
    <row r="12715">
      <c r="D12715" s="10"/>
      <c r="E12715" s="10"/>
      <c r="G12715" s="81"/>
      <c r="AU12715" s="25"/>
    </row>
    <row r="12716">
      <c r="D12716" s="10"/>
      <c r="E12716" s="10"/>
      <c r="G12716" s="81"/>
      <c r="AU12716" s="25"/>
    </row>
    <row r="12717">
      <c r="D12717" s="10"/>
      <c r="E12717" s="10"/>
      <c r="G12717" s="81"/>
      <c r="AU12717" s="25"/>
    </row>
    <row r="12718">
      <c r="D12718" s="10"/>
      <c r="E12718" s="10"/>
      <c r="G12718" s="81"/>
      <c r="AU12718" s="25"/>
    </row>
    <row r="12719">
      <c r="D12719" s="10"/>
      <c r="E12719" s="10"/>
      <c r="G12719" s="81"/>
      <c r="AU12719" s="25"/>
    </row>
    <row r="12720">
      <c r="D12720" s="10"/>
      <c r="E12720" s="10"/>
      <c r="G12720" s="81"/>
      <c r="AU12720" s="25"/>
    </row>
    <row r="12721">
      <c r="D12721" s="10"/>
      <c r="E12721" s="10"/>
      <c r="G12721" s="81"/>
      <c r="AU12721" s="25"/>
    </row>
    <row r="12722">
      <c r="D12722" s="10"/>
      <c r="E12722" s="10"/>
      <c r="G12722" s="81"/>
      <c r="AU12722" s="25"/>
    </row>
    <row r="12723">
      <c r="D12723" s="10"/>
      <c r="E12723" s="10"/>
      <c r="G12723" s="81"/>
      <c r="AU12723" s="25"/>
    </row>
    <row r="12724">
      <c r="D12724" s="10"/>
      <c r="E12724" s="10"/>
      <c r="G12724" s="81"/>
      <c r="AU12724" s="25"/>
    </row>
    <row r="12725">
      <c r="D12725" s="10"/>
      <c r="E12725" s="10"/>
      <c r="G12725" s="81"/>
      <c r="AU12725" s="25"/>
    </row>
    <row r="12726">
      <c r="D12726" s="10"/>
      <c r="E12726" s="10"/>
      <c r="G12726" s="81"/>
      <c r="AU12726" s="25"/>
    </row>
    <row r="12727">
      <c r="D12727" s="10"/>
      <c r="E12727" s="10"/>
      <c r="G12727" s="81"/>
      <c r="AU12727" s="25"/>
    </row>
    <row r="12728">
      <c r="D12728" s="10"/>
      <c r="E12728" s="10"/>
      <c r="G12728" s="81"/>
      <c r="AU12728" s="25"/>
    </row>
    <row r="12729">
      <c r="D12729" s="10"/>
      <c r="E12729" s="10"/>
      <c r="G12729" s="81"/>
      <c r="AU12729" s="25"/>
    </row>
    <row r="12730">
      <c r="D12730" s="10"/>
      <c r="E12730" s="10"/>
      <c r="G12730" s="81"/>
      <c r="AU12730" s="25"/>
    </row>
    <row r="12731">
      <c r="D12731" s="10"/>
      <c r="E12731" s="10"/>
      <c r="G12731" s="81"/>
      <c r="AU12731" s="25"/>
    </row>
    <row r="12732">
      <c r="D12732" s="10"/>
      <c r="E12732" s="10"/>
      <c r="G12732" s="81"/>
      <c r="AU12732" s="25"/>
    </row>
    <row r="12733">
      <c r="D12733" s="10"/>
      <c r="E12733" s="10"/>
      <c r="G12733" s="81"/>
      <c r="AU12733" s="25"/>
    </row>
    <row r="12734">
      <c r="D12734" s="10"/>
      <c r="E12734" s="10"/>
      <c r="G12734" s="81"/>
      <c r="AU12734" s="25"/>
    </row>
    <row r="12735">
      <c r="D12735" s="10"/>
      <c r="E12735" s="10"/>
      <c r="G12735" s="81"/>
      <c r="AU12735" s="25"/>
    </row>
    <row r="12736">
      <c r="D12736" s="10"/>
      <c r="E12736" s="10"/>
      <c r="G12736" s="81"/>
      <c r="AU12736" s="25"/>
    </row>
    <row r="12737">
      <c r="D12737" s="10"/>
      <c r="E12737" s="10"/>
      <c r="G12737" s="81"/>
      <c r="AU12737" s="25"/>
    </row>
    <row r="12738">
      <c r="D12738" s="10"/>
      <c r="E12738" s="10"/>
      <c r="G12738" s="81"/>
      <c r="AU12738" s="25"/>
    </row>
    <row r="12739">
      <c r="D12739" s="10"/>
      <c r="E12739" s="10"/>
      <c r="G12739" s="81"/>
      <c r="AU12739" s="25"/>
    </row>
    <row r="12740">
      <c r="D12740" s="10"/>
      <c r="E12740" s="10"/>
      <c r="G12740" s="81"/>
      <c r="AU12740" s="25"/>
    </row>
    <row r="12741">
      <c r="D12741" s="10"/>
      <c r="E12741" s="10"/>
      <c r="G12741" s="81"/>
      <c r="AU12741" s="25"/>
    </row>
    <row r="12742">
      <c r="D12742" s="10"/>
      <c r="E12742" s="10"/>
      <c r="G12742" s="81"/>
      <c r="AU12742" s="25"/>
    </row>
    <row r="12743">
      <c r="D12743" s="10"/>
      <c r="E12743" s="10"/>
      <c r="G12743" s="81"/>
      <c r="AU12743" s="25"/>
    </row>
    <row r="12744">
      <c r="D12744" s="10"/>
      <c r="E12744" s="10"/>
      <c r="G12744" s="81"/>
      <c r="AU12744" s="25"/>
    </row>
    <row r="12745">
      <c r="D12745" s="10"/>
      <c r="E12745" s="10"/>
      <c r="G12745" s="81"/>
      <c r="AU12745" s="25"/>
    </row>
    <row r="12746">
      <c r="D12746" s="10"/>
      <c r="E12746" s="10"/>
      <c r="G12746" s="81"/>
      <c r="AU12746" s="25"/>
    </row>
    <row r="12747">
      <c r="D12747" s="10"/>
      <c r="E12747" s="10"/>
      <c r="G12747" s="81"/>
      <c r="AU12747" s="25"/>
    </row>
    <row r="12748">
      <c r="D12748" s="10"/>
      <c r="E12748" s="10"/>
      <c r="G12748" s="81"/>
      <c r="AU12748" s="25"/>
    </row>
    <row r="12749">
      <c r="D12749" s="10"/>
      <c r="E12749" s="10"/>
      <c r="G12749" s="81"/>
      <c r="AU12749" s="25"/>
    </row>
    <row r="12750">
      <c r="D12750" s="10"/>
      <c r="E12750" s="10"/>
      <c r="G12750" s="81"/>
      <c r="AU12750" s="25"/>
    </row>
    <row r="12751">
      <c r="D12751" s="10"/>
      <c r="E12751" s="10"/>
      <c r="G12751" s="81"/>
      <c r="AU12751" s="25"/>
    </row>
    <row r="12752">
      <c r="D12752" s="10"/>
      <c r="E12752" s="10"/>
      <c r="G12752" s="81"/>
      <c r="AU12752" s="25"/>
    </row>
    <row r="12753">
      <c r="D12753" s="10"/>
      <c r="E12753" s="10"/>
      <c r="G12753" s="81"/>
      <c r="AU12753" s="25"/>
    </row>
    <row r="12754">
      <c r="D12754" s="10"/>
      <c r="E12754" s="10"/>
      <c r="G12754" s="81"/>
      <c r="AU12754" s="25"/>
    </row>
    <row r="12755">
      <c r="D12755" s="10"/>
      <c r="E12755" s="10"/>
      <c r="G12755" s="81"/>
      <c r="AU12755" s="25"/>
    </row>
    <row r="12756">
      <c r="D12756" s="10"/>
      <c r="E12756" s="10"/>
      <c r="G12756" s="81"/>
      <c r="AU12756" s="25"/>
    </row>
    <row r="12757">
      <c r="D12757" s="10"/>
      <c r="E12757" s="10"/>
      <c r="G12757" s="81"/>
      <c r="AU12757" s="25"/>
    </row>
    <row r="12758">
      <c r="D12758" s="10"/>
      <c r="E12758" s="10"/>
      <c r="G12758" s="81"/>
      <c r="AU12758" s="25"/>
    </row>
    <row r="12759">
      <c r="D12759" s="10"/>
      <c r="E12759" s="10"/>
      <c r="G12759" s="81"/>
      <c r="AU12759" s="25"/>
    </row>
    <row r="12760">
      <c r="D12760" s="10"/>
      <c r="E12760" s="10"/>
      <c r="G12760" s="81"/>
      <c r="AU12760" s="25"/>
    </row>
    <row r="12761">
      <c r="D12761" s="10"/>
      <c r="E12761" s="10"/>
      <c r="G12761" s="81"/>
      <c r="AU12761" s="25"/>
    </row>
    <row r="12762">
      <c r="D12762" s="10"/>
      <c r="E12762" s="10"/>
      <c r="G12762" s="81"/>
      <c r="AU12762" s="25"/>
    </row>
    <row r="12763">
      <c r="D12763" s="10"/>
      <c r="E12763" s="10"/>
      <c r="G12763" s="81"/>
      <c r="AU12763" s="25"/>
    </row>
    <row r="12764">
      <c r="D12764" s="10"/>
      <c r="E12764" s="10"/>
      <c r="G12764" s="81"/>
      <c r="AU12764" s="25"/>
    </row>
    <row r="12765">
      <c r="D12765" s="10"/>
      <c r="E12765" s="10"/>
      <c r="G12765" s="81"/>
      <c r="AU12765" s="25"/>
    </row>
    <row r="12766">
      <c r="D12766" s="10"/>
      <c r="E12766" s="10"/>
      <c r="G12766" s="81"/>
      <c r="AU12766" s="25"/>
    </row>
    <row r="12767">
      <c r="D12767" s="10"/>
      <c r="E12767" s="10"/>
      <c r="G12767" s="81"/>
      <c r="AU12767" s="25"/>
    </row>
    <row r="12768">
      <c r="D12768" s="10"/>
      <c r="E12768" s="10"/>
      <c r="G12768" s="81"/>
      <c r="AU12768" s="25"/>
    </row>
    <row r="12769">
      <c r="D12769" s="10"/>
      <c r="E12769" s="10"/>
      <c r="G12769" s="81"/>
      <c r="AU12769" s="25"/>
    </row>
    <row r="12770">
      <c r="D12770" s="10"/>
      <c r="E12770" s="10"/>
      <c r="G12770" s="81"/>
      <c r="AU12770" s="25"/>
    </row>
    <row r="12771">
      <c r="D12771" s="10"/>
      <c r="E12771" s="10"/>
      <c r="G12771" s="81"/>
      <c r="AU12771" s="25"/>
    </row>
    <row r="12772">
      <c r="D12772" s="10"/>
      <c r="E12772" s="10"/>
      <c r="G12772" s="81"/>
      <c r="AU12772" s="25"/>
    </row>
    <row r="12773">
      <c r="D12773" s="10"/>
      <c r="E12773" s="10"/>
      <c r="G12773" s="81"/>
      <c r="AU12773" s="25"/>
    </row>
    <row r="12774">
      <c r="D12774" s="10"/>
      <c r="E12774" s="10"/>
      <c r="G12774" s="81"/>
      <c r="AU12774" s="25"/>
    </row>
    <row r="12775">
      <c r="D12775" s="10"/>
      <c r="E12775" s="10"/>
      <c r="G12775" s="81"/>
      <c r="AU12775" s="25"/>
    </row>
    <row r="12776">
      <c r="D12776" s="10"/>
      <c r="E12776" s="10"/>
      <c r="G12776" s="81"/>
      <c r="AU12776" s="25"/>
    </row>
    <row r="12777">
      <c r="D12777" s="10"/>
      <c r="E12777" s="10"/>
      <c r="G12777" s="81"/>
      <c r="AU12777" s="25"/>
    </row>
    <row r="12778">
      <c r="D12778" s="10"/>
      <c r="E12778" s="10"/>
      <c r="G12778" s="81"/>
      <c r="AU12778" s="25"/>
    </row>
    <row r="12779">
      <c r="D12779" s="10"/>
      <c r="E12779" s="10"/>
      <c r="G12779" s="81"/>
      <c r="AU12779" s="25"/>
    </row>
    <row r="12780">
      <c r="D12780" s="10"/>
      <c r="E12780" s="10"/>
      <c r="G12780" s="81"/>
      <c r="AU12780" s="25"/>
    </row>
    <row r="12781">
      <c r="D12781" s="10"/>
      <c r="E12781" s="10"/>
      <c r="G12781" s="81"/>
      <c r="AU12781" s="25"/>
    </row>
    <row r="12782">
      <c r="D12782" s="10"/>
      <c r="E12782" s="10"/>
      <c r="G12782" s="81"/>
      <c r="AU12782" s="25"/>
    </row>
    <row r="12783">
      <c r="D12783" s="10"/>
      <c r="E12783" s="10"/>
      <c r="G12783" s="81"/>
      <c r="AU12783" s="25"/>
    </row>
    <row r="12784">
      <c r="D12784" s="10"/>
      <c r="E12784" s="10"/>
      <c r="G12784" s="81"/>
      <c r="AU12784" s="25"/>
    </row>
    <row r="12785">
      <c r="D12785" s="10"/>
      <c r="E12785" s="10"/>
      <c r="G12785" s="81"/>
      <c r="AU12785" s="25"/>
    </row>
    <row r="12786">
      <c r="D12786" s="10"/>
      <c r="E12786" s="10"/>
      <c r="G12786" s="81"/>
      <c r="AU12786" s="25"/>
    </row>
    <row r="12787">
      <c r="D12787" s="10"/>
      <c r="E12787" s="10"/>
      <c r="G12787" s="81"/>
      <c r="AU12787" s="25"/>
    </row>
    <row r="12788">
      <c r="D12788" s="10"/>
      <c r="E12788" s="10"/>
      <c r="G12788" s="81"/>
      <c r="AU12788" s="25"/>
    </row>
    <row r="12789">
      <c r="D12789" s="10"/>
      <c r="E12789" s="10"/>
      <c r="G12789" s="81"/>
      <c r="AU12789" s="25"/>
    </row>
    <row r="12790">
      <c r="D12790" s="10"/>
      <c r="E12790" s="10"/>
      <c r="G12790" s="81"/>
      <c r="AU12790" s="25"/>
    </row>
    <row r="12791">
      <c r="D12791" s="10"/>
      <c r="E12791" s="10"/>
      <c r="G12791" s="81"/>
      <c r="AU12791" s="25"/>
    </row>
    <row r="12792">
      <c r="D12792" s="10"/>
      <c r="E12792" s="10"/>
      <c r="G12792" s="81"/>
      <c r="AU12792" s="25"/>
    </row>
    <row r="12793">
      <c r="D12793" s="10"/>
      <c r="E12793" s="10"/>
      <c r="G12793" s="81"/>
      <c r="AU12793" s="25"/>
    </row>
    <row r="12794">
      <c r="D12794" s="10"/>
      <c r="E12794" s="10"/>
      <c r="G12794" s="81"/>
      <c r="AU12794" s="25"/>
    </row>
    <row r="12795">
      <c r="D12795" s="10"/>
      <c r="E12795" s="10"/>
      <c r="G12795" s="81"/>
      <c r="AU12795" s="25"/>
    </row>
    <row r="12796">
      <c r="D12796" s="10"/>
      <c r="E12796" s="10"/>
      <c r="G12796" s="81"/>
      <c r="AU12796" s="25"/>
    </row>
    <row r="12797">
      <c r="D12797" s="10"/>
      <c r="E12797" s="10"/>
      <c r="G12797" s="81"/>
      <c r="AU12797" s="25"/>
    </row>
    <row r="12798">
      <c r="D12798" s="10"/>
      <c r="E12798" s="10"/>
      <c r="G12798" s="81"/>
      <c r="AU12798" s="25"/>
    </row>
    <row r="12799">
      <c r="D12799" s="10"/>
      <c r="E12799" s="10"/>
      <c r="G12799" s="81"/>
      <c r="AU12799" s="25"/>
    </row>
    <row r="12800">
      <c r="D12800" s="10"/>
      <c r="E12800" s="10"/>
      <c r="G12800" s="81"/>
      <c r="AU12800" s="25"/>
    </row>
    <row r="12801">
      <c r="D12801" s="10"/>
      <c r="E12801" s="10"/>
      <c r="G12801" s="81"/>
      <c r="AU12801" s="25"/>
    </row>
    <row r="12802">
      <c r="D12802" s="10"/>
      <c r="E12802" s="10"/>
      <c r="G12802" s="81"/>
      <c r="AU12802" s="25"/>
    </row>
    <row r="12803">
      <c r="D12803" s="10"/>
      <c r="E12803" s="10"/>
      <c r="G12803" s="81"/>
      <c r="AU12803" s="25"/>
    </row>
    <row r="12804">
      <c r="D12804" s="10"/>
      <c r="E12804" s="10"/>
      <c r="G12804" s="81"/>
      <c r="AU12804" s="25"/>
    </row>
    <row r="12805">
      <c r="D12805" s="10"/>
      <c r="E12805" s="10"/>
      <c r="G12805" s="81"/>
      <c r="AU12805" s="25"/>
    </row>
    <row r="12806">
      <c r="D12806" s="10"/>
      <c r="E12806" s="10"/>
      <c r="G12806" s="81"/>
      <c r="AU12806" s="25"/>
    </row>
    <row r="12807">
      <c r="D12807" s="10"/>
      <c r="E12807" s="10"/>
      <c r="G12807" s="81"/>
      <c r="AU12807" s="25"/>
    </row>
    <row r="12808">
      <c r="D12808" s="10"/>
      <c r="E12808" s="10"/>
      <c r="G12808" s="81"/>
      <c r="AU12808" s="25"/>
    </row>
    <row r="12809">
      <c r="D12809" s="10"/>
      <c r="E12809" s="10"/>
      <c r="G12809" s="81"/>
      <c r="AU12809" s="25"/>
    </row>
    <row r="12810">
      <c r="D12810" s="10"/>
      <c r="E12810" s="10"/>
      <c r="G12810" s="81"/>
      <c r="AU12810" s="25"/>
    </row>
    <row r="12811">
      <c r="D12811" s="10"/>
      <c r="E12811" s="10"/>
      <c r="G12811" s="81"/>
      <c r="AU12811" s="25"/>
    </row>
    <row r="12812">
      <c r="D12812" s="10"/>
      <c r="E12812" s="10"/>
      <c r="G12812" s="81"/>
      <c r="AU12812" s="25"/>
    </row>
    <row r="12813">
      <c r="D12813" s="10"/>
      <c r="E12813" s="10"/>
      <c r="G12813" s="81"/>
      <c r="AU12813" s="25"/>
    </row>
    <row r="12814">
      <c r="D12814" s="10"/>
      <c r="E12814" s="10"/>
      <c r="G12814" s="81"/>
      <c r="AU12814" s="25"/>
    </row>
    <row r="12815">
      <c r="D12815" s="10"/>
      <c r="E12815" s="10"/>
      <c r="G12815" s="81"/>
      <c r="AU12815" s="25"/>
    </row>
    <row r="12816">
      <c r="D12816" s="10"/>
      <c r="E12816" s="10"/>
      <c r="G12816" s="81"/>
      <c r="AU12816" s="25"/>
    </row>
    <row r="12817">
      <c r="D12817" s="10"/>
      <c r="E12817" s="10"/>
      <c r="G12817" s="81"/>
      <c r="AU12817" s="25"/>
    </row>
    <row r="12818">
      <c r="D12818" s="10"/>
      <c r="E12818" s="10"/>
      <c r="G12818" s="81"/>
      <c r="AU12818" s="25"/>
    </row>
    <row r="12819">
      <c r="D12819" s="10"/>
      <c r="E12819" s="10"/>
      <c r="G12819" s="81"/>
      <c r="AU12819" s="25"/>
    </row>
    <row r="12820">
      <c r="D12820" s="10"/>
      <c r="E12820" s="10"/>
      <c r="G12820" s="81"/>
      <c r="AU12820" s="25"/>
    </row>
    <row r="12821">
      <c r="D12821" s="10"/>
      <c r="E12821" s="10"/>
      <c r="G12821" s="81"/>
      <c r="AU12821" s="25"/>
    </row>
    <row r="12822">
      <c r="D12822" s="10"/>
      <c r="E12822" s="10"/>
      <c r="G12822" s="81"/>
      <c r="AU12822" s="25"/>
    </row>
    <row r="12823">
      <c r="D12823" s="10"/>
      <c r="E12823" s="10"/>
      <c r="G12823" s="81"/>
      <c r="AU12823" s="25"/>
    </row>
    <row r="12824">
      <c r="D12824" s="10"/>
      <c r="E12824" s="10"/>
      <c r="G12824" s="81"/>
      <c r="AU12824" s="25"/>
    </row>
    <row r="12825">
      <c r="D12825" s="10"/>
      <c r="E12825" s="10"/>
      <c r="G12825" s="81"/>
      <c r="AU12825" s="25"/>
    </row>
    <row r="12826">
      <c r="D12826" s="10"/>
      <c r="E12826" s="10"/>
      <c r="G12826" s="81"/>
      <c r="AU12826" s="25"/>
    </row>
    <row r="12827">
      <c r="D12827" s="10"/>
      <c r="E12827" s="10"/>
      <c r="G12827" s="81"/>
      <c r="AU12827" s="25"/>
    </row>
    <row r="12828">
      <c r="D12828" s="10"/>
      <c r="E12828" s="10"/>
      <c r="G12828" s="81"/>
      <c r="AU12828" s="25"/>
    </row>
    <row r="12829">
      <c r="D12829" s="10"/>
      <c r="E12829" s="10"/>
      <c r="G12829" s="81"/>
      <c r="AU12829" s="25"/>
    </row>
    <row r="12830">
      <c r="D12830" s="10"/>
      <c r="E12830" s="10"/>
      <c r="G12830" s="81"/>
      <c r="AU12830" s="25"/>
    </row>
    <row r="12831">
      <c r="D12831" s="10"/>
      <c r="E12831" s="10"/>
      <c r="G12831" s="81"/>
      <c r="AU12831" s="25"/>
    </row>
    <row r="12832">
      <c r="D12832" s="10"/>
      <c r="E12832" s="10"/>
      <c r="G12832" s="81"/>
      <c r="AU12832" s="25"/>
    </row>
    <row r="12833">
      <c r="D12833" s="10"/>
      <c r="E12833" s="10"/>
      <c r="G12833" s="81"/>
      <c r="AU12833" s="25"/>
    </row>
    <row r="12834">
      <c r="D12834" s="10"/>
      <c r="E12834" s="10"/>
      <c r="G12834" s="81"/>
      <c r="AU12834" s="25"/>
    </row>
    <row r="12835">
      <c r="D12835" s="10"/>
      <c r="E12835" s="10"/>
      <c r="G12835" s="81"/>
      <c r="AU12835" s="25"/>
    </row>
    <row r="12836">
      <c r="D12836" s="10"/>
      <c r="E12836" s="10"/>
      <c r="G12836" s="81"/>
      <c r="AU12836" s="25"/>
    </row>
    <row r="12837">
      <c r="D12837" s="10"/>
      <c r="E12837" s="10"/>
      <c r="G12837" s="81"/>
      <c r="AU12837" s="25"/>
    </row>
    <row r="12838">
      <c r="D12838" s="10"/>
      <c r="E12838" s="10"/>
      <c r="G12838" s="81"/>
      <c r="AU12838" s="25"/>
    </row>
    <row r="12839">
      <c r="D12839" s="10"/>
      <c r="E12839" s="10"/>
      <c r="G12839" s="81"/>
      <c r="AU12839" s="25"/>
    </row>
    <row r="12840">
      <c r="D12840" s="10"/>
      <c r="E12840" s="10"/>
      <c r="G12840" s="81"/>
      <c r="AU12840" s="25"/>
    </row>
    <row r="12841">
      <c r="D12841" s="10"/>
      <c r="E12841" s="10"/>
      <c r="G12841" s="81"/>
      <c r="AU12841" s="25"/>
    </row>
    <row r="12842">
      <c r="D12842" s="10"/>
      <c r="E12842" s="10"/>
      <c r="G12842" s="81"/>
      <c r="AU12842" s="25"/>
    </row>
    <row r="12843">
      <c r="D12843" s="10"/>
      <c r="E12843" s="10"/>
      <c r="G12843" s="81"/>
      <c r="AU12843" s="25"/>
    </row>
    <row r="12844">
      <c r="D12844" s="10"/>
      <c r="E12844" s="10"/>
      <c r="G12844" s="81"/>
      <c r="AU12844" s="25"/>
    </row>
    <row r="12845">
      <c r="D12845" s="10"/>
      <c r="E12845" s="10"/>
      <c r="G12845" s="81"/>
      <c r="AU12845" s="25"/>
    </row>
    <row r="12846">
      <c r="D12846" s="10"/>
      <c r="E12846" s="10"/>
      <c r="G12846" s="81"/>
      <c r="AU12846" s="25"/>
    </row>
    <row r="12847">
      <c r="D12847" s="10"/>
      <c r="E12847" s="10"/>
      <c r="G12847" s="81"/>
      <c r="AU12847" s="25"/>
    </row>
    <row r="12848">
      <c r="D12848" s="10"/>
      <c r="E12848" s="10"/>
      <c r="G12848" s="81"/>
      <c r="AU12848" s="25"/>
    </row>
    <row r="12849">
      <c r="D12849" s="10"/>
      <c r="E12849" s="10"/>
      <c r="G12849" s="81"/>
      <c r="AU12849" s="25"/>
    </row>
    <row r="12850">
      <c r="D12850" s="10"/>
      <c r="E12850" s="10"/>
      <c r="G12850" s="81"/>
      <c r="AU12850" s="25"/>
    </row>
    <row r="12851">
      <c r="D12851" s="10"/>
      <c r="E12851" s="10"/>
      <c r="G12851" s="81"/>
      <c r="AU12851" s="25"/>
    </row>
    <row r="12852">
      <c r="D12852" s="10"/>
      <c r="E12852" s="10"/>
      <c r="G12852" s="81"/>
      <c r="AU12852" s="25"/>
    </row>
    <row r="12853">
      <c r="D12853" s="10"/>
      <c r="E12853" s="10"/>
      <c r="G12853" s="81"/>
      <c r="AU12853" s="25"/>
    </row>
    <row r="12854">
      <c r="D12854" s="10"/>
      <c r="E12854" s="10"/>
      <c r="G12854" s="81"/>
      <c r="AU12854" s="25"/>
    </row>
    <row r="12855">
      <c r="D12855" s="10"/>
      <c r="E12855" s="10"/>
      <c r="G12855" s="81"/>
      <c r="AU12855" s="25"/>
    </row>
    <row r="12856">
      <c r="D12856" s="10"/>
      <c r="E12856" s="10"/>
      <c r="G12856" s="81"/>
      <c r="AU12856" s="25"/>
    </row>
    <row r="12857">
      <c r="D12857" s="10"/>
      <c r="E12857" s="10"/>
      <c r="G12857" s="81"/>
      <c r="AU12857" s="25"/>
    </row>
    <row r="12858">
      <c r="D12858" s="10"/>
      <c r="E12858" s="10"/>
      <c r="G12858" s="81"/>
      <c r="AU12858" s="25"/>
    </row>
    <row r="12859">
      <c r="D12859" s="10"/>
      <c r="E12859" s="10"/>
      <c r="G12859" s="81"/>
      <c r="AU12859" s="25"/>
    </row>
    <row r="12860">
      <c r="D12860" s="10"/>
      <c r="E12860" s="10"/>
      <c r="G12860" s="81"/>
      <c r="AU12860" s="25"/>
    </row>
    <row r="12861">
      <c r="D12861" s="10"/>
      <c r="E12861" s="10"/>
      <c r="G12861" s="81"/>
      <c r="AU12861" s="25"/>
    </row>
    <row r="12862">
      <c r="D12862" s="10"/>
      <c r="E12862" s="10"/>
      <c r="G12862" s="81"/>
      <c r="AU12862" s="25"/>
    </row>
    <row r="12863">
      <c r="D12863" s="10"/>
      <c r="E12863" s="10"/>
      <c r="G12863" s="81"/>
      <c r="AU12863" s="25"/>
    </row>
    <row r="12864">
      <c r="D12864" s="10"/>
      <c r="E12864" s="10"/>
      <c r="G12864" s="81"/>
      <c r="AU12864" s="25"/>
    </row>
    <row r="12865">
      <c r="D12865" s="10"/>
      <c r="E12865" s="10"/>
      <c r="G12865" s="81"/>
      <c r="AU12865" s="25"/>
    </row>
    <row r="12866">
      <c r="D12866" s="10"/>
      <c r="E12866" s="10"/>
      <c r="G12866" s="81"/>
      <c r="AU12866" s="25"/>
    </row>
    <row r="12867">
      <c r="D12867" s="10"/>
      <c r="E12867" s="10"/>
      <c r="G12867" s="81"/>
      <c r="AU12867" s="25"/>
    </row>
    <row r="12868">
      <c r="D12868" s="10"/>
      <c r="E12868" s="10"/>
      <c r="G12868" s="81"/>
      <c r="AU12868" s="25"/>
    </row>
    <row r="12869">
      <c r="D12869" s="10"/>
      <c r="E12869" s="10"/>
      <c r="G12869" s="81"/>
      <c r="AU12869" s="25"/>
    </row>
    <row r="12870">
      <c r="D12870" s="10"/>
      <c r="E12870" s="10"/>
      <c r="G12870" s="81"/>
      <c r="AU12870" s="25"/>
    </row>
    <row r="12871">
      <c r="D12871" s="10"/>
      <c r="E12871" s="10"/>
      <c r="G12871" s="81"/>
      <c r="AU12871" s="25"/>
    </row>
    <row r="12872">
      <c r="D12872" s="10"/>
      <c r="E12872" s="10"/>
      <c r="G12872" s="81"/>
      <c r="AU12872" s="25"/>
    </row>
    <row r="12873">
      <c r="D12873" s="10"/>
      <c r="E12873" s="10"/>
      <c r="G12873" s="81"/>
      <c r="AU12873" s="25"/>
    </row>
    <row r="12874">
      <c r="D12874" s="10"/>
      <c r="E12874" s="10"/>
      <c r="G12874" s="81"/>
      <c r="AU12874" s="25"/>
    </row>
    <row r="12875">
      <c r="D12875" s="10"/>
      <c r="E12875" s="10"/>
      <c r="G12875" s="81"/>
      <c r="AU12875" s="25"/>
    </row>
    <row r="12876">
      <c r="D12876" s="10"/>
      <c r="E12876" s="10"/>
      <c r="G12876" s="81"/>
      <c r="AU12876" s="25"/>
    </row>
    <row r="12877">
      <c r="D12877" s="10"/>
      <c r="E12877" s="10"/>
      <c r="G12877" s="81"/>
      <c r="AU12877" s="25"/>
    </row>
    <row r="12878">
      <c r="D12878" s="10"/>
      <c r="E12878" s="10"/>
      <c r="G12878" s="81"/>
      <c r="AU12878" s="25"/>
    </row>
    <row r="12879">
      <c r="D12879" s="10"/>
      <c r="E12879" s="10"/>
      <c r="G12879" s="81"/>
      <c r="AU12879" s="25"/>
    </row>
    <row r="12880">
      <c r="D12880" s="10"/>
      <c r="E12880" s="10"/>
      <c r="G12880" s="81"/>
      <c r="AU12880" s="25"/>
    </row>
    <row r="12881">
      <c r="D12881" s="10"/>
      <c r="E12881" s="10"/>
      <c r="G12881" s="81"/>
      <c r="AU12881" s="25"/>
    </row>
    <row r="12882">
      <c r="D12882" s="10"/>
      <c r="E12882" s="10"/>
      <c r="G12882" s="81"/>
      <c r="AU12882" s="25"/>
    </row>
    <row r="12883">
      <c r="D12883" s="10"/>
      <c r="E12883" s="10"/>
      <c r="G12883" s="81"/>
      <c r="AU12883" s="25"/>
    </row>
    <row r="12884">
      <c r="D12884" s="10"/>
      <c r="E12884" s="10"/>
      <c r="G12884" s="81"/>
      <c r="AU12884" s="25"/>
    </row>
    <row r="12885">
      <c r="D12885" s="10"/>
      <c r="E12885" s="10"/>
      <c r="G12885" s="81"/>
      <c r="AU12885" s="25"/>
    </row>
    <row r="12886">
      <c r="D12886" s="10"/>
      <c r="E12886" s="10"/>
      <c r="G12886" s="81"/>
      <c r="AU12886" s="25"/>
    </row>
    <row r="12887">
      <c r="D12887" s="10"/>
      <c r="E12887" s="10"/>
      <c r="G12887" s="81"/>
      <c r="AU12887" s="25"/>
    </row>
    <row r="12888">
      <c r="D12888" s="10"/>
      <c r="E12888" s="10"/>
      <c r="G12888" s="81"/>
      <c r="AU12888" s="25"/>
    </row>
    <row r="12889">
      <c r="D12889" s="10"/>
      <c r="E12889" s="10"/>
      <c r="G12889" s="81"/>
      <c r="AU12889" s="25"/>
    </row>
    <row r="12890">
      <c r="D12890" s="10"/>
      <c r="E12890" s="10"/>
      <c r="G12890" s="81"/>
      <c r="AU12890" s="25"/>
    </row>
    <row r="12891">
      <c r="D12891" s="10"/>
      <c r="E12891" s="10"/>
      <c r="G12891" s="81"/>
      <c r="AU12891" s="25"/>
    </row>
    <row r="12892">
      <c r="D12892" s="10"/>
      <c r="E12892" s="10"/>
      <c r="G12892" s="81"/>
      <c r="AU12892" s="25"/>
    </row>
    <row r="12893">
      <c r="D12893" s="10"/>
      <c r="E12893" s="10"/>
      <c r="G12893" s="81"/>
      <c r="AU12893" s="25"/>
    </row>
    <row r="12894">
      <c r="D12894" s="10"/>
      <c r="E12894" s="10"/>
      <c r="G12894" s="81"/>
      <c r="AU12894" s="25"/>
    </row>
    <row r="12895">
      <c r="D12895" s="10"/>
      <c r="E12895" s="10"/>
      <c r="G12895" s="81"/>
      <c r="AU12895" s="25"/>
    </row>
    <row r="12896">
      <c r="D12896" s="10"/>
      <c r="E12896" s="10"/>
      <c r="G12896" s="81"/>
      <c r="AU12896" s="25"/>
    </row>
    <row r="12897">
      <c r="D12897" s="10"/>
      <c r="E12897" s="10"/>
      <c r="G12897" s="81"/>
      <c r="AU12897" s="25"/>
    </row>
    <row r="12898">
      <c r="D12898" s="10"/>
      <c r="E12898" s="10"/>
      <c r="G12898" s="81"/>
      <c r="AU12898" s="25"/>
    </row>
    <row r="12899">
      <c r="D12899" s="10"/>
      <c r="E12899" s="10"/>
      <c r="G12899" s="81"/>
      <c r="AU12899" s="25"/>
    </row>
    <row r="12900">
      <c r="D12900" s="10"/>
      <c r="E12900" s="10"/>
      <c r="G12900" s="81"/>
      <c r="AU12900" s="25"/>
    </row>
    <row r="12901">
      <c r="D12901" s="10"/>
      <c r="E12901" s="10"/>
      <c r="G12901" s="81"/>
      <c r="AU12901" s="25"/>
    </row>
    <row r="12902">
      <c r="D12902" s="10"/>
      <c r="E12902" s="10"/>
      <c r="G12902" s="81"/>
      <c r="AU12902" s="25"/>
    </row>
    <row r="12903">
      <c r="D12903" s="10"/>
      <c r="E12903" s="10"/>
      <c r="G12903" s="81"/>
      <c r="AU12903" s="25"/>
    </row>
    <row r="12904">
      <c r="D12904" s="10"/>
      <c r="E12904" s="10"/>
      <c r="G12904" s="81"/>
      <c r="AU12904" s="25"/>
    </row>
    <row r="12905">
      <c r="D12905" s="10"/>
      <c r="E12905" s="10"/>
      <c r="G12905" s="81"/>
      <c r="AU12905" s="25"/>
    </row>
    <row r="12906">
      <c r="D12906" s="10"/>
      <c r="E12906" s="10"/>
      <c r="G12906" s="81"/>
      <c r="AU12906" s="25"/>
    </row>
    <row r="12907">
      <c r="D12907" s="10"/>
      <c r="E12907" s="10"/>
      <c r="G12907" s="81"/>
      <c r="AU12907" s="25"/>
    </row>
    <row r="12908">
      <c r="D12908" s="10"/>
      <c r="E12908" s="10"/>
      <c r="G12908" s="81"/>
      <c r="AU12908" s="25"/>
    </row>
    <row r="12909">
      <c r="D12909" s="10"/>
      <c r="E12909" s="10"/>
      <c r="G12909" s="81"/>
      <c r="AU12909" s="25"/>
    </row>
    <row r="12910">
      <c r="D12910" s="10"/>
      <c r="E12910" s="10"/>
      <c r="G12910" s="81"/>
      <c r="AU12910" s="25"/>
    </row>
    <row r="12911">
      <c r="D12911" s="10"/>
      <c r="E12911" s="10"/>
      <c r="G12911" s="81"/>
      <c r="AU12911" s="25"/>
    </row>
    <row r="12912">
      <c r="D12912" s="10"/>
      <c r="E12912" s="10"/>
      <c r="G12912" s="81"/>
      <c r="AU12912" s="25"/>
    </row>
    <row r="12913">
      <c r="D12913" s="10"/>
      <c r="E12913" s="10"/>
      <c r="G12913" s="81"/>
      <c r="AU12913" s="25"/>
    </row>
    <row r="12914">
      <c r="D12914" s="10"/>
      <c r="E12914" s="10"/>
      <c r="G12914" s="81"/>
      <c r="AU12914" s="25"/>
    </row>
    <row r="12915">
      <c r="D12915" s="10"/>
      <c r="E12915" s="10"/>
      <c r="G12915" s="81"/>
      <c r="AU12915" s="25"/>
    </row>
    <row r="12916">
      <c r="D12916" s="10"/>
      <c r="E12916" s="10"/>
      <c r="G12916" s="81"/>
      <c r="AU12916" s="25"/>
    </row>
    <row r="12917">
      <c r="D12917" s="10"/>
      <c r="E12917" s="10"/>
      <c r="G12917" s="81"/>
      <c r="AU12917" s="25"/>
    </row>
    <row r="12918">
      <c r="D12918" s="10"/>
      <c r="E12918" s="10"/>
      <c r="G12918" s="81"/>
      <c r="AU12918" s="25"/>
    </row>
    <row r="12919">
      <c r="D12919" s="10"/>
      <c r="E12919" s="10"/>
      <c r="G12919" s="81"/>
      <c r="AU12919" s="25"/>
    </row>
    <row r="12920">
      <c r="D12920" s="10"/>
      <c r="E12920" s="10"/>
      <c r="G12920" s="81"/>
      <c r="AU12920" s="25"/>
    </row>
    <row r="12921">
      <c r="D12921" s="10"/>
      <c r="E12921" s="10"/>
      <c r="G12921" s="81"/>
      <c r="AU12921" s="25"/>
    </row>
    <row r="12922">
      <c r="D12922" s="10"/>
      <c r="E12922" s="10"/>
      <c r="G12922" s="81"/>
      <c r="AU12922" s="25"/>
    </row>
    <row r="12923">
      <c r="D12923" s="10"/>
      <c r="E12923" s="10"/>
      <c r="G12923" s="81"/>
      <c r="AU12923" s="25"/>
    </row>
    <row r="12924">
      <c r="D12924" s="10"/>
      <c r="E12924" s="10"/>
      <c r="G12924" s="81"/>
      <c r="AU12924" s="25"/>
    </row>
    <row r="12925">
      <c r="D12925" s="10"/>
      <c r="E12925" s="10"/>
      <c r="G12925" s="81"/>
      <c r="AU12925" s="25"/>
    </row>
    <row r="12926">
      <c r="D12926" s="10"/>
      <c r="E12926" s="10"/>
      <c r="G12926" s="81"/>
      <c r="AU12926" s="25"/>
    </row>
    <row r="12927">
      <c r="D12927" s="10"/>
      <c r="E12927" s="10"/>
      <c r="G12927" s="81"/>
      <c r="AU12927" s="25"/>
    </row>
    <row r="12928">
      <c r="D12928" s="10"/>
      <c r="E12928" s="10"/>
      <c r="G12928" s="81"/>
      <c r="AU12928" s="25"/>
    </row>
    <row r="12929">
      <c r="D12929" s="10"/>
      <c r="E12929" s="10"/>
      <c r="G12929" s="81"/>
      <c r="AU12929" s="25"/>
    </row>
    <row r="12930">
      <c r="D12930" s="10"/>
      <c r="E12930" s="10"/>
      <c r="G12930" s="81"/>
      <c r="AU12930" s="25"/>
    </row>
    <row r="12931">
      <c r="D12931" s="10"/>
      <c r="E12931" s="10"/>
      <c r="G12931" s="81"/>
      <c r="AU12931" s="25"/>
    </row>
    <row r="12932">
      <c r="D12932" s="10"/>
      <c r="E12932" s="10"/>
      <c r="G12932" s="81"/>
      <c r="AU12932" s="25"/>
    </row>
    <row r="12933">
      <c r="D12933" s="10"/>
      <c r="E12933" s="10"/>
      <c r="G12933" s="81"/>
      <c r="AU12933" s="25"/>
    </row>
    <row r="12934">
      <c r="D12934" s="10"/>
      <c r="E12934" s="10"/>
      <c r="G12934" s="81"/>
      <c r="AU12934" s="25"/>
    </row>
    <row r="12935">
      <c r="D12935" s="10"/>
      <c r="E12935" s="10"/>
      <c r="G12935" s="81"/>
      <c r="AU12935" s="25"/>
    </row>
    <row r="12936">
      <c r="D12936" s="10"/>
      <c r="E12936" s="10"/>
      <c r="G12936" s="81"/>
      <c r="AU12936" s="25"/>
    </row>
    <row r="12937">
      <c r="D12937" s="10"/>
      <c r="E12937" s="10"/>
      <c r="G12937" s="81"/>
      <c r="AU12937" s="25"/>
    </row>
    <row r="12938">
      <c r="D12938" s="10"/>
      <c r="E12938" s="10"/>
      <c r="G12938" s="81"/>
      <c r="AU12938" s="25"/>
    </row>
    <row r="12939">
      <c r="D12939" s="10"/>
      <c r="E12939" s="10"/>
      <c r="G12939" s="81"/>
      <c r="AU12939" s="25"/>
    </row>
    <row r="12940">
      <c r="D12940" s="10"/>
      <c r="E12940" s="10"/>
      <c r="G12940" s="81"/>
      <c r="AU12940" s="25"/>
    </row>
    <row r="12941">
      <c r="D12941" s="10"/>
      <c r="E12941" s="10"/>
      <c r="G12941" s="81"/>
      <c r="AU12941" s="25"/>
    </row>
    <row r="12942">
      <c r="D12942" s="10"/>
      <c r="E12942" s="10"/>
      <c r="G12942" s="81"/>
      <c r="AU12942" s="25"/>
    </row>
    <row r="12943">
      <c r="D12943" s="10"/>
      <c r="E12943" s="10"/>
      <c r="G12943" s="81"/>
      <c r="AU12943" s="25"/>
    </row>
    <row r="12944">
      <c r="D12944" s="10"/>
      <c r="E12944" s="10"/>
      <c r="G12944" s="81"/>
      <c r="AU12944" s="25"/>
    </row>
    <row r="12945">
      <c r="D12945" s="10"/>
      <c r="E12945" s="10"/>
      <c r="G12945" s="81"/>
      <c r="AU12945" s="25"/>
    </row>
    <row r="12946">
      <c r="D12946" s="10"/>
      <c r="E12946" s="10"/>
      <c r="G12946" s="81"/>
      <c r="AU12946" s="25"/>
    </row>
    <row r="12947">
      <c r="D12947" s="10"/>
      <c r="E12947" s="10"/>
      <c r="G12947" s="81"/>
      <c r="AU12947" s="25"/>
    </row>
    <row r="12948">
      <c r="D12948" s="10"/>
      <c r="E12948" s="10"/>
      <c r="G12948" s="81"/>
      <c r="AU12948" s="25"/>
    </row>
    <row r="12949">
      <c r="D12949" s="10"/>
      <c r="E12949" s="10"/>
      <c r="G12949" s="81"/>
      <c r="AU12949" s="25"/>
    </row>
    <row r="12950">
      <c r="D12950" s="10"/>
      <c r="E12950" s="10"/>
      <c r="G12950" s="81"/>
      <c r="AU12950" s="25"/>
    </row>
    <row r="12951">
      <c r="D12951" s="10"/>
      <c r="E12951" s="10"/>
      <c r="G12951" s="81"/>
      <c r="AU12951" s="25"/>
    </row>
    <row r="12952">
      <c r="D12952" s="10"/>
      <c r="E12952" s="10"/>
      <c r="G12952" s="81"/>
      <c r="AU12952" s="25"/>
    </row>
    <row r="12953">
      <c r="D12953" s="10"/>
      <c r="E12953" s="10"/>
      <c r="G12953" s="81"/>
      <c r="AU12953" s="25"/>
    </row>
    <row r="12954">
      <c r="D12954" s="10"/>
      <c r="E12954" s="10"/>
      <c r="G12954" s="81"/>
      <c r="AU12954" s="25"/>
    </row>
    <row r="12955">
      <c r="D12955" s="10"/>
      <c r="E12955" s="10"/>
      <c r="G12955" s="81"/>
      <c r="AU12955" s="25"/>
    </row>
    <row r="12956">
      <c r="D12956" s="10"/>
      <c r="E12956" s="10"/>
      <c r="G12956" s="81"/>
      <c r="AU12956" s="25"/>
    </row>
    <row r="12957">
      <c r="D12957" s="10"/>
      <c r="E12957" s="10"/>
      <c r="G12957" s="81"/>
      <c r="AU12957" s="25"/>
    </row>
    <row r="12958">
      <c r="D12958" s="10"/>
      <c r="E12958" s="10"/>
      <c r="G12958" s="81"/>
      <c r="AU12958" s="25"/>
    </row>
    <row r="12959">
      <c r="D12959" s="10"/>
      <c r="E12959" s="10"/>
      <c r="G12959" s="81"/>
      <c r="AU12959" s="25"/>
    </row>
    <row r="12960">
      <c r="D12960" s="10"/>
      <c r="E12960" s="10"/>
      <c r="G12960" s="81"/>
      <c r="AU12960" s="25"/>
    </row>
    <row r="12961">
      <c r="D12961" s="10"/>
      <c r="E12961" s="10"/>
      <c r="G12961" s="81"/>
      <c r="AU12961" s="25"/>
    </row>
    <row r="12962">
      <c r="D12962" s="10"/>
      <c r="E12962" s="10"/>
      <c r="G12962" s="81"/>
      <c r="AU12962" s="25"/>
    </row>
    <row r="12963">
      <c r="D12963" s="10"/>
      <c r="E12963" s="10"/>
      <c r="G12963" s="81"/>
      <c r="AU12963" s="25"/>
    </row>
    <row r="12964">
      <c r="D12964" s="10"/>
      <c r="E12964" s="10"/>
      <c r="G12964" s="81"/>
      <c r="AU12964" s="25"/>
    </row>
    <row r="12965">
      <c r="D12965" s="10"/>
      <c r="E12965" s="10"/>
      <c r="G12965" s="81"/>
      <c r="AU12965" s="25"/>
    </row>
    <row r="12966">
      <c r="D12966" s="10"/>
      <c r="E12966" s="10"/>
      <c r="G12966" s="81"/>
      <c r="AU12966" s="25"/>
    </row>
    <row r="12967">
      <c r="D12967" s="10"/>
      <c r="E12967" s="10"/>
      <c r="G12967" s="81"/>
      <c r="AU12967" s="25"/>
    </row>
    <row r="12968">
      <c r="D12968" s="10"/>
      <c r="E12968" s="10"/>
      <c r="G12968" s="81"/>
      <c r="AU12968" s="25"/>
    </row>
    <row r="12969">
      <c r="D12969" s="10"/>
      <c r="E12969" s="10"/>
      <c r="G12969" s="81"/>
      <c r="AU12969" s="25"/>
    </row>
    <row r="12970">
      <c r="D12970" s="10"/>
      <c r="E12970" s="10"/>
      <c r="G12970" s="81"/>
      <c r="AU12970" s="25"/>
    </row>
    <row r="12971">
      <c r="D12971" s="10"/>
      <c r="E12971" s="10"/>
      <c r="G12971" s="81"/>
      <c r="AU12971" s="25"/>
    </row>
    <row r="12972">
      <c r="D12972" s="10"/>
      <c r="E12972" s="10"/>
      <c r="G12972" s="81"/>
      <c r="AU12972" s="25"/>
    </row>
    <row r="12973">
      <c r="D12973" s="10"/>
      <c r="E12973" s="10"/>
      <c r="G12973" s="81"/>
      <c r="AU12973" s="25"/>
    </row>
    <row r="12974">
      <c r="D12974" s="10"/>
      <c r="E12974" s="10"/>
      <c r="G12974" s="81"/>
      <c r="AU12974" s="25"/>
    </row>
    <row r="12975">
      <c r="D12975" s="10"/>
      <c r="E12975" s="10"/>
      <c r="G12975" s="81"/>
      <c r="AU12975" s="25"/>
    </row>
    <row r="12976">
      <c r="D12976" s="10"/>
      <c r="E12976" s="10"/>
      <c r="G12976" s="81"/>
      <c r="AU12976" s="25"/>
    </row>
    <row r="12977">
      <c r="D12977" s="10"/>
      <c r="E12977" s="10"/>
      <c r="G12977" s="81"/>
      <c r="AU12977" s="25"/>
    </row>
    <row r="12978">
      <c r="D12978" s="10"/>
      <c r="E12978" s="10"/>
      <c r="G12978" s="81"/>
      <c r="AU12978" s="25"/>
    </row>
    <row r="12979">
      <c r="D12979" s="10"/>
      <c r="E12979" s="10"/>
      <c r="G12979" s="81"/>
      <c r="AU12979" s="25"/>
    </row>
    <row r="12980">
      <c r="D12980" s="10"/>
      <c r="E12980" s="10"/>
      <c r="G12980" s="81"/>
      <c r="AU12980" s="25"/>
    </row>
    <row r="12981">
      <c r="D12981" s="10"/>
      <c r="E12981" s="10"/>
      <c r="G12981" s="81"/>
      <c r="AU12981" s="25"/>
    </row>
    <row r="12982">
      <c r="D12982" s="10"/>
      <c r="E12982" s="10"/>
      <c r="G12982" s="81"/>
      <c r="AU12982" s="25"/>
    </row>
    <row r="12983">
      <c r="D12983" s="10"/>
      <c r="E12983" s="10"/>
      <c r="G12983" s="81"/>
      <c r="AU12983" s="25"/>
    </row>
    <row r="12984">
      <c r="D12984" s="10"/>
      <c r="E12984" s="10"/>
      <c r="G12984" s="81"/>
      <c r="AU12984" s="25"/>
    </row>
    <row r="12985">
      <c r="D12985" s="10"/>
      <c r="E12985" s="10"/>
      <c r="G12985" s="81"/>
      <c r="AU12985" s="25"/>
    </row>
    <row r="12986">
      <c r="D12986" s="10"/>
      <c r="E12986" s="10"/>
      <c r="G12986" s="81"/>
      <c r="AU12986" s="25"/>
    </row>
    <row r="12987">
      <c r="D12987" s="10"/>
      <c r="E12987" s="10"/>
      <c r="G12987" s="81"/>
      <c r="AU12987" s="25"/>
    </row>
    <row r="12988">
      <c r="D12988" s="10"/>
      <c r="E12988" s="10"/>
      <c r="G12988" s="81"/>
      <c r="AU12988" s="25"/>
    </row>
    <row r="12989">
      <c r="D12989" s="10"/>
      <c r="E12989" s="10"/>
      <c r="G12989" s="81"/>
      <c r="AU12989" s="25"/>
    </row>
    <row r="12990">
      <c r="D12990" s="10"/>
      <c r="E12990" s="10"/>
      <c r="G12990" s="81"/>
      <c r="AU12990" s="25"/>
    </row>
    <row r="12991">
      <c r="D12991" s="10"/>
      <c r="E12991" s="10"/>
      <c r="G12991" s="81"/>
      <c r="AU12991" s="25"/>
    </row>
    <row r="12992">
      <c r="D12992" s="10"/>
      <c r="E12992" s="10"/>
      <c r="G12992" s="81"/>
      <c r="AU12992" s="25"/>
    </row>
    <row r="12993">
      <c r="D12993" s="10"/>
      <c r="E12993" s="10"/>
      <c r="G12993" s="81"/>
      <c r="AU12993" s="25"/>
    </row>
    <row r="12994">
      <c r="D12994" s="10"/>
      <c r="E12994" s="10"/>
      <c r="G12994" s="81"/>
      <c r="AU12994" s="25"/>
    </row>
    <row r="12995">
      <c r="D12995" s="10"/>
      <c r="E12995" s="10"/>
      <c r="G12995" s="81"/>
      <c r="AU12995" s="25"/>
    </row>
    <row r="12996">
      <c r="D12996" s="10"/>
      <c r="E12996" s="10"/>
      <c r="G12996" s="81"/>
      <c r="AU12996" s="25"/>
    </row>
    <row r="12997">
      <c r="D12997" s="10"/>
      <c r="E12997" s="10"/>
      <c r="G12997" s="81"/>
      <c r="AU12997" s="25"/>
    </row>
    <row r="12998">
      <c r="D12998" s="10"/>
      <c r="E12998" s="10"/>
      <c r="G12998" s="81"/>
      <c r="AU12998" s="25"/>
    </row>
    <row r="12999">
      <c r="D12999" s="10"/>
      <c r="E12999" s="10"/>
      <c r="G12999" s="81"/>
      <c r="AU12999" s="25"/>
    </row>
    <row r="13000">
      <c r="D13000" s="10"/>
      <c r="E13000" s="10"/>
      <c r="G13000" s="81"/>
      <c r="AU13000" s="25"/>
    </row>
    <row r="13001">
      <c r="D13001" s="10"/>
      <c r="E13001" s="10"/>
      <c r="G13001" s="81"/>
      <c r="AU13001" s="25"/>
    </row>
    <row r="13002">
      <c r="D13002" s="10"/>
      <c r="E13002" s="10"/>
      <c r="G13002" s="81"/>
      <c r="AU13002" s="25"/>
    </row>
    <row r="13003">
      <c r="D13003" s="10"/>
      <c r="E13003" s="10"/>
      <c r="G13003" s="81"/>
      <c r="AU13003" s="25"/>
    </row>
    <row r="13004">
      <c r="D13004" s="10"/>
      <c r="E13004" s="10"/>
      <c r="G13004" s="81"/>
      <c r="AU13004" s="25"/>
    </row>
    <row r="13005">
      <c r="D13005" s="10"/>
      <c r="E13005" s="10"/>
      <c r="G13005" s="81"/>
      <c r="AU13005" s="25"/>
    </row>
    <row r="13006">
      <c r="D13006" s="10"/>
      <c r="E13006" s="10"/>
      <c r="G13006" s="81"/>
      <c r="AU13006" s="25"/>
    </row>
    <row r="13007">
      <c r="D13007" s="10"/>
      <c r="E13007" s="10"/>
      <c r="G13007" s="81"/>
      <c r="AU13007" s="25"/>
    </row>
    <row r="13008">
      <c r="D13008" s="10"/>
      <c r="E13008" s="10"/>
      <c r="G13008" s="81"/>
      <c r="AU13008" s="25"/>
    </row>
    <row r="13009">
      <c r="D13009" s="10"/>
      <c r="E13009" s="10"/>
      <c r="G13009" s="81"/>
      <c r="AU13009" s="25"/>
    </row>
    <row r="13010">
      <c r="D13010" s="10"/>
      <c r="E13010" s="10"/>
      <c r="G13010" s="81"/>
      <c r="AU13010" s="25"/>
    </row>
    <row r="13011">
      <c r="D13011" s="10"/>
      <c r="E13011" s="10"/>
      <c r="G13011" s="81"/>
      <c r="AU13011" s="25"/>
    </row>
    <row r="13012">
      <c r="D13012" s="10"/>
      <c r="E13012" s="10"/>
      <c r="G13012" s="81"/>
      <c r="AU13012" s="25"/>
    </row>
    <row r="13013">
      <c r="D13013" s="10"/>
      <c r="E13013" s="10"/>
      <c r="G13013" s="81"/>
      <c r="AU13013" s="25"/>
    </row>
    <row r="13014">
      <c r="D13014" s="10"/>
      <c r="E13014" s="10"/>
      <c r="G13014" s="81"/>
      <c r="AU13014" s="25"/>
    </row>
    <row r="13015">
      <c r="D13015" s="10"/>
      <c r="E13015" s="10"/>
      <c r="G13015" s="81"/>
      <c r="AU13015" s="25"/>
    </row>
    <row r="13016">
      <c r="D13016" s="10"/>
      <c r="E13016" s="10"/>
      <c r="G13016" s="81"/>
      <c r="AU13016" s="25"/>
    </row>
    <row r="13017">
      <c r="D13017" s="10"/>
      <c r="E13017" s="10"/>
      <c r="G13017" s="81"/>
      <c r="AU13017" s="25"/>
    </row>
    <row r="13018">
      <c r="D13018" s="10"/>
      <c r="E13018" s="10"/>
      <c r="G13018" s="81"/>
      <c r="AU13018" s="25"/>
    </row>
    <row r="13019">
      <c r="D13019" s="10"/>
      <c r="E13019" s="10"/>
      <c r="G13019" s="81"/>
      <c r="AU13019" s="25"/>
    </row>
    <row r="13020">
      <c r="D13020" s="10"/>
      <c r="E13020" s="10"/>
      <c r="G13020" s="81"/>
      <c r="AU13020" s="25"/>
    </row>
    <row r="13021">
      <c r="D13021" s="10"/>
      <c r="E13021" s="10"/>
      <c r="G13021" s="81"/>
      <c r="AU13021" s="25"/>
    </row>
    <row r="13022">
      <c r="D13022" s="10"/>
      <c r="E13022" s="10"/>
      <c r="G13022" s="81"/>
      <c r="AU13022" s="25"/>
    </row>
    <row r="13023">
      <c r="D13023" s="10"/>
      <c r="E13023" s="10"/>
      <c r="G13023" s="81"/>
      <c r="AU13023" s="25"/>
    </row>
    <row r="13024">
      <c r="D13024" s="10"/>
      <c r="E13024" s="10"/>
      <c r="G13024" s="81"/>
      <c r="AU13024" s="25"/>
    </row>
    <row r="13025">
      <c r="D13025" s="10"/>
      <c r="E13025" s="10"/>
      <c r="G13025" s="81"/>
      <c r="AU13025" s="25"/>
    </row>
    <row r="13026">
      <c r="D13026" s="10"/>
      <c r="E13026" s="10"/>
      <c r="G13026" s="81"/>
      <c r="AU13026" s="25"/>
    </row>
    <row r="13027">
      <c r="D13027" s="10"/>
      <c r="E13027" s="10"/>
      <c r="G13027" s="81"/>
      <c r="AU13027" s="25"/>
    </row>
    <row r="13028">
      <c r="D13028" s="10"/>
      <c r="E13028" s="10"/>
      <c r="G13028" s="81"/>
      <c r="AU13028" s="25"/>
    </row>
    <row r="13029">
      <c r="D13029" s="10"/>
      <c r="E13029" s="10"/>
      <c r="G13029" s="81"/>
      <c r="AU13029" s="25"/>
    </row>
    <row r="13030">
      <c r="D13030" s="10"/>
      <c r="E13030" s="10"/>
      <c r="G13030" s="81"/>
      <c r="AU13030" s="25"/>
    </row>
    <row r="13031">
      <c r="D13031" s="10"/>
      <c r="E13031" s="10"/>
      <c r="G13031" s="81"/>
      <c r="AU13031" s="25"/>
    </row>
    <row r="13032">
      <c r="D13032" s="10"/>
      <c r="E13032" s="10"/>
      <c r="G13032" s="81"/>
      <c r="AU13032" s="25"/>
    </row>
    <row r="13033">
      <c r="D13033" s="10"/>
      <c r="E13033" s="10"/>
      <c r="G13033" s="81"/>
      <c r="AU13033" s="25"/>
    </row>
    <row r="13034">
      <c r="D13034" s="10"/>
      <c r="E13034" s="10"/>
      <c r="G13034" s="81"/>
      <c r="AU13034" s="25"/>
    </row>
    <row r="13035">
      <c r="D13035" s="10"/>
      <c r="E13035" s="10"/>
      <c r="G13035" s="81"/>
      <c r="AU13035" s="25"/>
    </row>
    <row r="13036">
      <c r="D13036" s="10"/>
      <c r="E13036" s="10"/>
      <c r="G13036" s="81"/>
      <c r="AU13036" s="25"/>
    </row>
    <row r="13037">
      <c r="D13037" s="10"/>
      <c r="E13037" s="10"/>
      <c r="G13037" s="81"/>
      <c r="AU13037" s="25"/>
    </row>
    <row r="13038">
      <c r="D13038" s="10"/>
      <c r="E13038" s="10"/>
      <c r="G13038" s="81"/>
      <c r="AU13038" s="25"/>
    </row>
    <row r="13039">
      <c r="D13039" s="10"/>
      <c r="E13039" s="10"/>
      <c r="G13039" s="81"/>
      <c r="AU13039" s="25"/>
    </row>
    <row r="13040">
      <c r="D13040" s="10"/>
      <c r="E13040" s="10"/>
      <c r="G13040" s="81"/>
      <c r="AU13040" s="25"/>
    </row>
    <row r="13041">
      <c r="D13041" s="10"/>
      <c r="E13041" s="10"/>
      <c r="G13041" s="81"/>
      <c r="AU13041" s="25"/>
    </row>
    <row r="13042">
      <c r="D13042" s="10"/>
      <c r="E13042" s="10"/>
      <c r="G13042" s="81"/>
      <c r="AU13042" s="25"/>
    </row>
    <row r="13043">
      <c r="D13043" s="10"/>
      <c r="E13043" s="10"/>
      <c r="G13043" s="81"/>
      <c r="AU13043" s="25"/>
    </row>
    <row r="13044">
      <c r="D13044" s="10"/>
      <c r="E13044" s="10"/>
      <c r="G13044" s="81"/>
      <c r="AU13044" s="25"/>
    </row>
    <row r="13045">
      <c r="D13045" s="10"/>
      <c r="E13045" s="10"/>
      <c r="G13045" s="81"/>
      <c r="AU13045" s="25"/>
    </row>
    <row r="13046">
      <c r="D13046" s="10"/>
      <c r="E13046" s="10"/>
      <c r="G13046" s="81"/>
      <c r="AU13046" s="25"/>
    </row>
    <row r="13047">
      <c r="D13047" s="10"/>
      <c r="E13047" s="10"/>
      <c r="G13047" s="81"/>
      <c r="AU13047" s="25"/>
    </row>
    <row r="13048">
      <c r="D13048" s="10"/>
      <c r="E13048" s="10"/>
      <c r="G13048" s="81"/>
      <c r="AU13048" s="25"/>
    </row>
    <row r="13049">
      <c r="D13049" s="10"/>
      <c r="E13049" s="10"/>
      <c r="G13049" s="81"/>
      <c r="AU13049" s="25"/>
    </row>
    <row r="13050">
      <c r="D13050" s="10"/>
      <c r="E13050" s="10"/>
      <c r="G13050" s="81"/>
      <c r="AU13050" s="25"/>
    </row>
    <row r="13051">
      <c r="D13051" s="10"/>
      <c r="E13051" s="10"/>
      <c r="G13051" s="81"/>
      <c r="AU13051" s="25"/>
    </row>
    <row r="13052">
      <c r="D13052" s="10"/>
      <c r="E13052" s="10"/>
      <c r="G13052" s="81"/>
      <c r="AU13052" s="25"/>
    </row>
    <row r="13053">
      <c r="D13053" s="10"/>
      <c r="E13053" s="10"/>
      <c r="G13053" s="81"/>
      <c r="AU13053" s="25"/>
    </row>
    <row r="13054">
      <c r="D13054" s="10"/>
      <c r="E13054" s="10"/>
      <c r="G13054" s="81"/>
      <c r="AU13054" s="25"/>
    </row>
    <row r="13055">
      <c r="D13055" s="10"/>
      <c r="E13055" s="10"/>
      <c r="G13055" s="81"/>
      <c r="AU13055" s="25"/>
    </row>
    <row r="13056">
      <c r="D13056" s="10"/>
      <c r="E13056" s="10"/>
      <c r="G13056" s="81"/>
      <c r="AU13056" s="25"/>
    </row>
    <row r="13057">
      <c r="D13057" s="10"/>
      <c r="E13057" s="10"/>
      <c r="G13057" s="81"/>
      <c r="AU13057" s="25"/>
    </row>
    <row r="13058">
      <c r="D13058" s="10"/>
      <c r="E13058" s="10"/>
      <c r="G13058" s="81"/>
      <c r="AU13058" s="25"/>
    </row>
    <row r="13059">
      <c r="D13059" s="10"/>
      <c r="E13059" s="10"/>
      <c r="G13059" s="81"/>
      <c r="AU13059" s="25"/>
    </row>
    <row r="13060">
      <c r="D13060" s="10"/>
      <c r="E13060" s="10"/>
      <c r="G13060" s="81"/>
      <c r="AU13060" s="25"/>
    </row>
    <row r="13061">
      <c r="D13061" s="10"/>
      <c r="E13061" s="10"/>
      <c r="G13061" s="81"/>
      <c r="AU13061" s="25"/>
    </row>
    <row r="13062">
      <c r="D13062" s="10"/>
      <c r="E13062" s="10"/>
      <c r="G13062" s="81"/>
      <c r="AU13062" s="25"/>
    </row>
    <row r="13063">
      <c r="D13063" s="10"/>
      <c r="E13063" s="10"/>
      <c r="G13063" s="81"/>
      <c r="AU13063" s="25"/>
    </row>
    <row r="13064">
      <c r="D13064" s="10"/>
      <c r="E13064" s="10"/>
      <c r="G13064" s="81"/>
      <c r="AU13064" s="25"/>
    </row>
    <row r="13065">
      <c r="D13065" s="10"/>
      <c r="E13065" s="10"/>
      <c r="G13065" s="81"/>
      <c r="AU13065" s="25"/>
    </row>
    <row r="13066">
      <c r="D13066" s="10"/>
      <c r="E13066" s="10"/>
      <c r="G13066" s="81"/>
      <c r="AU13066" s="25"/>
    </row>
    <row r="13067">
      <c r="D13067" s="10"/>
      <c r="E13067" s="10"/>
      <c r="G13067" s="81"/>
      <c r="AU13067" s="25"/>
    </row>
    <row r="13068">
      <c r="D13068" s="10"/>
      <c r="E13068" s="10"/>
      <c r="G13068" s="81"/>
      <c r="AU13068" s="25"/>
    </row>
    <row r="13069">
      <c r="D13069" s="10"/>
      <c r="E13069" s="10"/>
      <c r="G13069" s="81"/>
      <c r="AU13069" s="25"/>
    </row>
    <row r="13070">
      <c r="D13070" s="10"/>
      <c r="E13070" s="10"/>
      <c r="G13070" s="81"/>
      <c r="AU13070" s="25"/>
    </row>
    <row r="13071">
      <c r="D13071" s="10"/>
      <c r="E13071" s="10"/>
      <c r="G13071" s="81"/>
      <c r="AU13071" s="25"/>
    </row>
    <row r="13072">
      <c r="D13072" s="10"/>
      <c r="E13072" s="10"/>
      <c r="G13072" s="81"/>
      <c r="AU13072" s="25"/>
    </row>
    <row r="13073">
      <c r="D13073" s="10"/>
      <c r="E13073" s="10"/>
      <c r="G13073" s="81"/>
      <c r="AU13073" s="25"/>
    </row>
    <row r="13074">
      <c r="D13074" s="10"/>
      <c r="E13074" s="10"/>
      <c r="G13074" s="81"/>
      <c r="AU13074" s="25"/>
    </row>
    <row r="13075">
      <c r="D13075" s="10"/>
      <c r="E13075" s="10"/>
      <c r="G13075" s="81"/>
      <c r="AU13075" s="25"/>
    </row>
    <row r="13076">
      <c r="D13076" s="10"/>
      <c r="E13076" s="10"/>
      <c r="G13076" s="81"/>
      <c r="AU13076" s="25"/>
    </row>
    <row r="13077">
      <c r="D13077" s="10"/>
      <c r="E13077" s="10"/>
      <c r="G13077" s="81"/>
      <c r="AU13077" s="25"/>
    </row>
    <row r="13078">
      <c r="D13078" s="10"/>
      <c r="E13078" s="10"/>
      <c r="G13078" s="81"/>
      <c r="AU13078" s="25"/>
    </row>
    <row r="13079">
      <c r="D13079" s="10"/>
      <c r="E13079" s="10"/>
      <c r="G13079" s="81"/>
      <c r="AU13079" s="25"/>
    </row>
    <row r="13080">
      <c r="D13080" s="10"/>
      <c r="E13080" s="10"/>
      <c r="G13080" s="81"/>
      <c r="AU13080" s="25"/>
    </row>
    <row r="13081">
      <c r="D13081" s="10"/>
      <c r="E13081" s="10"/>
      <c r="G13081" s="81"/>
      <c r="AU13081" s="25"/>
    </row>
    <row r="13082">
      <c r="D13082" s="10"/>
      <c r="E13082" s="10"/>
      <c r="G13082" s="81"/>
      <c r="AU13082" s="25"/>
    </row>
    <row r="13083">
      <c r="D13083" s="10"/>
      <c r="E13083" s="10"/>
      <c r="G13083" s="81"/>
      <c r="AU13083" s="25"/>
    </row>
    <row r="13084">
      <c r="D13084" s="10"/>
      <c r="E13084" s="10"/>
      <c r="G13084" s="81"/>
      <c r="AU13084" s="25"/>
    </row>
    <row r="13085">
      <c r="D13085" s="10"/>
      <c r="E13085" s="10"/>
      <c r="G13085" s="81"/>
      <c r="AU13085" s="25"/>
    </row>
    <row r="13086">
      <c r="D13086" s="10"/>
      <c r="E13086" s="10"/>
      <c r="G13086" s="81"/>
      <c r="AU13086" s="25"/>
    </row>
    <row r="13087">
      <c r="D13087" s="10"/>
      <c r="E13087" s="10"/>
      <c r="G13087" s="81"/>
      <c r="AU13087" s="25"/>
    </row>
    <row r="13088">
      <c r="D13088" s="10"/>
      <c r="E13088" s="10"/>
      <c r="G13088" s="81"/>
      <c r="AU13088" s="25"/>
    </row>
    <row r="13089">
      <c r="D13089" s="10"/>
      <c r="E13089" s="10"/>
      <c r="G13089" s="81"/>
      <c r="AU13089" s="25"/>
    </row>
    <row r="13090">
      <c r="D13090" s="10"/>
      <c r="E13090" s="10"/>
      <c r="G13090" s="81"/>
      <c r="AU13090" s="25"/>
    </row>
    <row r="13091">
      <c r="D13091" s="10"/>
      <c r="E13091" s="10"/>
      <c r="G13091" s="81"/>
      <c r="AU13091" s="25"/>
    </row>
    <row r="13092">
      <c r="D13092" s="10"/>
      <c r="E13092" s="10"/>
      <c r="G13092" s="81"/>
      <c r="AU13092" s="25"/>
    </row>
    <row r="13093">
      <c r="D13093" s="10"/>
      <c r="E13093" s="10"/>
      <c r="G13093" s="81"/>
      <c r="AU13093" s="25"/>
    </row>
    <row r="13094">
      <c r="D13094" s="10"/>
      <c r="E13094" s="10"/>
      <c r="G13094" s="81"/>
      <c r="AU13094" s="25"/>
    </row>
    <row r="13095">
      <c r="D13095" s="10"/>
      <c r="E13095" s="10"/>
      <c r="G13095" s="81"/>
      <c r="AU13095" s="25"/>
    </row>
    <row r="13096">
      <c r="D13096" s="10"/>
      <c r="E13096" s="10"/>
      <c r="G13096" s="81"/>
      <c r="AU13096" s="25"/>
    </row>
    <row r="13097">
      <c r="D13097" s="10"/>
      <c r="E13097" s="10"/>
      <c r="G13097" s="81"/>
      <c r="AU13097" s="25"/>
    </row>
    <row r="13098">
      <c r="D13098" s="10"/>
      <c r="E13098" s="10"/>
      <c r="G13098" s="81"/>
      <c r="AU13098" s="25"/>
    </row>
    <row r="13099">
      <c r="D13099" s="10"/>
      <c r="E13099" s="10"/>
      <c r="G13099" s="81"/>
      <c r="AU13099" s="25"/>
    </row>
    <row r="13100">
      <c r="D13100" s="10"/>
      <c r="E13100" s="10"/>
      <c r="G13100" s="81"/>
      <c r="AU13100" s="25"/>
    </row>
    <row r="13101">
      <c r="D13101" s="10"/>
      <c r="E13101" s="10"/>
      <c r="G13101" s="81"/>
      <c r="AU13101" s="25"/>
    </row>
    <row r="13102">
      <c r="D13102" s="10"/>
      <c r="E13102" s="10"/>
      <c r="G13102" s="81"/>
      <c r="AU13102" s="25"/>
    </row>
    <row r="13103">
      <c r="D13103" s="10"/>
      <c r="E13103" s="10"/>
      <c r="G13103" s="81"/>
      <c r="AU13103" s="25"/>
    </row>
    <row r="13104">
      <c r="D13104" s="10"/>
      <c r="E13104" s="10"/>
      <c r="G13104" s="81"/>
      <c r="AU13104" s="25"/>
    </row>
    <row r="13105">
      <c r="D13105" s="10"/>
      <c r="E13105" s="10"/>
      <c r="G13105" s="81"/>
      <c r="AU13105" s="25"/>
    </row>
    <row r="13106">
      <c r="D13106" s="10"/>
      <c r="E13106" s="10"/>
      <c r="G13106" s="81"/>
      <c r="AU13106" s="25"/>
    </row>
    <row r="13107">
      <c r="D13107" s="10"/>
      <c r="E13107" s="10"/>
      <c r="G13107" s="81"/>
      <c r="AU13107" s="25"/>
    </row>
    <row r="13108">
      <c r="D13108" s="10"/>
      <c r="E13108" s="10"/>
      <c r="G13108" s="81"/>
      <c r="AU13108" s="25"/>
    </row>
    <row r="13109">
      <c r="D13109" s="10"/>
      <c r="E13109" s="10"/>
      <c r="G13109" s="81"/>
      <c r="AU13109" s="25"/>
    </row>
    <row r="13110">
      <c r="D13110" s="10"/>
      <c r="E13110" s="10"/>
      <c r="G13110" s="81"/>
      <c r="AU13110" s="25"/>
    </row>
    <row r="13111">
      <c r="D13111" s="10"/>
      <c r="E13111" s="10"/>
      <c r="G13111" s="81"/>
      <c r="AU13111" s="25"/>
    </row>
    <row r="13112">
      <c r="D13112" s="10"/>
      <c r="E13112" s="10"/>
      <c r="G13112" s="81"/>
      <c r="AU13112" s="25"/>
    </row>
    <row r="13113">
      <c r="D13113" s="10"/>
      <c r="E13113" s="10"/>
      <c r="G13113" s="81"/>
      <c r="AU13113" s="25"/>
    </row>
    <row r="13114">
      <c r="D13114" s="10"/>
      <c r="E13114" s="10"/>
      <c r="G13114" s="81"/>
      <c r="AU13114" s="25"/>
    </row>
    <row r="13115">
      <c r="D13115" s="10"/>
      <c r="E13115" s="10"/>
      <c r="G13115" s="81"/>
      <c r="AU13115" s="25"/>
    </row>
    <row r="13116">
      <c r="D13116" s="10"/>
      <c r="E13116" s="10"/>
      <c r="G13116" s="81"/>
      <c r="AU13116" s="25"/>
    </row>
    <row r="13117">
      <c r="D13117" s="10"/>
      <c r="E13117" s="10"/>
      <c r="G13117" s="81"/>
      <c r="AU13117" s="25"/>
    </row>
    <row r="13118">
      <c r="D13118" s="10"/>
      <c r="E13118" s="10"/>
      <c r="G13118" s="81"/>
      <c r="AU13118" s="25"/>
    </row>
    <row r="13119">
      <c r="D13119" s="10"/>
      <c r="E13119" s="10"/>
      <c r="G13119" s="81"/>
      <c r="AU13119" s="25"/>
    </row>
    <row r="13120">
      <c r="D13120" s="10"/>
      <c r="E13120" s="10"/>
      <c r="G13120" s="81"/>
      <c r="AU13120" s="25"/>
    </row>
    <row r="13121">
      <c r="D13121" s="10"/>
      <c r="E13121" s="10"/>
      <c r="G13121" s="81"/>
      <c r="AU13121" s="25"/>
    </row>
    <row r="13122">
      <c r="D13122" s="10"/>
      <c r="E13122" s="10"/>
      <c r="G13122" s="81"/>
      <c r="AU13122" s="25"/>
    </row>
    <row r="13123">
      <c r="D13123" s="10"/>
      <c r="E13123" s="10"/>
      <c r="G13123" s="81"/>
      <c r="AU13123" s="25"/>
    </row>
    <row r="13124">
      <c r="D13124" s="10"/>
      <c r="E13124" s="10"/>
      <c r="G13124" s="81"/>
      <c r="AU13124" s="25"/>
    </row>
    <row r="13125">
      <c r="D13125" s="10"/>
      <c r="E13125" s="10"/>
      <c r="G13125" s="81"/>
      <c r="AU13125" s="25"/>
    </row>
    <row r="13126">
      <c r="D13126" s="10"/>
      <c r="E13126" s="10"/>
      <c r="G13126" s="81"/>
      <c r="AU13126" s="25"/>
    </row>
    <row r="13127">
      <c r="D13127" s="10"/>
      <c r="E13127" s="10"/>
      <c r="G13127" s="81"/>
      <c r="AU13127" s="25"/>
    </row>
    <row r="13128">
      <c r="D13128" s="10"/>
      <c r="E13128" s="10"/>
      <c r="G13128" s="81"/>
      <c r="AU13128" s="25"/>
    </row>
    <row r="13129">
      <c r="D13129" s="10"/>
      <c r="E13129" s="10"/>
      <c r="G13129" s="81"/>
      <c r="AU13129" s="25"/>
    </row>
    <row r="13130">
      <c r="D13130" s="10"/>
      <c r="E13130" s="10"/>
      <c r="G13130" s="81"/>
      <c r="AU13130" s="25"/>
    </row>
    <row r="13131">
      <c r="D13131" s="10"/>
      <c r="E13131" s="10"/>
      <c r="G13131" s="81"/>
      <c r="AU13131" s="25"/>
    </row>
    <row r="13132">
      <c r="D13132" s="10"/>
      <c r="E13132" s="10"/>
      <c r="G13132" s="81"/>
      <c r="AU13132" s="25"/>
    </row>
    <row r="13133">
      <c r="D13133" s="10"/>
      <c r="E13133" s="10"/>
      <c r="G13133" s="81"/>
      <c r="AU13133" s="25"/>
    </row>
    <row r="13134">
      <c r="D13134" s="10"/>
      <c r="E13134" s="10"/>
      <c r="G13134" s="81"/>
      <c r="AU13134" s="25"/>
    </row>
    <row r="13135">
      <c r="D13135" s="10"/>
      <c r="E13135" s="10"/>
      <c r="G13135" s="81"/>
      <c r="AU13135" s="25"/>
    </row>
    <row r="13136">
      <c r="D13136" s="10"/>
      <c r="E13136" s="10"/>
      <c r="G13136" s="81"/>
      <c r="AU13136" s="25"/>
    </row>
    <row r="13137">
      <c r="D13137" s="10"/>
      <c r="E13137" s="10"/>
      <c r="G13137" s="81"/>
      <c r="AU13137" s="25"/>
    </row>
    <row r="13138">
      <c r="D13138" s="10"/>
      <c r="E13138" s="10"/>
      <c r="G13138" s="81"/>
      <c r="AU13138" s="25"/>
    </row>
    <row r="13139">
      <c r="D13139" s="10"/>
      <c r="E13139" s="10"/>
      <c r="G13139" s="81"/>
      <c r="AU13139" s="25"/>
    </row>
    <row r="13140">
      <c r="D13140" s="10"/>
      <c r="E13140" s="10"/>
      <c r="G13140" s="81"/>
      <c r="AU13140" s="25"/>
    </row>
    <row r="13141">
      <c r="D13141" s="10"/>
      <c r="E13141" s="10"/>
      <c r="G13141" s="81"/>
      <c r="AU13141" s="25"/>
    </row>
    <row r="13142">
      <c r="D13142" s="10"/>
      <c r="E13142" s="10"/>
      <c r="G13142" s="81"/>
      <c r="AU13142" s="25"/>
    </row>
    <row r="13143">
      <c r="D13143" s="10"/>
      <c r="E13143" s="10"/>
      <c r="G13143" s="81"/>
      <c r="AU13143" s="25"/>
    </row>
    <row r="13144">
      <c r="D13144" s="10"/>
      <c r="E13144" s="10"/>
      <c r="G13144" s="81"/>
      <c r="AU13144" s="25"/>
    </row>
    <row r="13145">
      <c r="D13145" s="10"/>
      <c r="E13145" s="10"/>
      <c r="G13145" s="81"/>
      <c r="AU13145" s="25"/>
    </row>
    <row r="13146">
      <c r="D13146" s="10"/>
      <c r="E13146" s="10"/>
      <c r="G13146" s="81"/>
      <c r="AU13146" s="25"/>
    </row>
    <row r="13147">
      <c r="D13147" s="10"/>
      <c r="E13147" s="10"/>
      <c r="G13147" s="81"/>
      <c r="AU13147" s="25"/>
    </row>
    <row r="13148">
      <c r="D13148" s="10"/>
      <c r="E13148" s="10"/>
      <c r="G13148" s="81"/>
      <c r="AU13148" s="25"/>
    </row>
    <row r="13149">
      <c r="D13149" s="10"/>
      <c r="E13149" s="10"/>
      <c r="G13149" s="81"/>
      <c r="AU13149" s="25"/>
    </row>
    <row r="13150">
      <c r="D13150" s="10"/>
      <c r="E13150" s="10"/>
      <c r="G13150" s="81"/>
      <c r="AU13150" s="25"/>
    </row>
    <row r="13151">
      <c r="D13151" s="10"/>
      <c r="E13151" s="10"/>
      <c r="G13151" s="81"/>
      <c r="AU13151" s="25"/>
    </row>
    <row r="13152">
      <c r="D13152" s="10"/>
      <c r="E13152" s="10"/>
      <c r="G13152" s="81"/>
      <c r="AU13152" s="25"/>
    </row>
    <row r="13153">
      <c r="D13153" s="10"/>
      <c r="E13153" s="10"/>
      <c r="G13153" s="81"/>
      <c r="AU13153" s="25"/>
    </row>
    <row r="13154">
      <c r="D13154" s="10"/>
      <c r="E13154" s="10"/>
      <c r="G13154" s="81"/>
      <c r="AU13154" s="25"/>
    </row>
    <row r="13155">
      <c r="D13155" s="10"/>
      <c r="E13155" s="10"/>
      <c r="G13155" s="81"/>
      <c r="AU13155" s="25"/>
    </row>
    <row r="13156">
      <c r="D13156" s="10"/>
      <c r="E13156" s="10"/>
      <c r="G13156" s="81"/>
      <c r="AU13156" s="25"/>
    </row>
    <row r="13157">
      <c r="D13157" s="10"/>
      <c r="E13157" s="10"/>
      <c r="G13157" s="81"/>
      <c r="AU13157" s="25"/>
    </row>
    <row r="13158">
      <c r="D13158" s="10"/>
      <c r="E13158" s="10"/>
      <c r="G13158" s="81"/>
      <c r="AU13158" s="25"/>
    </row>
    <row r="13159">
      <c r="D13159" s="10"/>
      <c r="E13159" s="10"/>
      <c r="G13159" s="81"/>
      <c r="AU13159" s="25"/>
    </row>
    <row r="13160">
      <c r="D13160" s="10"/>
      <c r="E13160" s="10"/>
      <c r="G13160" s="81"/>
      <c r="AU13160" s="25"/>
    </row>
    <row r="13161">
      <c r="D13161" s="10"/>
      <c r="E13161" s="10"/>
      <c r="G13161" s="81"/>
      <c r="AU13161" s="25"/>
    </row>
    <row r="13162">
      <c r="D13162" s="10"/>
      <c r="E13162" s="10"/>
      <c r="G13162" s="81"/>
      <c r="AU13162" s="25"/>
    </row>
    <row r="13163">
      <c r="D13163" s="10"/>
      <c r="E13163" s="10"/>
      <c r="G13163" s="81"/>
      <c r="AU13163" s="25"/>
    </row>
    <row r="13164">
      <c r="D13164" s="10"/>
      <c r="E13164" s="10"/>
      <c r="G13164" s="81"/>
      <c r="AU13164" s="25"/>
    </row>
    <row r="13165">
      <c r="D13165" s="10"/>
      <c r="E13165" s="10"/>
      <c r="G13165" s="81"/>
      <c r="AU13165" s="25"/>
    </row>
    <row r="13166">
      <c r="D13166" s="10"/>
      <c r="E13166" s="10"/>
      <c r="G13166" s="81"/>
      <c r="AU13166" s="25"/>
    </row>
    <row r="13167">
      <c r="D13167" s="10"/>
      <c r="E13167" s="10"/>
      <c r="G13167" s="81"/>
      <c r="AU13167" s="25"/>
    </row>
    <row r="13168">
      <c r="D13168" s="10"/>
      <c r="E13168" s="10"/>
      <c r="G13168" s="81"/>
      <c r="AU13168" s="25"/>
    </row>
    <row r="13169">
      <c r="D13169" s="10"/>
      <c r="E13169" s="10"/>
      <c r="G13169" s="81"/>
      <c r="AU13169" s="25"/>
    </row>
    <row r="13170">
      <c r="D13170" s="10"/>
      <c r="E13170" s="10"/>
      <c r="G13170" s="81"/>
      <c r="AU13170" s="25"/>
    </row>
    <row r="13171">
      <c r="D13171" s="10"/>
      <c r="E13171" s="10"/>
      <c r="G13171" s="81"/>
      <c r="AU13171" s="25"/>
    </row>
    <row r="13172">
      <c r="D13172" s="10"/>
      <c r="E13172" s="10"/>
      <c r="G13172" s="81"/>
      <c r="AU13172" s="25"/>
    </row>
    <row r="13173">
      <c r="D13173" s="10"/>
      <c r="E13173" s="10"/>
      <c r="G13173" s="81"/>
      <c r="AU13173" s="25"/>
    </row>
    <row r="13174">
      <c r="D13174" s="10"/>
      <c r="E13174" s="10"/>
      <c r="G13174" s="81"/>
      <c r="AU13174" s="25"/>
    </row>
    <row r="13175">
      <c r="D13175" s="10"/>
      <c r="E13175" s="10"/>
      <c r="G13175" s="81"/>
      <c r="AU13175" s="25"/>
    </row>
    <row r="13176">
      <c r="D13176" s="10"/>
      <c r="E13176" s="10"/>
      <c r="G13176" s="81"/>
      <c r="AU13176" s="25"/>
    </row>
    <row r="13177">
      <c r="D13177" s="10"/>
      <c r="E13177" s="10"/>
      <c r="G13177" s="81"/>
      <c r="AU13177" s="25"/>
    </row>
    <row r="13178">
      <c r="D13178" s="10"/>
      <c r="E13178" s="10"/>
      <c r="G13178" s="81"/>
      <c r="AU13178" s="25"/>
    </row>
    <row r="13179">
      <c r="D13179" s="10"/>
      <c r="E13179" s="10"/>
      <c r="G13179" s="81"/>
      <c r="AU13179" s="25"/>
    </row>
    <row r="13180">
      <c r="D13180" s="10"/>
      <c r="E13180" s="10"/>
      <c r="G13180" s="81"/>
      <c r="AU13180" s="25"/>
    </row>
    <row r="13181">
      <c r="D13181" s="10"/>
      <c r="E13181" s="10"/>
      <c r="G13181" s="81"/>
      <c r="AU13181" s="25"/>
    </row>
    <row r="13182">
      <c r="D13182" s="10"/>
      <c r="E13182" s="10"/>
      <c r="G13182" s="81"/>
      <c r="AU13182" s="25"/>
    </row>
    <row r="13183">
      <c r="D13183" s="10"/>
      <c r="E13183" s="10"/>
      <c r="G13183" s="81"/>
      <c r="AU13183" s="25"/>
    </row>
    <row r="13184">
      <c r="D13184" s="10"/>
      <c r="E13184" s="10"/>
      <c r="G13184" s="81"/>
      <c r="AU13184" s="25"/>
    </row>
    <row r="13185">
      <c r="D13185" s="10"/>
      <c r="E13185" s="10"/>
      <c r="G13185" s="81"/>
      <c r="AU13185" s="25"/>
    </row>
    <row r="13186">
      <c r="D13186" s="10"/>
      <c r="E13186" s="10"/>
      <c r="G13186" s="81"/>
      <c r="AU13186" s="25"/>
    </row>
    <row r="13187">
      <c r="D13187" s="10"/>
      <c r="E13187" s="10"/>
      <c r="G13187" s="81"/>
      <c r="AU13187" s="25"/>
    </row>
    <row r="13188">
      <c r="D13188" s="10"/>
      <c r="E13188" s="10"/>
      <c r="G13188" s="81"/>
      <c r="AU13188" s="25"/>
    </row>
    <row r="13189">
      <c r="D13189" s="10"/>
      <c r="E13189" s="10"/>
      <c r="G13189" s="81"/>
      <c r="AU13189" s="25"/>
    </row>
    <row r="13190">
      <c r="D13190" s="10"/>
      <c r="E13190" s="10"/>
      <c r="G13190" s="81"/>
      <c r="AU13190" s="25"/>
    </row>
    <row r="13191">
      <c r="D13191" s="10"/>
      <c r="E13191" s="10"/>
      <c r="G13191" s="81"/>
      <c r="AU13191" s="25"/>
    </row>
    <row r="13192">
      <c r="D13192" s="10"/>
      <c r="E13192" s="10"/>
      <c r="G13192" s="81"/>
      <c r="AU13192" s="25"/>
    </row>
    <row r="13193">
      <c r="D13193" s="10"/>
      <c r="E13193" s="10"/>
      <c r="G13193" s="81"/>
      <c r="AU13193" s="25"/>
    </row>
    <row r="13194">
      <c r="D13194" s="10"/>
      <c r="E13194" s="10"/>
      <c r="G13194" s="81"/>
      <c r="AU13194" s="25"/>
    </row>
    <row r="13195">
      <c r="D13195" s="10"/>
      <c r="E13195" s="10"/>
      <c r="G13195" s="81"/>
      <c r="AU13195" s="25"/>
    </row>
    <row r="13196">
      <c r="D13196" s="10"/>
      <c r="E13196" s="10"/>
      <c r="G13196" s="81"/>
      <c r="AU13196" s="25"/>
    </row>
    <row r="13197">
      <c r="D13197" s="10"/>
      <c r="E13197" s="10"/>
      <c r="G13197" s="81"/>
      <c r="AU13197" s="25"/>
    </row>
    <row r="13198">
      <c r="D13198" s="10"/>
      <c r="E13198" s="10"/>
      <c r="G13198" s="81"/>
      <c r="AU13198" s="25"/>
    </row>
    <row r="13199">
      <c r="D13199" s="10"/>
      <c r="E13199" s="10"/>
      <c r="G13199" s="81"/>
      <c r="AU13199" s="25"/>
    </row>
    <row r="13200">
      <c r="D13200" s="10"/>
      <c r="E13200" s="10"/>
      <c r="G13200" s="81"/>
      <c r="AU13200" s="25"/>
    </row>
    <row r="13201">
      <c r="D13201" s="10"/>
      <c r="E13201" s="10"/>
      <c r="G13201" s="81"/>
      <c r="AU13201" s="25"/>
    </row>
    <row r="13202">
      <c r="D13202" s="10"/>
      <c r="E13202" s="10"/>
      <c r="G13202" s="81"/>
      <c r="AU13202" s="25"/>
    </row>
    <row r="13203">
      <c r="D13203" s="10"/>
      <c r="E13203" s="10"/>
      <c r="G13203" s="81"/>
      <c r="AU13203" s="25"/>
    </row>
    <row r="13204">
      <c r="D13204" s="10"/>
      <c r="E13204" s="10"/>
      <c r="G13204" s="81"/>
      <c r="AU13204" s="25"/>
    </row>
    <row r="13205">
      <c r="D13205" s="10"/>
      <c r="E13205" s="10"/>
      <c r="G13205" s="81"/>
      <c r="AU13205" s="25"/>
    </row>
    <row r="13206">
      <c r="D13206" s="10"/>
      <c r="E13206" s="10"/>
      <c r="G13206" s="81"/>
      <c r="AU13206" s="25"/>
    </row>
    <row r="13207">
      <c r="D13207" s="10"/>
      <c r="E13207" s="10"/>
      <c r="G13207" s="81"/>
      <c r="AU13207" s="25"/>
    </row>
    <row r="13208">
      <c r="D13208" s="10"/>
      <c r="E13208" s="10"/>
      <c r="G13208" s="81"/>
      <c r="AU13208" s="25"/>
    </row>
    <row r="13209">
      <c r="D13209" s="10"/>
      <c r="E13209" s="10"/>
      <c r="G13209" s="81"/>
      <c r="AU13209" s="25"/>
    </row>
    <row r="13210">
      <c r="D13210" s="10"/>
      <c r="E13210" s="10"/>
      <c r="G13210" s="81"/>
      <c r="AU13210" s="25"/>
    </row>
    <row r="13211">
      <c r="D13211" s="10"/>
      <c r="E13211" s="10"/>
      <c r="G13211" s="81"/>
      <c r="AU13211" s="25"/>
    </row>
    <row r="13212">
      <c r="D13212" s="10"/>
      <c r="E13212" s="10"/>
      <c r="G13212" s="81"/>
      <c r="AU13212" s="25"/>
    </row>
    <row r="13213">
      <c r="D13213" s="10"/>
      <c r="E13213" s="10"/>
      <c r="G13213" s="81"/>
      <c r="AU13213" s="25"/>
    </row>
    <row r="13214">
      <c r="D13214" s="10"/>
      <c r="E13214" s="10"/>
      <c r="G13214" s="81"/>
      <c r="AU13214" s="25"/>
    </row>
    <row r="13215">
      <c r="D13215" s="10"/>
      <c r="E13215" s="10"/>
      <c r="G13215" s="81"/>
      <c r="AU13215" s="25"/>
    </row>
    <row r="13216">
      <c r="D13216" s="10"/>
      <c r="E13216" s="10"/>
      <c r="G13216" s="81"/>
      <c r="AU13216" s="25"/>
    </row>
    <row r="13217">
      <c r="D13217" s="10"/>
      <c r="E13217" s="10"/>
      <c r="G13217" s="81"/>
      <c r="AU13217" s="25"/>
    </row>
    <row r="13218">
      <c r="D13218" s="10"/>
      <c r="E13218" s="10"/>
      <c r="G13218" s="81"/>
      <c r="AU13218" s="25"/>
    </row>
    <row r="13219">
      <c r="D13219" s="10"/>
      <c r="E13219" s="10"/>
      <c r="G13219" s="81"/>
      <c r="AU13219" s="25"/>
    </row>
    <row r="13220">
      <c r="D13220" s="10"/>
      <c r="E13220" s="10"/>
      <c r="G13220" s="81"/>
      <c r="AU13220" s="25"/>
    </row>
    <row r="13221">
      <c r="D13221" s="10"/>
      <c r="E13221" s="10"/>
      <c r="G13221" s="81"/>
      <c r="AU13221" s="25"/>
    </row>
    <row r="13222">
      <c r="D13222" s="10"/>
      <c r="E13222" s="10"/>
      <c r="G13222" s="81"/>
      <c r="AU13222" s="25"/>
    </row>
    <row r="13223">
      <c r="D13223" s="10"/>
      <c r="E13223" s="10"/>
      <c r="G13223" s="81"/>
      <c r="AU13223" s="25"/>
    </row>
    <row r="13224">
      <c r="D13224" s="10"/>
      <c r="E13224" s="10"/>
      <c r="G13224" s="81"/>
      <c r="AU13224" s="25"/>
    </row>
    <row r="13225">
      <c r="D13225" s="10"/>
      <c r="E13225" s="10"/>
      <c r="G13225" s="81"/>
      <c r="AU13225" s="25"/>
    </row>
    <row r="13226">
      <c r="D13226" s="10"/>
      <c r="E13226" s="10"/>
      <c r="G13226" s="81"/>
      <c r="AU13226" s="25"/>
    </row>
    <row r="13227">
      <c r="D13227" s="10"/>
      <c r="E13227" s="10"/>
      <c r="G13227" s="81"/>
      <c r="AU13227" s="25"/>
    </row>
    <row r="13228">
      <c r="D13228" s="10"/>
      <c r="E13228" s="10"/>
      <c r="G13228" s="81"/>
      <c r="AU13228" s="25"/>
    </row>
    <row r="13229">
      <c r="D13229" s="10"/>
      <c r="E13229" s="10"/>
      <c r="G13229" s="81"/>
      <c r="AU13229" s="25"/>
    </row>
    <row r="13230">
      <c r="D13230" s="10"/>
      <c r="E13230" s="10"/>
      <c r="G13230" s="81"/>
      <c r="AU13230" s="25"/>
    </row>
    <row r="13231">
      <c r="D13231" s="10"/>
      <c r="E13231" s="10"/>
      <c r="G13231" s="81"/>
      <c r="AU13231" s="25"/>
    </row>
    <row r="13232">
      <c r="D13232" s="10"/>
      <c r="E13232" s="10"/>
      <c r="G13232" s="81"/>
      <c r="AU13232" s="25"/>
    </row>
    <row r="13233">
      <c r="D13233" s="10"/>
      <c r="E13233" s="10"/>
      <c r="G13233" s="81"/>
      <c r="AU13233" s="25"/>
    </row>
    <row r="13234">
      <c r="D13234" s="10"/>
      <c r="E13234" s="10"/>
      <c r="G13234" s="81"/>
      <c r="AU13234" s="25"/>
    </row>
    <row r="13235">
      <c r="D13235" s="10"/>
      <c r="E13235" s="10"/>
      <c r="G13235" s="81"/>
      <c r="AU13235" s="25"/>
    </row>
    <row r="13236">
      <c r="D13236" s="10"/>
      <c r="E13236" s="10"/>
      <c r="G13236" s="81"/>
      <c r="AU13236" s="25"/>
    </row>
    <row r="13237">
      <c r="D13237" s="10"/>
      <c r="E13237" s="10"/>
      <c r="G13237" s="81"/>
      <c r="AU13237" s="25"/>
    </row>
    <row r="13238">
      <c r="D13238" s="10"/>
      <c r="E13238" s="10"/>
      <c r="G13238" s="81"/>
      <c r="AU13238" s="25"/>
    </row>
    <row r="13239">
      <c r="D13239" s="10"/>
      <c r="E13239" s="10"/>
      <c r="G13239" s="81"/>
      <c r="AU13239" s="25"/>
    </row>
    <row r="13240">
      <c r="D13240" s="10"/>
      <c r="E13240" s="10"/>
      <c r="G13240" s="81"/>
      <c r="AU13240" s="25"/>
    </row>
    <row r="13241">
      <c r="D13241" s="10"/>
      <c r="E13241" s="10"/>
      <c r="G13241" s="81"/>
      <c r="AU13241" s="25"/>
    </row>
    <row r="13242">
      <c r="D13242" s="10"/>
      <c r="E13242" s="10"/>
      <c r="G13242" s="81"/>
      <c r="AU13242" s="25"/>
    </row>
    <row r="13243">
      <c r="D13243" s="10"/>
      <c r="E13243" s="10"/>
      <c r="G13243" s="81"/>
      <c r="AU13243" s="25"/>
    </row>
    <row r="13244">
      <c r="D13244" s="10"/>
      <c r="E13244" s="10"/>
      <c r="G13244" s="81"/>
      <c r="AU13244" s="25"/>
    </row>
    <row r="13245">
      <c r="D13245" s="10"/>
      <c r="E13245" s="10"/>
      <c r="G13245" s="81"/>
      <c r="AU13245" s="25"/>
    </row>
    <row r="13246">
      <c r="D13246" s="10"/>
      <c r="E13246" s="10"/>
      <c r="G13246" s="81"/>
      <c r="AU13246" s="25"/>
    </row>
    <row r="13247">
      <c r="D13247" s="10"/>
      <c r="E13247" s="10"/>
      <c r="G13247" s="81"/>
      <c r="AU13247" s="25"/>
    </row>
    <row r="13248">
      <c r="D13248" s="10"/>
      <c r="E13248" s="10"/>
      <c r="G13248" s="81"/>
      <c r="AU13248" s="25"/>
    </row>
    <row r="13249">
      <c r="D13249" s="10"/>
      <c r="E13249" s="10"/>
      <c r="G13249" s="81"/>
      <c r="AU13249" s="25"/>
    </row>
    <row r="13250">
      <c r="D13250" s="10"/>
      <c r="E13250" s="10"/>
      <c r="G13250" s="81"/>
      <c r="AU13250" s="25"/>
    </row>
    <row r="13251">
      <c r="D13251" s="10"/>
      <c r="E13251" s="10"/>
      <c r="G13251" s="81"/>
      <c r="AU13251" s="25"/>
    </row>
    <row r="13252">
      <c r="D13252" s="10"/>
      <c r="E13252" s="10"/>
      <c r="G13252" s="81"/>
      <c r="AU13252" s="25"/>
    </row>
    <row r="13253">
      <c r="D13253" s="10"/>
      <c r="E13253" s="10"/>
      <c r="G13253" s="81"/>
      <c r="AU13253" s="25"/>
    </row>
    <row r="13254">
      <c r="D13254" s="10"/>
      <c r="E13254" s="10"/>
      <c r="G13254" s="81"/>
      <c r="AU13254" s="25"/>
    </row>
    <row r="13255">
      <c r="D13255" s="10"/>
      <c r="E13255" s="10"/>
      <c r="G13255" s="81"/>
      <c r="AU13255" s="25"/>
    </row>
    <row r="13256">
      <c r="D13256" s="10"/>
      <c r="E13256" s="10"/>
      <c r="G13256" s="81"/>
      <c r="AU13256" s="25"/>
    </row>
    <row r="13257">
      <c r="D13257" s="10"/>
      <c r="E13257" s="10"/>
      <c r="G13257" s="81"/>
      <c r="AU13257" s="25"/>
    </row>
    <row r="13258">
      <c r="D13258" s="10"/>
      <c r="E13258" s="10"/>
      <c r="G13258" s="81"/>
      <c r="AU13258" s="25"/>
    </row>
    <row r="13259">
      <c r="D13259" s="10"/>
      <c r="E13259" s="10"/>
      <c r="G13259" s="81"/>
      <c r="AU13259" s="25"/>
    </row>
    <row r="13260">
      <c r="D13260" s="10"/>
      <c r="E13260" s="10"/>
      <c r="G13260" s="81"/>
      <c r="AU13260" s="25"/>
    </row>
    <row r="13261">
      <c r="D13261" s="10"/>
      <c r="E13261" s="10"/>
      <c r="G13261" s="81"/>
      <c r="AU13261" s="25"/>
    </row>
    <row r="13262">
      <c r="D13262" s="10"/>
      <c r="E13262" s="10"/>
      <c r="G13262" s="81"/>
      <c r="AU13262" s="25"/>
    </row>
    <row r="13263">
      <c r="D13263" s="10"/>
      <c r="E13263" s="10"/>
      <c r="G13263" s="81"/>
      <c r="AU13263" s="25"/>
    </row>
    <row r="13264">
      <c r="D13264" s="10"/>
      <c r="E13264" s="10"/>
      <c r="G13264" s="81"/>
      <c r="AU13264" s="25"/>
    </row>
    <row r="13265">
      <c r="D13265" s="10"/>
      <c r="E13265" s="10"/>
      <c r="G13265" s="81"/>
      <c r="AU13265" s="25"/>
    </row>
    <row r="13266">
      <c r="D13266" s="10"/>
      <c r="E13266" s="10"/>
      <c r="G13266" s="81"/>
      <c r="AU13266" s="25"/>
    </row>
    <row r="13267">
      <c r="D13267" s="10"/>
      <c r="E13267" s="10"/>
      <c r="G13267" s="81"/>
      <c r="AU13267" s="25"/>
    </row>
    <row r="13268">
      <c r="D13268" s="10"/>
      <c r="E13268" s="10"/>
      <c r="G13268" s="81"/>
      <c r="AU13268" s="25"/>
    </row>
    <row r="13269">
      <c r="D13269" s="10"/>
      <c r="E13269" s="10"/>
      <c r="G13269" s="81"/>
      <c r="AU13269" s="25"/>
    </row>
    <row r="13270">
      <c r="D13270" s="10"/>
      <c r="E13270" s="10"/>
      <c r="G13270" s="81"/>
      <c r="AU13270" s="25"/>
    </row>
    <row r="13271">
      <c r="D13271" s="10"/>
      <c r="E13271" s="10"/>
      <c r="G13271" s="81"/>
      <c r="AU13271" s="25"/>
    </row>
    <row r="13272">
      <c r="D13272" s="10"/>
      <c r="E13272" s="10"/>
      <c r="G13272" s="81"/>
      <c r="AU13272" s="25"/>
    </row>
    <row r="13273">
      <c r="D13273" s="10"/>
      <c r="E13273" s="10"/>
      <c r="G13273" s="81"/>
      <c r="AU13273" s="25"/>
    </row>
    <row r="13274">
      <c r="D13274" s="10"/>
      <c r="E13274" s="10"/>
      <c r="G13274" s="81"/>
      <c r="AU13274" s="25"/>
    </row>
    <row r="13275">
      <c r="D13275" s="10"/>
      <c r="E13275" s="10"/>
      <c r="G13275" s="81"/>
      <c r="AU13275" s="25"/>
    </row>
    <row r="13276">
      <c r="D13276" s="10"/>
      <c r="E13276" s="10"/>
      <c r="G13276" s="81"/>
      <c r="AU13276" s="25"/>
    </row>
    <row r="13277">
      <c r="D13277" s="10"/>
      <c r="E13277" s="10"/>
      <c r="G13277" s="81"/>
      <c r="AU13277" s="25"/>
    </row>
    <row r="13278">
      <c r="D13278" s="10"/>
      <c r="E13278" s="10"/>
      <c r="G13278" s="81"/>
      <c r="AU13278" s="25"/>
    </row>
    <row r="13279">
      <c r="D13279" s="10"/>
      <c r="E13279" s="10"/>
      <c r="G13279" s="81"/>
      <c r="AU13279" s="25"/>
    </row>
    <row r="13280">
      <c r="D13280" s="10"/>
      <c r="E13280" s="10"/>
      <c r="G13280" s="81"/>
      <c r="AU13280" s="25"/>
    </row>
    <row r="13281">
      <c r="D13281" s="10"/>
      <c r="E13281" s="10"/>
      <c r="G13281" s="81"/>
      <c r="AU13281" s="25"/>
    </row>
    <row r="13282">
      <c r="D13282" s="10"/>
      <c r="E13282" s="10"/>
      <c r="G13282" s="81"/>
      <c r="AU13282" s="25"/>
    </row>
    <row r="13283">
      <c r="D13283" s="10"/>
      <c r="E13283" s="10"/>
      <c r="G13283" s="81"/>
      <c r="AU13283" s="25"/>
    </row>
    <row r="13284">
      <c r="D13284" s="10"/>
      <c r="E13284" s="10"/>
      <c r="G13284" s="81"/>
      <c r="AU13284" s="25"/>
    </row>
    <row r="13285">
      <c r="D13285" s="10"/>
      <c r="E13285" s="10"/>
      <c r="G13285" s="81"/>
      <c r="AU13285" s="25"/>
    </row>
    <row r="13286">
      <c r="D13286" s="10"/>
      <c r="E13286" s="10"/>
      <c r="G13286" s="81"/>
      <c r="AU13286" s="25"/>
    </row>
    <row r="13287">
      <c r="D13287" s="10"/>
      <c r="E13287" s="10"/>
      <c r="G13287" s="81"/>
      <c r="AU13287" s="25"/>
    </row>
    <row r="13288">
      <c r="D13288" s="10"/>
      <c r="E13288" s="10"/>
      <c r="G13288" s="81"/>
      <c r="AU13288" s="25"/>
    </row>
    <row r="13289">
      <c r="D13289" s="10"/>
      <c r="E13289" s="10"/>
      <c r="G13289" s="81"/>
      <c r="AU13289" s="25"/>
    </row>
    <row r="13290">
      <c r="D13290" s="10"/>
      <c r="E13290" s="10"/>
      <c r="G13290" s="81"/>
      <c r="AU13290" s="25"/>
    </row>
    <row r="13291">
      <c r="D13291" s="10"/>
      <c r="E13291" s="10"/>
      <c r="G13291" s="81"/>
      <c r="AU13291" s="25"/>
    </row>
    <row r="13292">
      <c r="D13292" s="10"/>
      <c r="E13292" s="10"/>
      <c r="G13292" s="81"/>
      <c r="AU13292" s="25"/>
    </row>
    <row r="13293">
      <c r="D13293" s="10"/>
      <c r="E13293" s="10"/>
      <c r="G13293" s="81"/>
      <c r="AU13293" s="25"/>
    </row>
    <row r="13294">
      <c r="D13294" s="10"/>
      <c r="E13294" s="10"/>
      <c r="G13294" s="81"/>
      <c r="AU13294" s="25"/>
    </row>
    <row r="13295">
      <c r="D13295" s="10"/>
      <c r="E13295" s="10"/>
      <c r="G13295" s="81"/>
      <c r="AU13295" s="25"/>
    </row>
    <row r="13296">
      <c r="D13296" s="10"/>
      <c r="E13296" s="10"/>
      <c r="G13296" s="81"/>
      <c r="AU13296" s="25"/>
    </row>
    <row r="13297">
      <c r="D13297" s="10"/>
      <c r="E13297" s="10"/>
      <c r="G13297" s="81"/>
      <c r="AU13297" s="25"/>
    </row>
    <row r="13298">
      <c r="D13298" s="10"/>
      <c r="E13298" s="10"/>
      <c r="G13298" s="81"/>
      <c r="AU13298" s="25"/>
    </row>
    <row r="13299">
      <c r="D13299" s="10"/>
      <c r="E13299" s="10"/>
      <c r="G13299" s="81"/>
      <c r="AU13299" s="25"/>
    </row>
    <row r="13300">
      <c r="D13300" s="10"/>
      <c r="E13300" s="10"/>
      <c r="G13300" s="81"/>
      <c r="AU13300" s="25"/>
    </row>
    <row r="13301">
      <c r="D13301" s="10"/>
      <c r="E13301" s="10"/>
      <c r="G13301" s="81"/>
      <c r="AU13301" s="25"/>
    </row>
    <row r="13302">
      <c r="D13302" s="10"/>
      <c r="E13302" s="10"/>
      <c r="G13302" s="81"/>
      <c r="AU13302" s="25"/>
    </row>
    <row r="13303">
      <c r="D13303" s="10"/>
      <c r="E13303" s="10"/>
      <c r="G13303" s="81"/>
      <c r="AU13303" s="25"/>
    </row>
    <row r="13304">
      <c r="D13304" s="10"/>
      <c r="E13304" s="10"/>
      <c r="G13304" s="81"/>
      <c r="AU13304" s="25"/>
    </row>
    <row r="13305">
      <c r="D13305" s="10"/>
      <c r="E13305" s="10"/>
      <c r="G13305" s="81"/>
      <c r="AU13305" s="25"/>
    </row>
    <row r="13306">
      <c r="D13306" s="10"/>
      <c r="E13306" s="10"/>
      <c r="G13306" s="81"/>
      <c r="AU13306" s="25"/>
    </row>
    <row r="13307">
      <c r="D13307" s="10"/>
      <c r="E13307" s="10"/>
      <c r="G13307" s="81"/>
      <c r="AU13307" s="25"/>
    </row>
    <row r="13308">
      <c r="D13308" s="10"/>
      <c r="E13308" s="10"/>
      <c r="G13308" s="81"/>
      <c r="AU13308" s="25"/>
    </row>
    <row r="13309">
      <c r="D13309" s="10"/>
      <c r="E13309" s="10"/>
      <c r="G13309" s="81"/>
      <c r="AU13309" s="25"/>
    </row>
    <row r="13310">
      <c r="D13310" s="10"/>
      <c r="E13310" s="10"/>
      <c r="G13310" s="81"/>
      <c r="AU13310" s="25"/>
    </row>
    <row r="13311">
      <c r="D13311" s="10"/>
      <c r="E13311" s="10"/>
      <c r="G13311" s="81"/>
      <c r="AU13311" s="25"/>
    </row>
    <row r="13312">
      <c r="D13312" s="10"/>
      <c r="E13312" s="10"/>
      <c r="G13312" s="81"/>
      <c r="AU13312" s="25"/>
    </row>
    <row r="13313">
      <c r="D13313" s="10"/>
      <c r="E13313" s="10"/>
      <c r="G13313" s="81"/>
      <c r="AU13313" s="25"/>
    </row>
    <row r="13314">
      <c r="D13314" s="10"/>
      <c r="E13314" s="10"/>
      <c r="G13314" s="81"/>
      <c r="AU13314" s="25"/>
    </row>
    <row r="13315">
      <c r="D13315" s="10"/>
      <c r="E13315" s="10"/>
      <c r="G13315" s="81"/>
      <c r="AU13315" s="25"/>
    </row>
    <row r="13316">
      <c r="D13316" s="10"/>
      <c r="E13316" s="10"/>
      <c r="G13316" s="81"/>
      <c r="AU13316" s="25"/>
    </row>
    <row r="13317">
      <c r="D13317" s="10"/>
      <c r="E13317" s="10"/>
      <c r="G13317" s="81"/>
      <c r="AU13317" s="25"/>
    </row>
    <row r="13318">
      <c r="D13318" s="10"/>
      <c r="E13318" s="10"/>
      <c r="G13318" s="81"/>
      <c r="AU13318" s="25"/>
    </row>
    <row r="13319">
      <c r="D13319" s="10"/>
      <c r="E13319" s="10"/>
      <c r="G13319" s="81"/>
      <c r="AU13319" s="25"/>
    </row>
    <row r="13320">
      <c r="D13320" s="10"/>
      <c r="E13320" s="10"/>
      <c r="G13320" s="81"/>
      <c r="AU13320" s="25"/>
    </row>
    <row r="13321">
      <c r="D13321" s="10"/>
      <c r="E13321" s="10"/>
      <c r="G13321" s="81"/>
      <c r="AU13321" s="25"/>
    </row>
    <row r="13322">
      <c r="D13322" s="10"/>
      <c r="E13322" s="10"/>
      <c r="G13322" s="81"/>
      <c r="AU13322" s="25"/>
    </row>
    <row r="13323">
      <c r="D13323" s="10"/>
      <c r="E13323" s="10"/>
      <c r="G13323" s="81"/>
      <c r="AU13323" s="25"/>
    </row>
    <row r="13324">
      <c r="D13324" s="10"/>
      <c r="E13324" s="10"/>
      <c r="G13324" s="81"/>
      <c r="AU13324" s="25"/>
    </row>
    <row r="13325">
      <c r="D13325" s="10"/>
      <c r="E13325" s="10"/>
      <c r="G13325" s="81"/>
      <c r="AU13325" s="25"/>
    </row>
    <row r="13326">
      <c r="D13326" s="10"/>
      <c r="E13326" s="10"/>
      <c r="G13326" s="81"/>
      <c r="AU13326" s="25"/>
    </row>
    <row r="13327">
      <c r="D13327" s="10"/>
      <c r="E13327" s="10"/>
      <c r="G13327" s="81"/>
      <c r="AU13327" s="25"/>
    </row>
    <row r="13328">
      <c r="D13328" s="10"/>
      <c r="E13328" s="10"/>
      <c r="G13328" s="81"/>
      <c r="AU13328" s="25"/>
    </row>
    <row r="13329">
      <c r="D13329" s="10"/>
      <c r="E13329" s="10"/>
      <c r="G13329" s="81"/>
      <c r="AU13329" s="25"/>
    </row>
    <row r="13330">
      <c r="D13330" s="10"/>
      <c r="E13330" s="10"/>
      <c r="G13330" s="81"/>
      <c r="AU13330" s="25"/>
    </row>
    <row r="13331">
      <c r="D13331" s="10"/>
      <c r="E13331" s="10"/>
      <c r="G13331" s="81"/>
      <c r="AU13331" s="25"/>
    </row>
    <row r="13332">
      <c r="D13332" s="10"/>
      <c r="E13332" s="10"/>
      <c r="G13332" s="81"/>
      <c r="AU13332" s="25"/>
    </row>
    <row r="13333">
      <c r="D13333" s="10"/>
      <c r="E13333" s="10"/>
      <c r="G13333" s="81"/>
      <c r="AU13333" s="25"/>
    </row>
    <row r="13334">
      <c r="D13334" s="10"/>
      <c r="E13334" s="10"/>
      <c r="G13334" s="81"/>
      <c r="AU13334" s="25"/>
    </row>
    <row r="13335">
      <c r="D13335" s="10"/>
      <c r="E13335" s="10"/>
      <c r="G13335" s="81"/>
      <c r="AU13335" s="25"/>
    </row>
    <row r="13336">
      <c r="D13336" s="10"/>
      <c r="E13336" s="10"/>
      <c r="G13336" s="81"/>
      <c r="AU13336" s="25"/>
    </row>
    <row r="13337">
      <c r="D13337" s="10"/>
      <c r="E13337" s="10"/>
      <c r="G13337" s="81"/>
      <c r="AU13337" s="25"/>
    </row>
    <row r="13338">
      <c r="D13338" s="10"/>
      <c r="E13338" s="10"/>
      <c r="G13338" s="81"/>
      <c r="AU13338" s="25"/>
    </row>
    <row r="13339">
      <c r="D13339" s="10"/>
      <c r="E13339" s="10"/>
      <c r="G13339" s="81"/>
      <c r="AU13339" s="25"/>
    </row>
    <row r="13340">
      <c r="D13340" s="10"/>
      <c r="E13340" s="10"/>
      <c r="G13340" s="81"/>
      <c r="AU13340" s="25"/>
    </row>
    <row r="13341">
      <c r="D13341" s="10"/>
      <c r="E13341" s="10"/>
      <c r="G13341" s="81"/>
      <c r="AU13341" s="25"/>
    </row>
    <row r="13342">
      <c r="D13342" s="10"/>
      <c r="E13342" s="10"/>
      <c r="G13342" s="81"/>
      <c r="AU13342" s="25"/>
    </row>
    <row r="13343">
      <c r="D13343" s="10"/>
      <c r="E13343" s="10"/>
      <c r="G13343" s="81"/>
      <c r="AU13343" s="25"/>
    </row>
    <row r="13344">
      <c r="D13344" s="10"/>
      <c r="E13344" s="10"/>
      <c r="G13344" s="81"/>
      <c r="AU13344" s="25"/>
    </row>
    <row r="13345">
      <c r="D13345" s="10"/>
      <c r="E13345" s="10"/>
      <c r="G13345" s="81"/>
      <c r="AU13345" s="25"/>
    </row>
    <row r="13346">
      <c r="D13346" s="10"/>
      <c r="E13346" s="10"/>
      <c r="G13346" s="81"/>
      <c r="AU13346" s="25"/>
    </row>
    <row r="13347">
      <c r="D13347" s="10"/>
      <c r="E13347" s="10"/>
      <c r="G13347" s="81"/>
      <c r="AU13347" s="25"/>
    </row>
    <row r="13348">
      <c r="D13348" s="10"/>
      <c r="E13348" s="10"/>
      <c r="G13348" s="81"/>
      <c r="AU13348" s="25"/>
    </row>
    <row r="13349">
      <c r="D13349" s="10"/>
      <c r="E13349" s="10"/>
      <c r="G13349" s="81"/>
      <c r="AU13349" s="25"/>
    </row>
    <row r="13350">
      <c r="D13350" s="10"/>
      <c r="E13350" s="10"/>
      <c r="G13350" s="81"/>
      <c r="AU13350" s="25"/>
    </row>
    <row r="13351">
      <c r="D13351" s="10"/>
      <c r="E13351" s="10"/>
      <c r="G13351" s="81"/>
      <c r="AU13351" s="25"/>
    </row>
    <row r="13352">
      <c r="D13352" s="10"/>
      <c r="E13352" s="10"/>
      <c r="G13352" s="81"/>
      <c r="AU13352" s="25"/>
    </row>
    <row r="13353">
      <c r="D13353" s="10"/>
      <c r="E13353" s="10"/>
      <c r="G13353" s="81"/>
      <c r="AU13353" s="25"/>
    </row>
    <row r="13354">
      <c r="D13354" s="10"/>
      <c r="E13354" s="10"/>
      <c r="G13354" s="81"/>
      <c r="AU13354" s="25"/>
    </row>
    <row r="13355">
      <c r="D13355" s="10"/>
      <c r="E13355" s="10"/>
      <c r="G13355" s="81"/>
      <c r="AU13355" s="25"/>
    </row>
    <row r="13356">
      <c r="D13356" s="10"/>
      <c r="E13356" s="10"/>
      <c r="G13356" s="81"/>
      <c r="AU13356" s="25"/>
    </row>
    <row r="13357">
      <c r="D13357" s="10"/>
      <c r="E13357" s="10"/>
      <c r="G13357" s="81"/>
      <c r="AU13357" s="25"/>
    </row>
    <row r="13358">
      <c r="D13358" s="10"/>
      <c r="E13358" s="10"/>
      <c r="G13358" s="81"/>
      <c r="AU13358" s="25"/>
    </row>
    <row r="13359">
      <c r="D13359" s="10"/>
      <c r="E13359" s="10"/>
      <c r="G13359" s="81"/>
      <c r="AU13359" s="25"/>
    </row>
    <row r="13360">
      <c r="D13360" s="10"/>
      <c r="E13360" s="10"/>
      <c r="G13360" s="81"/>
      <c r="AU13360" s="25"/>
    </row>
    <row r="13361">
      <c r="D13361" s="10"/>
      <c r="E13361" s="10"/>
      <c r="G13361" s="81"/>
      <c r="AU13361" s="25"/>
    </row>
    <row r="13362">
      <c r="D13362" s="10"/>
      <c r="E13362" s="10"/>
      <c r="G13362" s="81"/>
      <c r="AU13362" s="25"/>
    </row>
    <row r="13363">
      <c r="D13363" s="10"/>
      <c r="E13363" s="10"/>
      <c r="G13363" s="81"/>
      <c r="AU13363" s="25"/>
    </row>
    <row r="13364">
      <c r="D13364" s="10"/>
      <c r="E13364" s="10"/>
      <c r="G13364" s="81"/>
      <c r="AU13364" s="25"/>
    </row>
    <row r="13365">
      <c r="D13365" s="10"/>
      <c r="E13365" s="10"/>
      <c r="G13365" s="81"/>
      <c r="AU13365" s="25"/>
    </row>
    <row r="13366">
      <c r="D13366" s="10"/>
      <c r="E13366" s="10"/>
      <c r="G13366" s="81"/>
      <c r="AU13366" s="25"/>
    </row>
    <row r="13367">
      <c r="D13367" s="10"/>
      <c r="E13367" s="10"/>
      <c r="G13367" s="81"/>
      <c r="AU13367" s="25"/>
    </row>
    <row r="13368">
      <c r="D13368" s="10"/>
      <c r="E13368" s="10"/>
      <c r="G13368" s="81"/>
      <c r="AU13368" s="25"/>
    </row>
    <row r="13369">
      <c r="D13369" s="10"/>
      <c r="E13369" s="10"/>
      <c r="G13369" s="81"/>
      <c r="AU13369" s="25"/>
    </row>
    <row r="13370">
      <c r="D13370" s="10"/>
      <c r="E13370" s="10"/>
      <c r="G13370" s="81"/>
      <c r="AU13370" s="25"/>
    </row>
    <row r="13371">
      <c r="D13371" s="10"/>
      <c r="E13371" s="10"/>
      <c r="G13371" s="81"/>
      <c r="AU13371" s="25"/>
    </row>
    <row r="13372">
      <c r="D13372" s="10"/>
      <c r="E13372" s="10"/>
      <c r="G13372" s="81"/>
      <c r="AU13372" s="25"/>
    </row>
    <row r="13373">
      <c r="D13373" s="10"/>
      <c r="E13373" s="10"/>
      <c r="G13373" s="81"/>
      <c r="AU13373" s="25"/>
    </row>
    <row r="13374">
      <c r="D13374" s="10"/>
      <c r="E13374" s="10"/>
      <c r="G13374" s="81"/>
      <c r="AU13374" s="25"/>
    </row>
    <row r="13375">
      <c r="D13375" s="10"/>
      <c r="E13375" s="10"/>
      <c r="G13375" s="81"/>
      <c r="AU13375" s="25"/>
    </row>
    <row r="13376">
      <c r="D13376" s="10"/>
      <c r="E13376" s="10"/>
      <c r="G13376" s="81"/>
      <c r="AU13376" s="25"/>
    </row>
    <row r="13377">
      <c r="D13377" s="10"/>
      <c r="E13377" s="10"/>
      <c r="G13377" s="81"/>
      <c r="AU13377" s="25"/>
    </row>
    <row r="13378">
      <c r="D13378" s="10"/>
      <c r="E13378" s="10"/>
      <c r="G13378" s="81"/>
      <c r="AU13378" s="25"/>
    </row>
    <row r="13379">
      <c r="D13379" s="10"/>
      <c r="E13379" s="10"/>
      <c r="G13379" s="81"/>
      <c r="AU13379" s="25"/>
    </row>
    <row r="13380">
      <c r="D13380" s="10"/>
      <c r="E13380" s="10"/>
      <c r="G13380" s="81"/>
      <c r="AU13380" s="25"/>
    </row>
    <row r="13381">
      <c r="D13381" s="10"/>
      <c r="E13381" s="10"/>
      <c r="G13381" s="81"/>
      <c r="AU13381" s="25"/>
    </row>
    <row r="13382">
      <c r="D13382" s="10"/>
      <c r="E13382" s="10"/>
      <c r="G13382" s="81"/>
      <c r="AU13382" s="25"/>
    </row>
    <row r="13383">
      <c r="D13383" s="10"/>
      <c r="E13383" s="10"/>
      <c r="G13383" s="81"/>
      <c r="AU13383" s="25"/>
    </row>
    <row r="13384">
      <c r="D13384" s="10"/>
      <c r="E13384" s="10"/>
      <c r="G13384" s="81"/>
      <c r="AU13384" s="25"/>
    </row>
    <row r="13385">
      <c r="D13385" s="10"/>
      <c r="E13385" s="10"/>
      <c r="G13385" s="81"/>
      <c r="AU13385" s="25"/>
    </row>
    <row r="13386">
      <c r="D13386" s="10"/>
      <c r="E13386" s="10"/>
      <c r="G13386" s="81"/>
      <c r="AU13386" s="25"/>
    </row>
    <row r="13387">
      <c r="D13387" s="10"/>
      <c r="E13387" s="10"/>
      <c r="G13387" s="81"/>
      <c r="AU13387" s="25"/>
    </row>
    <row r="13388">
      <c r="D13388" s="10"/>
      <c r="E13388" s="10"/>
      <c r="G13388" s="81"/>
      <c r="AU13388" s="25"/>
    </row>
    <row r="13389">
      <c r="D13389" s="10"/>
      <c r="E13389" s="10"/>
      <c r="G13389" s="81"/>
      <c r="AU13389" s="25"/>
    </row>
    <row r="13390">
      <c r="D13390" s="10"/>
      <c r="E13390" s="10"/>
      <c r="G13390" s="81"/>
      <c r="AU13390" s="25"/>
    </row>
    <row r="13391">
      <c r="D13391" s="10"/>
      <c r="E13391" s="10"/>
      <c r="G13391" s="81"/>
      <c r="AU13391" s="25"/>
    </row>
    <row r="13392">
      <c r="D13392" s="10"/>
      <c r="E13392" s="10"/>
      <c r="G13392" s="81"/>
      <c r="AU13392" s="25"/>
    </row>
    <row r="13393">
      <c r="D13393" s="10"/>
      <c r="E13393" s="10"/>
      <c r="G13393" s="81"/>
      <c r="AU13393" s="25"/>
    </row>
    <row r="13394">
      <c r="D13394" s="10"/>
      <c r="E13394" s="10"/>
      <c r="G13394" s="81"/>
      <c r="AU13394" s="25"/>
    </row>
    <row r="13395">
      <c r="D13395" s="10"/>
      <c r="E13395" s="10"/>
      <c r="G13395" s="81"/>
      <c r="AU13395" s="25"/>
    </row>
    <row r="13396">
      <c r="D13396" s="10"/>
      <c r="E13396" s="10"/>
      <c r="G13396" s="81"/>
      <c r="AU13396" s="25"/>
    </row>
    <row r="13397">
      <c r="D13397" s="10"/>
      <c r="E13397" s="10"/>
      <c r="G13397" s="81"/>
      <c r="AU13397" s="25"/>
    </row>
    <row r="13398">
      <c r="D13398" s="10"/>
      <c r="E13398" s="10"/>
      <c r="G13398" s="81"/>
      <c r="AU13398" s="25"/>
    </row>
    <row r="13399">
      <c r="D13399" s="10"/>
      <c r="E13399" s="10"/>
      <c r="G13399" s="81"/>
      <c r="AU13399" s="25"/>
    </row>
    <row r="13400">
      <c r="D13400" s="10"/>
      <c r="E13400" s="10"/>
      <c r="G13400" s="81"/>
      <c r="AU13400" s="25"/>
    </row>
    <row r="13401">
      <c r="D13401" s="10"/>
      <c r="E13401" s="10"/>
      <c r="G13401" s="81"/>
      <c r="AU13401" s="25"/>
    </row>
    <row r="13402">
      <c r="D13402" s="10"/>
      <c r="E13402" s="10"/>
      <c r="G13402" s="81"/>
      <c r="AU13402" s="25"/>
    </row>
    <row r="13403">
      <c r="D13403" s="10"/>
      <c r="E13403" s="10"/>
      <c r="G13403" s="81"/>
      <c r="AU13403" s="25"/>
    </row>
    <row r="13404">
      <c r="D13404" s="10"/>
      <c r="E13404" s="10"/>
      <c r="G13404" s="81"/>
      <c r="AU13404" s="25"/>
    </row>
    <row r="13405">
      <c r="D13405" s="10"/>
      <c r="E13405" s="10"/>
      <c r="G13405" s="81"/>
      <c r="AU13405" s="25"/>
    </row>
    <row r="13406">
      <c r="D13406" s="10"/>
      <c r="E13406" s="10"/>
      <c r="G13406" s="81"/>
      <c r="AU13406" s="25"/>
    </row>
    <row r="13407">
      <c r="D13407" s="10"/>
      <c r="E13407" s="10"/>
      <c r="G13407" s="81"/>
      <c r="AU13407" s="25"/>
    </row>
    <row r="13408">
      <c r="D13408" s="10"/>
      <c r="E13408" s="10"/>
      <c r="G13408" s="81"/>
      <c r="AU13408" s="25"/>
    </row>
    <row r="13409">
      <c r="D13409" s="10"/>
      <c r="E13409" s="10"/>
      <c r="G13409" s="81"/>
      <c r="AU13409" s="25"/>
    </row>
    <row r="13410">
      <c r="D13410" s="10"/>
      <c r="E13410" s="10"/>
      <c r="G13410" s="81"/>
      <c r="AU13410" s="25"/>
    </row>
    <row r="13411">
      <c r="D13411" s="10"/>
      <c r="E13411" s="10"/>
      <c r="G13411" s="81"/>
      <c r="AU13411" s="25"/>
    </row>
    <row r="13412">
      <c r="D13412" s="10"/>
      <c r="E13412" s="10"/>
      <c r="G13412" s="81"/>
      <c r="AU13412" s="25"/>
    </row>
    <row r="13413">
      <c r="D13413" s="10"/>
      <c r="E13413" s="10"/>
      <c r="G13413" s="81"/>
      <c r="AU13413" s="25"/>
    </row>
    <row r="13414">
      <c r="D13414" s="10"/>
      <c r="E13414" s="10"/>
      <c r="G13414" s="81"/>
      <c r="AU13414" s="25"/>
    </row>
    <row r="13415">
      <c r="D13415" s="10"/>
      <c r="E13415" s="10"/>
      <c r="G13415" s="81"/>
      <c r="AU13415" s="25"/>
    </row>
    <row r="13416">
      <c r="D13416" s="10"/>
      <c r="E13416" s="10"/>
      <c r="G13416" s="81"/>
      <c r="AU13416" s="25"/>
    </row>
    <row r="13417">
      <c r="D13417" s="10"/>
      <c r="E13417" s="10"/>
      <c r="G13417" s="81"/>
      <c r="AU13417" s="25"/>
    </row>
    <row r="13418">
      <c r="D13418" s="10"/>
      <c r="E13418" s="10"/>
      <c r="G13418" s="81"/>
      <c r="AU13418" s="25"/>
    </row>
    <row r="13419">
      <c r="D13419" s="10"/>
      <c r="E13419" s="10"/>
      <c r="G13419" s="81"/>
      <c r="AU13419" s="25"/>
    </row>
    <row r="13420">
      <c r="D13420" s="10"/>
      <c r="E13420" s="10"/>
      <c r="G13420" s="81"/>
      <c r="AU13420" s="25"/>
    </row>
    <row r="13421">
      <c r="D13421" s="10"/>
      <c r="E13421" s="10"/>
      <c r="G13421" s="81"/>
      <c r="AU13421" s="25"/>
    </row>
    <row r="13422">
      <c r="D13422" s="10"/>
      <c r="E13422" s="10"/>
      <c r="G13422" s="81"/>
      <c r="AU13422" s="25"/>
    </row>
    <row r="13423">
      <c r="D13423" s="10"/>
      <c r="E13423" s="10"/>
      <c r="G13423" s="81"/>
      <c r="AU13423" s="25"/>
    </row>
    <row r="13424">
      <c r="D13424" s="10"/>
      <c r="E13424" s="10"/>
      <c r="G13424" s="81"/>
      <c r="AU13424" s="25"/>
    </row>
    <row r="13425">
      <c r="D13425" s="10"/>
      <c r="E13425" s="10"/>
      <c r="G13425" s="81"/>
      <c r="AU13425" s="25"/>
    </row>
    <row r="13426">
      <c r="D13426" s="10"/>
      <c r="E13426" s="10"/>
      <c r="G13426" s="81"/>
      <c r="AU13426" s="25"/>
    </row>
    <row r="13427">
      <c r="D13427" s="10"/>
      <c r="E13427" s="10"/>
      <c r="G13427" s="81"/>
      <c r="AU13427" s="25"/>
    </row>
    <row r="13428">
      <c r="D13428" s="10"/>
      <c r="E13428" s="10"/>
      <c r="G13428" s="81"/>
      <c r="AU13428" s="25"/>
    </row>
    <row r="13429">
      <c r="D13429" s="10"/>
      <c r="E13429" s="10"/>
      <c r="G13429" s="81"/>
      <c r="AU13429" s="25"/>
    </row>
    <row r="13430">
      <c r="D13430" s="10"/>
      <c r="E13430" s="10"/>
      <c r="G13430" s="81"/>
      <c r="AU13430" s="25"/>
    </row>
    <row r="13431">
      <c r="D13431" s="10"/>
      <c r="E13431" s="10"/>
      <c r="G13431" s="81"/>
      <c r="AU13431" s="25"/>
    </row>
    <row r="13432">
      <c r="D13432" s="10"/>
      <c r="E13432" s="10"/>
      <c r="G13432" s="81"/>
      <c r="AU13432" s="25"/>
    </row>
    <row r="13433">
      <c r="D13433" s="10"/>
      <c r="E13433" s="10"/>
      <c r="G13433" s="81"/>
      <c r="AU13433" s="25"/>
    </row>
    <row r="13434">
      <c r="D13434" s="10"/>
      <c r="E13434" s="10"/>
      <c r="G13434" s="81"/>
      <c r="AU13434" s="25"/>
    </row>
    <row r="13435">
      <c r="D13435" s="10"/>
      <c r="E13435" s="10"/>
      <c r="G13435" s="81"/>
      <c r="AU13435" s="25"/>
    </row>
    <row r="13436">
      <c r="D13436" s="10"/>
      <c r="E13436" s="10"/>
      <c r="G13436" s="81"/>
      <c r="AU13436" s="25"/>
    </row>
    <row r="13437">
      <c r="D13437" s="10"/>
      <c r="E13437" s="10"/>
      <c r="G13437" s="81"/>
      <c r="AU13437" s="25"/>
    </row>
    <row r="13438">
      <c r="D13438" s="10"/>
      <c r="E13438" s="10"/>
      <c r="G13438" s="81"/>
      <c r="AU13438" s="25"/>
    </row>
    <row r="13439">
      <c r="D13439" s="10"/>
      <c r="E13439" s="10"/>
      <c r="G13439" s="81"/>
      <c r="AU13439" s="25"/>
    </row>
    <row r="13440">
      <c r="D13440" s="10"/>
      <c r="E13440" s="10"/>
      <c r="G13440" s="81"/>
      <c r="AU13440" s="25"/>
    </row>
    <row r="13441">
      <c r="D13441" s="10"/>
      <c r="E13441" s="10"/>
      <c r="G13441" s="81"/>
      <c r="AU13441" s="25"/>
    </row>
    <row r="13442">
      <c r="D13442" s="10"/>
      <c r="E13442" s="10"/>
      <c r="G13442" s="81"/>
      <c r="AU13442" s="25"/>
    </row>
    <row r="13443">
      <c r="D13443" s="10"/>
      <c r="E13443" s="10"/>
      <c r="G13443" s="81"/>
      <c r="AU13443" s="25"/>
    </row>
    <row r="13444">
      <c r="D13444" s="10"/>
      <c r="E13444" s="10"/>
      <c r="G13444" s="81"/>
      <c r="AU13444" s="25"/>
    </row>
    <row r="13445">
      <c r="D13445" s="10"/>
      <c r="E13445" s="10"/>
      <c r="G13445" s="81"/>
      <c r="AU13445" s="25"/>
    </row>
    <row r="13446">
      <c r="D13446" s="10"/>
      <c r="E13446" s="10"/>
      <c r="G13446" s="81"/>
      <c r="AU13446" s="25"/>
    </row>
    <row r="13447">
      <c r="D13447" s="10"/>
      <c r="E13447" s="10"/>
      <c r="G13447" s="81"/>
      <c r="AU13447" s="25"/>
    </row>
    <row r="13448">
      <c r="D13448" s="10"/>
      <c r="E13448" s="10"/>
      <c r="G13448" s="81"/>
      <c r="AU13448" s="25"/>
    </row>
    <row r="13449">
      <c r="D13449" s="10"/>
      <c r="E13449" s="10"/>
      <c r="G13449" s="81"/>
      <c r="AU13449" s="25"/>
    </row>
    <row r="13450">
      <c r="D13450" s="10"/>
      <c r="E13450" s="10"/>
      <c r="G13450" s="81"/>
      <c r="AU13450" s="25"/>
    </row>
    <row r="13451">
      <c r="D13451" s="10"/>
      <c r="E13451" s="10"/>
      <c r="G13451" s="81"/>
      <c r="AU13451" s="25"/>
    </row>
    <row r="13452">
      <c r="D13452" s="10"/>
      <c r="E13452" s="10"/>
      <c r="G13452" s="81"/>
      <c r="AU13452" s="25"/>
    </row>
    <row r="13453">
      <c r="D13453" s="10"/>
      <c r="E13453" s="10"/>
      <c r="G13453" s="81"/>
      <c r="AU13453" s="25"/>
    </row>
    <row r="13454">
      <c r="D13454" s="10"/>
      <c r="E13454" s="10"/>
      <c r="G13454" s="81"/>
      <c r="AU13454" s="25"/>
    </row>
    <row r="13455">
      <c r="D13455" s="10"/>
      <c r="E13455" s="10"/>
      <c r="G13455" s="81"/>
      <c r="AU13455" s="25"/>
    </row>
    <row r="13456">
      <c r="D13456" s="10"/>
      <c r="E13456" s="10"/>
      <c r="G13456" s="81"/>
      <c r="AU13456" s="25"/>
    </row>
    <row r="13457">
      <c r="D13457" s="10"/>
      <c r="E13457" s="10"/>
      <c r="G13457" s="81"/>
      <c r="AU13457" s="25"/>
    </row>
    <row r="13458">
      <c r="D13458" s="10"/>
      <c r="E13458" s="10"/>
      <c r="G13458" s="81"/>
      <c r="AU13458" s="25"/>
    </row>
    <row r="13459">
      <c r="D13459" s="10"/>
      <c r="E13459" s="10"/>
      <c r="G13459" s="81"/>
      <c r="AU13459" s="25"/>
    </row>
    <row r="13460">
      <c r="D13460" s="10"/>
      <c r="E13460" s="10"/>
      <c r="G13460" s="81"/>
      <c r="AU13460" s="25"/>
    </row>
    <row r="13461">
      <c r="D13461" s="10"/>
      <c r="E13461" s="10"/>
      <c r="G13461" s="81"/>
      <c r="AU13461" s="25"/>
    </row>
    <row r="13462">
      <c r="D13462" s="10"/>
      <c r="E13462" s="10"/>
      <c r="G13462" s="81"/>
      <c r="AU13462" s="25"/>
    </row>
    <row r="13463">
      <c r="D13463" s="10"/>
      <c r="E13463" s="10"/>
      <c r="G13463" s="81"/>
      <c r="AU13463" s="25"/>
    </row>
    <row r="13464">
      <c r="D13464" s="10"/>
      <c r="E13464" s="10"/>
      <c r="G13464" s="81"/>
      <c r="AU13464" s="25"/>
    </row>
    <row r="13465">
      <c r="D13465" s="10"/>
      <c r="E13465" s="10"/>
      <c r="G13465" s="81"/>
      <c r="AU13465" s="25"/>
    </row>
    <row r="13466">
      <c r="D13466" s="10"/>
      <c r="E13466" s="10"/>
      <c r="G13466" s="81"/>
      <c r="AU13466" s="25"/>
    </row>
    <row r="13467">
      <c r="D13467" s="10"/>
      <c r="E13467" s="10"/>
      <c r="G13467" s="81"/>
      <c r="AU13467" s="25"/>
    </row>
    <row r="13468">
      <c r="D13468" s="10"/>
      <c r="E13468" s="10"/>
      <c r="G13468" s="81"/>
      <c r="AU13468" s="25"/>
    </row>
    <row r="13469">
      <c r="D13469" s="10"/>
      <c r="E13469" s="10"/>
      <c r="G13469" s="81"/>
      <c r="AU13469" s="25"/>
    </row>
    <row r="13470">
      <c r="D13470" s="10"/>
      <c r="E13470" s="10"/>
      <c r="G13470" s="81"/>
      <c r="AU13470" s="25"/>
    </row>
    <row r="13471">
      <c r="D13471" s="10"/>
      <c r="E13471" s="10"/>
      <c r="G13471" s="81"/>
      <c r="AU13471" s="25"/>
    </row>
    <row r="13472">
      <c r="D13472" s="10"/>
      <c r="E13472" s="10"/>
      <c r="G13472" s="81"/>
      <c r="AU13472" s="25"/>
    </row>
    <row r="13473">
      <c r="D13473" s="10"/>
      <c r="E13473" s="10"/>
      <c r="G13473" s="81"/>
      <c r="AU13473" s="25"/>
    </row>
    <row r="13474">
      <c r="D13474" s="10"/>
      <c r="E13474" s="10"/>
      <c r="G13474" s="81"/>
      <c r="AU13474" s="25"/>
    </row>
    <row r="13475">
      <c r="D13475" s="10"/>
      <c r="E13475" s="10"/>
      <c r="G13475" s="81"/>
      <c r="AU13475" s="25"/>
    </row>
    <row r="13476">
      <c r="D13476" s="10"/>
      <c r="E13476" s="10"/>
      <c r="G13476" s="81"/>
      <c r="AU13476" s="25"/>
    </row>
    <row r="13477">
      <c r="D13477" s="10"/>
      <c r="E13477" s="10"/>
      <c r="G13477" s="81"/>
      <c r="AU13477" s="25"/>
    </row>
    <row r="13478">
      <c r="D13478" s="10"/>
      <c r="E13478" s="10"/>
      <c r="G13478" s="81"/>
      <c r="AU13478" s="25"/>
    </row>
    <row r="13479">
      <c r="D13479" s="10"/>
      <c r="E13479" s="10"/>
      <c r="G13479" s="81"/>
      <c r="AU13479" s="25"/>
    </row>
    <row r="13480">
      <c r="D13480" s="10"/>
      <c r="E13480" s="10"/>
      <c r="G13480" s="81"/>
      <c r="AU13480" s="25"/>
    </row>
    <row r="13481">
      <c r="D13481" s="10"/>
      <c r="E13481" s="10"/>
      <c r="G13481" s="81"/>
      <c r="AU13481" s="25"/>
    </row>
    <row r="13482">
      <c r="D13482" s="10"/>
      <c r="E13482" s="10"/>
      <c r="G13482" s="81"/>
      <c r="AU13482" s="25"/>
    </row>
    <row r="13483">
      <c r="D13483" s="10"/>
      <c r="E13483" s="10"/>
      <c r="G13483" s="81"/>
      <c r="AU13483" s="25"/>
    </row>
    <row r="13484">
      <c r="D13484" s="10"/>
      <c r="E13484" s="10"/>
      <c r="G13484" s="81"/>
      <c r="AU13484" s="25"/>
    </row>
    <row r="13485">
      <c r="D13485" s="10"/>
      <c r="E13485" s="10"/>
      <c r="G13485" s="81"/>
      <c r="AU13485" s="25"/>
    </row>
    <row r="13486">
      <c r="D13486" s="10"/>
      <c r="E13486" s="10"/>
      <c r="G13486" s="81"/>
      <c r="AU13486" s="25"/>
    </row>
    <row r="13487">
      <c r="D13487" s="10"/>
      <c r="E13487" s="10"/>
      <c r="G13487" s="81"/>
      <c r="AU13487" s="25"/>
    </row>
    <row r="13488">
      <c r="D13488" s="10"/>
      <c r="E13488" s="10"/>
      <c r="G13488" s="81"/>
      <c r="AU13488" s="25"/>
    </row>
    <row r="13489">
      <c r="D13489" s="10"/>
      <c r="E13489" s="10"/>
      <c r="G13489" s="81"/>
      <c r="AU13489" s="25"/>
    </row>
    <row r="13490">
      <c r="D13490" s="10"/>
      <c r="E13490" s="10"/>
      <c r="G13490" s="81"/>
      <c r="AU13490" s="25"/>
    </row>
    <row r="13491">
      <c r="D13491" s="10"/>
      <c r="E13491" s="10"/>
      <c r="G13491" s="81"/>
      <c r="AU13491" s="25"/>
    </row>
    <row r="13492">
      <c r="D13492" s="10"/>
      <c r="E13492" s="10"/>
      <c r="G13492" s="81"/>
      <c r="AU13492" s="25"/>
    </row>
    <row r="13493">
      <c r="D13493" s="10"/>
      <c r="E13493" s="10"/>
      <c r="G13493" s="81"/>
      <c r="AU13493" s="25"/>
    </row>
    <row r="13494">
      <c r="D13494" s="10"/>
      <c r="E13494" s="10"/>
      <c r="G13494" s="81"/>
      <c r="AU13494" s="25"/>
    </row>
    <row r="13495">
      <c r="D13495" s="10"/>
      <c r="E13495" s="10"/>
      <c r="G13495" s="81"/>
      <c r="AU13495" s="25"/>
    </row>
    <row r="13496">
      <c r="D13496" s="10"/>
      <c r="E13496" s="10"/>
      <c r="G13496" s="81"/>
      <c r="AU13496" s="25"/>
    </row>
    <row r="13497">
      <c r="D13497" s="10"/>
      <c r="E13497" s="10"/>
      <c r="G13497" s="81"/>
      <c r="AU13497" s="25"/>
    </row>
    <row r="13498">
      <c r="D13498" s="10"/>
      <c r="E13498" s="10"/>
      <c r="G13498" s="81"/>
      <c r="AU13498" s="25"/>
    </row>
    <row r="13499">
      <c r="D13499" s="10"/>
      <c r="E13499" s="10"/>
      <c r="G13499" s="81"/>
      <c r="AU13499" s="25"/>
    </row>
    <row r="13500">
      <c r="D13500" s="10"/>
      <c r="E13500" s="10"/>
      <c r="G13500" s="81"/>
      <c r="AU13500" s="25"/>
    </row>
    <row r="13501">
      <c r="D13501" s="10"/>
      <c r="E13501" s="10"/>
      <c r="G13501" s="81"/>
      <c r="AU13501" s="25"/>
    </row>
    <row r="13502">
      <c r="D13502" s="10"/>
      <c r="E13502" s="10"/>
      <c r="G13502" s="81"/>
      <c r="AU13502" s="25"/>
    </row>
    <row r="13503">
      <c r="D13503" s="10"/>
      <c r="E13503" s="10"/>
      <c r="G13503" s="81"/>
      <c r="AU13503" s="25"/>
    </row>
    <row r="13504">
      <c r="D13504" s="10"/>
      <c r="E13504" s="10"/>
      <c r="G13504" s="81"/>
      <c r="AU13504" s="25"/>
    </row>
    <row r="13505">
      <c r="D13505" s="10"/>
      <c r="E13505" s="10"/>
      <c r="G13505" s="81"/>
      <c r="AU13505" s="25"/>
    </row>
    <row r="13506">
      <c r="D13506" s="10"/>
      <c r="E13506" s="10"/>
      <c r="G13506" s="81"/>
      <c r="AU13506" s="25"/>
    </row>
    <row r="13507">
      <c r="D13507" s="10"/>
      <c r="E13507" s="10"/>
      <c r="G13507" s="81"/>
      <c r="AU13507" s="25"/>
    </row>
    <row r="13508">
      <c r="D13508" s="10"/>
      <c r="E13508" s="10"/>
      <c r="G13508" s="81"/>
      <c r="AU13508" s="25"/>
    </row>
    <row r="13509">
      <c r="D13509" s="10"/>
      <c r="E13509" s="10"/>
      <c r="G13509" s="81"/>
      <c r="AU13509" s="25"/>
    </row>
    <row r="13510">
      <c r="D13510" s="10"/>
      <c r="E13510" s="10"/>
      <c r="G13510" s="81"/>
      <c r="AU13510" s="25"/>
    </row>
    <row r="13511">
      <c r="D13511" s="10"/>
      <c r="E13511" s="10"/>
      <c r="G13511" s="81"/>
      <c r="AU13511" s="25"/>
    </row>
    <row r="13512">
      <c r="D13512" s="10"/>
      <c r="E13512" s="10"/>
      <c r="G13512" s="81"/>
      <c r="AU13512" s="25"/>
    </row>
    <row r="13513">
      <c r="D13513" s="10"/>
      <c r="E13513" s="10"/>
      <c r="G13513" s="81"/>
      <c r="AU13513" s="25"/>
    </row>
    <row r="13514">
      <c r="D13514" s="10"/>
      <c r="E13514" s="10"/>
      <c r="G13514" s="81"/>
      <c r="AU13514" s="25"/>
    </row>
    <row r="13515">
      <c r="D13515" s="10"/>
      <c r="E13515" s="10"/>
      <c r="G13515" s="81"/>
      <c r="AU13515" s="25"/>
    </row>
    <row r="13516">
      <c r="D13516" s="10"/>
      <c r="E13516" s="10"/>
      <c r="G13516" s="81"/>
      <c r="AU13516" s="25"/>
    </row>
    <row r="13517">
      <c r="D13517" s="10"/>
      <c r="E13517" s="10"/>
      <c r="G13517" s="81"/>
      <c r="AU13517" s="25"/>
    </row>
    <row r="13518">
      <c r="D13518" s="10"/>
      <c r="E13518" s="10"/>
      <c r="G13518" s="81"/>
      <c r="AU13518" s="25"/>
    </row>
    <row r="13519">
      <c r="D13519" s="10"/>
      <c r="E13519" s="10"/>
      <c r="G13519" s="81"/>
      <c r="AU13519" s="25"/>
    </row>
    <row r="13520">
      <c r="D13520" s="10"/>
      <c r="E13520" s="10"/>
      <c r="G13520" s="81"/>
      <c r="AU13520" s="25"/>
    </row>
    <row r="13521">
      <c r="D13521" s="10"/>
      <c r="E13521" s="10"/>
      <c r="G13521" s="81"/>
      <c r="AU13521" s="25"/>
    </row>
    <row r="13522">
      <c r="D13522" s="10"/>
      <c r="E13522" s="10"/>
      <c r="G13522" s="81"/>
      <c r="AU13522" s="25"/>
    </row>
    <row r="13523">
      <c r="D13523" s="10"/>
      <c r="E13523" s="10"/>
      <c r="G13523" s="81"/>
      <c r="AU13523" s="25"/>
    </row>
    <row r="13524">
      <c r="D13524" s="10"/>
      <c r="E13524" s="10"/>
      <c r="G13524" s="81"/>
      <c r="AU13524" s="25"/>
    </row>
    <row r="13525">
      <c r="D13525" s="10"/>
      <c r="E13525" s="10"/>
      <c r="G13525" s="81"/>
      <c r="AU13525" s="25"/>
    </row>
    <row r="13526">
      <c r="D13526" s="10"/>
      <c r="E13526" s="10"/>
      <c r="G13526" s="81"/>
      <c r="AU13526" s="25"/>
    </row>
    <row r="13527">
      <c r="D13527" s="10"/>
      <c r="E13527" s="10"/>
      <c r="G13527" s="81"/>
      <c r="AU13527" s="25"/>
    </row>
    <row r="13528">
      <c r="D13528" s="10"/>
      <c r="E13528" s="10"/>
      <c r="G13528" s="81"/>
      <c r="AU13528" s="25"/>
    </row>
    <row r="13529">
      <c r="D13529" s="10"/>
      <c r="E13529" s="10"/>
      <c r="G13529" s="81"/>
      <c r="AU13529" s="25"/>
    </row>
    <row r="13530">
      <c r="D13530" s="10"/>
      <c r="E13530" s="10"/>
      <c r="G13530" s="81"/>
      <c r="AU13530" s="25"/>
    </row>
    <row r="13531">
      <c r="D13531" s="10"/>
      <c r="E13531" s="10"/>
      <c r="G13531" s="81"/>
      <c r="AU13531" s="25"/>
    </row>
    <row r="13532">
      <c r="D13532" s="10"/>
      <c r="E13532" s="10"/>
      <c r="G13532" s="81"/>
      <c r="AU13532" s="25"/>
    </row>
    <row r="13533">
      <c r="D13533" s="10"/>
      <c r="E13533" s="10"/>
      <c r="G13533" s="81"/>
      <c r="AU13533" s="25"/>
    </row>
    <row r="13534">
      <c r="D13534" s="10"/>
      <c r="E13534" s="10"/>
      <c r="G13534" s="81"/>
      <c r="AU13534" s="25"/>
    </row>
    <row r="13535">
      <c r="D13535" s="10"/>
      <c r="E13535" s="10"/>
      <c r="G13535" s="81"/>
      <c r="AU13535" s="25"/>
    </row>
    <row r="13536">
      <c r="D13536" s="10"/>
      <c r="E13536" s="10"/>
      <c r="G13536" s="81"/>
      <c r="AU13536" s="25"/>
    </row>
    <row r="13537">
      <c r="D13537" s="10"/>
      <c r="E13537" s="10"/>
      <c r="G13537" s="81"/>
      <c r="AU13537" s="25"/>
    </row>
    <row r="13538">
      <c r="D13538" s="10"/>
      <c r="E13538" s="10"/>
      <c r="G13538" s="81"/>
      <c r="AU13538" s="25"/>
    </row>
    <row r="13539">
      <c r="D13539" s="10"/>
      <c r="E13539" s="10"/>
      <c r="G13539" s="81"/>
      <c r="AU13539" s="25"/>
    </row>
    <row r="13540">
      <c r="D13540" s="10"/>
      <c r="E13540" s="10"/>
      <c r="G13540" s="81"/>
      <c r="AU13540" s="25"/>
    </row>
    <row r="13541">
      <c r="D13541" s="10"/>
      <c r="E13541" s="10"/>
      <c r="G13541" s="81"/>
      <c r="AU13541" s="25"/>
    </row>
    <row r="13542">
      <c r="D13542" s="10"/>
      <c r="E13542" s="10"/>
      <c r="G13542" s="81"/>
      <c r="AU13542" s="25"/>
    </row>
    <row r="13543">
      <c r="D13543" s="10"/>
      <c r="E13543" s="10"/>
      <c r="G13543" s="81"/>
      <c r="AU13543" s="25"/>
    </row>
    <row r="13544">
      <c r="D13544" s="10"/>
      <c r="E13544" s="10"/>
      <c r="G13544" s="81"/>
      <c r="AU13544" s="25"/>
    </row>
    <row r="13545">
      <c r="D13545" s="10"/>
      <c r="E13545" s="10"/>
      <c r="G13545" s="81"/>
      <c r="AU13545" s="25"/>
    </row>
    <row r="13546">
      <c r="D13546" s="10"/>
      <c r="E13546" s="10"/>
      <c r="G13546" s="81"/>
      <c r="AU13546" s="25"/>
    </row>
    <row r="13547">
      <c r="D13547" s="10"/>
      <c r="E13547" s="10"/>
      <c r="G13547" s="81"/>
      <c r="AU13547" s="25"/>
    </row>
    <row r="13548">
      <c r="D13548" s="10"/>
      <c r="E13548" s="10"/>
      <c r="G13548" s="81"/>
      <c r="AU13548" s="25"/>
    </row>
    <row r="13549">
      <c r="D13549" s="10"/>
      <c r="E13549" s="10"/>
      <c r="G13549" s="81"/>
      <c r="AU13549" s="25"/>
    </row>
    <row r="13550">
      <c r="D13550" s="10"/>
      <c r="E13550" s="10"/>
      <c r="G13550" s="81"/>
      <c r="AU13550" s="25"/>
    </row>
    <row r="13551">
      <c r="D13551" s="10"/>
      <c r="E13551" s="10"/>
      <c r="G13551" s="81"/>
      <c r="AU13551" s="25"/>
    </row>
    <row r="13552">
      <c r="D13552" s="10"/>
      <c r="E13552" s="10"/>
      <c r="G13552" s="81"/>
      <c r="AU13552" s="25"/>
    </row>
    <row r="13553">
      <c r="D13553" s="10"/>
      <c r="E13553" s="10"/>
      <c r="G13553" s="81"/>
      <c r="AU13553" s="25"/>
    </row>
    <row r="13554">
      <c r="D13554" s="10"/>
      <c r="E13554" s="10"/>
      <c r="G13554" s="81"/>
      <c r="AU13554" s="25"/>
    </row>
    <row r="13555">
      <c r="D13555" s="10"/>
      <c r="E13555" s="10"/>
      <c r="G13555" s="81"/>
      <c r="AU13555" s="25"/>
    </row>
    <row r="13556">
      <c r="D13556" s="10"/>
      <c r="E13556" s="10"/>
      <c r="G13556" s="81"/>
      <c r="AU13556" s="25"/>
    </row>
    <row r="13557">
      <c r="D13557" s="10"/>
      <c r="E13557" s="10"/>
      <c r="G13557" s="81"/>
      <c r="AU13557" s="25"/>
    </row>
    <row r="13558">
      <c r="D13558" s="10"/>
      <c r="E13558" s="10"/>
      <c r="G13558" s="81"/>
      <c r="AU13558" s="25"/>
    </row>
    <row r="13559">
      <c r="D13559" s="10"/>
      <c r="E13559" s="10"/>
      <c r="G13559" s="81"/>
      <c r="AU13559" s="25"/>
    </row>
    <row r="13560">
      <c r="D13560" s="10"/>
      <c r="E13560" s="10"/>
      <c r="G13560" s="81"/>
      <c r="AU13560" s="25"/>
    </row>
    <row r="13561">
      <c r="D13561" s="10"/>
      <c r="E13561" s="10"/>
      <c r="G13561" s="81"/>
      <c r="AU13561" s="25"/>
    </row>
    <row r="13562">
      <c r="D13562" s="10"/>
      <c r="E13562" s="10"/>
      <c r="G13562" s="81"/>
      <c r="AU13562" s="25"/>
    </row>
    <row r="13563">
      <c r="D13563" s="10"/>
      <c r="E13563" s="10"/>
      <c r="G13563" s="81"/>
      <c r="AU13563" s="25"/>
    </row>
    <row r="13564">
      <c r="D13564" s="10"/>
      <c r="E13564" s="10"/>
      <c r="G13564" s="81"/>
      <c r="AU13564" s="25"/>
    </row>
    <row r="13565">
      <c r="D13565" s="10"/>
      <c r="E13565" s="10"/>
      <c r="G13565" s="81"/>
      <c r="AU13565" s="25"/>
    </row>
    <row r="13566">
      <c r="D13566" s="10"/>
      <c r="E13566" s="10"/>
      <c r="G13566" s="81"/>
      <c r="AU13566" s="25"/>
    </row>
    <row r="13567">
      <c r="D13567" s="10"/>
      <c r="E13567" s="10"/>
      <c r="G13567" s="81"/>
      <c r="AU13567" s="25"/>
    </row>
    <row r="13568">
      <c r="D13568" s="10"/>
      <c r="E13568" s="10"/>
      <c r="G13568" s="81"/>
      <c r="AU13568" s="25"/>
    </row>
    <row r="13569">
      <c r="D13569" s="10"/>
      <c r="E13569" s="10"/>
      <c r="G13569" s="81"/>
      <c r="AU13569" s="25"/>
    </row>
    <row r="13570">
      <c r="D13570" s="10"/>
      <c r="E13570" s="10"/>
      <c r="G13570" s="81"/>
      <c r="AU13570" s="25"/>
    </row>
    <row r="13571">
      <c r="D13571" s="10"/>
      <c r="E13571" s="10"/>
      <c r="G13571" s="81"/>
      <c r="AU13571" s="25"/>
    </row>
    <row r="13572">
      <c r="D13572" s="10"/>
      <c r="E13572" s="10"/>
      <c r="G13572" s="81"/>
      <c r="AU13572" s="25"/>
    </row>
    <row r="13573">
      <c r="D13573" s="10"/>
      <c r="E13573" s="10"/>
      <c r="G13573" s="81"/>
      <c r="AU13573" s="25"/>
    </row>
    <row r="13574">
      <c r="D13574" s="10"/>
      <c r="E13574" s="10"/>
      <c r="G13574" s="81"/>
      <c r="AU13574" s="25"/>
    </row>
    <row r="13575">
      <c r="D13575" s="10"/>
      <c r="E13575" s="10"/>
      <c r="G13575" s="81"/>
      <c r="AU13575" s="25"/>
    </row>
    <row r="13576">
      <c r="D13576" s="10"/>
      <c r="E13576" s="10"/>
      <c r="G13576" s="81"/>
      <c r="AU13576" s="25"/>
    </row>
    <row r="13577">
      <c r="D13577" s="10"/>
      <c r="E13577" s="10"/>
      <c r="G13577" s="81"/>
      <c r="AU13577" s="25"/>
    </row>
    <row r="13578">
      <c r="D13578" s="10"/>
      <c r="E13578" s="10"/>
      <c r="G13578" s="81"/>
      <c r="AU13578" s="25"/>
    </row>
    <row r="13579">
      <c r="D13579" s="10"/>
      <c r="E13579" s="10"/>
      <c r="G13579" s="81"/>
      <c r="AU13579" s="25"/>
    </row>
    <row r="13580">
      <c r="D13580" s="10"/>
      <c r="E13580" s="10"/>
      <c r="G13580" s="81"/>
      <c r="AU13580" s="25"/>
    </row>
    <row r="13581">
      <c r="D13581" s="10"/>
      <c r="E13581" s="10"/>
      <c r="G13581" s="81"/>
      <c r="AU13581" s="25"/>
    </row>
    <row r="13582">
      <c r="D13582" s="10"/>
      <c r="E13582" s="10"/>
      <c r="G13582" s="81"/>
      <c r="AU13582" s="25"/>
    </row>
    <row r="13583">
      <c r="D13583" s="10"/>
      <c r="E13583" s="10"/>
      <c r="G13583" s="81"/>
      <c r="AU13583" s="25"/>
    </row>
    <row r="13584">
      <c r="D13584" s="10"/>
      <c r="E13584" s="10"/>
      <c r="G13584" s="81"/>
      <c r="AU13584" s="25"/>
    </row>
    <row r="13585">
      <c r="D13585" s="10"/>
      <c r="E13585" s="10"/>
      <c r="G13585" s="81"/>
      <c r="AU13585" s="25"/>
    </row>
    <row r="13586">
      <c r="D13586" s="10"/>
      <c r="E13586" s="10"/>
      <c r="G13586" s="81"/>
      <c r="AU13586" s="25"/>
    </row>
    <row r="13587">
      <c r="D13587" s="10"/>
      <c r="E13587" s="10"/>
      <c r="G13587" s="81"/>
      <c r="AU13587" s="25"/>
    </row>
    <row r="13588">
      <c r="D13588" s="10"/>
      <c r="E13588" s="10"/>
      <c r="G13588" s="81"/>
      <c r="AU13588" s="25"/>
    </row>
    <row r="13589">
      <c r="D13589" s="10"/>
      <c r="E13589" s="10"/>
      <c r="G13589" s="81"/>
      <c r="AU13589" s="25"/>
    </row>
    <row r="13590">
      <c r="D13590" s="10"/>
      <c r="E13590" s="10"/>
      <c r="G13590" s="81"/>
      <c r="AU13590" s="25"/>
    </row>
    <row r="13591">
      <c r="D13591" s="10"/>
      <c r="E13591" s="10"/>
      <c r="G13591" s="81"/>
      <c r="AU13591" s="25"/>
    </row>
    <row r="13592">
      <c r="D13592" s="10"/>
      <c r="E13592" s="10"/>
      <c r="G13592" s="81"/>
      <c r="AU13592" s="25"/>
    </row>
    <row r="13593">
      <c r="D13593" s="10"/>
      <c r="E13593" s="10"/>
      <c r="G13593" s="81"/>
      <c r="AU13593" s="25"/>
    </row>
    <row r="13594">
      <c r="D13594" s="10"/>
      <c r="E13594" s="10"/>
      <c r="G13594" s="81"/>
      <c r="AU13594" s="25"/>
    </row>
    <row r="13595">
      <c r="D13595" s="10"/>
      <c r="E13595" s="10"/>
      <c r="G13595" s="81"/>
      <c r="AU13595" s="25"/>
    </row>
    <row r="13596">
      <c r="D13596" s="10"/>
      <c r="E13596" s="10"/>
      <c r="G13596" s="81"/>
      <c r="AU13596" s="25"/>
    </row>
    <row r="13597">
      <c r="D13597" s="10"/>
      <c r="E13597" s="10"/>
      <c r="G13597" s="81"/>
      <c r="AU13597" s="25"/>
    </row>
    <row r="13598">
      <c r="D13598" s="10"/>
      <c r="E13598" s="10"/>
      <c r="G13598" s="81"/>
      <c r="AU13598" s="25"/>
    </row>
    <row r="13599">
      <c r="D13599" s="10"/>
      <c r="E13599" s="10"/>
      <c r="G13599" s="81"/>
      <c r="AU13599" s="25"/>
    </row>
    <row r="13600">
      <c r="D13600" s="10"/>
      <c r="E13600" s="10"/>
      <c r="G13600" s="81"/>
      <c r="AU13600" s="25"/>
    </row>
    <row r="13601">
      <c r="D13601" s="10"/>
      <c r="E13601" s="10"/>
      <c r="G13601" s="81"/>
      <c r="AU13601" s="25"/>
    </row>
    <row r="13602">
      <c r="D13602" s="10"/>
      <c r="E13602" s="10"/>
      <c r="G13602" s="81"/>
      <c r="AU13602" s="25"/>
    </row>
    <row r="13603">
      <c r="D13603" s="10"/>
      <c r="E13603" s="10"/>
      <c r="G13603" s="81"/>
      <c r="AU13603" s="25"/>
    </row>
    <row r="13604">
      <c r="D13604" s="10"/>
      <c r="E13604" s="10"/>
      <c r="G13604" s="81"/>
      <c r="AU13604" s="25"/>
    </row>
    <row r="13605">
      <c r="D13605" s="10"/>
      <c r="E13605" s="10"/>
      <c r="G13605" s="81"/>
      <c r="AU13605" s="25"/>
    </row>
    <row r="13606">
      <c r="D13606" s="10"/>
      <c r="E13606" s="10"/>
      <c r="G13606" s="81"/>
      <c r="AU13606" s="25"/>
    </row>
    <row r="13607">
      <c r="D13607" s="10"/>
      <c r="E13607" s="10"/>
      <c r="G13607" s="81"/>
      <c r="AU13607" s="25"/>
    </row>
    <row r="13608">
      <c r="D13608" s="10"/>
      <c r="E13608" s="10"/>
      <c r="G13608" s="81"/>
      <c r="AU13608" s="25"/>
    </row>
    <row r="13609">
      <c r="D13609" s="10"/>
      <c r="E13609" s="10"/>
      <c r="G13609" s="81"/>
      <c r="AU13609" s="25"/>
    </row>
    <row r="13610">
      <c r="D13610" s="10"/>
      <c r="E13610" s="10"/>
      <c r="G13610" s="81"/>
      <c r="AU13610" s="25"/>
    </row>
    <row r="13611">
      <c r="D13611" s="10"/>
      <c r="E13611" s="10"/>
      <c r="G13611" s="81"/>
      <c r="AU13611" s="25"/>
    </row>
    <row r="13612">
      <c r="D13612" s="10"/>
      <c r="E13612" s="10"/>
      <c r="G13612" s="81"/>
      <c r="AU13612" s="25"/>
    </row>
    <row r="13613">
      <c r="D13613" s="10"/>
      <c r="E13613" s="10"/>
      <c r="G13613" s="81"/>
      <c r="AU13613" s="25"/>
    </row>
    <row r="13614">
      <c r="D13614" s="10"/>
      <c r="E13614" s="10"/>
      <c r="G13614" s="81"/>
      <c r="AU13614" s="25"/>
    </row>
    <row r="13615">
      <c r="D13615" s="10"/>
      <c r="E13615" s="10"/>
      <c r="G13615" s="81"/>
      <c r="AU13615" s="25"/>
    </row>
    <row r="13616">
      <c r="D13616" s="10"/>
      <c r="E13616" s="10"/>
      <c r="G13616" s="81"/>
      <c r="AU13616" s="25"/>
    </row>
    <row r="13617">
      <c r="D13617" s="10"/>
      <c r="E13617" s="10"/>
      <c r="G13617" s="81"/>
      <c r="AU13617" s="25"/>
    </row>
    <row r="13618">
      <c r="D13618" s="10"/>
      <c r="E13618" s="10"/>
      <c r="G13618" s="81"/>
      <c r="AU13618" s="25"/>
    </row>
    <row r="13619">
      <c r="D13619" s="10"/>
      <c r="E13619" s="10"/>
      <c r="G13619" s="81"/>
      <c r="AU13619" s="25"/>
    </row>
    <row r="13620">
      <c r="D13620" s="10"/>
      <c r="E13620" s="10"/>
      <c r="G13620" s="81"/>
      <c r="AU13620" s="25"/>
    </row>
    <row r="13621">
      <c r="D13621" s="10"/>
      <c r="E13621" s="10"/>
      <c r="G13621" s="81"/>
      <c r="AU13621" s="25"/>
    </row>
    <row r="13622">
      <c r="D13622" s="10"/>
      <c r="E13622" s="10"/>
      <c r="G13622" s="81"/>
      <c r="AU13622" s="25"/>
    </row>
    <row r="13623">
      <c r="D13623" s="10"/>
      <c r="E13623" s="10"/>
      <c r="G13623" s="81"/>
      <c r="AU13623" s="25"/>
    </row>
    <row r="13624">
      <c r="D13624" s="10"/>
      <c r="E13624" s="10"/>
      <c r="G13624" s="81"/>
      <c r="AU13624" s="25"/>
    </row>
    <row r="13625">
      <c r="D13625" s="10"/>
      <c r="E13625" s="10"/>
      <c r="G13625" s="81"/>
      <c r="AU13625" s="25"/>
    </row>
    <row r="13626">
      <c r="D13626" s="10"/>
      <c r="E13626" s="10"/>
      <c r="G13626" s="81"/>
      <c r="AU13626" s="25"/>
    </row>
    <row r="13627">
      <c r="D13627" s="10"/>
      <c r="E13627" s="10"/>
      <c r="G13627" s="81"/>
      <c r="AU13627" s="25"/>
    </row>
    <row r="13628">
      <c r="D13628" s="10"/>
      <c r="E13628" s="10"/>
      <c r="G13628" s="81"/>
      <c r="AU13628" s="25"/>
    </row>
    <row r="13629">
      <c r="D13629" s="10"/>
      <c r="E13629" s="10"/>
      <c r="G13629" s="81"/>
      <c r="AU13629" s="25"/>
    </row>
    <row r="13630">
      <c r="D13630" s="10"/>
      <c r="E13630" s="10"/>
      <c r="G13630" s="81"/>
      <c r="AU13630" s="25"/>
    </row>
    <row r="13631">
      <c r="D13631" s="10"/>
      <c r="E13631" s="10"/>
      <c r="G13631" s="81"/>
      <c r="AU13631" s="25"/>
    </row>
    <row r="13632">
      <c r="D13632" s="10"/>
      <c r="E13632" s="10"/>
      <c r="G13632" s="81"/>
      <c r="AU13632" s="25"/>
    </row>
    <row r="13633">
      <c r="D13633" s="10"/>
      <c r="E13633" s="10"/>
      <c r="G13633" s="81"/>
      <c r="AU13633" s="25"/>
    </row>
    <row r="13634">
      <c r="D13634" s="10"/>
      <c r="E13634" s="10"/>
      <c r="G13634" s="81"/>
      <c r="AU13634" s="25"/>
    </row>
    <row r="13635">
      <c r="D13635" s="10"/>
      <c r="E13635" s="10"/>
      <c r="G13635" s="81"/>
      <c r="AU13635" s="25"/>
    </row>
    <row r="13636">
      <c r="D13636" s="10"/>
      <c r="E13636" s="10"/>
      <c r="G13636" s="81"/>
      <c r="AU13636" s="25"/>
    </row>
    <row r="13637">
      <c r="D13637" s="10"/>
      <c r="E13637" s="10"/>
      <c r="G13637" s="81"/>
      <c r="AU13637" s="25"/>
    </row>
    <row r="13638">
      <c r="D13638" s="10"/>
      <c r="E13638" s="10"/>
      <c r="G13638" s="81"/>
      <c r="AU13638" s="25"/>
    </row>
    <row r="13639">
      <c r="D13639" s="10"/>
      <c r="E13639" s="10"/>
      <c r="G13639" s="81"/>
      <c r="AU13639" s="25"/>
    </row>
    <row r="13640">
      <c r="D13640" s="10"/>
      <c r="E13640" s="10"/>
      <c r="G13640" s="81"/>
      <c r="AU13640" s="25"/>
    </row>
    <row r="13641">
      <c r="D13641" s="10"/>
      <c r="E13641" s="10"/>
      <c r="G13641" s="81"/>
      <c r="AU13641" s="25"/>
    </row>
    <row r="13642">
      <c r="D13642" s="10"/>
      <c r="E13642" s="10"/>
      <c r="G13642" s="81"/>
      <c r="AU13642" s="25"/>
    </row>
    <row r="13643">
      <c r="D13643" s="10"/>
      <c r="E13643" s="10"/>
      <c r="G13643" s="81"/>
      <c r="AU13643" s="25"/>
    </row>
    <row r="13644">
      <c r="D13644" s="10"/>
      <c r="E13644" s="10"/>
      <c r="G13644" s="81"/>
      <c r="AU13644" s="25"/>
    </row>
    <row r="13645">
      <c r="D13645" s="10"/>
      <c r="E13645" s="10"/>
      <c r="G13645" s="81"/>
      <c r="AU13645" s="25"/>
    </row>
    <row r="13646">
      <c r="D13646" s="10"/>
      <c r="E13646" s="10"/>
      <c r="G13646" s="81"/>
      <c r="AU13646" s="25"/>
    </row>
    <row r="13647">
      <c r="D13647" s="10"/>
      <c r="E13647" s="10"/>
      <c r="G13647" s="81"/>
      <c r="AU13647" s="25"/>
    </row>
    <row r="13648">
      <c r="D13648" s="10"/>
      <c r="E13648" s="10"/>
      <c r="G13648" s="81"/>
      <c r="AU13648" s="25"/>
    </row>
    <row r="13649">
      <c r="D13649" s="10"/>
      <c r="E13649" s="10"/>
      <c r="G13649" s="81"/>
      <c r="AU13649" s="25"/>
    </row>
    <row r="13650">
      <c r="D13650" s="10"/>
      <c r="E13650" s="10"/>
      <c r="G13650" s="81"/>
      <c r="AU13650" s="25"/>
    </row>
    <row r="13651">
      <c r="D13651" s="10"/>
      <c r="E13651" s="10"/>
      <c r="G13651" s="81"/>
      <c r="AU13651" s="25"/>
    </row>
    <row r="13652">
      <c r="D13652" s="10"/>
      <c r="E13652" s="10"/>
      <c r="G13652" s="81"/>
      <c r="AU13652" s="25"/>
    </row>
    <row r="13653">
      <c r="D13653" s="10"/>
      <c r="E13653" s="10"/>
      <c r="G13653" s="81"/>
      <c r="AU13653" s="25"/>
    </row>
    <row r="13654">
      <c r="D13654" s="10"/>
      <c r="E13654" s="10"/>
      <c r="G13654" s="81"/>
      <c r="AU13654" s="25"/>
    </row>
    <row r="13655">
      <c r="D13655" s="10"/>
      <c r="E13655" s="10"/>
      <c r="G13655" s="81"/>
      <c r="AU13655" s="25"/>
    </row>
    <row r="13656">
      <c r="D13656" s="10"/>
      <c r="E13656" s="10"/>
      <c r="G13656" s="81"/>
      <c r="AU13656" s="25"/>
    </row>
    <row r="13657">
      <c r="D13657" s="10"/>
      <c r="E13657" s="10"/>
      <c r="G13657" s="81"/>
      <c r="AU13657" s="25"/>
    </row>
    <row r="13658">
      <c r="D13658" s="10"/>
      <c r="E13658" s="10"/>
      <c r="G13658" s="81"/>
      <c r="AU13658" s="25"/>
    </row>
    <row r="13659">
      <c r="D13659" s="10"/>
      <c r="E13659" s="10"/>
      <c r="G13659" s="81"/>
      <c r="AU13659" s="25"/>
    </row>
    <row r="13660">
      <c r="D13660" s="10"/>
      <c r="E13660" s="10"/>
      <c r="G13660" s="81"/>
      <c r="AU13660" s="25"/>
    </row>
    <row r="13661">
      <c r="D13661" s="10"/>
      <c r="E13661" s="10"/>
      <c r="G13661" s="81"/>
      <c r="AU13661" s="25"/>
    </row>
    <row r="13662">
      <c r="D13662" s="10"/>
      <c r="E13662" s="10"/>
      <c r="G13662" s="81"/>
      <c r="AU13662" s="25"/>
    </row>
    <row r="13663">
      <c r="D13663" s="10"/>
      <c r="E13663" s="10"/>
      <c r="G13663" s="81"/>
      <c r="AU13663" s="25"/>
    </row>
    <row r="13664">
      <c r="D13664" s="10"/>
      <c r="E13664" s="10"/>
      <c r="G13664" s="81"/>
      <c r="AU13664" s="25"/>
    </row>
    <row r="13665">
      <c r="D13665" s="10"/>
      <c r="E13665" s="10"/>
      <c r="G13665" s="81"/>
      <c r="AU13665" s="25"/>
    </row>
    <row r="13666">
      <c r="D13666" s="10"/>
      <c r="E13666" s="10"/>
      <c r="G13666" s="81"/>
      <c r="AU13666" s="25"/>
    </row>
    <row r="13667">
      <c r="D13667" s="10"/>
      <c r="E13667" s="10"/>
      <c r="G13667" s="81"/>
      <c r="AU13667" s="25"/>
    </row>
    <row r="13668">
      <c r="D13668" s="10"/>
      <c r="E13668" s="10"/>
      <c r="G13668" s="81"/>
      <c r="AU13668" s="25"/>
    </row>
    <row r="13669">
      <c r="D13669" s="10"/>
      <c r="E13669" s="10"/>
      <c r="G13669" s="81"/>
      <c r="AU13669" s="25"/>
    </row>
    <row r="13670">
      <c r="D13670" s="10"/>
      <c r="E13670" s="10"/>
      <c r="G13670" s="81"/>
      <c r="AU13670" s="25"/>
    </row>
    <row r="13671">
      <c r="D13671" s="10"/>
      <c r="E13671" s="10"/>
      <c r="G13671" s="81"/>
      <c r="AU13671" s="25"/>
    </row>
    <row r="13672">
      <c r="D13672" s="10"/>
      <c r="E13672" s="10"/>
      <c r="G13672" s="81"/>
      <c r="AU13672" s="25"/>
    </row>
    <row r="13673">
      <c r="D13673" s="10"/>
      <c r="E13673" s="10"/>
      <c r="G13673" s="81"/>
      <c r="AU13673" s="25"/>
    </row>
    <row r="13674">
      <c r="D13674" s="10"/>
      <c r="E13674" s="10"/>
      <c r="G13674" s="81"/>
      <c r="AU13674" s="25"/>
    </row>
    <row r="13675">
      <c r="D13675" s="10"/>
      <c r="E13675" s="10"/>
      <c r="G13675" s="81"/>
      <c r="AU13675" s="25"/>
    </row>
    <row r="13676">
      <c r="D13676" s="10"/>
      <c r="E13676" s="10"/>
      <c r="G13676" s="81"/>
      <c r="AU13676" s="25"/>
    </row>
    <row r="13677">
      <c r="D13677" s="10"/>
      <c r="E13677" s="10"/>
      <c r="G13677" s="81"/>
      <c r="AU13677" s="25"/>
    </row>
    <row r="13678">
      <c r="D13678" s="10"/>
      <c r="E13678" s="10"/>
      <c r="G13678" s="81"/>
      <c r="AU13678" s="25"/>
    </row>
    <row r="13679">
      <c r="D13679" s="10"/>
      <c r="E13679" s="10"/>
      <c r="G13679" s="81"/>
      <c r="AU13679" s="25"/>
    </row>
    <row r="13680">
      <c r="D13680" s="10"/>
      <c r="E13680" s="10"/>
      <c r="G13680" s="81"/>
      <c r="AU13680" s="25"/>
    </row>
    <row r="13681">
      <c r="D13681" s="10"/>
      <c r="E13681" s="10"/>
      <c r="G13681" s="81"/>
      <c r="AU13681" s="25"/>
    </row>
    <row r="13682">
      <c r="D13682" s="10"/>
      <c r="E13682" s="10"/>
      <c r="G13682" s="81"/>
      <c r="AU13682" s="25"/>
    </row>
    <row r="13683">
      <c r="D13683" s="10"/>
      <c r="E13683" s="10"/>
      <c r="G13683" s="81"/>
      <c r="AU13683" s="25"/>
    </row>
    <row r="13684">
      <c r="D13684" s="10"/>
      <c r="E13684" s="10"/>
      <c r="G13684" s="81"/>
      <c r="AU13684" s="25"/>
    </row>
    <row r="13685">
      <c r="D13685" s="10"/>
      <c r="E13685" s="10"/>
      <c r="G13685" s="81"/>
      <c r="AU13685" s="25"/>
    </row>
    <row r="13686">
      <c r="D13686" s="10"/>
      <c r="E13686" s="10"/>
      <c r="G13686" s="81"/>
      <c r="AU13686" s="25"/>
    </row>
    <row r="13687">
      <c r="D13687" s="10"/>
      <c r="E13687" s="10"/>
      <c r="G13687" s="81"/>
      <c r="AU13687" s="25"/>
    </row>
    <row r="13688">
      <c r="D13688" s="10"/>
      <c r="E13688" s="10"/>
      <c r="G13688" s="81"/>
      <c r="AU13688" s="25"/>
    </row>
    <row r="13689">
      <c r="D13689" s="10"/>
      <c r="E13689" s="10"/>
      <c r="G13689" s="81"/>
      <c r="AU13689" s="25"/>
    </row>
    <row r="13690">
      <c r="D13690" s="10"/>
      <c r="E13690" s="10"/>
      <c r="G13690" s="81"/>
      <c r="AU13690" s="25"/>
    </row>
    <row r="13691">
      <c r="D13691" s="10"/>
      <c r="E13691" s="10"/>
      <c r="G13691" s="81"/>
      <c r="AU13691" s="25"/>
    </row>
    <row r="13692">
      <c r="D13692" s="10"/>
      <c r="E13692" s="10"/>
      <c r="G13692" s="81"/>
      <c r="AU13692" s="25"/>
    </row>
    <row r="13693">
      <c r="D13693" s="10"/>
      <c r="E13693" s="10"/>
      <c r="G13693" s="81"/>
      <c r="AU13693" s="25"/>
    </row>
    <row r="13694">
      <c r="D13694" s="10"/>
      <c r="E13694" s="10"/>
      <c r="G13694" s="81"/>
      <c r="AU13694" s="25"/>
    </row>
    <row r="13695">
      <c r="D13695" s="10"/>
      <c r="E13695" s="10"/>
      <c r="G13695" s="81"/>
      <c r="AU13695" s="25"/>
    </row>
    <row r="13696">
      <c r="D13696" s="10"/>
      <c r="E13696" s="10"/>
      <c r="G13696" s="81"/>
      <c r="AU13696" s="25"/>
    </row>
    <row r="13697">
      <c r="D13697" s="10"/>
      <c r="E13697" s="10"/>
      <c r="G13697" s="81"/>
      <c r="AU13697" s="25"/>
    </row>
    <row r="13698">
      <c r="D13698" s="10"/>
      <c r="E13698" s="10"/>
      <c r="G13698" s="81"/>
      <c r="AU13698" s="25"/>
    </row>
    <row r="13699">
      <c r="D13699" s="10"/>
      <c r="E13699" s="10"/>
      <c r="G13699" s="81"/>
      <c r="AU13699" s="25"/>
    </row>
    <row r="13700">
      <c r="D13700" s="10"/>
      <c r="E13700" s="10"/>
      <c r="G13700" s="81"/>
      <c r="AU13700" s="25"/>
    </row>
    <row r="13701">
      <c r="D13701" s="10"/>
      <c r="E13701" s="10"/>
      <c r="G13701" s="81"/>
      <c r="AU13701" s="25"/>
    </row>
    <row r="13702">
      <c r="D13702" s="10"/>
      <c r="E13702" s="10"/>
      <c r="G13702" s="81"/>
      <c r="AU13702" s="25"/>
    </row>
    <row r="13703">
      <c r="D13703" s="10"/>
      <c r="E13703" s="10"/>
      <c r="G13703" s="81"/>
      <c r="AU13703" s="25"/>
    </row>
    <row r="13704">
      <c r="D13704" s="10"/>
      <c r="E13704" s="10"/>
      <c r="G13704" s="81"/>
      <c r="AU13704" s="25"/>
    </row>
    <row r="13705">
      <c r="D13705" s="10"/>
      <c r="E13705" s="10"/>
      <c r="G13705" s="81"/>
      <c r="AU13705" s="25"/>
    </row>
    <row r="13706">
      <c r="D13706" s="10"/>
      <c r="E13706" s="10"/>
      <c r="G13706" s="81"/>
      <c r="AU13706" s="25"/>
    </row>
    <row r="13707">
      <c r="D13707" s="10"/>
      <c r="E13707" s="10"/>
      <c r="G13707" s="81"/>
      <c r="AU13707" s="25"/>
    </row>
    <row r="13708">
      <c r="D13708" s="10"/>
      <c r="E13708" s="10"/>
      <c r="G13708" s="81"/>
      <c r="AU13708" s="25"/>
    </row>
    <row r="13709">
      <c r="D13709" s="10"/>
      <c r="E13709" s="10"/>
      <c r="G13709" s="81"/>
      <c r="AU13709" s="25"/>
    </row>
    <row r="13710">
      <c r="D13710" s="10"/>
      <c r="E13710" s="10"/>
      <c r="G13710" s="81"/>
      <c r="AU13710" s="25"/>
    </row>
    <row r="13711">
      <c r="D13711" s="10"/>
      <c r="E13711" s="10"/>
      <c r="G13711" s="81"/>
      <c r="AU13711" s="25"/>
    </row>
    <row r="13712">
      <c r="D13712" s="10"/>
      <c r="E13712" s="10"/>
      <c r="G13712" s="81"/>
      <c r="AU13712" s="25"/>
    </row>
    <row r="13713">
      <c r="D13713" s="10"/>
      <c r="E13713" s="10"/>
      <c r="G13713" s="81"/>
      <c r="AU13713" s="25"/>
    </row>
    <row r="13714">
      <c r="D13714" s="10"/>
      <c r="E13714" s="10"/>
      <c r="G13714" s="81"/>
      <c r="AU13714" s="25"/>
    </row>
    <row r="13715">
      <c r="D13715" s="10"/>
      <c r="E13715" s="10"/>
      <c r="G13715" s="81"/>
      <c r="AU13715" s="25"/>
    </row>
    <row r="13716">
      <c r="D13716" s="10"/>
      <c r="E13716" s="10"/>
      <c r="G13716" s="81"/>
      <c r="AU13716" s="25"/>
    </row>
    <row r="13717">
      <c r="D13717" s="10"/>
      <c r="E13717" s="10"/>
      <c r="G13717" s="81"/>
      <c r="AU13717" s="25"/>
    </row>
    <row r="13718">
      <c r="D13718" s="10"/>
      <c r="E13718" s="10"/>
      <c r="G13718" s="81"/>
      <c r="AU13718" s="25"/>
    </row>
    <row r="13719">
      <c r="D13719" s="10"/>
      <c r="E13719" s="10"/>
      <c r="G13719" s="81"/>
      <c r="AU13719" s="25"/>
    </row>
    <row r="13720">
      <c r="D13720" s="10"/>
      <c r="E13720" s="10"/>
      <c r="G13720" s="81"/>
      <c r="AU13720" s="25"/>
    </row>
    <row r="13721">
      <c r="D13721" s="10"/>
      <c r="E13721" s="10"/>
      <c r="G13721" s="81"/>
      <c r="AU13721" s="25"/>
    </row>
    <row r="13722">
      <c r="D13722" s="10"/>
      <c r="E13722" s="10"/>
      <c r="G13722" s="81"/>
      <c r="AU13722" s="25"/>
    </row>
    <row r="13723">
      <c r="D13723" s="10"/>
      <c r="E13723" s="10"/>
      <c r="G13723" s="81"/>
      <c r="AU13723" s="25"/>
    </row>
    <row r="13724">
      <c r="D13724" s="10"/>
      <c r="E13724" s="10"/>
      <c r="G13724" s="81"/>
      <c r="AU13724" s="25"/>
    </row>
    <row r="13725">
      <c r="D13725" s="10"/>
      <c r="E13725" s="10"/>
      <c r="G13725" s="81"/>
      <c r="AU13725" s="25"/>
    </row>
    <row r="13726">
      <c r="D13726" s="10"/>
      <c r="E13726" s="10"/>
      <c r="G13726" s="81"/>
      <c r="AU13726" s="25"/>
    </row>
    <row r="13727">
      <c r="D13727" s="10"/>
      <c r="E13727" s="10"/>
      <c r="G13727" s="81"/>
      <c r="AU13727" s="25"/>
    </row>
    <row r="13728">
      <c r="D13728" s="10"/>
      <c r="E13728" s="10"/>
      <c r="G13728" s="81"/>
      <c r="AU13728" s="25"/>
    </row>
    <row r="13729">
      <c r="D13729" s="10"/>
      <c r="E13729" s="10"/>
      <c r="G13729" s="81"/>
      <c r="AU13729" s="25"/>
    </row>
    <row r="13730">
      <c r="D13730" s="10"/>
      <c r="E13730" s="10"/>
      <c r="G13730" s="81"/>
      <c r="AU13730" s="25"/>
    </row>
    <row r="13731">
      <c r="D13731" s="10"/>
      <c r="E13731" s="10"/>
      <c r="G13731" s="81"/>
      <c r="AU13731" s="25"/>
    </row>
    <row r="13732">
      <c r="D13732" s="10"/>
      <c r="E13732" s="10"/>
      <c r="G13732" s="81"/>
      <c r="AU13732" s="25"/>
    </row>
    <row r="13733">
      <c r="D13733" s="10"/>
      <c r="E13733" s="10"/>
      <c r="G13733" s="81"/>
      <c r="AU13733" s="25"/>
    </row>
    <row r="13734">
      <c r="D13734" s="10"/>
      <c r="E13734" s="10"/>
      <c r="G13734" s="81"/>
      <c r="AU13734" s="25"/>
    </row>
    <row r="13735">
      <c r="D13735" s="10"/>
      <c r="E13735" s="10"/>
      <c r="G13735" s="81"/>
      <c r="AU13735" s="25"/>
    </row>
    <row r="13736">
      <c r="D13736" s="10"/>
      <c r="E13736" s="10"/>
      <c r="G13736" s="81"/>
      <c r="AU13736" s="25"/>
    </row>
    <row r="13737">
      <c r="D13737" s="10"/>
      <c r="E13737" s="10"/>
      <c r="G13737" s="81"/>
      <c r="AU13737" s="25"/>
    </row>
    <row r="13738">
      <c r="D13738" s="10"/>
      <c r="E13738" s="10"/>
      <c r="G13738" s="81"/>
      <c r="AU13738" s="25"/>
    </row>
    <row r="13739">
      <c r="D13739" s="10"/>
      <c r="E13739" s="10"/>
      <c r="G13739" s="81"/>
      <c r="AU13739" s="25"/>
    </row>
    <row r="13740">
      <c r="D13740" s="10"/>
      <c r="E13740" s="10"/>
      <c r="G13740" s="81"/>
      <c r="AU13740" s="25"/>
    </row>
    <row r="13741">
      <c r="D13741" s="10"/>
      <c r="E13741" s="10"/>
      <c r="G13741" s="81"/>
      <c r="AU13741" s="25"/>
    </row>
    <row r="13742">
      <c r="D13742" s="10"/>
      <c r="E13742" s="10"/>
      <c r="G13742" s="81"/>
      <c r="AU13742" s="25"/>
    </row>
    <row r="13743">
      <c r="D13743" s="10"/>
      <c r="E13743" s="10"/>
      <c r="G13743" s="81"/>
      <c r="AU13743" s="25"/>
    </row>
    <row r="13744">
      <c r="D13744" s="10"/>
      <c r="E13744" s="10"/>
      <c r="G13744" s="81"/>
      <c r="AU13744" s="25"/>
    </row>
    <row r="13745">
      <c r="D13745" s="10"/>
      <c r="E13745" s="10"/>
      <c r="G13745" s="81"/>
      <c r="AU13745" s="25"/>
    </row>
    <row r="13746">
      <c r="D13746" s="10"/>
      <c r="E13746" s="10"/>
      <c r="G13746" s="81"/>
      <c r="AU13746" s="25"/>
    </row>
    <row r="13747">
      <c r="D13747" s="10"/>
      <c r="E13747" s="10"/>
      <c r="G13747" s="81"/>
      <c r="AU13747" s="25"/>
    </row>
    <row r="13748">
      <c r="D13748" s="10"/>
      <c r="E13748" s="10"/>
      <c r="G13748" s="81"/>
      <c r="AU13748" s="25"/>
    </row>
    <row r="13749">
      <c r="D13749" s="10"/>
      <c r="E13749" s="10"/>
      <c r="G13749" s="81"/>
      <c r="AU13749" s="25"/>
    </row>
    <row r="13750">
      <c r="D13750" s="10"/>
      <c r="E13750" s="10"/>
      <c r="G13750" s="81"/>
      <c r="AU13750" s="25"/>
    </row>
    <row r="13751">
      <c r="D13751" s="10"/>
      <c r="E13751" s="10"/>
      <c r="G13751" s="81"/>
      <c r="AU13751" s="25"/>
    </row>
    <row r="13752">
      <c r="D13752" s="10"/>
      <c r="E13752" s="10"/>
      <c r="G13752" s="81"/>
      <c r="AU13752" s="25"/>
    </row>
    <row r="13753">
      <c r="D13753" s="10"/>
      <c r="E13753" s="10"/>
      <c r="G13753" s="81"/>
      <c r="AU13753" s="25"/>
    </row>
    <row r="13754">
      <c r="D13754" s="10"/>
      <c r="E13754" s="10"/>
      <c r="G13754" s="81"/>
      <c r="AU13754" s="25"/>
    </row>
    <row r="13755">
      <c r="D13755" s="10"/>
      <c r="E13755" s="10"/>
      <c r="G13755" s="81"/>
      <c r="AU13755" s="25"/>
    </row>
    <row r="13756">
      <c r="D13756" s="10"/>
      <c r="E13756" s="10"/>
      <c r="G13756" s="81"/>
      <c r="AU13756" s="25"/>
    </row>
    <row r="13757">
      <c r="D13757" s="10"/>
      <c r="E13757" s="10"/>
      <c r="G13757" s="81"/>
      <c r="AU13757" s="25"/>
    </row>
    <row r="13758">
      <c r="D13758" s="10"/>
      <c r="E13758" s="10"/>
      <c r="G13758" s="81"/>
      <c r="AU13758" s="25"/>
    </row>
    <row r="13759">
      <c r="D13759" s="10"/>
      <c r="E13759" s="10"/>
      <c r="G13759" s="81"/>
      <c r="AU13759" s="25"/>
    </row>
    <row r="13760">
      <c r="D13760" s="10"/>
      <c r="E13760" s="10"/>
      <c r="G13760" s="81"/>
      <c r="AU13760" s="25"/>
    </row>
    <row r="13761">
      <c r="D13761" s="10"/>
      <c r="E13761" s="10"/>
      <c r="G13761" s="81"/>
      <c r="AU13761" s="25"/>
    </row>
    <row r="13762">
      <c r="D13762" s="10"/>
      <c r="E13762" s="10"/>
      <c r="G13762" s="81"/>
      <c r="AU13762" s="25"/>
    </row>
    <row r="13763">
      <c r="D13763" s="10"/>
      <c r="E13763" s="10"/>
      <c r="G13763" s="81"/>
      <c r="AU13763" s="25"/>
    </row>
    <row r="13764">
      <c r="D13764" s="10"/>
      <c r="E13764" s="10"/>
      <c r="G13764" s="81"/>
      <c r="AU13764" s="25"/>
    </row>
    <row r="13765">
      <c r="D13765" s="10"/>
      <c r="E13765" s="10"/>
      <c r="G13765" s="81"/>
      <c r="AU13765" s="25"/>
    </row>
    <row r="13766">
      <c r="D13766" s="10"/>
      <c r="E13766" s="10"/>
      <c r="G13766" s="81"/>
      <c r="AU13766" s="25"/>
    </row>
    <row r="13767">
      <c r="D13767" s="10"/>
      <c r="E13767" s="10"/>
      <c r="G13767" s="81"/>
      <c r="AU13767" s="25"/>
    </row>
    <row r="13768">
      <c r="D13768" s="10"/>
      <c r="E13768" s="10"/>
      <c r="G13768" s="81"/>
      <c r="AU13768" s="25"/>
    </row>
    <row r="13769">
      <c r="D13769" s="10"/>
      <c r="E13769" s="10"/>
      <c r="G13769" s="81"/>
      <c r="AU13769" s="25"/>
    </row>
    <row r="13770">
      <c r="D13770" s="10"/>
      <c r="E13770" s="10"/>
      <c r="G13770" s="81"/>
      <c r="AU13770" s="25"/>
    </row>
    <row r="13771">
      <c r="D13771" s="10"/>
      <c r="E13771" s="10"/>
      <c r="G13771" s="81"/>
      <c r="AU13771" s="25"/>
    </row>
    <row r="13772">
      <c r="D13772" s="10"/>
      <c r="E13772" s="10"/>
      <c r="G13772" s="81"/>
      <c r="AU13772" s="25"/>
    </row>
    <row r="13773">
      <c r="D13773" s="10"/>
      <c r="E13773" s="10"/>
      <c r="G13773" s="81"/>
      <c r="AU13773" s="25"/>
    </row>
    <row r="13774">
      <c r="D13774" s="10"/>
      <c r="E13774" s="10"/>
      <c r="G13774" s="81"/>
      <c r="AU13774" s="25"/>
    </row>
    <row r="13775">
      <c r="D13775" s="10"/>
      <c r="E13775" s="10"/>
      <c r="G13775" s="81"/>
      <c r="AU13775" s="25"/>
    </row>
    <row r="13776">
      <c r="D13776" s="10"/>
      <c r="E13776" s="10"/>
      <c r="G13776" s="81"/>
      <c r="AU13776" s="25"/>
    </row>
    <row r="13777">
      <c r="D13777" s="10"/>
      <c r="E13777" s="10"/>
      <c r="G13777" s="81"/>
      <c r="AU13777" s="25"/>
    </row>
    <row r="13778">
      <c r="D13778" s="10"/>
      <c r="E13778" s="10"/>
      <c r="G13778" s="81"/>
      <c r="AU13778" s="25"/>
    </row>
    <row r="13779">
      <c r="D13779" s="10"/>
      <c r="E13779" s="10"/>
      <c r="G13779" s="81"/>
      <c r="AU13779" s="25"/>
    </row>
    <row r="13780">
      <c r="D13780" s="10"/>
      <c r="E13780" s="10"/>
      <c r="G13780" s="81"/>
      <c r="AU13780" s="25"/>
    </row>
    <row r="13781">
      <c r="D13781" s="10"/>
      <c r="E13781" s="10"/>
      <c r="G13781" s="81"/>
      <c r="AU13781" s="25"/>
    </row>
    <row r="13782">
      <c r="D13782" s="10"/>
      <c r="E13782" s="10"/>
      <c r="G13782" s="81"/>
      <c r="AU13782" s="25"/>
    </row>
    <row r="13783">
      <c r="D13783" s="10"/>
      <c r="E13783" s="10"/>
      <c r="G13783" s="81"/>
      <c r="AU13783" s="25"/>
    </row>
    <row r="13784">
      <c r="D13784" s="10"/>
      <c r="E13784" s="10"/>
      <c r="G13784" s="81"/>
      <c r="AU13784" s="25"/>
    </row>
    <row r="13785">
      <c r="D13785" s="10"/>
      <c r="E13785" s="10"/>
      <c r="G13785" s="81"/>
      <c r="AU13785" s="25"/>
    </row>
    <row r="13786">
      <c r="D13786" s="10"/>
      <c r="E13786" s="10"/>
      <c r="G13786" s="81"/>
      <c r="AU13786" s="25"/>
    </row>
    <row r="13787">
      <c r="D13787" s="10"/>
      <c r="E13787" s="10"/>
      <c r="G13787" s="81"/>
      <c r="AU13787" s="25"/>
    </row>
    <row r="13788">
      <c r="D13788" s="10"/>
      <c r="E13788" s="10"/>
      <c r="G13788" s="81"/>
      <c r="AU13788" s="25"/>
    </row>
    <row r="13789">
      <c r="D13789" s="10"/>
      <c r="E13789" s="10"/>
      <c r="G13789" s="81"/>
      <c r="AU13789" s="25"/>
    </row>
    <row r="13790">
      <c r="D13790" s="10"/>
      <c r="E13790" s="10"/>
      <c r="G13790" s="81"/>
      <c r="AU13790" s="25"/>
    </row>
    <row r="13791">
      <c r="D13791" s="10"/>
      <c r="E13791" s="10"/>
      <c r="G13791" s="81"/>
      <c r="AU13791" s="25"/>
    </row>
    <row r="13792">
      <c r="D13792" s="10"/>
      <c r="E13792" s="10"/>
      <c r="G13792" s="81"/>
      <c r="AU13792" s="25"/>
    </row>
    <row r="13793">
      <c r="D13793" s="10"/>
      <c r="E13793" s="10"/>
      <c r="G13793" s="81"/>
      <c r="AU13793" s="25"/>
    </row>
    <row r="13794">
      <c r="D13794" s="10"/>
      <c r="E13794" s="10"/>
      <c r="G13794" s="81"/>
      <c r="AU13794" s="25"/>
    </row>
    <row r="13795">
      <c r="D13795" s="10"/>
      <c r="E13795" s="10"/>
      <c r="G13795" s="81"/>
      <c r="AU13795" s="25"/>
    </row>
    <row r="13796">
      <c r="D13796" s="10"/>
      <c r="E13796" s="10"/>
      <c r="G13796" s="81"/>
      <c r="AU13796" s="25"/>
    </row>
    <row r="13797">
      <c r="D13797" s="10"/>
      <c r="E13797" s="10"/>
      <c r="G13797" s="81"/>
      <c r="AU13797" s="25"/>
    </row>
    <row r="13798">
      <c r="D13798" s="10"/>
      <c r="E13798" s="10"/>
      <c r="G13798" s="81"/>
      <c r="AU13798" s="25"/>
    </row>
    <row r="13799">
      <c r="D13799" s="10"/>
      <c r="E13799" s="10"/>
      <c r="G13799" s="81"/>
      <c r="AU13799" s="25"/>
    </row>
    <row r="13800">
      <c r="D13800" s="10"/>
      <c r="E13800" s="10"/>
      <c r="G13800" s="81"/>
      <c r="AU13800" s="25"/>
    </row>
    <row r="13801">
      <c r="D13801" s="10"/>
      <c r="E13801" s="10"/>
      <c r="G13801" s="81"/>
      <c r="AU13801" s="25"/>
    </row>
    <row r="13802">
      <c r="D13802" s="10"/>
      <c r="E13802" s="10"/>
      <c r="G13802" s="81"/>
      <c r="AU13802" s="25"/>
    </row>
    <row r="13803">
      <c r="D13803" s="10"/>
      <c r="E13803" s="10"/>
      <c r="G13803" s="81"/>
      <c r="AU13803" s="25"/>
    </row>
    <row r="13804">
      <c r="D13804" s="10"/>
      <c r="E13804" s="10"/>
      <c r="G13804" s="81"/>
      <c r="AU13804" s="25"/>
    </row>
    <row r="13805">
      <c r="D13805" s="10"/>
      <c r="E13805" s="10"/>
      <c r="G13805" s="81"/>
      <c r="AU13805" s="25"/>
    </row>
    <row r="13806">
      <c r="D13806" s="10"/>
      <c r="E13806" s="10"/>
      <c r="G13806" s="81"/>
      <c r="AU13806" s="25"/>
    </row>
    <row r="13807">
      <c r="D13807" s="10"/>
      <c r="E13807" s="10"/>
      <c r="G13807" s="81"/>
      <c r="AU13807" s="25"/>
    </row>
    <row r="13808">
      <c r="D13808" s="10"/>
      <c r="E13808" s="10"/>
      <c r="G13808" s="81"/>
      <c r="AU13808" s="25"/>
    </row>
    <row r="13809">
      <c r="D13809" s="10"/>
      <c r="E13809" s="10"/>
      <c r="G13809" s="81"/>
      <c r="AU13809" s="25"/>
    </row>
    <row r="13810">
      <c r="D13810" s="10"/>
      <c r="E13810" s="10"/>
      <c r="G13810" s="81"/>
      <c r="AU13810" s="25"/>
    </row>
    <row r="13811">
      <c r="D13811" s="10"/>
      <c r="E13811" s="10"/>
      <c r="G13811" s="81"/>
      <c r="AU13811" s="25"/>
    </row>
    <row r="13812">
      <c r="D13812" s="10"/>
      <c r="E13812" s="10"/>
      <c r="G13812" s="81"/>
      <c r="AU13812" s="25"/>
    </row>
    <row r="13813">
      <c r="D13813" s="10"/>
      <c r="E13813" s="10"/>
      <c r="G13813" s="81"/>
      <c r="AU13813" s="25"/>
    </row>
    <row r="13814">
      <c r="D13814" s="10"/>
      <c r="E13814" s="10"/>
      <c r="G13814" s="81"/>
      <c r="AU13814" s="25"/>
    </row>
    <row r="13815">
      <c r="D13815" s="10"/>
      <c r="E13815" s="10"/>
      <c r="G13815" s="81"/>
      <c r="AU13815" s="25"/>
    </row>
    <row r="13816">
      <c r="D13816" s="10"/>
      <c r="E13816" s="10"/>
      <c r="G13816" s="81"/>
      <c r="AU13816" s="25"/>
    </row>
    <row r="13817">
      <c r="D13817" s="10"/>
      <c r="E13817" s="10"/>
      <c r="G13817" s="81"/>
      <c r="AU13817" s="25"/>
    </row>
    <row r="13818">
      <c r="D13818" s="10"/>
      <c r="E13818" s="10"/>
      <c r="G13818" s="81"/>
      <c r="AU13818" s="25"/>
    </row>
    <row r="13819">
      <c r="D13819" s="10"/>
      <c r="E13819" s="10"/>
      <c r="G13819" s="81"/>
      <c r="AU13819" s="25"/>
    </row>
    <row r="13820">
      <c r="D13820" s="10"/>
      <c r="E13820" s="10"/>
      <c r="G13820" s="81"/>
      <c r="AU13820" s="25"/>
    </row>
    <row r="13821">
      <c r="D13821" s="10"/>
      <c r="E13821" s="10"/>
      <c r="G13821" s="81"/>
      <c r="AU13821" s="25"/>
    </row>
    <row r="13822">
      <c r="D13822" s="10"/>
      <c r="E13822" s="10"/>
      <c r="G13822" s="81"/>
      <c r="AU13822" s="25"/>
    </row>
    <row r="13823">
      <c r="D13823" s="10"/>
      <c r="E13823" s="10"/>
      <c r="G13823" s="81"/>
      <c r="AU13823" s="25"/>
    </row>
    <row r="13824">
      <c r="D13824" s="10"/>
      <c r="E13824" s="10"/>
      <c r="G13824" s="81"/>
      <c r="AU13824" s="25"/>
    </row>
    <row r="13825">
      <c r="D13825" s="10"/>
      <c r="E13825" s="10"/>
      <c r="G13825" s="81"/>
      <c r="AU13825" s="25"/>
    </row>
    <row r="13826">
      <c r="D13826" s="10"/>
      <c r="E13826" s="10"/>
      <c r="G13826" s="81"/>
      <c r="AU13826" s="25"/>
    </row>
    <row r="13827">
      <c r="D13827" s="10"/>
      <c r="E13827" s="10"/>
      <c r="G13827" s="81"/>
      <c r="AU13827" s="25"/>
    </row>
    <row r="13828">
      <c r="D13828" s="10"/>
      <c r="E13828" s="10"/>
      <c r="G13828" s="81"/>
      <c r="AU13828" s="25"/>
    </row>
    <row r="13829">
      <c r="D13829" s="10"/>
      <c r="E13829" s="10"/>
      <c r="G13829" s="81"/>
      <c r="AU13829" s="25"/>
    </row>
    <row r="13830">
      <c r="D13830" s="10"/>
      <c r="E13830" s="10"/>
      <c r="G13830" s="81"/>
      <c r="AU13830" s="25"/>
    </row>
    <row r="13831">
      <c r="D13831" s="10"/>
      <c r="E13831" s="10"/>
      <c r="G13831" s="81"/>
      <c r="AU13831" s="25"/>
    </row>
    <row r="13832">
      <c r="D13832" s="10"/>
      <c r="E13832" s="10"/>
      <c r="G13832" s="81"/>
      <c r="AU13832" s="25"/>
    </row>
    <row r="13833">
      <c r="D13833" s="10"/>
      <c r="E13833" s="10"/>
      <c r="G13833" s="81"/>
      <c r="AU13833" s="25"/>
    </row>
    <row r="13834">
      <c r="D13834" s="10"/>
      <c r="E13834" s="10"/>
      <c r="G13834" s="81"/>
      <c r="AU13834" s="25"/>
    </row>
    <row r="13835">
      <c r="D13835" s="10"/>
      <c r="E13835" s="10"/>
      <c r="G13835" s="81"/>
      <c r="AU13835" s="25"/>
    </row>
    <row r="13836">
      <c r="D13836" s="10"/>
      <c r="E13836" s="10"/>
      <c r="G13836" s="81"/>
      <c r="AU13836" s="25"/>
    </row>
    <row r="13837">
      <c r="D13837" s="10"/>
      <c r="E13837" s="10"/>
      <c r="G13837" s="81"/>
      <c r="AU13837" s="25"/>
    </row>
    <row r="13838">
      <c r="D13838" s="10"/>
      <c r="E13838" s="10"/>
      <c r="G13838" s="81"/>
      <c r="AU13838" s="25"/>
    </row>
    <row r="13839">
      <c r="D13839" s="10"/>
      <c r="E13839" s="10"/>
      <c r="G13839" s="81"/>
      <c r="AU13839" s="25"/>
    </row>
    <row r="13840">
      <c r="D13840" s="10"/>
      <c r="E13840" s="10"/>
      <c r="G13840" s="81"/>
      <c r="AU13840" s="25"/>
    </row>
    <row r="13841">
      <c r="D13841" s="10"/>
      <c r="E13841" s="10"/>
      <c r="G13841" s="81"/>
      <c r="AU13841" s="25"/>
    </row>
    <row r="13842">
      <c r="D13842" s="10"/>
      <c r="E13842" s="10"/>
      <c r="G13842" s="81"/>
      <c r="AU13842" s="25"/>
    </row>
    <row r="13843">
      <c r="D13843" s="10"/>
      <c r="E13843" s="10"/>
      <c r="G13843" s="81"/>
      <c r="AU13843" s="25"/>
    </row>
    <row r="13844">
      <c r="D13844" s="10"/>
      <c r="E13844" s="10"/>
      <c r="G13844" s="81"/>
      <c r="AU13844" s="25"/>
    </row>
    <row r="13845">
      <c r="D13845" s="10"/>
      <c r="E13845" s="10"/>
      <c r="G13845" s="81"/>
      <c r="AU13845" s="25"/>
    </row>
    <row r="13846">
      <c r="D13846" s="10"/>
      <c r="E13846" s="10"/>
      <c r="G13846" s="81"/>
      <c r="AU13846" s="25"/>
    </row>
    <row r="13847">
      <c r="D13847" s="10"/>
      <c r="E13847" s="10"/>
      <c r="G13847" s="81"/>
      <c r="AU13847" s="25"/>
    </row>
    <row r="13848">
      <c r="D13848" s="10"/>
      <c r="E13848" s="10"/>
      <c r="G13848" s="81"/>
      <c r="AU13848" s="25"/>
    </row>
    <row r="13849">
      <c r="D13849" s="10"/>
      <c r="E13849" s="10"/>
      <c r="G13849" s="81"/>
      <c r="AU13849" s="25"/>
    </row>
    <row r="13850">
      <c r="D13850" s="10"/>
      <c r="E13850" s="10"/>
      <c r="G13850" s="81"/>
      <c r="AU13850" s="25"/>
    </row>
    <row r="13851">
      <c r="D13851" s="10"/>
      <c r="E13851" s="10"/>
      <c r="G13851" s="81"/>
      <c r="AU13851" s="25"/>
    </row>
    <row r="13852">
      <c r="D13852" s="10"/>
      <c r="E13852" s="10"/>
      <c r="G13852" s="81"/>
      <c r="AU13852" s="25"/>
    </row>
    <row r="13853">
      <c r="D13853" s="10"/>
      <c r="E13853" s="10"/>
      <c r="G13853" s="81"/>
      <c r="AU13853" s="25"/>
    </row>
    <row r="13854">
      <c r="D13854" s="10"/>
      <c r="E13854" s="10"/>
      <c r="G13854" s="81"/>
      <c r="AU13854" s="25"/>
    </row>
    <row r="13855">
      <c r="D13855" s="10"/>
      <c r="E13855" s="10"/>
      <c r="G13855" s="81"/>
      <c r="AU13855" s="25"/>
    </row>
    <row r="13856">
      <c r="D13856" s="10"/>
      <c r="E13856" s="10"/>
      <c r="G13856" s="81"/>
      <c r="AU13856" s="25"/>
    </row>
    <row r="13857">
      <c r="D13857" s="10"/>
      <c r="E13857" s="10"/>
      <c r="G13857" s="81"/>
      <c r="AU13857" s="25"/>
    </row>
    <row r="13858">
      <c r="D13858" s="10"/>
      <c r="E13858" s="10"/>
      <c r="G13858" s="81"/>
      <c r="AU13858" s="25"/>
    </row>
    <row r="13859">
      <c r="D13859" s="10"/>
      <c r="E13859" s="10"/>
      <c r="G13859" s="81"/>
      <c r="AU13859" s="25"/>
    </row>
    <row r="13860">
      <c r="D13860" s="10"/>
      <c r="E13860" s="10"/>
      <c r="G13860" s="81"/>
      <c r="AU13860" s="25"/>
    </row>
    <row r="13861">
      <c r="D13861" s="10"/>
      <c r="E13861" s="10"/>
      <c r="G13861" s="81"/>
      <c r="AU13861" s="25"/>
    </row>
    <row r="13862">
      <c r="D13862" s="10"/>
      <c r="E13862" s="10"/>
      <c r="G13862" s="81"/>
      <c r="AU13862" s="25"/>
    </row>
    <row r="13863">
      <c r="D13863" s="10"/>
      <c r="E13863" s="10"/>
      <c r="G13863" s="81"/>
      <c r="AU13863" s="25"/>
    </row>
    <row r="13864">
      <c r="D13864" s="10"/>
      <c r="E13864" s="10"/>
      <c r="G13864" s="81"/>
      <c r="AU13864" s="25"/>
    </row>
    <row r="13865">
      <c r="D13865" s="10"/>
      <c r="E13865" s="10"/>
      <c r="G13865" s="81"/>
      <c r="AU13865" s="25"/>
    </row>
    <row r="13866">
      <c r="D13866" s="10"/>
      <c r="E13866" s="10"/>
      <c r="G13866" s="81"/>
      <c r="AU13866" s="25"/>
    </row>
    <row r="13867">
      <c r="D13867" s="10"/>
      <c r="E13867" s="10"/>
      <c r="G13867" s="81"/>
      <c r="AU13867" s="25"/>
    </row>
    <row r="13868">
      <c r="D13868" s="10"/>
      <c r="E13868" s="10"/>
      <c r="G13868" s="81"/>
      <c r="AU13868" s="25"/>
    </row>
    <row r="13869">
      <c r="D13869" s="10"/>
      <c r="E13869" s="10"/>
      <c r="G13869" s="81"/>
      <c r="AU13869" s="25"/>
    </row>
    <row r="13870">
      <c r="D13870" s="10"/>
      <c r="E13870" s="10"/>
      <c r="G13870" s="81"/>
      <c r="AU13870" s="25"/>
    </row>
    <row r="13871">
      <c r="D13871" s="10"/>
      <c r="E13871" s="10"/>
      <c r="G13871" s="81"/>
      <c r="AU13871" s="25"/>
    </row>
    <row r="13872">
      <c r="D13872" s="10"/>
      <c r="E13872" s="10"/>
      <c r="G13872" s="81"/>
      <c r="AU13872" s="25"/>
    </row>
    <row r="13873">
      <c r="D13873" s="10"/>
      <c r="E13873" s="10"/>
      <c r="G13873" s="81"/>
      <c r="AU13873" s="25"/>
    </row>
    <row r="13874">
      <c r="D13874" s="10"/>
      <c r="E13874" s="10"/>
      <c r="G13874" s="81"/>
      <c r="AU13874" s="25"/>
    </row>
    <row r="13875">
      <c r="D13875" s="10"/>
      <c r="E13875" s="10"/>
      <c r="G13875" s="81"/>
      <c r="AU13875" s="25"/>
    </row>
    <row r="13876">
      <c r="D13876" s="10"/>
      <c r="E13876" s="10"/>
      <c r="G13876" s="81"/>
      <c r="AU13876" s="25"/>
    </row>
    <row r="13877">
      <c r="D13877" s="10"/>
      <c r="E13877" s="10"/>
      <c r="G13877" s="81"/>
      <c r="AU13877" s="25"/>
    </row>
    <row r="13878">
      <c r="D13878" s="10"/>
      <c r="E13878" s="10"/>
      <c r="G13878" s="81"/>
      <c r="AU13878" s="25"/>
    </row>
    <row r="13879">
      <c r="D13879" s="10"/>
      <c r="E13879" s="10"/>
      <c r="G13879" s="81"/>
      <c r="AU13879" s="25"/>
    </row>
    <row r="13880">
      <c r="D13880" s="10"/>
      <c r="E13880" s="10"/>
      <c r="G13880" s="81"/>
      <c r="AU13880" s="25"/>
    </row>
    <row r="13881">
      <c r="D13881" s="10"/>
      <c r="E13881" s="10"/>
      <c r="G13881" s="81"/>
      <c r="AU13881" s="25"/>
    </row>
    <row r="13882">
      <c r="D13882" s="10"/>
      <c r="E13882" s="10"/>
      <c r="G13882" s="81"/>
      <c r="AU13882" s="25"/>
    </row>
    <row r="13883">
      <c r="D13883" s="10"/>
      <c r="E13883" s="10"/>
      <c r="G13883" s="81"/>
      <c r="AU13883" s="25"/>
    </row>
    <row r="13884">
      <c r="D13884" s="10"/>
      <c r="E13884" s="10"/>
      <c r="G13884" s="81"/>
      <c r="AU13884" s="25"/>
    </row>
    <row r="13885">
      <c r="D13885" s="10"/>
      <c r="E13885" s="10"/>
      <c r="G13885" s="81"/>
      <c r="AU13885" s="25"/>
    </row>
    <row r="13886">
      <c r="D13886" s="10"/>
      <c r="E13886" s="10"/>
      <c r="G13886" s="81"/>
      <c r="AU13886" s="25"/>
    </row>
    <row r="13887">
      <c r="D13887" s="10"/>
      <c r="E13887" s="10"/>
      <c r="G13887" s="81"/>
      <c r="AU13887" s="25"/>
    </row>
    <row r="13888">
      <c r="D13888" s="10"/>
      <c r="E13888" s="10"/>
      <c r="G13888" s="81"/>
      <c r="AU13888" s="25"/>
    </row>
    <row r="13889">
      <c r="D13889" s="10"/>
      <c r="E13889" s="10"/>
      <c r="G13889" s="81"/>
      <c r="AU13889" s="25"/>
    </row>
    <row r="13890">
      <c r="D13890" s="10"/>
      <c r="E13890" s="10"/>
      <c r="G13890" s="81"/>
      <c r="AU13890" s="25"/>
    </row>
    <row r="13891">
      <c r="D13891" s="10"/>
      <c r="E13891" s="10"/>
      <c r="G13891" s="81"/>
      <c r="AU13891" s="25"/>
    </row>
    <row r="13892">
      <c r="D13892" s="10"/>
      <c r="E13892" s="10"/>
      <c r="G13892" s="81"/>
      <c r="AU13892" s="25"/>
    </row>
    <row r="13893">
      <c r="D13893" s="10"/>
      <c r="E13893" s="10"/>
      <c r="G13893" s="81"/>
      <c r="AU13893" s="25"/>
    </row>
    <row r="13894">
      <c r="D13894" s="10"/>
      <c r="E13894" s="10"/>
      <c r="G13894" s="81"/>
      <c r="AU13894" s="25"/>
    </row>
    <row r="13895">
      <c r="D13895" s="10"/>
      <c r="E13895" s="10"/>
      <c r="G13895" s="81"/>
      <c r="AU13895" s="25"/>
    </row>
    <row r="13896">
      <c r="D13896" s="10"/>
      <c r="E13896" s="10"/>
      <c r="G13896" s="81"/>
      <c r="AU13896" s="25"/>
    </row>
    <row r="13897">
      <c r="D13897" s="10"/>
      <c r="E13897" s="10"/>
      <c r="G13897" s="81"/>
      <c r="AU13897" s="25"/>
    </row>
    <row r="13898">
      <c r="D13898" s="10"/>
      <c r="E13898" s="10"/>
      <c r="G13898" s="81"/>
      <c r="AU13898" s="25"/>
    </row>
    <row r="13899">
      <c r="D13899" s="10"/>
      <c r="E13899" s="10"/>
      <c r="G13899" s="81"/>
      <c r="AU13899" s="25"/>
    </row>
    <row r="13900">
      <c r="D13900" s="10"/>
      <c r="E13900" s="10"/>
      <c r="G13900" s="81"/>
      <c r="AU13900" s="25"/>
    </row>
    <row r="13901">
      <c r="D13901" s="10"/>
      <c r="E13901" s="10"/>
      <c r="G13901" s="81"/>
      <c r="AU13901" s="25"/>
    </row>
    <row r="13902">
      <c r="D13902" s="10"/>
      <c r="E13902" s="10"/>
      <c r="G13902" s="81"/>
      <c r="AU13902" s="25"/>
    </row>
    <row r="13903">
      <c r="D13903" s="10"/>
      <c r="E13903" s="10"/>
      <c r="G13903" s="81"/>
      <c r="AU13903" s="25"/>
    </row>
    <row r="13904">
      <c r="D13904" s="10"/>
      <c r="E13904" s="10"/>
      <c r="G13904" s="81"/>
      <c r="AU13904" s="25"/>
    </row>
    <row r="13905">
      <c r="D13905" s="10"/>
      <c r="E13905" s="10"/>
      <c r="G13905" s="81"/>
      <c r="AU13905" s="25"/>
    </row>
    <row r="13906">
      <c r="D13906" s="10"/>
      <c r="E13906" s="10"/>
      <c r="G13906" s="81"/>
      <c r="AU13906" s="25"/>
    </row>
    <row r="13907">
      <c r="D13907" s="10"/>
      <c r="E13907" s="10"/>
      <c r="G13907" s="81"/>
      <c r="AU13907" s="25"/>
    </row>
    <row r="13908">
      <c r="D13908" s="10"/>
      <c r="E13908" s="10"/>
      <c r="G13908" s="81"/>
      <c r="AU13908" s="25"/>
    </row>
    <row r="13909">
      <c r="D13909" s="10"/>
      <c r="E13909" s="10"/>
      <c r="G13909" s="81"/>
      <c r="AU13909" s="25"/>
    </row>
    <row r="13910">
      <c r="D13910" s="10"/>
      <c r="E13910" s="10"/>
      <c r="G13910" s="81"/>
      <c r="AU13910" s="25"/>
    </row>
    <row r="13911">
      <c r="D13911" s="10"/>
      <c r="E13911" s="10"/>
      <c r="G13911" s="81"/>
      <c r="AU13911" s="25"/>
    </row>
    <row r="13912">
      <c r="D13912" s="10"/>
      <c r="E13912" s="10"/>
      <c r="G13912" s="81"/>
      <c r="AU13912" s="25"/>
    </row>
    <row r="13913">
      <c r="D13913" s="10"/>
      <c r="E13913" s="10"/>
      <c r="G13913" s="81"/>
      <c r="AU13913" s="25"/>
    </row>
    <row r="13914">
      <c r="D13914" s="10"/>
      <c r="E13914" s="10"/>
      <c r="G13914" s="81"/>
      <c r="AU13914" s="25"/>
    </row>
    <row r="13915">
      <c r="D13915" s="10"/>
      <c r="E13915" s="10"/>
      <c r="G13915" s="81"/>
      <c r="AU13915" s="25"/>
    </row>
    <row r="13916">
      <c r="D13916" s="10"/>
      <c r="E13916" s="10"/>
      <c r="G13916" s="81"/>
      <c r="AU13916" s="25"/>
    </row>
    <row r="13917">
      <c r="D13917" s="10"/>
      <c r="E13917" s="10"/>
      <c r="G13917" s="81"/>
      <c r="AU13917" s="25"/>
    </row>
    <row r="13918">
      <c r="D13918" s="10"/>
      <c r="E13918" s="10"/>
      <c r="G13918" s="81"/>
      <c r="AU13918" s="25"/>
    </row>
    <row r="13919">
      <c r="D13919" s="10"/>
      <c r="E13919" s="10"/>
      <c r="G13919" s="81"/>
      <c r="AU13919" s="25"/>
    </row>
    <row r="13920">
      <c r="D13920" s="10"/>
      <c r="E13920" s="10"/>
      <c r="G13920" s="81"/>
      <c r="AU13920" s="25"/>
    </row>
    <row r="13921">
      <c r="D13921" s="10"/>
      <c r="E13921" s="10"/>
      <c r="G13921" s="81"/>
      <c r="AU13921" s="25"/>
    </row>
    <row r="13922">
      <c r="D13922" s="10"/>
      <c r="E13922" s="10"/>
      <c r="G13922" s="81"/>
      <c r="AU13922" s="25"/>
    </row>
    <row r="13923">
      <c r="D13923" s="10"/>
      <c r="E13923" s="10"/>
      <c r="G13923" s="81"/>
      <c r="AU13923" s="25"/>
    </row>
    <row r="13924">
      <c r="D13924" s="10"/>
      <c r="E13924" s="10"/>
      <c r="G13924" s="81"/>
      <c r="AU13924" s="25"/>
    </row>
    <row r="13925">
      <c r="D13925" s="10"/>
      <c r="E13925" s="10"/>
      <c r="G13925" s="81"/>
      <c r="AU13925" s="25"/>
    </row>
    <row r="13926">
      <c r="D13926" s="10"/>
      <c r="E13926" s="10"/>
      <c r="G13926" s="81"/>
      <c r="AU13926" s="25"/>
    </row>
    <row r="13927">
      <c r="D13927" s="10"/>
      <c r="E13927" s="10"/>
      <c r="G13927" s="81"/>
      <c r="AU13927" s="25"/>
    </row>
    <row r="13928">
      <c r="D13928" s="10"/>
      <c r="E13928" s="10"/>
      <c r="G13928" s="81"/>
      <c r="AU13928" s="25"/>
    </row>
    <row r="13929">
      <c r="D13929" s="10"/>
      <c r="E13929" s="10"/>
      <c r="G13929" s="81"/>
      <c r="AU13929" s="25"/>
    </row>
    <row r="13930">
      <c r="D13930" s="10"/>
      <c r="E13930" s="10"/>
      <c r="G13930" s="81"/>
      <c r="AU13930" s="25"/>
    </row>
    <row r="13931">
      <c r="D13931" s="10"/>
      <c r="E13931" s="10"/>
      <c r="G13931" s="81"/>
      <c r="AU13931" s="25"/>
    </row>
    <row r="13932">
      <c r="D13932" s="10"/>
      <c r="E13932" s="10"/>
      <c r="G13932" s="81"/>
      <c r="AU13932" s="25"/>
    </row>
    <row r="13933">
      <c r="D13933" s="10"/>
      <c r="E13933" s="10"/>
      <c r="G13933" s="81"/>
      <c r="AU13933" s="25"/>
    </row>
    <row r="13934">
      <c r="D13934" s="10"/>
      <c r="E13934" s="10"/>
      <c r="G13934" s="81"/>
      <c r="AU13934" s="25"/>
    </row>
    <row r="13935">
      <c r="D13935" s="10"/>
      <c r="E13935" s="10"/>
      <c r="G13935" s="81"/>
      <c r="AU13935" s="25"/>
    </row>
    <row r="13936">
      <c r="D13936" s="10"/>
      <c r="E13936" s="10"/>
      <c r="G13936" s="81"/>
      <c r="AU13936" s="25"/>
    </row>
    <row r="13937">
      <c r="D13937" s="10"/>
      <c r="E13937" s="10"/>
      <c r="G13937" s="81"/>
      <c r="AU13937" s="25"/>
    </row>
    <row r="13938">
      <c r="D13938" s="10"/>
      <c r="E13938" s="10"/>
      <c r="G13938" s="81"/>
      <c r="AU13938" s="25"/>
    </row>
    <row r="13939">
      <c r="D13939" s="10"/>
      <c r="E13939" s="10"/>
      <c r="G13939" s="81"/>
      <c r="AU13939" s="25"/>
    </row>
    <row r="13940">
      <c r="D13940" s="10"/>
      <c r="E13940" s="10"/>
      <c r="G13940" s="81"/>
      <c r="AU13940" s="25"/>
    </row>
    <row r="13941">
      <c r="D13941" s="10"/>
      <c r="E13941" s="10"/>
      <c r="G13941" s="81"/>
      <c r="AU13941" s="25"/>
    </row>
    <row r="13942">
      <c r="D13942" s="10"/>
      <c r="E13942" s="10"/>
      <c r="G13942" s="81"/>
      <c r="AU13942" s="25"/>
    </row>
    <row r="13943">
      <c r="D13943" s="10"/>
      <c r="E13943" s="10"/>
      <c r="G13943" s="81"/>
      <c r="AU13943" s="25"/>
    </row>
    <row r="13944">
      <c r="D13944" s="10"/>
      <c r="E13944" s="10"/>
      <c r="G13944" s="81"/>
      <c r="AU13944" s="25"/>
    </row>
    <row r="13945">
      <c r="D13945" s="10"/>
      <c r="E13945" s="10"/>
      <c r="G13945" s="81"/>
      <c r="AU13945" s="25"/>
    </row>
    <row r="13946">
      <c r="D13946" s="10"/>
      <c r="E13946" s="10"/>
      <c r="G13946" s="81"/>
      <c r="AU13946" s="25"/>
    </row>
    <row r="13947">
      <c r="D13947" s="10"/>
      <c r="E13947" s="10"/>
      <c r="G13947" s="81"/>
      <c r="AU13947" s="25"/>
    </row>
    <row r="13948">
      <c r="D13948" s="10"/>
      <c r="E13948" s="10"/>
      <c r="G13948" s="81"/>
      <c r="AU13948" s="25"/>
    </row>
    <row r="13949">
      <c r="D13949" s="10"/>
      <c r="E13949" s="10"/>
      <c r="G13949" s="81"/>
      <c r="AU13949" s="25"/>
    </row>
    <row r="13950">
      <c r="D13950" s="10"/>
      <c r="E13950" s="10"/>
      <c r="G13950" s="81"/>
      <c r="AU13950" s="25"/>
    </row>
    <row r="13951">
      <c r="D13951" s="10"/>
      <c r="E13951" s="10"/>
      <c r="G13951" s="81"/>
      <c r="AU13951" s="25"/>
    </row>
    <row r="13952">
      <c r="D13952" s="10"/>
      <c r="E13952" s="10"/>
      <c r="G13952" s="81"/>
      <c r="AU13952" s="25"/>
    </row>
    <row r="13953">
      <c r="D13953" s="10"/>
      <c r="E13953" s="10"/>
      <c r="G13953" s="81"/>
      <c r="AU13953" s="25"/>
    </row>
    <row r="13954">
      <c r="D13954" s="10"/>
      <c r="E13954" s="10"/>
      <c r="G13954" s="81"/>
      <c r="AU13954" s="25"/>
    </row>
    <row r="13955">
      <c r="D13955" s="10"/>
      <c r="E13955" s="10"/>
      <c r="G13955" s="81"/>
      <c r="AU13955" s="25"/>
    </row>
    <row r="13956">
      <c r="D13956" s="10"/>
      <c r="E13956" s="10"/>
      <c r="G13956" s="81"/>
      <c r="AU13956" s="25"/>
    </row>
    <row r="13957">
      <c r="D13957" s="10"/>
      <c r="E13957" s="10"/>
      <c r="G13957" s="81"/>
      <c r="AU13957" s="25"/>
    </row>
    <row r="13958">
      <c r="D13958" s="10"/>
      <c r="E13958" s="10"/>
      <c r="G13958" s="81"/>
      <c r="AU13958" s="25"/>
    </row>
    <row r="13959">
      <c r="D13959" s="10"/>
      <c r="E13959" s="10"/>
      <c r="G13959" s="81"/>
      <c r="AU13959" s="25"/>
    </row>
    <row r="13960">
      <c r="D13960" s="10"/>
      <c r="E13960" s="10"/>
      <c r="G13960" s="81"/>
      <c r="AU13960" s="25"/>
    </row>
    <row r="13961">
      <c r="D13961" s="10"/>
      <c r="E13961" s="10"/>
      <c r="G13961" s="81"/>
      <c r="AU13961" s="25"/>
    </row>
    <row r="13962">
      <c r="D13962" s="10"/>
      <c r="E13962" s="10"/>
      <c r="G13962" s="81"/>
      <c r="AU13962" s="25"/>
    </row>
    <row r="13963">
      <c r="D13963" s="10"/>
      <c r="E13963" s="10"/>
      <c r="G13963" s="81"/>
      <c r="AU13963" s="25"/>
    </row>
    <row r="13964">
      <c r="D13964" s="10"/>
      <c r="E13964" s="10"/>
      <c r="G13964" s="81"/>
      <c r="AU13964" s="25"/>
    </row>
    <row r="13965">
      <c r="D13965" s="10"/>
      <c r="E13965" s="10"/>
      <c r="G13965" s="81"/>
      <c r="AU13965" s="25"/>
    </row>
    <row r="13966">
      <c r="D13966" s="10"/>
      <c r="E13966" s="10"/>
      <c r="G13966" s="81"/>
      <c r="AU13966" s="25"/>
    </row>
    <row r="13967">
      <c r="D13967" s="10"/>
      <c r="E13967" s="10"/>
      <c r="G13967" s="81"/>
      <c r="AU13967" s="25"/>
    </row>
    <row r="13968">
      <c r="D13968" s="10"/>
      <c r="E13968" s="10"/>
      <c r="G13968" s="81"/>
      <c r="AU13968" s="25"/>
    </row>
    <row r="13969">
      <c r="D13969" s="10"/>
      <c r="E13969" s="10"/>
      <c r="G13969" s="81"/>
      <c r="AU13969" s="25"/>
    </row>
    <row r="13970">
      <c r="D13970" s="10"/>
      <c r="E13970" s="10"/>
      <c r="G13970" s="81"/>
      <c r="AU13970" s="25"/>
    </row>
    <row r="13971">
      <c r="D13971" s="10"/>
      <c r="E13971" s="10"/>
      <c r="G13971" s="81"/>
      <c r="AU13971" s="25"/>
    </row>
    <row r="13972">
      <c r="D13972" s="10"/>
      <c r="E13972" s="10"/>
      <c r="G13972" s="81"/>
      <c r="AU13972" s="25"/>
    </row>
    <row r="13973">
      <c r="D13973" s="10"/>
      <c r="E13973" s="10"/>
      <c r="G13973" s="81"/>
      <c r="AU13973" s="25"/>
    </row>
    <row r="13974">
      <c r="D13974" s="10"/>
      <c r="E13974" s="10"/>
      <c r="G13974" s="81"/>
      <c r="AU13974" s="25"/>
    </row>
    <row r="13975">
      <c r="D13975" s="10"/>
      <c r="E13975" s="10"/>
      <c r="G13975" s="81"/>
      <c r="AU13975" s="25"/>
    </row>
    <row r="13976">
      <c r="D13976" s="10"/>
      <c r="E13976" s="10"/>
      <c r="G13976" s="81"/>
      <c r="AU13976" s="25"/>
    </row>
    <row r="13977">
      <c r="D13977" s="10"/>
      <c r="E13977" s="10"/>
      <c r="G13977" s="81"/>
      <c r="AU13977" s="25"/>
    </row>
    <row r="13978">
      <c r="D13978" s="10"/>
      <c r="E13978" s="10"/>
      <c r="G13978" s="81"/>
      <c r="AU13978" s="25"/>
    </row>
    <row r="13979">
      <c r="D13979" s="10"/>
      <c r="E13979" s="10"/>
      <c r="G13979" s="81"/>
      <c r="AU13979" s="25"/>
    </row>
    <row r="13980">
      <c r="D13980" s="10"/>
      <c r="E13980" s="10"/>
      <c r="G13980" s="81"/>
      <c r="AU13980" s="25"/>
    </row>
    <row r="13981">
      <c r="D13981" s="10"/>
      <c r="E13981" s="10"/>
      <c r="G13981" s="81"/>
      <c r="AU13981" s="25"/>
    </row>
    <row r="13982">
      <c r="D13982" s="10"/>
      <c r="E13982" s="10"/>
      <c r="G13982" s="81"/>
      <c r="AU13982" s="25"/>
    </row>
    <row r="13983">
      <c r="D13983" s="10"/>
      <c r="E13983" s="10"/>
      <c r="G13983" s="81"/>
      <c r="AU13983" s="25"/>
    </row>
    <row r="13984">
      <c r="D13984" s="10"/>
      <c r="E13984" s="10"/>
      <c r="G13984" s="81"/>
      <c r="AU13984" s="25"/>
    </row>
    <row r="13985">
      <c r="D13985" s="10"/>
      <c r="E13985" s="10"/>
      <c r="G13985" s="81"/>
      <c r="AU13985" s="25"/>
    </row>
    <row r="13986">
      <c r="D13986" s="10"/>
      <c r="E13986" s="10"/>
      <c r="G13986" s="81"/>
      <c r="AU13986" s="25"/>
    </row>
    <row r="13987">
      <c r="D13987" s="10"/>
      <c r="E13987" s="10"/>
      <c r="G13987" s="81"/>
      <c r="AU13987" s="25"/>
    </row>
    <row r="13988">
      <c r="D13988" s="10"/>
      <c r="E13988" s="10"/>
      <c r="G13988" s="81"/>
      <c r="AU13988" s="25"/>
    </row>
    <row r="13989">
      <c r="D13989" s="10"/>
      <c r="E13989" s="10"/>
      <c r="G13989" s="81"/>
      <c r="AU13989" s="25"/>
    </row>
    <row r="13990">
      <c r="D13990" s="10"/>
      <c r="E13990" s="10"/>
      <c r="G13990" s="81"/>
      <c r="AU13990" s="25"/>
    </row>
    <row r="13991">
      <c r="D13991" s="10"/>
      <c r="E13991" s="10"/>
      <c r="G13991" s="81"/>
      <c r="AU13991" s="25"/>
    </row>
    <row r="13992">
      <c r="D13992" s="10"/>
      <c r="E13992" s="10"/>
      <c r="G13992" s="81"/>
      <c r="AU13992" s="25"/>
    </row>
    <row r="13993">
      <c r="D13993" s="10"/>
      <c r="E13993" s="10"/>
      <c r="G13993" s="81"/>
      <c r="AU13993" s="25"/>
    </row>
    <row r="13994">
      <c r="D13994" s="10"/>
      <c r="E13994" s="10"/>
      <c r="G13994" s="81"/>
      <c r="AU13994" s="25"/>
    </row>
    <row r="13995">
      <c r="D13995" s="10"/>
      <c r="E13995" s="10"/>
      <c r="G13995" s="81"/>
      <c r="AU13995" s="25"/>
    </row>
    <row r="13996">
      <c r="D13996" s="10"/>
      <c r="E13996" s="10"/>
      <c r="G13996" s="81"/>
      <c r="AU13996" s="25"/>
    </row>
    <row r="13997">
      <c r="D13997" s="10"/>
      <c r="E13997" s="10"/>
      <c r="G13997" s="81"/>
      <c r="AU13997" s="25"/>
    </row>
    <row r="13998">
      <c r="D13998" s="10"/>
      <c r="E13998" s="10"/>
      <c r="G13998" s="81"/>
      <c r="AU13998" s="25"/>
    </row>
    <row r="13999">
      <c r="D13999" s="10"/>
      <c r="E13999" s="10"/>
      <c r="G13999" s="81"/>
      <c r="AU13999" s="25"/>
    </row>
    <row r="14000">
      <c r="D14000" s="10"/>
      <c r="E14000" s="10"/>
      <c r="G14000" s="81"/>
      <c r="AU14000" s="25"/>
    </row>
    <row r="14001">
      <c r="D14001" s="10"/>
      <c r="E14001" s="10"/>
      <c r="G14001" s="81"/>
      <c r="AU14001" s="25"/>
    </row>
    <row r="14002">
      <c r="D14002" s="10"/>
      <c r="E14002" s="10"/>
      <c r="G14002" s="81"/>
      <c r="AU14002" s="25"/>
    </row>
    <row r="14003">
      <c r="D14003" s="10"/>
      <c r="E14003" s="10"/>
      <c r="G14003" s="81"/>
      <c r="AU14003" s="25"/>
    </row>
    <row r="14004">
      <c r="D14004" s="10"/>
      <c r="E14004" s="10"/>
      <c r="G14004" s="81"/>
      <c r="AU14004" s="25"/>
    </row>
    <row r="14005">
      <c r="D14005" s="10"/>
      <c r="E14005" s="10"/>
      <c r="G14005" s="81"/>
      <c r="AU14005" s="25"/>
    </row>
    <row r="14006">
      <c r="D14006" s="10"/>
      <c r="E14006" s="10"/>
      <c r="G14006" s="81"/>
      <c r="AU14006" s="25"/>
    </row>
    <row r="14007">
      <c r="D14007" s="10"/>
      <c r="E14007" s="10"/>
      <c r="G14007" s="81"/>
      <c r="AU14007" s="25"/>
    </row>
    <row r="14008">
      <c r="D14008" s="10"/>
      <c r="E14008" s="10"/>
      <c r="G14008" s="81"/>
      <c r="AU14008" s="25"/>
    </row>
    <row r="14009">
      <c r="D14009" s="10"/>
      <c r="E14009" s="10"/>
      <c r="G14009" s="81"/>
      <c r="AU14009" s="25"/>
    </row>
    <row r="14010">
      <c r="D14010" s="10"/>
      <c r="E14010" s="10"/>
      <c r="G14010" s="81"/>
      <c r="AU14010" s="25"/>
    </row>
    <row r="14011">
      <c r="D14011" s="10"/>
      <c r="E14011" s="10"/>
      <c r="G14011" s="81"/>
      <c r="AU14011" s="25"/>
    </row>
    <row r="14012">
      <c r="D14012" s="10"/>
      <c r="E14012" s="10"/>
      <c r="G14012" s="81"/>
      <c r="AU14012" s="25"/>
    </row>
    <row r="14013">
      <c r="D14013" s="10"/>
      <c r="E14013" s="10"/>
      <c r="G14013" s="81"/>
      <c r="AU14013" s="25"/>
    </row>
    <row r="14014">
      <c r="D14014" s="10"/>
      <c r="E14014" s="10"/>
      <c r="G14014" s="81"/>
      <c r="AU14014" s="25"/>
    </row>
    <row r="14015">
      <c r="D14015" s="10"/>
      <c r="E14015" s="10"/>
      <c r="G14015" s="81"/>
      <c r="AU14015" s="25"/>
    </row>
    <row r="14016">
      <c r="D14016" s="10"/>
      <c r="E14016" s="10"/>
      <c r="G14016" s="81"/>
      <c r="AU14016" s="25"/>
    </row>
    <row r="14017">
      <c r="D14017" s="10"/>
      <c r="E14017" s="10"/>
      <c r="G14017" s="81"/>
      <c r="AU14017" s="25"/>
    </row>
    <row r="14018">
      <c r="D14018" s="10"/>
      <c r="E14018" s="10"/>
      <c r="G14018" s="81"/>
      <c r="AU14018" s="25"/>
    </row>
    <row r="14019">
      <c r="D14019" s="10"/>
      <c r="E14019" s="10"/>
      <c r="G14019" s="81"/>
      <c r="AU14019" s="25"/>
    </row>
    <row r="14020">
      <c r="D14020" s="10"/>
      <c r="E14020" s="10"/>
      <c r="G14020" s="81"/>
      <c r="AU14020" s="25"/>
    </row>
    <row r="14021">
      <c r="D14021" s="10"/>
      <c r="E14021" s="10"/>
      <c r="G14021" s="81"/>
      <c r="AU14021" s="25"/>
    </row>
    <row r="14022">
      <c r="D14022" s="10"/>
      <c r="E14022" s="10"/>
      <c r="G14022" s="81"/>
      <c r="AU14022" s="25"/>
    </row>
    <row r="14023">
      <c r="D14023" s="10"/>
      <c r="E14023" s="10"/>
      <c r="G14023" s="81"/>
      <c r="AU14023" s="25"/>
    </row>
    <row r="14024">
      <c r="D14024" s="10"/>
      <c r="E14024" s="10"/>
      <c r="G14024" s="81"/>
      <c r="AU14024" s="25"/>
    </row>
    <row r="14025">
      <c r="D14025" s="10"/>
      <c r="E14025" s="10"/>
      <c r="G14025" s="81"/>
      <c r="AU14025" s="25"/>
    </row>
    <row r="14026">
      <c r="D14026" s="10"/>
      <c r="E14026" s="10"/>
      <c r="G14026" s="81"/>
      <c r="AU14026" s="25"/>
    </row>
    <row r="14027">
      <c r="D14027" s="10"/>
      <c r="E14027" s="10"/>
      <c r="G14027" s="81"/>
      <c r="AU14027" s="25"/>
    </row>
    <row r="14028">
      <c r="D14028" s="10"/>
      <c r="E14028" s="10"/>
      <c r="G14028" s="81"/>
      <c r="AU14028" s="25"/>
    </row>
    <row r="14029">
      <c r="D14029" s="10"/>
      <c r="E14029" s="10"/>
      <c r="G14029" s="81"/>
      <c r="AU14029" s="25"/>
    </row>
    <row r="14030">
      <c r="D14030" s="10"/>
      <c r="E14030" s="10"/>
      <c r="G14030" s="81"/>
      <c r="AU14030" s="25"/>
    </row>
    <row r="14031">
      <c r="D14031" s="10"/>
      <c r="E14031" s="10"/>
      <c r="G14031" s="81"/>
      <c r="AU14031" s="25"/>
    </row>
    <row r="14032">
      <c r="D14032" s="10"/>
      <c r="E14032" s="10"/>
      <c r="G14032" s="81"/>
      <c r="AU14032" s="25"/>
    </row>
    <row r="14033">
      <c r="D14033" s="10"/>
      <c r="E14033" s="10"/>
      <c r="G14033" s="81"/>
      <c r="AU14033" s="25"/>
    </row>
    <row r="14034">
      <c r="D14034" s="10"/>
      <c r="E14034" s="10"/>
      <c r="G14034" s="81"/>
      <c r="AU14034" s="25"/>
    </row>
    <row r="14035">
      <c r="D14035" s="10"/>
      <c r="E14035" s="10"/>
      <c r="G14035" s="81"/>
      <c r="AU14035" s="25"/>
    </row>
    <row r="14036">
      <c r="D14036" s="10"/>
      <c r="E14036" s="10"/>
      <c r="G14036" s="81"/>
      <c r="AU14036" s="25"/>
    </row>
    <row r="14037">
      <c r="D14037" s="10"/>
      <c r="E14037" s="10"/>
      <c r="G14037" s="81"/>
      <c r="AU14037" s="25"/>
    </row>
    <row r="14038">
      <c r="D14038" s="10"/>
      <c r="E14038" s="10"/>
      <c r="G14038" s="81"/>
      <c r="AU14038" s="25"/>
    </row>
    <row r="14039">
      <c r="D14039" s="10"/>
      <c r="E14039" s="10"/>
      <c r="G14039" s="81"/>
      <c r="AU14039" s="25"/>
    </row>
    <row r="14040">
      <c r="D14040" s="10"/>
      <c r="E14040" s="10"/>
      <c r="G14040" s="81"/>
      <c r="AU14040" s="25"/>
    </row>
    <row r="14041">
      <c r="D14041" s="10"/>
      <c r="E14041" s="10"/>
      <c r="G14041" s="81"/>
      <c r="AU14041" s="25"/>
    </row>
    <row r="14042">
      <c r="D14042" s="10"/>
      <c r="E14042" s="10"/>
      <c r="G14042" s="81"/>
      <c r="AU14042" s="25"/>
    </row>
    <row r="14043">
      <c r="D14043" s="10"/>
      <c r="E14043" s="10"/>
      <c r="G14043" s="81"/>
      <c r="AU14043" s="25"/>
    </row>
    <row r="14044">
      <c r="D14044" s="10"/>
      <c r="E14044" s="10"/>
      <c r="G14044" s="81"/>
      <c r="AU14044" s="25"/>
    </row>
    <row r="14045">
      <c r="D14045" s="10"/>
      <c r="E14045" s="10"/>
      <c r="G14045" s="81"/>
      <c r="AU14045" s="25"/>
    </row>
    <row r="14046">
      <c r="D14046" s="10"/>
      <c r="E14046" s="10"/>
      <c r="G14046" s="81"/>
      <c r="AU14046" s="25"/>
    </row>
    <row r="14047">
      <c r="D14047" s="10"/>
      <c r="E14047" s="10"/>
      <c r="G14047" s="81"/>
      <c r="AU14047" s="25"/>
    </row>
    <row r="14048">
      <c r="D14048" s="10"/>
      <c r="E14048" s="10"/>
      <c r="G14048" s="81"/>
      <c r="AU14048" s="25"/>
    </row>
    <row r="14049">
      <c r="D14049" s="10"/>
      <c r="E14049" s="10"/>
      <c r="G14049" s="81"/>
      <c r="AU14049" s="25"/>
    </row>
    <row r="14050">
      <c r="D14050" s="10"/>
      <c r="E14050" s="10"/>
      <c r="G14050" s="81"/>
      <c r="AU14050" s="25"/>
    </row>
    <row r="14051">
      <c r="D14051" s="10"/>
      <c r="E14051" s="10"/>
      <c r="G14051" s="81"/>
      <c r="AU14051" s="25"/>
    </row>
    <row r="14052">
      <c r="D14052" s="10"/>
      <c r="E14052" s="10"/>
      <c r="G14052" s="81"/>
      <c r="AU14052" s="25"/>
    </row>
    <row r="14053">
      <c r="D14053" s="10"/>
      <c r="E14053" s="10"/>
      <c r="G14053" s="81"/>
      <c r="AU14053" s="25"/>
    </row>
    <row r="14054">
      <c r="D14054" s="10"/>
      <c r="E14054" s="10"/>
      <c r="G14054" s="81"/>
      <c r="AU14054" s="25"/>
    </row>
    <row r="14055">
      <c r="D14055" s="10"/>
      <c r="E14055" s="10"/>
      <c r="G14055" s="81"/>
      <c r="AU14055" s="25"/>
    </row>
    <row r="14056">
      <c r="D14056" s="10"/>
      <c r="E14056" s="10"/>
      <c r="G14056" s="81"/>
      <c r="AU14056" s="25"/>
    </row>
    <row r="14057">
      <c r="D14057" s="10"/>
      <c r="E14057" s="10"/>
      <c r="G14057" s="81"/>
      <c r="AU14057" s="25"/>
    </row>
    <row r="14058">
      <c r="D14058" s="10"/>
      <c r="E14058" s="10"/>
      <c r="G14058" s="81"/>
      <c r="AU14058" s="25"/>
    </row>
    <row r="14059">
      <c r="D14059" s="10"/>
      <c r="E14059" s="10"/>
      <c r="G14059" s="81"/>
      <c r="AU14059" s="25"/>
    </row>
    <row r="14060">
      <c r="D14060" s="10"/>
      <c r="E14060" s="10"/>
      <c r="G14060" s="81"/>
      <c r="AU14060" s="25"/>
    </row>
    <row r="14061">
      <c r="D14061" s="10"/>
      <c r="E14061" s="10"/>
      <c r="G14061" s="81"/>
      <c r="AU14061" s="25"/>
    </row>
    <row r="14062">
      <c r="D14062" s="10"/>
      <c r="E14062" s="10"/>
      <c r="G14062" s="81"/>
      <c r="AU14062" s="25"/>
    </row>
    <row r="14063">
      <c r="D14063" s="10"/>
      <c r="E14063" s="10"/>
      <c r="G14063" s="81"/>
      <c r="AU14063" s="25"/>
    </row>
    <row r="14064">
      <c r="D14064" s="10"/>
      <c r="E14064" s="10"/>
      <c r="G14064" s="81"/>
      <c r="AU14064" s="25"/>
    </row>
    <row r="14065">
      <c r="D14065" s="10"/>
      <c r="E14065" s="10"/>
      <c r="G14065" s="81"/>
      <c r="AU14065" s="25"/>
    </row>
    <row r="14066">
      <c r="D14066" s="10"/>
      <c r="E14066" s="10"/>
      <c r="G14066" s="81"/>
      <c r="AU14066" s="25"/>
    </row>
    <row r="14067">
      <c r="D14067" s="10"/>
      <c r="E14067" s="10"/>
      <c r="G14067" s="81"/>
      <c r="AU14067" s="25"/>
    </row>
    <row r="14068">
      <c r="D14068" s="10"/>
      <c r="E14068" s="10"/>
      <c r="G14068" s="81"/>
      <c r="AU14068" s="25"/>
    </row>
    <row r="14069">
      <c r="D14069" s="10"/>
      <c r="E14069" s="10"/>
      <c r="G14069" s="81"/>
      <c r="AU14069" s="25"/>
    </row>
    <row r="14070">
      <c r="D14070" s="10"/>
      <c r="E14070" s="10"/>
      <c r="G14070" s="81"/>
      <c r="AU14070" s="25"/>
    </row>
    <row r="14071">
      <c r="D14071" s="10"/>
      <c r="E14071" s="10"/>
      <c r="G14071" s="81"/>
      <c r="AU14071" s="25"/>
    </row>
    <row r="14072">
      <c r="D14072" s="10"/>
      <c r="E14072" s="10"/>
      <c r="G14072" s="81"/>
      <c r="AU14072" s="25"/>
    </row>
    <row r="14073">
      <c r="D14073" s="10"/>
      <c r="E14073" s="10"/>
      <c r="G14073" s="81"/>
      <c r="AU14073" s="25"/>
    </row>
    <row r="14074">
      <c r="D14074" s="10"/>
      <c r="E14074" s="10"/>
      <c r="G14074" s="81"/>
      <c r="AU14074" s="25"/>
    </row>
    <row r="14075">
      <c r="D14075" s="10"/>
      <c r="E14075" s="10"/>
      <c r="G14075" s="81"/>
      <c r="AU14075" s="25"/>
    </row>
    <row r="14076">
      <c r="D14076" s="10"/>
      <c r="E14076" s="10"/>
      <c r="G14076" s="81"/>
      <c r="AU14076" s="25"/>
    </row>
    <row r="14077">
      <c r="D14077" s="10"/>
      <c r="E14077" s="10"/>
      <c r="G14077" s="81"/>
      <c r="AU14077" s="25"/>
    </row>
    <row r="14078">
      <c r="D14078" s="10"/>
      <c r="E14078" s="10"/>
      <c r="G14078" s="81"/>
      <c r="AU14078" s="25"/>
    </row>
    <row r="14079">
      <c r="D14079" s="10"/>
      <c r="E14079" s="10"/>
      <c r="G14079" s="81"/>
      <c r="AU14079" s="25"/>
    </row>
    <row r="14080">
      <c r="D14080" s="10"/>
      <c r="E14080" s="10"/>
      <c r="G14080" s="81"/>
      <c r="AU14080" s="25"/>
    </row>
    <row r="14081">
      <c r="D14081" s="10"/>
      <c r="E14081" s="10"/>
      <c r="G14081" s="81"/>
      <c r="AU14081" s="25"/>
    </row>
    <row r="14082">
      <c r="D14082" s="10"/>
      <c r="E14082" s="10"/>
      <c r="G14082" s="81"/>
      <c r="AU14082" s="25"/>
    </row>
    <row r="14083">
      <c r="D14083" s="10"/>
      <c r="E14083" s="10"/>
      <c r="G14083" s="81"/>
      <c r="AU14083" s="25"/>
    </row>
    <row r="14084">
      <c r="D14084" s="10"/>
      <c r="E14084" s="10"/>
      <c r="G14084" s="81"/>
      <c r="AU14084" s="25"/>
    </row>
    <row r="14085">
      <c r="D14085" s="10"/>
      <c r="E14085" s="10"/>
      <c r="G14085" s="81"/>
      <c r="AU14085" s="25"/>
    </row>
    <row r="14086">
      <c r="D14086" s="10"/>
      <c r="E14086" s="10"/>
      <c r="G14086" s="81"/>
      <c r="AU14086" s="25"/>
    </row>
    <row r="14087">
      <c r="D14087" s="10"/>
      <c r="E14087" s="10"/>
      <c r="G14087" s="81"/>
      <c r="AU14087" s="25"/>
    </row>
    <row r="14088">
      <c r="D14088" s="10"/>
      <c r="E14088" s="10"/>
      <c r="G14088" s="81"/>
      <c r="AU14088" s="25"/>
    </row>
    <row r="14089">
      <c r="D14089" s="10"/>
      <c r="E14089" s="10"/>
      <c r="G14089" s="81"/>
      <c r="AU14089" s="25"/>
    </row>
    <row r="14090">
      <c r="D14090" s="10"/>
      <c r="E14090" s="10"/>
      <c r="G14090" s="81"/>
      <c r="AU14090" s="25"/>
    </row>
    <row r="14091">
      <c r="D14091" s="10"/>
      <c r="E14091" s="10"/>
      <c r="G14091" s="81"/>
      <c r="AU14091" s="25"/>
    </row>
    <row r="14092">
      <c r="D14092" s="10"/>
      <c r="E14092" s="10"/>
      <c r="G14092" s="81"/>
      <c r="AU14092" s="25"/>
    </row>
    <row r="14093">
      <c r="D14093" s="10"/>
      <c r="E14093" s="10"/>
      <c r="G14093" s="81"/>
      <c r="AU14093" s="25"/>
    </row>
    <row r="14094">
      <c r="D14094" s="10"/>
      <c r="E14094" s="10"/>
      <c r="G14094" s="81"/>
      <c r="AU14094" s="25"/>
    </row>
    <row r="14095">
      <c r="D14095" s="10"/>
      <c r="E14095" s="10"/>
      <c r="G14095" s="81"/>
      <c r="AU14095" s="25"/>
    </row>
    <row r="14096">
      <c r="D14096" s="10"/>
      <c r="E14096" s="10"/>
      <c r="G14096" s="81"/>
      <c r="AU14096" s="25"/>
    </row>
    <row r="14097">
      <c r="D14097" s="10"/>
      <c r="E14097" s="10"/>
      <c r="G14097" s="81"/>
      <c r="AU14097" s="25"/>
    </row>
    <row r="14098">
      <c r="D14098" s="10"/>
      <c r="E14098" s="10"/>
      <c r="G14098" s="81"/>
      <c r="AU14098" s="25"/>
    </row>
    <row r="14099">
      <c r="D14099" s="10"/>
      <c r="E14099" s="10"/>
      <c r="G14099" s="81"/>
      <c r="AU14099" s="25"/>
    </row>
    <row r="14100">
      <c r="D14100" s="10"/>
      <c r="E14100" s="10"/>
      <c r="G14100" s="81"/>
      <c r="AU14100" s="25"/>
    </row>
    <row r="14101">
      <c r="D14101" s="10"/>
      <c r="E14101" s="10"/>
      <c r="G14101" s="81"/>
      <c r="AU14101" s="25"/>
    </row>
    <row r="14102">
      <c r="D14102" s="10"/>
      <c r="E14102" s="10"/>
      <c r="G14102" s="81"/>
      <c r="AU14102" s="25"/>
    </row>
    <row r="14103">
      <c r="D14103" s="10"/>
      <c r="E14103" s="10"/>
      <c r="G14103" s="81"/>
      <c r="AU14103" s="25"/>
    </row>
    <row r="14104">
      <c r="D14104" s="10"/>
      <c r="E14104" s="10"/>
      <c r="G14104" s="81"/>
      <c r="AU14104" s="25"/>
    </row>
    <row r="14105">
      <c r="D14105" s="10"/>
      <c r="E14105" s="10"/>
      <c r="G14105" s="81"/>
      <c r="AU14105" s="25"/>
    </row>
    <row r="14106">
      <c r="D14106" s="10"/>
      <c r="E14106" s="10"/>
      <c r="G14106" s="81"/>
      <c r="AU14106" s="25"/>
    </row>
    <row r="14107">
      <c r="D14107" s="10"/>
      <c r="E14107" s="10"/>
      <c r="G14107" s="81"/>
      <c r="AU14107" s="25"/>
    </row>
    <row r="14108">
      <c r="D14108" s="10"/>
      <c r="E14108" s="10"/>
      <c r="G14108" s="81"/>
      <c r="AU14108" s="25"/>
    </row>
    <row r="14109">
      <c r="D14109" s="10"/>
      <c r="E14109" s="10"/>
      <c r="G14109" s="81"/>
      <c r="AU14109" s="25"/>
    </row>
    <row r="14110">
      <c r="D14110" s="10"/>
      <c r="E14110" s="10"/>
      <c r="G14110" s="81"/>
      <c r="AU14110" s="25"/>
    </row>
    <row r="14111">
      <c r="D14111" s="10"/>
      <c r="E14111" s="10"/>
      <c r="G14111" s="81"/>
      <c r="AU14111" s="25"/>
    </row>
    <row r="14112">
      <c r="D14112" s="10"/>
      <c r="E14112" s="10"/>
      <c r="G14112" s="81"/>
      <c r="AU14112" s="25"/>
    </row>
    <row r="14113">
      <c r="D14113" s="10"/>
      <c r="E14113" s="10"/>
      <c r="G14113" s="81"/>
      <c r="AU14113" s="25"/>
    </row>
    <row r="14114">
      <c r="D14114" s="10"/>
      <c r="E14114" s="10"/>
      <c r="G14114" s="81"/>
      <c r="AU14114" s="25"/>
    </row>
    <row r="14115">
      <c r="D14115" s="10"/>
      <c r="E14115" s="10"/>
      <c r="G14115" s="81"/>
      <c r="AU14115" s="25"/>
    </row>
    <row r="14116">
      <c r="D14116" s="10"/>
      <c r="E14116" s="10"/>
      <c r="G14116" s="81"/>
      <c r="AU14116" s="25"/>
    </row>
    <row r="14117">
      <c r="D14117" s="10"/>
      <c r="E14117" s="10"/>
      <c r="G14117" s="81"/>
      <c r="AU14117" s="25"/>
    </row>
    <row r="14118">
      <c r="D14118" s="10"/>
      <c r="E14118" s="10"/>
      <c r="G14118" s="81"/>
      <c r="AU14118" s="25"/>
    </row>
    <row r="14119">
      <c r="D14119" s="10"/>
      <c r="E14119" s="10"/>
      <c r="G14119" s="81"/>
      <c r="AU14119" s="25"/>
    </row>
    <row r="14120">
      <c r="D14120" s="10"/>
      <c r="E14120" s="10"/>
      <c r="G14120" s="81"/>
      <c r="AU14120" s="25"/>
    </row>
    <row r="14121">
      <c r="D14121" s="10"/>
      <c r="E14121" s="10"/>
      <c r="G14121" s="81"/>
      <c r="AU14121" s="25"/>
    </row>
    <row r="14122">
      <c r="D14122" s="10"/>
      <c r="E14122" s="10"/>
      <c r="G14122" s="81"/>
      <c r="AU14122" s="25"/>
    </row>
    <row r="14123">
      <c r="D14123" s="10"/>
      <c r="E14123" s="10"/>
      <c r="G14123" s="81"/>
      <c r="AU14123" s="25"/>
    </row>
    <row r="14124">
      <c r="D14124" s="10"/>
      <c r="E14124" s="10"/>
      <c r="G14124" s="81"/>
      <c r="AU14124" s="25"/>
    </row>
    <row r="14125">
      <c r="D14125" s="10"/>
      <c r="E14125" s="10"/>
      <c r="G14125" s="81"/>
      <c r="AU14125" s="25"/>
    </row>
    <row r="14126">
      <c r="D14126" s="10"/>
      <c r="E14126" s="10"/>
      <c r="G14126" s="81"/>
      <c r="AU14126" s="25"/>
    </row>
    <row r="14127">
      <c r="D14127" s="10"/>
      <c r="E14127" s="10"/>
      <c r="G14127" s="81"/>
      <c r="AU14127" s="25"/>
    </row>
    <row r="14128">
      <c r="D14128" s="10"/>
      <c r="E14128" s="10"/>
      <c r="G14128" s="81"/>
      <c r="AU14128" s="25"/>
    </row>
    <row r="14129">
      <c r="D14129" s="10"/>
      <c r="E14129" s="10"/>
      <c r="G14129" s="81"/>
      <c r="AU14129" s="25"/>
    </row>
    <row r="14130">
      <c r="D14130" s="10"/>
      <c r="E14130" s="10"/>
      <c r="G14130" s="81"/>
      <c r="AU14130" s="25"/>
    </row>
    <row r="14131">
      <c r="D14131" s="10"/>
      <c r="E14131" s="10"/>
      <c r="G14131" s="81"/>
      <c r="AU14131" s="25"/>
    </row>
    <row r="14132">
      <c r="D14132" s="10"/>
      <c r="E14132" s="10"/>
      <c r="G14132" s="81"/>
      <c r="AU14132" s="25"/>
    </row>
    <row r="14133">
      <c r="D14133" s="10"/>
      <c r="E14133" s="10"/>
      <c r="G14133" s="81"/>
      <c r="AU14133" s="25"/>
    </row>
    <row r="14134">
      <c r="D14134" s="10"/>
      <c r="E14134" s="10"/>
      <c r="G14134" s="81"/>
      <c r="AU14134" s="25"/>
    </row>
    <row r="14135">
      <c r="D14135" s="10"/>
      <c r="E14135" s="10"/>
      <c r="G14135" s="81"/>
      <c r="AU14135" s="25"/>
    </row>
    <row r="14136">
      <c r="D14136" s="10"/>
      <c r="E14136" s="10"/>
      <c r="G14136" s="81"/>
      <c r="AU14136" s="25"/>
    </row>
    <row r="14137">
      <c r="D14137" s="10"/>
      <c r="E14137" s="10"/>
      <c r="G14137" s="81"/>
      <c r="AU14137" s="25"/>
    </row>
    <row r="14138">
      <c r="D14138" s="10"/>
      <c r="E14138" s="10"/>
      <c r="G14138" s="81"/>
      <c r="AU14138" s="25"/>
    </row>
    <row r="14139">
      <c r="D14139" s="10"/>
      <c r="E14139" s="10"/>
      <c r="G14139" s="81"/>
      <c r="AU14139" s="25"/>
    </row>
    <row r="14140">
      <c r="D14140" s="10"/>
      <c r="E14140" s="10"/>
      <c r="G14140" s="81"/>
      <c r="AU14140" s="25"/>
    </row>
    <row r="14141">
      <c r="D14141" s="10"/>
      <c r="E14141" s="10"/>
      <c r="G14141" s="81"/>
      <c r="AU14141" s="25"/>
    </row>
    <row r="14142">
      <c r="D14142" s="10"/>
      <c r="E14142" s="10"/>
      <c r="G14142" s="81"/>
      <c r="AU14142" s="25"/>
    </row>
    <row r="14143">
      <c r="D14143" s="10"/>
      <c r="E14143" s="10"/>
      <c r="G14143" s="81"/>
      <c r="AU14143" s="25"/>
    </row>
    <row r="14144">
      <c r="D14144" s="10"/>
      <c r="E14144" s="10"/>
      <c r="G14144" s="81"/>
      <c r="AU14144" s="25"/>
    </row>
    <row r="14145">
      <c r="D14145" s="10"/>
      <c r="E14145" s="10"/>
      <c r="G14145" s="81"/>
      <c r="AU14145" s="25"/>
    </row>
    <row r="14146">
      <c r="D14146" s="10"/>
      <c r="E14146" s="10"/>
      <c r="G14146" s="81"/>
      <c r="AU14146" s="25"/>
    </row>
    <row r="14147">
      <c r="D14147" s="10"/>
      <c r="E14147" s="10"/>
      <c r="G14147" s="81"/>
      <c r="AU14147" s="25"/>
    </row>
    <row r="14148">
      <c r="D14148" s="10"/>
      <c r="E14148" s="10"/>
      <c r="G14148" s="81"/>
      <c r="AU14148" s="25"/>
    </row>
    <row r="14149">
      <c r="D14149" s="10"/>
      <c r="E14149" s="10"/>
      <c r="G14149" s="81"/>
      <c r="AU14149" s="25"/>
    </row>
    <row r="14150">
      <c r="D14150" s="10"/>
      <c r="E14150" s="10"/>
      <c r="G14150" s="81"/>
      <c r="AU14150" s="25"/>
    </row>
    <row r="14151">
      <c r="D14151" s="10"/>
      <c r="E14151" s="10"/>
      <c r="G14151" s="81"/>
      <c r="AU14151" s="25"/>
    </row>
    <row r="14152">
      <c r="D14152" s="10"/>
      <c r="E14152" s="10"/>
      <c r="G14152" s="81"/>
      <c r="AU14152" s="25"/>
    </row>
    <row r="14153">
      <c r="D14153" s="10"/>
      <c r="E14153" s="10"/>
      <c r="G14153" s="81"/>
      <c r="AU14153" s="25"/>
    </row>
    <row r="14154">
      <c r="D14154" s="10"/>
      <c r="E14154" s="10"/>
      <c r="G14154" s="81"/>
      <c r="AU14154" s="25"/>
    </row>
    <row r="14155">
      <c r="D14155" s="10"/>
      <c r="E14155" s="10"/>
      <c r="G14155" s="81"/>
      <c r="AU14155" s="25"/>
    </row>
    <row r="14156">
      <c r="D14156" s="10"/>
      <c r="E14156" s="10"/>
      <c r="G14156" s="81"/>
      <c r="AU14156" s="25"/>
    </row>
    <row r="14157">
      <c r="D14157" s="10"/>
      <c r="E14157" s="10"/>
      <c r="G14157" s="81"/>
      <c r="AU14157" s="25"/>
    </row>
    <row r="14158">
      <c r="D14158" s="10"/>
      <c r="E14158" s="10"/>
      <c r="G14158" s="81"/>
      <c r="AU14158" s="25"/>
    </row>
    <row r="14159">
      <c r="D14159" s="10"/>
      <c r="E14159" s="10"/>
      <c r="G14159" s="81"/>
      <c r="AU14159" s="25"/>
    </row>
    <row r="14160">
      <c r="D14160" s="10"/>
      <c r="E14160" s="10"/>
      <c r="G14160" s="81"/>
      <c r="AU14160" s="25"/>
    </row>
    <row r="14161">
      <c r="D14161" s="10"/>
      <c r="E14161" s="10"/>
      <c r="G14161" s="81"/>
      <c r="AU14161" s="25"/>
    </row>
    <row r="14162">
      <c r="D14162" s="10"/>
      <c r="E14162" s="10"/>
      <c r="G14162" s="81"/>
      <c r="AU14162" s="25"/>
    </row>
    <row r="14163">
      <c r="D14163" s="10"/>
      <c r="E14163" s="10"/>
      <c r="G14163" s="81"/>
      <c r="AU14163" s="25"/>
    </row>
    <row r="14164">
      <c r="D14164" s="10"/>
      <c r="E14164" s="10"/>
      <c r="G14164" s="81"/>
      <c r="AU14164" s="25"/>
    </row>
    <row r="14165">
      <c r="D14165" s="10"/>
      <c r="E14165" s="10"/>
      <c r="G14165" s="81"/>
      <c r="AU14165" s="25"/>
    </row>
    <row r="14166">
      <c r="D14166" s="10"/>
      <c r="E14166" s="10"/>
      <c r="G14166" s="81"/>
      <c r="AU14166" s="25"/>
    </row>
    <row r="14167">
      <c r="D14167" s="10"/>
      <c r="E14167" s="10"/>
      <c r="G14167" s="81"/>
      <c r="AU14167" s="25"/>
    </row>
    <row r="14168">
      <c r="D14168" s="10"/>
      <c r="E14168" s="10"/>
      <c r="G14168" s="81"/>
      <c r="AU14168" s="25"/>
    </row>
    <row r="14169">
      <c r="D14169" s="10"/>
      <c r="E14169" s="10"/>
      <c r="G14169" s="81"/>
      <c r="AU14169" s="25"/>
    </row>
    <row r="14170">
      <c r="D14170" s="10"/>
      <c r="E14170" s="10"/>
      <c r="G14170" s="81"/>
      <c r="AU14170" s="25"/>
    </row>
    <row r="14171">
      <c r="D14171" s="10"/>
      <c r="E14171" s="10"/>
      <c r="G14171" s="81"/>
      <c r="AU14171" s="25"/>
    </row>
    <row r="14172">
      <c r="D14172" s="10"/>
      <c r="E14172" s="10"/>
      <c r="G14172" s="81"/>
      <c r="AU14172" s="25"/>
    </row>
    <row r="14173">
      <c r="D14173" s="10"/>
      <c r="E14173" s="10"/>
      <c r="G14173" s="81"/>
      <c r="AU14173" s="25"/>
    </row>
    <row r="14174">
      <c r="D14174" s="10"/>
      <c r="E14174" s="10"/>
      <c r="G14174" s="81"/>
      <c r="AU14174" s="25"/>
    </row>
    <row r="14175">
      <c r="D14175" s="10"/>
      <c r="E14175" s="10"/>
      <c r="G14175" s="81"/>
      <c r="AU14175" s="25"/>
    </row>
    <row r="14176">
      <c r="D14176" s="10"/>
      <c r="E14176" s="10"/>
      <c r="G14176" s="81"/>
      <c r="AU14176" s="25"/>
    </row>
    <row r="14177">
      <c r="D14177" s="10"/>
      <c r="E14177" s="10"/>
      <c r="G14177" s="81"/>
      <c r="AU14177" s="25"/>
    </row>
    <row r="14178">
      <c r="D14178" s="10"/>
      <c r="E14178" s="10"/>
      <c r="G14178" s="81"/>
      <c r="AU14178" s="25"/>
    </row>
    <row r="14179">
      <c r="D14179" s="10"/>
      <c r="E14179" s="10"/>
      <c r="G14179" s="81"/>
      <c r="AU14179" s="25"/>
    </row>
    <row r="14180">
      <c r="D14180" s="10"/>
      <c r="E14180" s="10"/>
      <c r="G14180" s="81"/>
      <c r="AU14180" s="25"/>
    </row>
    <row r="14181">
      <c r="D14181" s="10"/>
      <c r="E14181" s="10"/>
      <c r="G14181" s="81"/>
      <c r="AU14181" s="25"/>
    </row>
    <row r="14182">
      <c r="D14182" s="10"/>
      <c r="E14182" s="10"/>
      <c r="G14182" s="81"/>
      <c r="AU14182" s="25"/>
    </row>
    <row r="14183">
      <c r="D14183" s="10"/>
      <c r="E14183" s="10"/>
      <c r="G14183" s="81"/>
      <c r="AU14183" s="25"/>
    </row>
    <row r="14184">
      <c r="D14184" s="10"/>
      <c r="E14184" s="10"/>
      <c r="G14184" s="81"/>
      <c r="AU14184" s="25"/>
    </row>
    <row r="14185">
      <c r="D14185" s="10"/>
      <c r="E14185" s="10"/>
      <c r="G14185" s="81"/>
      <c r="AU14185" s="25"/>
    </row>
    <row r="14186">
      <c r="D14186" s="10"/>
      <c r="E14186" s="10"/>
      <c r="G14186" s="81"/>
      <c r="AU14186" s="25"/>
    </row>
    <row r="14187">
      <c r="D14187" s="10"/>
      <c r="E14187" s="10"/>
      <c r="G14187" s="81"/>
      <c r="AU14187" s="25"/>
    </row>
    <row r="14188">
      <c r="D14188" s="10"/>
      <c r="E14188" s="10"/>
      <c r="G14188" s="81"/>
      <c r="AU14188" s="25"/>
    </row>
    <row r="14189">
      <c r="D14189" s="10"/>
      <c r="E14189" s="10"/>
      <c r="G14189" s="81"/>
      <c r="AU14189" s="25"/>
    </row>
    <row r="14190">
      <c r="D14190" s="10"/>
      <c r="E14190" s="10"/>
      <c r="G14190" s="81"/>
      <c r="AU14190" s="25"/>
    </row>
    <row r="14191">
      <c r="D14191" s="10"/>
      <c r="E14191" s="10"/>
      <c r="G14191" s="81"/>
      <c r="AU14191" s="25"/>
    </row>
    <row r="14192">
      <c r="D14192" s="10"/>
      <c r="E14192" s="10"/>
      <c r="G14192" s="81"/>
      <c r="AU14192" s="25"/>
    </row>
    <row r="14193">
      <c r="D14193" s="10"/>
      <c r="E14193" s="10"/>
      <c r="G14193" s="81"/>
      <c r="AU14193" s="25"/>
    </row>
    <row r="14194">
      <c r="D14194" s="10"/>
      <c r="E14194" s="10"/>
      <c r="G14194" s="81"/>
      <c r="AU14194" s="25"/>
    </row>
    <row r="14195">
      <c r="D14195" s="10"/>
      <c r="E14195" s="10"/>
      <c r="G14195" s="81"/>
      <c r="AU14195" s="25"/>
    </row>
    <row r="14196">
      <c r="D14196" s="10"/>
      <c r="E14196" s="10"/>
      <c r="G14196" s="81"/>
      <c r="AU14196" s="25"/>
    </row>
    <row r="14197">
      <c r="D14197" s="10"/>
      <c r="E14197" s="10"/>
      <c r="G14197" s="81"/>
      <c r="AU14197" s="25"/>
    </row>
    <row r="14198">
      <c r="D14198" s="10"/>
      <c r="E14198" s="10"/>
      <c r="G14198" s="81"/>
      <c r="AU14198" s="25"/>
    </row>
    <row r="14199">
      <c r="D14199" s="10"/>
      <c r="E14199" s="10"/>
      <c r="G14199" s="81"/>
      <c r="AU14199" s="25"/>
    </row>
    <row r="14200">
      <c r="D14200" s="10"/>
      <c r="E14200" s="10"/>
      <c r="G14200" s="81"/>
      <c r="AU14200" s="25"/>
    </row>
    <row r="14201">
      <c r="D14201" s="10"/>
      <c r="E14201" s="10"/>
      <c r="G14201" s="81"/>
      <c r="AU14201" s="25"/>
    </row>
    <row r="14202">
      <c r="D14202" s="10"/>
      <c r="E14202" s="10"/>
      <c r="G14202" s="81"/>
      <c r="AU14202" s="25"/>
    </row>
    <row r="14203">
      <c r="D14203" s="10"/>
      <c r="E14203" s="10"/>
      <c r="G14203" s="81"/>
      <c r="AU14203" s="25"/>
    </row>
    <row r="14204">
      <c r="D14204" s="10"/>
      <c r="E14204" s="10"/>
      <c r="G14204" s="81"/>
      <c r="AU14204" s="25"/>
    </row>
    <row r="14205">
      <c r="D14205" s="10"/>
      <c r="E14205" s="10"/>
      <c r="G14205" s="81"/>
      <c r="AU14205" s="25"/>
    </row>
    <row r="14206">
      <c r="D14206" s="10"/>
      <c r="E14206" s="10"/>
      <c r="G14206" s="81"/>
      <c r="AU14206" s="25"/>
    </row>
    <row r="14207">
      <c r="D14207" s="10"/>
      <c r="E14207" s="10"/>
      <c r="G14207" s="81"/>
      <c r="AU14207" s="25"/>
    </row>
    <row r="14208">
      <c r="D14208" s="10"/>
      <c r="E14208" s="10"/>
      <c r="G14208" s="81"/>
      <c r="AU14208" s="25"/>
    </row>
    <row r="14209">
      <c r="D14209" s="10"/>
      <c r="E14209" s="10"/>
      <c r="G14209" s="81"/>
      <c r="AU14209" s="25"/>
    </row>
    <row r="14210">
      <c r="D14210" s="10"/>
      <c r="E14210" s="10"/>
      <c r="G14210" s="81"/>
      <c r="AU14210" s="25"/>
    </row>
    <row r="14211">
      <c r="D14211" s="10"/>
      <c r="E14211" s="10"/>
      <c r="G14211" s="81"/>
      <c r="AU14211" s="25"/>
    </row>
    <row r="14212">
      <c r="D14212" s="10"/>
      <c r="E14212" s="10"/>
      <c r="G14212" s="81"/>
      <c r="AU14212" s="25"/>
    </row>
    <row r="14213">
      <c r="D14213" s="10"/>
      <c r="E14213" s="10"/>
      <c r="G14213" s="81"/>
      <c r="AU14213" s="25"/>
    </row>
    <row r="14214">
      <c r="D14214" s="10"/>
      <c r="E14214" s="10"/>
      <c r="G14214" s="81"/>
      <c r="AU14214" s="25"/>
    </row>
    <row r="14215">
      <c r="D14215" s="10"/>
      <c r="E14215" s="10"/>
      <c r="G14215" s="81"/>
      <c r="AU14215" s="25"/>
    </row>
    <row r="14216">
      <c r="D14216" s="10"/>
      <c r="E14216" s="10"/>
      <c r="G14216" s="81"/>
      <c r="AU14216" s="25"/>
    </row>
    <row r="14217">
      <c r="D14217" s="10"/>
      <c r="E14217" s="10"/>
      <c r="G14217" s="81"/>
      <c r="AU14217" s="25"/>
    </row>
    <row r="14218">
      <c r="D14218" s="10"/>
      <c r="E14218" s="10"/>
      <c r="G14218" s="81"/>
      <c r="AU14218" s="25"/>
    </row>
    <row r="14219">
      <c r="D14219" s="10"/>
      <c r="E14219" s="10"/>
      <c r="G14219" s="81"/>
      <c r="AU14219" s="25"/>
    </row>
    <row r="14220">
      <c r="D14220" s="10"/>
      <c r="E14220" s="10"/>
      <c r="G14220" s="81"/>
      <c r="AU14220" s="25"/>
    </row>
    <row r="14221">
      <c r="D14221" s="10"/>
      <c r="E14221" s="10"/>
      <c r="G14221" s="81"/>
      <c r="AU14221" s="25"/>
    </row>
    <row r="14222">
      <c r="D14222" s="10"/>
      <c r="E14222" s="10"/>
      <c r="G14222" s="81"/>
      <c r="AU14222" s="25"/>
    </row>
    <row r="14223">
      <c r="D14223" s="10"/>
      <c r="E14223" s="10"/>
      <c r="G14223" s="81"/>
      <c r="AU14223" s="25"/>
    </row>
    <row r="14224">
      <c r="D14224" s="10"/>
      <c r="E14224" s="10"/>
      <c r="G14224" s="81"/>
      <c r="AU14224" s="25"/>
    </row>
    <row r="14225">
      <c r="D14225" s="10"/>
      <c r="E14225" s="10"/>
      <c r="G14225" s="81"/>
      <c r="AU14225" s="25"/>
    </row>
    <row r="14226">
      <c r="D14226" s="10"/>
      <c r="E14226" s="10"/>
      <c r="G14226" s="81"/>
      <c r="AU14226" s="25"/>
    </row>
    <row r="14227">
      <c r="D14227" s="10"/>
      <c r="E14227" s="10"/>
      <c r="G14227" s="81"/>
      <c r="AU14227" s="25"/>
    </row>
    <row r="14228">
      <c r="D14228" s="10"/>
      <c r="E14228" s="10"/>
      <c r="G14228" s="81"/>
      <c r="AU14228" s="25"/>
    </row>
    <row r="14229">
      <c r="D14229" s="10"/>
      <c r="E14229" s="10"/>
      <c r="G14229" s="81"/>
      <c r="AU14229" s="25"/>
    </row>
    <row r="14230">
      <c r="D14230" s="10"/>
      <c r="E14230" s="10"/>
      <c r="G14230" s="81"/>
      <c r="AU14230" s="25"/>
    </row>
    <row r="14231">
      <c r="D14231" s="10"/>
      <c r="E14231" s="10"/>
      <c r="G14231" s="81"/>
      <c r="AU14231" s="25"/>
    </row>
    <row r="14232">
      <c r="D14232" s="10"/>
      <c r="E14232" s="10"/>
      <c r="G14232" s="81"/>
      <c r="AU14232" s="25"/>
    </row>
    <row r="14233">
      <c r="D14233" s="10"/>
      <c r="E14233" s="10"/>
      <c r="G14233" s="81"/>
      <c r="AU14233" s="25"/>
    </row>
    <row r="14234">
      <c r="D14234" s="10"/>
      <c r="E14234" s="10"/>
      <c r="G14234" s="81"/>
      <c r="AU14234" s="25"/>
    </row>
    <row r="14235">
      <c r="D14235" s="10"/>
      <c r="E14235" s="10"/>
      <c r="G14235" s="81"/>
      <c r="AU14235" s="25"/>
    </row>
    <row r="14236">
      <c r="D14236" s="10"/>
      <c r="E14236" s="10"/>
      <c r="G14236" s="81"/>
      <c r="AU14236" s="25"/>
    </row>
    <row r="14237">
      <c r="D14237" s="10"/>
      <c r="E14237" s="10"/>
      <c r="G14237" s="81"/>
      <c r="AU14237" s="25"/>
    </row>
    <row r="14238">
      <c r="D14238" s="10"/>
      <c r="E14238" s="10"/>
      <c r="G14238" s="81"/>
      <c r="AU14238" s="25"/>
    </row>
    <row r="14239">
      <c r="D14239" s="10"/>
      <c r="E14239" s="10"/>
      <c r="G14239" s="81"/>
      <c r="AU14239" s="25"/>
    </row>
    <row r="14240">
      <c r="D14240" s="10"/>
      <c r="E14240" s="10"/>
      <c r="G14240" s="81"/>
      <c r="AU14240" s="25"/>
    </row>
    <row r="14241">
      <c r="D14241" s="10"/>
      <c r="E14241" s="10"/>
      <c r="G14241" s="81"/>
      <c r="AU14241" s="25"/>
    </row>
    <row r="14242">
      <c r="D14242" s="10"/>
      <c r="E14242" s="10"/>
      <c r="G14242" s="81"/>
      <c r="AU14242" s="25"/>
    </row>
    <row r="14243">
      <c r="D14243" s="10"/>
      <c r="E14243" s="10"/>
      <c r="G14243" s="81"/>
      <c r="AU14243" s="25"/>
    </row>
    <row r="14244">
      <c r="D14244" s="10"/>
      <c r="E14244" s="10"/>
      <c r="G14244" s="81"/>
      <c r="AU14244" s="25"/>
    </row>
    <row r="14245">
      <c r="D14245" s="10"/>
      <c r="E14245" s="10"/>
      <c r="G14245" s="81"/>
      <c r="AU14245" s="25"/>
    </row>
    <row r="14246">
      <c r="D14246" s="10"/>
      <c r="E14246" s="10"/>
      <c r="G14246" s="81"/>
      <c r="AU14246" s="25"/>
    </row>
    <row r="14247">
      <c r="D14247" s="10"/>
      <c r="E14247" s="10"/>
      <c r="G14247" s="81"/>
      <c r="AU14247" s="25"/>
    </row>
    <row r="14248">
      <c r="D14248" s="10"/>
      <c r="E14248" s="10"/>
      <c r="G14248" s="81"/>
      <c r="AU14248" s="25"/>
    </row>
    <row r="14249">
      <c r="D14249" s="10"/>
      <c r="E14249" s="10"/>
      <c r="G14249" s="81"/>
      <c r="AU14249" s="25"/>
    </row>
    <row r="14250">
      <c r="D14250" s="10"/>
      <c r="E14250" s="10"/>
      <c r="G14250" s="81"/>
      <c r="AU14250" s="25"/>
    </row>
    <row r="14251">
      <c r="D14251" s="10"/>
      <c r="E14251" s="10"/>
      <c r="G14251" s="81"/>
      <c r="AU14251" s="25"/>
    </row>
    <row r="14252">
      <c r="D14252" s="10"/>
      <c r="E14252" s="10"/>
      <c r="G14252" s="81"/>
      <c r="AU14252" s="25"/>
    </row>
    <row r="14253">
      <c r="D14253" s="10"/>
      <c r="E14253" s="10"/>
      <c r="G14253" s="81"/>
      <c r="AU14253" s="25"/>
    </row>
    <row r="14254">
      <c r="D14254" s="10"/>
      <c r="E14254" s="10"/>
      <c r="G14254" s="81"/>
      <c r="AU14254" s="25"/>
    </row>
    <row r="14255">
      <c r="D14255" s="10"/>
      <c r="E14255" s="10"/>
      <c r="G14255" s="81"/>
      <c r="AU14255" s="25"/>
    </row>
    <row r="14256">
      <c r="D14256" s="10"/>
      <c r="E14256" s="10"/>
      <c r="G14256" s="81"/>
      <c r="AU14256" s="25"/>
    </row>
    <row r="14257">
      <c r="D14257" s="10"/>
      <c r="E14257" s="10"/>
      <c r="G14257" s="81"/>
      <c r="AU14257" s="25"/>
    </row>
    <row r="14258">
      <c r="D14258" s="10"/>
      <c r="E14258" s="10"/>
      <c r="G14258" s="81"/>
      <c r="AU14258" s="25"/>
    </row>
    <row r="14259">
      <c r="D14259" s="10"/>
      <c r="E14259" s="10"/>
      <c r="G14259" s="81"/>
      <c r="AU14259" s="25"/>
    </row>
    <row r="14260">
      <c r="D14260" s="10"/>
      <c r="E14260" s="10"/>
      <c r="G14260" s="81"/>
      <c r="AU14260" s="25"/>
    </row>
    <row r="14261">
      <c r="D14261" s="10"/>
      <c r="E14261" s="10"/>
      <c r="G14261" s="81"/>
      <c r="AU14261" s="25"/>
    </row>
    <row r="14262">
      <c r="D14262" s="10"/>
      <c r="E14262" s="10"/>
      <c r="G14262" s="81"/>
      <c r="AU14262" s="25"/>
    </row>
    <row r="14263">
      <c r="D14263" s="10"/>
      <c r="E14263" s="10"/>
      <c r="G14263" s="81"/>
      <c r="AU14263" s="25"/>
    </row>
    <row r="14264">
      <c r="D14264" s="10"/>
      <c r="E14264" s="10"/>
      <c r="G14264" s="81"/>
      <c r="AU14264" s="25"/>
    </row>
    <row r="14265">
      <c r="D14265" s="10"/>
      <c r="E14265" s="10"/>
      <c r="G14265" s="81"/>
      <c r="AU14265" s="25"/>
    </row>
    <row r="14266">
      <c r="D14266" s="10"/>
      <c r="E14266" s="10"/>
      <c r="G14266" s="81"/>
      <c r="AU14266" s="25"/>
    </row>
    <row r="14267">
      <c r="D14267" s="10"/>
      <c r="E14267" s="10"/>
      <c r="G14267" s="81"/>
      <c r="AU14267" s="25"/>
    </row>
    <row r="14268">
      <c r="D14268" s="10"/>
      <c r="E14268" s="10"/>
      <c r="G14268" s="81"/>
      <c r="AU14268" s="25"/>
    </row>
    <row r="14269">
      <c r="D14269" s="10"/>
      <c r="E14269" s="10"/>
      <c r="G14269" s="81"/>
      <c r="AU14269" s="25"/>
    </row>
    <row r="14270">
      <c r="D14270" s="10"/>
      <c r="E14270" s="10"/>
      <c r="G14270" s="81"/>
      <c r="AU14270" s="25"/>
    </row>
    <row r="14271">
      <c r="D14271" s="10"/>
      <c r="E14271" s="10"/>
      <c r="G14271" s="81"/>
      <c r="AU14271" s="25"/>
    </row>
    <row r="14272">
      <c r="D14272" s="10"/>
      <c r="E14272" s="10"/>
      <c r="G14272" s="81"/>
      <c r="AU14272" s="25"/>
    </row>
    <row r="14273">
      <c r="D14273" s="10"/>
      <c r="E14273" s="10"/>
      <c r="G14273" s="81"/>
      <c r="AU14273" s="25"/>
    </row>
    <row r="14274">
      <c r="D14274" s="10"/>
      <c r="E14274" s="10"/>
      <c r="G14274" s="81"/>
      <c r="AU14274" s="25"/>
    </row>
    <row r="14275">
      <c r="D14275" s="10"/>
      <c r="E14275" s="10"/>
      <c r="G14275" s="81"/>
      <c r="AU14275" s="25"/>
    </row>
    <row r="14276">
      <c r="D14276" s="10"/>
      <c r="E14276" s="10"/>
      <c r="G14276" s="81"/>
      <c r="AU14276" s="25"/>
    </row>
    <row r="14277">
      <c r="D14277" s="10"/>
      <c r="E14277" s="10"/>
      <c r="G14277" s="81"/>
      <c r="AU14277" s="25"/>
    </row>
    <row r="14278">
      <c r="D14278" s="10"/>
      <c r="E14278" s="10"/>
      <c r="G14278" s="81"/>
      <c r="AU14278" s="25"/>
    </row>
    <row r="14279">
      <c r="D14279" s="10"/>
      <c r="E14279" s="10"/>
      <c r="G14279" s="81"/>
      <c r="AU14279" s="25"/>
    </row>
    <row r="14280">
      <c r="D14280" s="10"/>
      <c r="E14280" s="10"/>
      <c r="G14280" s="81"/>
      <c r="AU14280" s="25"/>
    </row>
    <row r="14281">
      <c r="D14281" s="10"/>
      <c r="E14281" s="10"/>
      <c r="G14281" s="81"/>
      <c r="AU14281" s="25"/>
    </row>
    <row r="14282">
      <c r="D14282" s="10"/>
      <c r="E14282" s="10"/>
      <c r="G14282" s="81"/>
      <c r="AU14282" s="25"/>
    </row>
    <row r="14283">
      <c r="D14283" s="10"/>
      <c r="E14283" s="10"/>
      <c r="G14283" s="81"/>
      <c r="AU14283" s="25"/>
    </row>
    <row r="14284">
      <c r="D14284" s="10"/>
      <c r="E14284" s="10"/>
      <c r="G14284" s="81"/>
      <c r="AU14284" s="25"/>
    </row>
    <row r="14285">
      <c r="D14285" s="10"/>
      <c r="E14285" s="10"/>
      <c r="G14285" s="81"/>
      <c r="AU14285" s="25"/>
    </row>
    <row r="14286">
      <c r="D14286" s="10"/>
      <c r="E14286" s="10"/>
      <c r="G14286" s="81"/>
      <c r="AU14286" s="25"/>
    </row>
    <row r="14287">
      <c r="D14287" s="10"/>
      <c r="E14287" s="10"/>
      <c r="G14287" s="81"/>
      <c r="AU14287" s="25"/>
    </row>
    <row r="14288">
      <c r="D14288" s="10"/>
      <c r="E14288" s="10"/>
      <c r="G14288" s="81"/>
      <c r="AU14288" s="25"/>
    </row>
    <row r="14289">
      <c r="D14289" s="10"/>
      <c r="E14289" s="10"/>
      <c r="G14289" s="81"/>
      <c r="AU14289" s="25"/>
    </row>
    <row r="14290">
      <c r="D14290" s="10"/>
      <c r="E14290" s="10"/>
      <c r="G14290" s="81"/>
      <c r="AU14290" s="25"/>
    </row>
    <row r="14291">
      <c r="D14291" s="10"/>
      <c r="E14291" s="10"/>
      <c r="G14291" s="81"/>
      <c r="AU14291" s="25"/>
    </row>
    <row r="14292">
      <c r="D14292" s="10"/>
      <c r="E14292" s="10"/>
      <c r="G14292" s="81"/>
      <c r="AU14292" s="25"/>
    </row>
    <row r="14293">
      <c r="D14293" s="10"/>
      <c r="E14293" s="10"/>
      <c r="G14293" s="81"/>
      <c r="AU14293" s="25"/>
    </row>
    <row r="14294">
      <c r="D14294" s="10"/>
      <c r="E14294" s="10"/>
      <c r="G14294" s="81"/>
      <c r="AU14294" s="25"/>
    </row>
    <row r="14295">
      <c r="D14295" s="10"/>
      <c r="E14295" s="10"/>
      <c r="G14295" s="81"/>
      <c r="AU14295" s="25"/>
    </row>
    <row r="14296">
      <c r="D14296" s="10"/>
      <c r="E14296" s="10"/>
      <c r="G14296" s="81"/>
      <c r="AU14296" s="25"/>
    </row>
    <row r="14297">
      <c r="D14297" s="10"/>
      <c r="E14297" s="10"/>
      <c r="G14297" s="81"/>
      <c r="AU14297" s="25"/>
    </row>
    <row r="14298">
      <c r="D14298" s="10"/>
      <c r="E14298" s="10"/>
      <c r="G14298" s="81"/>
      <c r="AU14298" s="25"/>
    </row>
    <row r="14299">
      <c r="D14299" s="10"/>
      <c r="E14299" s="10"/>
      <c r="G14299" s="81"/>
      <c r="AU14299" s="25"/>
    </row>
    <row r="14300">
      <c r="D14300" s="10"/>
      <c r="E14300" s="10"/>
      <c r="G14300" s="81"/>
      <c r="AU14300" s="25"/>
    </row>
    <row r="14301">
      <c r="D14301" s="10"/>
      <c r="E14301" s="10"/>
      <c r="G14301" s="81"/>
      <c r="AU14301" s="25"/>
    </row>
    <row r="14302">
      <c r="D14302" s="10"/>
      <c r="E14302" s="10"/>
      <c r="G14302" s="81"/>
      <c r="AU14302" s="25"/>
    </row>
    <row r="14303">
      <c r="D14303" s="10"/>
      <c r="E14303" s="10"/>
      <c r="G14303" s="81"/>
      <c r="AU14303" s="25"/>
    </row>
    <row r="14304">
      <c r="D14304" s="10"/>
      <c r="E14304" s="10"/>
      <c r="G14304" s="81"/>
      <c r="AU14304" s="25"/>
    </row>
    <row r="14305">
      <c r="D14305" s="10"/>
      <c r="E14305" s="10"/>
      <c r="G14305" s="81"/>
      <c r="AU14305" s="25"/>
    </row>
    <row r="14306">
      <c r="D14306" s="10"/>
      <c r="E14306" s="10"/>
      <c r="G14306" s="81"/>
      <c r="AU14306" s="25"/>
    </row>
    <row r="14307">
      <c r="D14307" s="10"/>
      <c r="E14307" s="10"/>
      <c r="G14307" s="81"/>
      <c r="AU14307" s="25"/>
    </row>
    <row r="14308">
      <c r="D14308" s="10"/>
      <c r="E14308" s="10"/>
      <c r="G14308" s="81"/>
      <c r="AU14308" s="25"/>
    </row>
    <row r="14309">
      <c r="D14309" s="10"/>
      <c r="E14309" s="10"/>
      <c r="G14309" s="81"/>
      <c r="AU14309" s="25"/>
    </row>
    <row r="14310">
      <c r="D14310" s="10"/>
      <c r="E14310" s="10"/>
      <c r="G14310" s="81"/>
      <c r="AU14310" s="25"/>
    </row>
    <row r="14311">
      <c r="D14311" s="10"/>
      <c r="E14311" s="10"/>
      <c r="G14311" s="81"/>
      <c r="AU14311" s="25"/>
    </row>
    <row r="14312">
      <c r="D14312" s="10"/>
      <c r="E14312" s="10"/>
      <c r="G14312" s="81"/>
      <c r="AU14312" s="25"/>
    </row>
    <row r="14313">
      <c r="D14313" s="10"/>
      <c r="E14313" s="10"/>
      <c r="G14313" s="81"/>
      <c r="AU14313" s="25"/>
    </row>
    <row r="14314">
      <c r="D14314" s="10"/>
      <c r="E14314" s="10"/>
      <c r="G14314" s="81"/>
      <c r="AU14314" s="25"/>
    </row>
    <row r="14315">
      <c r="D14315" s="10"/>
      <c r="E14315" s="10"/>
      <c r="G14315" s="81"/>
      <c r="AU14315" s="25"/>
    </row>
    <row r="14316">
      <c r="D14316" s="10"/>
      <c r="E14316" s="10"/>
      <c r="G14316" s="81"/>
      <c r="AU14316" s="25"/>
    </row>
    <row r="14317">
      <c r="D14317" s="10"/>
      <c r="E14317" s="10"/>
      <c r="G14317" s="81"/>
      <c r="AU14317" s="25"/>
    </row>
    <row r="14318">
      <c r="D14318" s="10"/>
      <c r="E14318" s="10"/>
      <c r="G14318" s="81"/>
      <c r="AU14318" s="25"/>
    </row>
    <row r="14319">
      <c r="D14319" s="10"/>
      <c r="E14319" s="10"/>
      <c r="G14319" s="81"/>
      <c r="AU14319" s="25"/>
    </row>
    <row r="14320">
      <c r="D14320" s="10"/>
      <c r="E14320" s="10"/>
      <c r="G14320" s="81"/>
      <c r="AU14320" s="25"/>
    </row>
    <row r="14321">
      <c r="D14321" s="10"/>
      <c r="E14321" s="10"/>
      <c r="G14321" s="81"/>
      <c r="AU14321" s="25"/>
    </row>
    <row r="14322">
      <c r="D14322" s="10"/>
      <c r="E14322" s="10"/>
      <c r="G14322" s="81"/>
      <c r="AU14322" s="25"/>
    </row>
    <row r="14323">
      <c r="D14323" s="10"/>
      <c r="E14323" s="10"/>
      <c r="G14323" s="81"/>
      <c r="AU14323" s="25"/>
    </row>
    <row r="14324">
      <c r="D14324" s="10"/>
      <c r="E14324" s="10"/>
      <c r="G14324" s="81"/>
      <c r="AU14324" s="25"/>
    </row>
    <row r="14325">
      <c r="D14325" s="10"/>
      <c r="E14325" s="10"/>
      <c r="G14325" s="81"/>
      <c r="AU14325" s="25"/>
    </row>
    <row r="14326">
      <c r="D14326" s="10"/>
      <c r="E14326" s="10"/>
      <c r="G14326" s="81"/>
      <c r="AU14326" s="25"/>
    </row>
    <row r="14327">
      <c r="D14327" s="10"/>
      <c r="E14327" s="10"/>
      <c r="G14327" s="81"/>
      <c r="AU14327" s="25"/>
    </row>
    <row r="14328">
      <c r="D14328" s="10"/>
      <c r="E14328" s="10"/>
      <c r="G14328" s="81"/>
      <c r="AU14328" s="25"/>
    </row>
    <row r="14329">
      <c r="D14329" s="10"/>
      <c r="E14329" s="10"/>
      <c r="G14329" s="81"/>
      <c r="AU14329" s="25"/>
    </row>
    <row r="14330">
      <c r="D14330" s="10"/>
      <c r="E14330" s="10"/>
      <c r="G14330" s="81"/>
      <c r="AU14330" s="25"/>
    </row>
    <row r="14331">
      <c r="D14331" s="10"/>
      <c r="E14331" s="10"/>
      <c r="G14331" s="81"/>
      <c r="AU14331" s="25"/>
    </row>
    <row r="14332">
      <c r="D14332" s="10"/>
      <c r="E14332" s="10"/>
      <c r="G14332" s="81"/>
      <c r="AU14332" s="25"/>
    </row>
    <row r="14333">
      <c r="D14333" s="10"/>
      <c r="E14333" s="10"/>
      <c r="G14333" s="81"/>
      <c r="AU14333" s="25"/>
    </row>
    <row r="14334">
      <c r="D14334" s="10"/>
      <c r="E14334" s="10"/>
      <c r="G14334" s="81"/>
      <c r="AU14334" s="25"/>
    </row>
    <row r="14335">
      <c r="D14335" s="10"/>
      <c r="E14335" s="10"/>
      <c r="G14335" s="81"/>
      <c r="AU14335" s="25"/>
    </row>
    <row r="14336">
      <c r="D14336" s="10"/>
      <c r="E14336" s="10"/>
      <c r="G14336" s="81"/>
      <c r="AU14336" s="25"/>
    </row>
    <row r="14337">
      <c r="D14337" s="10"/>
      <c r="E14337" s="10"/>
      <c r="G14337" s="81"/>
      <c r="AU14337" s="25"/>
    </row>
    <row r="14338">
      <c r="D14338" s="10"/>
      <c r="E14338" s="10"/>
      <c r="G14338" s="81"/>
      <c r="AU14338" s="25"/>
    </row>
    <row r="14339">
      <c r="D14339" s="10"/>
      <c r="E14339" s="10"/>
      <c r="G14339" s="81"/>
      <c r="AU14339" s="25"/>
    </row>
    <row r="14340">
      <c r="D14340" s="10"/>
      <c r="E14340" s="10"/>
      <c r="G14340" s="81"/>
      <c r="AU14340" s="25"/>
    </row>
    <row r="14341">
      <c r="D14341" s="10"/>
      <c r="E14341" s="10"/>
      <c r="G14341" s="81"/>
      <c r="AU14341" s="25"/>
    </row>
    <row r="14342">
      <c r="D14342" s="10"/>
      <c r="E14342" s="10"/>
      <c r="G14342" s="81"/>
      <c r="AU14342" s="25"/>
    </row>
    <row r="14343">
      <c r="D14343" s="10"/>
      <c r="E14343" s="10"/>
      <c r="G14343" s="81"/>
      <c r="AU14343" s="25"/>
    </row>
    <row r="14344">
      <c r="D14344" s="10"/>
      <c r="E14344" s="10"/>
      <c r="G14344" s="81"/>
      <c r="AU14344" s="25"/>
    </row>
    <row r="14345">
      <c r="D14345" s="10"/>
      <c r="E14345" s="10"/>
      <c r="G14345" s="81"/>
      <c r="AU14345" s="25"/>
    </row>
    <row r="14346">
      <c r="D14346" s="10"/>
      <c r="E14346" s="10"/>
      <c r="G14346" s="81"/>
      <c r="AU14346" s="25"/>
    </row>
    <row r="14347">
      <c r="D14347" s="10"/>
      <c r="E14347" s="10"/>
      <c r="G14347" s="81"/>
      <c r="AU14347" s="25"/>
    </row>
    <row r="14348">
      <c r="D14348" s="10"/>
      <c r="E14348" s="10"/>
      <c r="G14348" s="81"/>
      <c r="AU14348" s="25"/>
    </row>
    <row r="14349">
      <c r="D14349" s="10"/>
      <c r="E14349" s="10"/>
      <c r="G14349" s="81"/>
      <c r="AU14349" s="25"/>
    </row>
    <row r="14350">
      <c r="D14350" s="10"/>
      <c r="E14350" s="10"/>
      <c r="G14350" s="81"/>
      <c r="AU14350" s="25"/>
    </row>
    <row r="14351">
      <c r="D14351" s="10"/>
      <c r="E14351" s="10"/>
      <c r="G14351" s="81"/>
      <c r="AU14351" s="25"/>
    </row>
    <row r="14352">
      <c r="D14352" s="10"/>
      <c r="E14352" s="10"/>
      <c r="G14352" s="81"/>
      <c r="AU14352" s="25"/>
    </row>
    <row r="14353">
      <c r="D14353" s="10"/>
      <c r="E14353" s="10"/>
      <c r="G14353" s="81"/>
      <c r="AU14353" s="25"/>
    </row>
    <row r="14354">
      <c r="D14354" s="10"/>
      <c r="E14354" s="10"/>
      <c r="G14354" s="81"/>
      <c r="AU14354" s="25"/>
    </row>
    <row r="14355">
      <c r="D14355" s="10"/>
      <c r="E14355" s="10"/>
      <c r="G14355" s="81"/>
      <c r="AU14355" s="25"/>
    </row>
    <row r="14356">
      <c r="D14356" s="10"/>
      <c r="E14356" s="10"/>
      <c r="G14356" s="81"/>
      <c r="AU14356" s="25"/>
    </row>
    <row r="14357">
      <c r="D14357" s="10"/>
      <c r="E14357" s="10"/>
      <c r="G14357" s="81"/>
      <c r="AU14357" s="25"/>
    </row>
    <row r="14358">
      <c r="D14358" s="10"/>
      <c r="E14358" s="10"/>
      <c r="G14358" s="81"/>
      <c r="AU14358" s="25"/>
    </row>
    <row r="14359">
      <c r="D14359" s="10"/>
      <c r="E14359" s="10"/>
      <c r="G14359" s="81"/>
      <c r="AU14359" s="25"/>
    </row>
    <row r="14360">
      <c r="D14360" s="10"/>
      <c r="E14360" s="10"/>
      <c r="G14360" s="81"/>
      <c r="AU14360" s="25"/>
    </row>
    <row r="14361">
      <c r="D14361" s="10"/>
      <c r="E14361" s="10"/>
      <c r="G14361" s="81"/>
      <c r="AU14361" s="25"/>
    </row>
    <row r="14362">
      <c r="D14362" s="10"/>
      <c r="E14362" s="10"/>
      <c r="G14362" s="81"/>
      <c r="AU14362" s="25"/>
    </row>
    <row r="14363">
      <c r="D14363" s="10"/>
      <c r="E14363" s="10"/>
      <c r="G14363" s="81"/>
      <c r="AU14363" s="25"/>
    </row>
    <row r="14364">
      <c r="D14364" s="10"/>
      <c r="E14364" s="10"/>
      <c r="G14364" s="81"/>
      <c r="AU14364" s="25"/>
    </row>
    <row r="14365">
      <c r="D14365" s="10"/>
      <c r="E14365" s="10"/>
      <c r="G14365" s="81"/>
      <c r="AU14365" s="25"/>
    </row>
    <row r="14366">
      <c r="D14366" s="10"/>
      <c r="E14366" s="10"/>
      <c r="G14366" s="81"/>
      <c r="AU14366" s="25"/>
    </row>
    <row r="14367">
      <c r="D14367" s="10"/>
      <c r="E14367" s="10"/>
      <c r="G14367" s="81"/>
      <c r="AU14367" s="25"/>
    </row>
    <row r="14368">
      <c r="D14368" s="10"/>
      <c r="E14368" s="10"/>
      <c r="G14368" s="81"/>
      <c r="AU14368" s="25"/>
    </row>
    <row r="14369">
      <c r="D14369" s="10"/>
      <c r="E14369" s="10"/>
      <c r="G14369" s="81"/>
      <c r="AU14369" s="25"/>
    </row>
    <row r="14370">
      <c r="D14370" s="10"/>
      <c r="E14370" s="10"/>
      <c r="G14370" s="81"/>
      <c r="AU14370" s="25"/>
    </row>
    <row r="14371">
      <c r="D14371" s="10"/>
      <c r="E14371" s="10"/>
      <c r="G14371" s="81"/>
      <c r="AU14371" s="25"/>
    </row>
    <row r="14372">
      <c r="D14372" s="10"/>
      <c r="E14372" s="10"/>
      <c r="G14372" s="81"/>
      <c r="AU14372" s="25"/>
    </row>
    <row r="14373">
      <c r="D14373" s="10"/>
      <c r="E14373" s="10"/>
      <c r="G14373" s="81"/>
      <c r="AU14373" s="25"/>
    </row>
    <row r="14374">
      <c r="D14374" s="10"/>
      <c r="E14374" s="10"/>
      <c r="G14374" s="81"/>
      <c r="AU14374" s="25"/>
    </row>
    <row r="14375">
      <c r="D14375" s="10"/>
      <c r="E14375" s="10"/>
      <c r="G14375" s="81"/>
      <c r="AU14375" s="25"/>
    </row>
    <row r="14376">
      <c r="D14376" s="10"/>
      <c r="E14376" s="10"/>
      <c r="G14376" s="81"/>
      <c r="AU14376" s="25"/>
    </row>
    <row r="14377">
      <c r="D14377" s="10"/>
      <c r="E14377" s="10"/>
      <c r="G14377" s="81"/>
      <c r="AU14377" s="25"/>
    </row>
    <row r="14378">
      <c r="D14378" s="10"/>
      <c r="E14378" s="10"/>
      <c r="G14378" s="81"/>
      <c r="AU14378" s="25"/>
    </row>
    <row r="14379">
      <c r="D14379" s="10"/>
      <c r="E14379" s="10"/>
      <c r="G14379" s="81"/>
      <c r="AU14379" s="25"/>
    </row>
    <row r="14380">
      <c r="D14380" s="10"/>
      <c r="E14380" s="10"/>
      <c r="G14380" s="81"/>
      <c r="AU14380" s="25"/>
    </row>
    <row r="14381">
      <c r="D14381" s="10"/>
      <c r="E14381" s="10"/>
      <c r="G14381" s="81"/>
      <c r="AU14381" s="25"/>
    </row>
    <row r="14382">
      <c r="D14382" s="10"/>
      <c r="E14382" s="10"/>
      <c r="G14382" s="81"/>
      <c r="AU14382" s="25"/>
    </row>
    <row r="14383">
      <c r="D14383" s="10"/>
      <c r="E14383" s="10"/>
      <c r="G14383" s="81"/>
      <c r="AU14383" s="25"/>
    </row>
    <row r="14384">
      <c r="D14384" s="10"/>
      <c r="E14384" s="10"/>
      <c r="G14384" s="81"/>
      <c r="AU14384" s="25"/>
    </row>
    <row r="14385">
      <c r="D14385" s="10"/>
      <c r="E14385" s="10"/>
      <c r="G14385" s="81"/>
      <c r="AU14385" s="25"/>
    </row>
    <row r="14386">
      <c r="D14386" s="10"/>
      <c r="E14386" s="10"/>
      <c r="G14386" s="81"/>
      <c r="AU14386" s="25"/>
    </row>
    <row r="14387">
      <c r="D14387" s="10"/>
      <c r="E14387" s="10"/>
      <c r="G14387" s="81"/>
      <c r="AU14387" s="25"/>
    </row>
    <row r="14388">
      <c r="D14388" s="10"/>
      <c r="E14388" s="10"/>
      <c r="G14388" s="81"/>
      <c r="AU14388" s="25"/>
    </row>
    <row r="14389">
      <c r="D14389" s="10"/>
      <c r="E14389" s="10"/>
      <c r="G14389" s="81"/>
      <c r="AU14389" s="25"/>
    </row>
    <row r="14390">
      <c r="D14390" s="10"/>
      <c r="E14390" s="10"/>
      <c r="G14390" s="81"/>
      <c r="AU14390" s="25"/>
    </row>
    <row r="14391">
      <c r="D14391" s="10"/>
      <c r="E14391" s="10"/>
      <c r="G14391" s="81"/>
      <c r="AU14391" s="25"/>
    </row>
    <row r="14392">
      <c r="D14392" s="10"/>
      <c r="E14392" s="10"/>
      <c r="G14392" s="81"/>
      <c r="AU14392" s="25"/>
    </row>
    <row r="14393">
      <c r="D14393" s="10"/>
      <c r="E14393" s="10"/>
      <c r="G14393" s="81"/>
      <c r="AU14393" s="25"/>
    </row>
    <row r="14394">
      <c r="D14394" s="10"/>
      <c r="E14394" s="10"/>
      <c r="G14394" s="81"/>
      <c r="AU14394" s="25"/>
    </row>
    <row r="14395">
      <c r="D14395" s="10"/>
      <c r="E14395" s="10"/>
      <c r="G14395" s="81"/>
      <c r="AU14395" s="25"/>
    </row>
    <row r="14396">
      <c r="D14396" s="10"/>
      <c r="E14396" s="10"/>
      <c r="G14396" s="81"/>
      <c r="AU14396" s="25"/>
    </row>
    <row r="14397">
      <c r="D14397" s="10"/>
      <c r="E14397" s="10"/>
      <c r="G14397" s="81"/>
      <c r="AU14397" s="25"/>
    </row>
    <row r="14398">
      <c r="D14398" s="10"/>
      <c r="E14398" s="10"/>
      <c r="G14398" s="81"/>
      <c r="AU14398" s="25"/>
    </row>
    <row r="14399">
      <c r="D14399" s="10"/>
      <c r="E14399" s="10"/>
      <c r="G14399" s="81"/>
      <c r="AU14399" s="25"/>
    </row>
    <row r="14400">
      <c r="D14400" s="10"/>
      <c r="E14400" s="10"/>
      <c r="G14400" s="81"/>
      <c r="AU14400" s="25"/>
    </row>
    <row r="14401">
      <c r="D14401" s="10"/>
      <c r="E14401" s="10"/>
      <c r="G14401" s="81"/>
      <c r="AU14401" s="25"/>
    </row>
    <row r="14402">
      <c r="D14402" s="10"/>
      <c r="E14402" s="10"/>
      <c r="G14402" s="81"/>
      <c r="AU14402" s="25"/>
    </row>
    <row r="14403">
      <c r="D14403" s="10"/>
      <c r="E14403" s="10"/>
      <c r="G14403" s="81"/>
      <c r="AU14403" s="25"/>
    </row>
    <row r="14404">
      <c r="D14404" s="10"/>
      <c r="E14404" s="10"/>
      <c r="G14404" s="81"/>
      <c r="AU14404" s="25"/>
    </row>
    <row r="14405">
      <c r="D14405" s="10"/>
      <c r="E14405" s="10"/>
      <c r="G14405" s="81"/>
      <c r="AU14405" s="25"/>
    </row>
    <row r="14406">
      <c r="D14406" s="10"/>
      <c r="E14406" s="10"/>
      <c r="G14406" s="81"/>
      <c r="AU14406" s="25"/>
    </row>
    <row r="14407">
      <c r="D14407" s="10"/>
      <c r="E14407" s="10"/>
      <c r="G14407" s="81"/>
      <c r="AU14407" s="25"/>
    </row>
    <row r="14408">
      <c r="D14408" s="10"/>
      <c r="E14408" s="10"/>
      <c r="G14408" s="81"/>
      <c r="AU14408" s="25"/>
    </row>
    <row r="14409">
      <c r="D14409" s="10"/>
      <c r="E14409" s="10"/>
      <c r="G14409" s="81"/>
      <c r="AU14409" s="25"/>
    </row>
    <row r="14410">
      <c r="D14410" s="10"/>
      <c r="E14410" s="10"/>
      <c r="G14410" s="81"/>
      <c r="AU14410" s="25"/>
    </row>
    <row r="14411">
      <c r="D14411" s="10"/>
      <c r="E14411" s="10"/>
      <c r="G14411" s="81"/>
      <c r="AU14411" s="25"/>
    </row>
    <row r="14412">
      <c r="D14412" s="10"/>
      <c r="E14412" s="10"/>
      <c r="G14412" s="81"/>
      <c r="AU14412" s="25"/>
    </row>
    <row r="14413">
      <c r="D14413" s="10"/>
      <c r="E14413" s="10"/>
      <c r="G14413" s="81"/>
      <c r="AU14413" s="25"/>
    </row>
    <row r="14414">
      <c r="D14414" s="10"/>
      <c r="E14414" s="10"/>
      <c r="G14414" s="81"/>
      <c r="AU14414" s="25"/>
    </row>
    <row r="14415">
      <c r="D14415" s="10"/>
      <c r="E14415" s="10"/>
      <c r="G14415" s="81"/>
      <c r="AU14415" s="25"/>
    </row>
    <row r="14416">
      <c r="D14416" s="10"/>
      <c r="E14416" s="10"/>
      <c r="G14416" s="81"/>
      <c r="AU14416" s="25"/>
    </row>
    <row r="14417">
      <c r="D14417" s="10"/>
      <c r="E14417" s="10"/>
      <c r="G14417" s="81"/>
      <c r="AU14417" s="25"/>
    </row>
    <row r="14418">
      <c r="D14418" s="10"/>
      <c r="E14418" s="10"/>
      <c r="G14418" s="81"/>
      <c r="AU14418" s="25"/>
    </row>
    <row r="14419">
      <c r="D14419" s="10"/>
      <c r="E14419" s="10"/>
      <c r="G14419" s="81"/>
      <c r="AU14419" s="25"/>
    </row>
    <row r="14420">
      <c r="D14420" s="10"/>
      <c r="E14420" s="10"/>
      <c r="G14420" s="81"/>
      <c r="AU14420" s="25"/>
    </row>
    <row r="14421">
      <c r="D14421" s="10"/>
      <c r="E14421" s="10"/>
      <c r="G14421" s="81"/>
      <c r="AU14421" s="25"/>
    </row>
    <row r="14422">
      <c r="D14422" s="10"/>
      <c r="E14422" s="10"/>
      <c r="G14422" s="81"/>
      <c r="AU14422" s="25"/>
    </row>
    <row r="14423">
      <c r="D14423" s="10"/>
      <c r="E14423" s="10"/>
      <c r="G14423" s="81"/>
      <c r="AU14423" s="25"/>
    </row>
    <row r="14424">
      <c r="D14424" s="10"/>
      <c r="E14424" s="10"/>
      <c r="G14424" s="81"/>
      <c r="AU14424" s="25"/>
    </row>
    <row r="14425">
      <c r="D14425" s="10"/>
      <c r="E14425" s="10"/>
      <c r="G14425" s="81"/>
      <c r="AU14425" s="25"/>
    </row>
    <row r="14426">
      <c r="D14426" s="10"/>
      <c r="E14426" s="10"/>
      <c r="G14426" s="81"/>
      <c r="AU14426" s="25"/>
    </row>
    <row r="14427">
      <c r="D14427" s="10"/>
      <c r="E14427" s="10"/>
      <c r="G14427" s="81"/>
      <c r="AU14427" s="25"/>
    </row>
    <row r="14428">
      <c r="D14428" s="10"/>
      <c r="E14428" s="10"/>
      <c r="G14428" s="81"/>
      <c r="AU14428" s="25"/>
    </row>
    <row r="14429">
      <c r="D14429" s="10"/>
      <c r="E14429" s="10"/>
      <c r="G14429" s="81"/>
      <c r="AU14429" s="25"/>
    </row>
    <row r="14430">
      <c r="D14430" s="10"/>
      <c r="E14430" s="10"/>
      <c r="G14430" s="81"/>
      <c r="AU14430" s="25"/>
    </row>
    <row r="14431">
      <c r="D14431" s="10"/>
      <c r="E14431" s="10"/>
      <c r="G14431" s="81"/>
      <c r="AU14431" s="25"/>
    </row>
    <row r="14432">
      <c r="D14432" s="10"/>
      <c r="E14432" s="10"/>
      <c r="G14432" s="81"/>
      <c r="AU14432" s="25"/>
    </row>
    <row r="14433">
      <c r="D14433" s="10"/>
      <c r="E14433" s="10"/>
      <c r="G14433" s="81"/>
      <c r="AU14433" s="25"/>
    </row>
    <row r="14434">
      <c r="D14434" s="10"/>
      <c r="E14434" s="10"/>
      <c r="G14434" s="81"/>
      <c r="AU14434" s="25"/>
    </row>
    <row r="14435">
      <c r="D14435" s="10"/>
      <c r="E14435" s="10"/>
      <c r="G14435" s="81"/>
      <c r="AU14435" s="25"/>
    </row>
    <row r="14436">
      <c r="D14436" s="10"/>
      <c r="E14436" s="10"/>
      <c r="G14436" s="81"/>
      <c r="AU14436" s="25"/>
    </row>
    <row r="14437">
      <c r="D14437" s="10"/>
      <c r="E14437" s="10"/>
      <c r="G14437" s="81"/>
      <c r="AU14437" s="25"/>
    </row>
    <row r="14438">
      <c r="D14438" s="10"/>
      <c r="E14438" s="10"/>
      <c r="G14438" s="81"/>
      <c r="AU14438" s="25"/>
    </row>
    <row r="14439">
      <c r="D14439" s="10"/>
      <c r="E14439" s="10"/>
      <c r="G14439" s="81"/>
      <c r="AU14439" s="25"/>
    </row>
    <row r="14440">
      <c r="D14440" s="10"/>
      <c r="E14440" s="10"/>
      <c r="G14440" s="81"/>
      <c r="AU14440" s="25"/>
    </row>
    <row r="14441">
      <c r="D14441" s="10"/>
      <c r="E14441" s="10"/>
      <c r="G14441" s="81"/>
      <c r="AU14441" s="25"/>
    </row>
    <row r="14442">
      <c r="D14442" s="10"/>
      <c r="E14442" s="10"/>
      <c r="G14442" s="81"/>
      <c r="AU14442" s="25"/>
    </row>
    <row r="14443">
      <c r="D14443" s="10"/>
      <c r="E14443" s="10"/>
      <c r="G14443" s="81"/>
      <c r="AU14443" s="25"/>
    </row>
    <row r="14444">
      <c r="D14444" s="10"/>
      <c r="E14444" s="10"/>
      <c r="G14444" s="81"/>
      <c r="AU14444" s="25"/>
    </row>
    <row r="14445">
      <c r="D14445" s="10"/>
      <c r="E14445" s="10"/>
      <c r="G14445" s="81"/>
      <c r="AU14445" s="25"/>
    </row>
    <row r="14446">
      <c r="D14446" s="10"/>
      <c r="E14446" s="10"/>
      <c r="G14446" s="81"/>
      <c r="AU14446" s="25"/>
    </row>
    <row r="14447">
      <c r="D14447" s="10"/>
      <c r="E14447" s="10"/>
      <c r="G14447" s="81"/>
      <c r="AU14447" s="25"/>
    </row>
    <row r="14448">
      <c r="D14448" s="10"/>
      <c r="E14448" s="10"/>
      <c r="G14448" s="81"/>
      <c r="AU14448" s="25"/>
    </row>
    <row r="14449">
      <c r="D14449" s="10"/>
      <c r="E14449" s="10"/>
      <c r="G14449" s="81"/>
      <c r="AU14449" s="25"/>
    </row>
    <row r="14450">
      <c r="D14450" s="10"/>
      <c r="E14450" s="10"/>
      <c r="G14450" s="81"/>
      <c r="AU14450" s="25"/>
    </row>
    <row r="14451">
      <c r="D14451" s="10"/>
      <c r="E14451" s="10"/>
      <c r="G14451" s="81"/>
      <c r="AU14451" s="25"/>
    </row>
    <row r="14452">
      <c r="D14452" s="10"/>
      <c r="E14452" s="10"/>
      <c r="G14452" s="81"/>
      <c r="AU14452" s="25"/>
    </row>
    <row r="14453">
      <c r="D14453" s="10"/>
      <c r="E14453" s="10"/>
      <c r="G14453" s="81"/>
      <c r="AU14453" s="25"/>
    </row>
    <row r="14454">
      <c r="D14454" s="10"/>
      <c r="E14454" s="10"/>
      <c r="G14454" s="81"/>
      <c r="AU14454" s="25"/>
    </row>
    <row r="14455">
      <c r="D14455" s="10"/>
      <c r="E14455" s="10"/>
      <c r="G14455" s="81"/>
      <c r="AU14455" s="25"/>
    </row>
    <row r="14456">
      <c r="D14456" s="10"/>
      <c r="E14456" s="10"/>
      <c r="G14456" s="81"/>
      <c r="AU14456" s="25"/>
    </row>
    <row r="14457">
      <c r="D14457" s="10"/>
      <c r="E14457" s="10"/>
      <c r="G14457" s="81"/>
      <c r="AU14457" s="25"/>
    </row>
    <row r="14458">
      <c r="D14458" s="10"/>
      <c r="E14458" s="10"/>
      <c r="G14458" s="81"/>
      <c r="AU14458" s="25"/>
    </row>
    <row r="14459">
      <c r="D14459" s="10"/>
      <c r="E14459" s="10"/>
      <c r="G14459" s="81"/>
      <c r="AU14459" s="25"/>
    </row>
    <row r="14460">
      <c r="D14460" s="10"/>
      <c r="E14460" s="10"/>
      <c r="G14460" s="81"/>
      <c r="AU14460" s="25"/>
    </row>
    <row r="14461">
      <c r="D14461" s="10"/>
      <c r="E14461" s="10"/>
      <c r="G14461" s="81"/>
      <c r="AU14461" s="25"/>
    </row>
    <row r="14462">
      <c r="D14462" s="10"/>
      <c r="E14462" s="10"/>
      <c r="G14462" s="81"/>
      <c r="AU14462" s="25"/>
    </row>
    <row r="14463">
      <c r="D14463" s="10"/>
      <c r="E14463" s="10"/>
      <c r="G14463" s="81"/>
      <c r="AU14463" s="25"/>
    </row>
    <row r="14464">
      <c r="D14464" s="10"/>
      <c r="E14464" s="10"/>
      <c r="G14464" s="81"/>
      <c r="AU14464" s="25"/>
    </row>
    <row r="14465">
      <c r="D14465" s="10"/>
      <c r="E14465" s="10"/>
      <c r="G14465" s="81"/>
      <c r="AU14465" s="25"/>
    </row>
    <row r="14466">
      <c r="D14466" s="10"/>
      <c r="E14466" s="10"/>
      <c r="G14466" s="81"/>
      <c r="AU14466" s="25"/>
    </row>
    <row r="14467">
      <c r="D14467" s="10"/>
      <c r="E14467" s="10"/>
      <c r="G14467" s="81"/>
      <c r="AU14467" s="25"/>
    </row>
    <row r="14468">
      <c r="D14468" s="10"/>
      <c r="E14468" s="10"/>
      <c r="G14468" s="81"/>
      <c r="AU14468" s="25"/>
    </row>
    <row r="14469">
      <c r="D14469" s="10"/>
      <c r="E14469" s="10"/>
      <c r="G14469" s="81"/>
      <c r="AU14469" s="25"/>
    </row>
    <row r="14470">
      <c r="D14470" s="10"/>
      <c r="E14470" s="10"/>
      <c r="G14470" s="81"/>
      <c r="AU14470" s="25"/>
    </row>
    <row r="14471">
      <c r="D14471" s="10"/>
      <c r="E14471" s="10"/>
      <c r="G14471" s="81"/>
      <c r="AU14471" s="25"/>
    </row>
    <row r="14472">
      <c r="D14472" s="10"/>
      <c r="E14472" s="10"/>
      <c r="G14472" s="81"/>
      <c r="AU14472" s="25"/>
    </row>
    <row r="14473">
      <c r="D14473" s="10"/>
      <c r="E14473" s="10"/>
      <c r="G14473" s="81"/>
      <c r="AU14473" s="25"/>
    </row>
    <row r="14474">
      <c r="D14474" s="10"/>
      <c r="E14474" s="10"/>
      <c r="G14474" s="81"/>
      <c r="AU14474" s="25"/>
    </row>
    <row r="14475">
      <c r="D14475" s="10"/>
      <c r="E14475" s="10"/>
      <c r="G14475" s="81"/>
      <c r="AU14475" s="25"/>
    </row>
    <row r="14476">
      <c r="D14476" s="10"/>
      <c r="E14476" s="10"/>
      <c r="G14476" s="81"/>
      <c r="AU14476" s="25"/>
    </row>
    <row r="14477">
      <c r="D14477" s="10"/>
      <c r="E14477" s="10"/>
      <c r="G14477" s="81"/>
      <c r="AU14477" s="25"/>
    </row>
    <row r="14478">
      <c r="D14478" s="10"/>
      <c r="E14478" s="10"/>
      <c r="G14478" s="81"/>
      <c r="AU14478" s="25"/>
    </row>
    <row r="14479">
      <c r="D14479" s="10"/>
      <c r="E14479" s="10"/>
      <c r="G14479" s="81"/>
      <c r="AU14479" s="25"/>
    </row>
    <row r="14480">
      <c r="D14480" s="10"/>
      <c r="E14480" s="10"/>
      <c r="G14480" s="81"/>
      <c r="AU14480" s="25"/>
    </row>
    <row r="14481">
      <c r="D14481" s="10"/>
      <c r="E14481" s="10"/>
      <c r="G14481" s="81"/>
      <c r="AU14481" s="25"/>
    </row>
    <row r="14482">
      <c r="D14482" s="10"/>
      <c r="E14482" s="10"/>
      <c r="G14482" s="81"/>
      <c r="AU14482" s="25"/>
    </row>
    <row r="14483">
      <c r="D14483" s="10"/>
      <c r="E14483" s="10"/>
      <c r="G14483" s="81"/>
      <c r="AU14483" s="25"/>
    </row>
    <row r="14484">
      <c r="D14484" s="10"/>
      <c r="E14484" s="10"/>
      <c r="G14484" s="81"/>
      <c r="AU14484" s="25"/>
    </row>
    <row r="14485">
      <c r="D14485" s="10"/>
      <c r="E14485" s="10"/>
      <c r="G14485" s="81"/>
      <c r="AU14485" s="25"/>
    </row>
    <row r="14486">
      <c r="D14486" s="10"/>
      <c r="E14486" s="10"/>
      <c r="G14486" s="81"/>
      <c r="AU14486" s="25"/>
    </row>
    <row r="14487">
      <c r="D14487" s="10"/>
      <c r="E14487" s="10"/>
      <c r="G14487" s="81"/>
      <c r="AU14487" s="25"/>
    </row>
    <row r="14488">
      <c r="D14488" s="10"/>
      <c r="E14488" s="10"/>
      <c r="G14488" s="81"/>
      <c r="AU14488" s="25"/>
    </row>
    <row r="14489">
      <c r="D14489" s="10"/>
      <c r="E14489" s="10"/>
      <c r="G14489" s="81"/>
      <c r="AU14489" s="25"/>
    </row>
    <row r="14490">
      <c r="D14490" s="10"/>
      <c r="E14490" s="10"/>
      <c r="G14490" s="81"/>
      <c r="AU14490" s="25"/>
    </row>
    <row r="14491">
      <c r="D14491" s="10"/>
      <c r="E14491" s="10"/>
      <c r="G14491" s="81"/>
      <c r="AU14491" s="25"/>
    </row>
    <row r="14492">
      <c r="D14492" s="10"/>
      <c r="E14492" s="10"/>
      <c r="G14492" s="81"/>
      <c r="AU14492" s="25"/>
    </row>
    <row r="14493">
      <c r="D14493" s="10"/>
      <c r="E14493" s="10"/>
      <c r="G14493" s="81"/>
      <c r="AU14493" s="25"/>
    </row>
    <row r="14494">
      <c r="D14494" s="10"/>
      <c r="E14494" s="10"/>
      <c r="G14494" s="81"/>
      <c r="AU14494" s="25"/>
    </row>
    <row r="14495">
      <c r="D14495" s="10"/>
      <c r="E14495" s="10"/>
      <c r="G14495" s="81"/>
      <c r="AU14495" s="25"/>
    </row>
    <row r="14496">
      <c r="D14496" s="10"/>
      <c r="E14496" s="10"/>
      <c r="G14496" s="81"/>
      <c r="AU14496" s="25"/>
    </row>
    <row r="14497">
      <c r="D14497" s="10"/>
      <c r="E14497" s="10"/>
      <c r="G14497" s="81"/>
      <c r="AU14497" s="25"/>
    </row>
    <row r="14498">
      <c r="D14498" s="10"/>
      <c r="E14498" s="10"/>
      <c r="G14498" s="81"/>
      <c r="AU14498" s="25"/>
    </row>
    <row r="14499">
      <c r="D14499" s="10"/>
      <c r="E14499" s="10"/>
      <c r="G14499" s="81"/>
      <c r="AU14499" s="25"/>
    </row>
    <row r="14500">
      <c r="D14500" s="10"/>
      <c r="E14500" s="10"/>
      <c r="G14500" s="81"/>
      <c r="AU14500" s="25"/>
    </row>
    <row r="14501">
      <c r="D14501" s="10"/>
      <c r="E14501" s="10"/>
      <c r="G14501" s="81"/>
      <c r="AU14501" s="25"/>
    </row>
    <row r="14502">
      <c r="D14502" s="10"/>
      <c r="E14502" s="10"/>
      <c r="G14502" s="81"/>
      <c r="AU14502" s="25"/>
    </row>
    <row r="14503">
      <c r="D14503" s="10"/>
      <c r="E14503" s="10"/>
      <c r="G14503" s="81"/>
      <c r="AU14503" s="25"/>
    </row>
    <row r="14504">
      <c r="D14504" s="10"/>
      <c r="E14504" s="10"/>
      <c r="G14504" s="81"/>
      <c r="AU14504" s="25"/>
    </row>
    <row r="14505">
      <c r="D14505" s="10"/>
      <c r="E14505" s="10"/>
      <c r="G14505" s="81"/>
      <c r="AU14505" s="25"/>
    </row>
    <row r="14506">
      <c r="D14506" s="10"/>
      <c r="E14506" s="10"/>
      <c r="G14506" s="81"/>
      <c r="AU14506" s="25"/>
    </row>
    <row r="14507">
      <c r="D14507" s="10"/>
      <c r="E14507" s="10"/>
      <c r="G14507" s="81"/>
      <c r="AU14507" s="25"/>
    </row>
    <row r="14508">
      <c r="D14508" s="10"/>
      <c r="E14508" s="10"/>
      <c r="G14508" s="81"/>
      <c r="AU14508" s="25"/>
    </row>
    <row r="14509">
      <c r="D14509" s="10"/>
      <c r="E14509" s="10"/>
      <c r="G14509" s="81"/>
      <c r="AU14509" s="25"/>
    </row>
    <row r="14510">
      <c r="D14510" s="10"/>
      <c r="E14510" s="10"/>
      <c r="G14510" s="81"/>
      <c r="AU14510" s="25"/>
    </row>
    <row r="14511">
      <c r="D14511" s="10"/>
      <c r="E14511" s="10"/>
      <c r="G14511" s="81"/>
      <c r="AU14511" s="25"/>
    </row>
    <row r="14512">
      <c r="D14512" s="10"/>
      <c r="E14512" s="10"/>
      <c r="G14512" s="81"/>
      <c r="AU14512" s="25"/>
    </row>
    <row r="14513">
      <c r="D14513" s="10"/>
      <c r="E14513" s="10"/>
      <c r="G14513" s="81"/>
      <c r="AU14513" s="25"/>
    </row>
    <row r="14514">
      <c r="D14514" s="10"/>
      <c r="E14514" s="10"/>
      <c r="G14514" s="81"/>
      <c r="AU14514" s="25"/>
    </row>
    <row r="14515">
      <c r="D14515" s="10"/>
      <c r="E14515" s="10"/>
      <c r="G14515" s="81"/>
      <c r="AU14515" s="25"/>
    </row>
    <row r="14516">
      <c r="D14516" s="10"/>
      <c r="E14516" s="10"/>
      <c r="G14516" s="81"/>
      <c r="AU14516" s="25"/>
    </row>
    <row r="14517">
      <c r="D14517" s="10"/>
      <c r="E14517" s="10"/>
      <c r="G14517" s="81"/>
      <c r="AU14517" s="25"/>
    </row>
    <row r="14518">
      <c r="D14518" s="10"/>
      <c r="E14518" s="10"/>
      <c r="G14518" s="81"/>
      <c r="AU14518" s="25"/>
    </row>
    <row r="14519">
      <c r="D14519" s="10"/>
      <c r="E14519" s="10"/>
      <c r="G14519" s="81"/>
      <c r="AU14519" s="25"/>
    </row>
    <row r="14520">
      <c r="D14520" s="10"/>
      <c r="E14520" s="10"/>
      <c r="G14520" s="81"/>
      <c r="AU14520" s="25"/>
    </row>
    <row r="14521">
      <c r="D14521" s="10"/>
      <c r="E14521" s="10"/>
      <c r="G14521" s="81"/>
      <c r="AU14521" s="25"/>
    </row>
    <row r="14522">
      <c r="D14522" s="10"/>
      <c r="E14522" s="10"/>
      <c r="G14522" s="81"/>
      <c r="AU14522" s="25"/>
    </row>
    <row r="14523">
      <c r="D14523" s="10"/>
      <c r="E14523" s="10"/>
      <c r="G14523" s="81"/>
      <c r="AU14523" s="25"/>
    </row>
    <row r="14524">
      <c r="D14524" s="10"/>
      <c r="E14524" s="10"/>
      <c r="G14524" s="81"/>
      <c r="AU14524" s="25"/>
    </row>
    <row r="14525">
      <c r="D14525" s="10"/>
      <c r="E14525" s="10"/>
      <c r="G14525" s="81"/>
      <c r="AU14525" s="25"/>
    </row>
    <row r="14526">
      <c r="D14526" s="10"/>
      <c r="E14526" s="10"/>
      <c r="G14526" s="81"/>
      <c r="AU14526" s="25"/>
    </row>
    <row r="14527">
      <c r="D14527" s="10"/>
      <c r="E14527" s="10"/>
      <c r="G14527" s="81"/>
      <c r="AU14527" s="25"/>
    </row>
    <row r="14528">
      <c r="D14528" s="10"/>
      <c r="E14528" s="10"/>
      <c r="G14528" s="81"/>
      <c r="AU14528" s="25"/>
    </row>
    <row r="14529">
      <c r="D14529" s="10"/>
      <c r="E14529" s="10"/>
      <c r="G14529" s="81"/>
      <c r="AU14529" s="25"/>
    </row>
    <row r="14530">
      <c r="D14530" s="10"/>
      <c r="E14530" s="10"/>
      <c r="G14530" s="81"/>
      <c r="AU14530" s="25"/>
    </row>
    <row r="14531">
      <c r="D14531" s="10"/>
      <c r="E14531" s="10"/>
      <c r="G14531" s="81"/>
      <c r="AU14531" s="25"/>
    </row>
    <row r="14532">
      <c r="D14532" s="10"/>
      <c r="E14532" s="10"/>
      <c r="G14532" s="81"/>
      <c r="AU14532" s="25"/>
    </row>
    <row r="14533">
      <c r="D14533" s="10"/>
      <c r="E14533" s="10"/>
      <c r="G14533" s="81"/>
      <c r="AU14533" s="25"/>
    </row>
    <row r="14534">
      <c r="D14534" s="10"/>
      <c r="E14534" s="10"/>
      <c r="G14534" s="81"/>
      <c r="AU14534" s="25"/>
    </row>
    <row r="14535">
      <c r="D14535" s="10"/>
      <c r="E14535" s="10"/>
      <c r="G14535" s="81"/>
      <c r="AU14535" s="25"/>
    </row>
    <row r="14536">
      <c r="D14536" s="10"/>
      <c r="E14536" s="10"/>
      <c r="G14536" s="81"/>
      <c r="AU14536" s="25"/>
    </row>
    <row r="14537">
      <c r="D14537" s="10"/>
      <c r="E14537" s="10"/>
      <c r="G14537" s="81"/>
      <c r="AU14537" s="25"/>
    </row>
    <row r="14538">
      <c r="D14538" s="10"/>
      <c r="E14538" s="10"/>
      <c r="G14538" s="81"/>
      <c r="AU14538" s="25"/>
    </row>
    <row r="14539">
      <c r="D14539" s="10"/>
      <c r="E14539" s="10"/>
      <c r="G14539" s="81"/>
      <c r="AU14539" s="25"/>
    </row>
    <row r="14540">
      <c r="D14540" s="10"/>
      <c r="E14540" s="10"/>
      <c r="G14540" s="81"/>
      <c r="AU14540" s="25"/>
    </row>
    <row r="14541">
      <c r="D14541" s="10"/>
      <c r="E14541" s="10"/>
      <c r="G14541" s="81"/>
      <c r="AU14541" s="25"/>
    </row>
    <row r="14542">
      <c r="D14542" s="10"/>
      <c r="E14542" s="10"/>
      <c r="G14542" s="81"/>
      <c r="AU14542" s="25"/>
    </row>
    <row r="14543">
      <c r="D14543" s="10"/>
      <c r="E14543" s="10"/>
      <c r="G14543" s="81"/>
      <c r="AU14543" s="25"/>
    </row>
    <row r="14544">
      <c r="D14544" s="10"/>
      <c r="E14544" s="10"/>
      <c r="G14544" s="81"/>
      <c r="AU14544" s="25"/>
    </row>
    <row r="14545">
      <c r="D14545" s="10"/>
      <c r="E14545" s="10"/>
      <c r="G14545" s="81"/>
      <c r="AU14545" s="25"/>
    </row>
    <row r="14546">
      <c r="D14546" s="10"/>
      <c r="E14546" s="10"/>
      <c r="G14546" s="81"/>
      <c r="AU14546" s="25"/>
    </row>
    <row r="14547">
      <c r="D14547" s="10"/>
      <c r="E14547" s="10"/>
      <c r="G14547" s="81"/>
      <c r="AU14547" s="25"/>
    </row>
    <row r="14548">
      <c r="D14548" s="10"/>
      <c r="E14548" s="10"/>
      <c r="G14548" s="81"/>
      <c r="AU14548" s="25"/>
    </row>
    <row r="14549">
      <c r="D14549" s="10"/>
      <c r="E14549" s="10"/>
      <c r="G14549" s="81"/>
      <c r="AU14549" s="25"/>
    </row>
    <row r="14550">
      <c r="D14550" s="10"/>
      <c r="E14550" s="10"/>
      <c r="G14550" s="81"/>
      <c r="AU14550" s="25"/>
    </row>
    <row r="14551">
      <c r="D14551" s="10"/>
      <c r="E14551" s="10"/>
      <c r="G14551" s="81"/>
      <c r="AU14551" s="25"/>
    </row>
    <row r="14552">
      <c r="D14552" s="10"/>
      <c r="E14552" s="10"/>
      <c r="G14552" s="81"/>
      <c r="AU14552" s="25"/>
    </row>
    <row r="14553">
      <c r="D14553" s="10"/>
      <c r="E14553" s="10"/>
      <c r="G14553" s="81"/>
      <c r="AU14553" s="25"/>
    </row>
    <row r="14554">
      <c r="D14554" s="10"/>
      <c r="E14554" s="10"/>
      <c r="G14554" s="81"/>
      <c r="AU14554" s="25"/>
    </row>
    <row r="14555">
      <c r="D14555" s="10"/>
      <c r="E14555" s="10"/>
      <c r="G14555" s="81"/>
      <c r="AU14555" s="25"/>
    </row>
    <row r="14556">
      <c r="D14556" s="10"/>
      <c r="E14556" s="10"/>
      <c r="G14556" s="81"/>
      <c r="AU14556" s="25"/>
    </row>
    <row r="14557">
      <c r="D14557" s="10"/>
      <c r="E14557" s="10"/>
      <c r="G14557" s="81"/>
      <c r="AU14557" s="25"/>
    </row>
    <row r="14558">
      <c r="D14558" s="10"/>
      <c r="E14558" s="10"/>
      <c r="G14558" s="81"/>
      <c r="AU14558" s="25"/>
    </row>
    <row r="14559">
      <c r="D14559" s="10"/>
      <c r="E14559" s="10"/>
      <c r="G14559" s="81"/>
      <c r="AU14559" s="25"/>
    </row>
    <row r="14560">
      <c r="D14560" s="10"/>
      <c r="E14560" s="10"/>
      <c r="G14560" s="81"/>
      <c r="AU14560" s="25"/>
    </row>
    <row r="14561">
      <c r="D14561" s="10"/>
      <c r="E14561" s="10"/>
      <c r="G14561" s="81"/>
      <c r="AU14561" s="25"/>
    </row>
    <row r="14562">
      <c r="D14562" s="10"/>
      <c r="E14562" s="10"/>
      <c r="G14562" s="81"/>
      <c r="AU14562" s="25"/>
    </row>
    <row r="14563">
      <c r="D14563" s="10"/>
      <c r="E14563" s="10"/>
      <c r="G14563" s="81"/>
      <c r="AU14563" s="25"/>
    </row>
    <row r="14564">
      <c r="D14564" s="10"/>
      <c r="E14564" s="10"/>
      <c r="G14564" s="81"/>
      <c r="AU14564" s="25"/>
    </row>
    <row r="14565">
      <c r="D14565" s="10"/>
      <c r="E14565" s="10"/>
      <c r="G14565" s="81"/>
      <c r="AU14565" s="25"/>
    </row>
    <row r="14566">
      <c r="D14566" s="10"/>
      <c r="E14566" s="10"/>
      <c r="G14566" s="81"/>
      <c r="AU14566" s="25"/>
    </row>
    <row r="14567">
      <c r="D14567" s="10"/>
      <c r="E14567" s="10"/>
      <c r="G14567" s="81"/>
      <c r="AU14567" s="25"/>
    </row>
    <row r="14568">
      <c r="D14568" s="10"/>
      <c r="E14568" s="10"/>
      <c r="G14568" s="81"/>
      <c r="AU14568" s="25"/>
    </row>
    <row r="14569">
      <c r="D14569" s="10"/>
      <c r="E14569" s="10"/>
      <c r="G14569" s="81"/>
      <c r="AU14569" s="25"/>
    </row>
    <row r="14570">
      <c r="D14570" s="10"/>
      <c r="E14570" s="10"/>
      <c r="G14570" s="81"/>
      <c r="AU14570" s="25"/>
    </row>
    <row r="14571">
      <c r="D14571" s="10"/>
      <c r="E14571" s="10"/>
      <c r="G14571" s="81"/>
      <c r="AU14571" s="25"/>
    </row>
    <row r="14572">
      <c r="D14572" s="10"/>
      <c r="E14572" s="10"/>
      <c r="G14572" s="81"/>
      <c r="AU14572" s="25"/>
    </row>
    <row r="14573">
      <c r="D14573" s="10"/>
      <c r="E14573" s="10"/>
      <c r="G14573" s="81"/>
      <c r="AU14573" s="25"/>
    </row>
    <row r="14574">
      <c r="D14574" s="10"/>
      <c r="E14574" s="10"/>
      <c r="G14574" s="81"/>
      <c r="AU14574" s="25"/>
    </row>
    <row r="14575">
      <c r="D14575" s="10"/>
      <c r="E14575" s="10"/>
      <c r="G14575" s="81"/>
      <c r="AU14575" s="25"/>
    </row>
    <row r="14576">
      <c r="D14576" s="10"/>
      <c r="E14576" s="10"/>
      <c r="G14576" s="81"/>
      <c r="AU14576" s="25"/>
    </row>
    <row r="14577">
      <c r="D14577" s="10"/>
      <c r="E14577" s="10"/>
      <c r="G14577" s="81"/>
      <c r="AU14577" s="25"/>
    </row>
    <row r="14578">
      <c r="D14578" s="10"/>
      <c r="E14578" s="10"/>
      <c r="G14578" s="81"/>
      <c r="AU14578" s="25"/>
    </row>
    <row r="14579">
      <c r="D14579" s="10"/>
      <c r="E14579" s="10"/>
      <c r="G14579" s="81"/>
      <c r="AU14579" s="25"/>
    </row>
    <row r="14580">
      <c r="D14580" s="10"/>
      <c r="E14580" s="10"/>
      <c r="G14580" s="81"/>
      <c r="AU14580" s="25"/>
    </row>
    <row r="14581">
      <c r="D14581" s="10"/>
      <c r="E14581" s="10"/>
      <c r="G14581" s="81"/>
      <c r="AU14581" s="25"/>
    </row>
    <row r="14582">
      <c r="D14582" s="10"/>
      <c r="E14582" s="10"/>
      <c r="G14582" s="81"/>
      <c r="AU14582" s="25"/>
    </row>
    <row r="14583">
      <c r="D14583" s="10"/>
      <c r="E14583" s="10"/>
      <c r="G14583" s="81"/>
      <c r="AU14583" s="25"/>
    </row>
    <row r="14584">
      <c r="D14584" s="10"/>
      <c r="E14584" s="10"/>
      <c r="G14584" s="81"/>
      <c r="AU14584" s="25"/>
    </row>
    <row r="14585">
      <c r="D14585" s="10"/>
      <c r="E14585" s="10"/>
      <c r="G14585" s="81"/>
      <c r="AU14585" s="25"/>
    </row>
    <row r="14586">
      <c r="D14586" s="10"/>
      <c r="E14586" s="10"/>
      <c r="G14586" s="81"/>
      <c r="AU14586" s="25"/>
    </row>
    <row r="14587">
      <c r="D14587" s="10"/>
      <c r="E14587" s="10"/>
      <c r="G14587" s="81"/>
      <c r="AU14587" s="25"/>
    </row>
    <row r="14588">
      <c r="D14588" s="10"/>
      <c r="E14588" s="10"/>
      <c r="G14588" s="81"/>
      <c r="AU14588" s="25"/>
    </row>
    <row r="14589">
      <c r="D14589" s="10"/>
      <c r="E14589" s="10"/>
      <c r="G14589" s="81"/>
      <c r="AU14589" s="25"/>
    </row>
    <row r="14590">
      <c r="D14590" s="10"/>
      <c r="E14590" s="10"/>
      <c r="G14590" s="81"/>
      <c r="AU14590" s="25"/>
    </row>
    <row r="14591">
      <c r="D14591" s="10"/>
      <c r="E14591" s="10"/>
      <c r="G14591" s="81"/>
      <c r="AU14591" s="25"/>
    </row>
    <row r="14592">
      <c r="D14592" s="10"/>
      <c r="E14592" s="10"/>
      <c r="G14592" s="81"/>
      <c r="AU14592" s="25"/>
    </row>
    <row r="14593">
      <c r="D14593" s="10"/>
      <c r="E14593" s="10"/>
      <c r="G14593" s="81"/>
      <c r="AU14593" s="25"/>
    </row>
    <row r="14594">
      <c r="D14594" s="10"/>
      <c r="E14594" s="10"/>
      <c r="G14594" s="81"/>
      <c r="AU14594" s="25"/>
    </row>
    <row r="14595">
      <c r="D14595" s="10"/>
      <c r="E14595" s="10"/>
      <c r="G14595" s="81"/>
      <c r="AU14595" s="25"/>
    </row>
    <row r="14596">
      <c r="D14596" s="10"/>
      <c r="E14596" s="10"/>
      <c r="G14596" s="81"/>
      <c r="AU14596" s="25"/>
    </row>
    <row r="14597">
      <c r="D14597" s="10"/>
      <c r="E14597" s="10"/>
      <c r="G14597" s="81"/>
      <c r="AU14597" s="25"/>
    </row>
    <row r="14598">
      <c r="D14598" s="10"/>
      <c r="E14598" s="10"/>
      <c r="G14598" s="81"/>
      <c r="AU14598" s="25"/>
    </row>
    <row r="14599">
      <c r="D14599" s="10"/>
      <c r="E14599" s="10"/>
      <c r="G14599" s="81"/>
      <c r="AU14599" s="25"/>
    </row>
    <row r="14600">
      <c r="D14600" s="10"/>
      <c r="E14600" s="10"/>
      <c r="G14600" s="81"/>
      <c r="AU14600" s="25"/>
    </row>
    <row r="14601">
      <c r="D14601" s="10"/>
      <c r="E14601" s="10"/>
      <c r="G14601" s="81"/>
      <c r="AU14601" s="25"/>
    </row>
    <row r="14602">
      <c r="D14602" s="10"/>
      <c r="E14602" s="10"/>
      <c r="G14602" s="81"/>
      <c r="AU14602" s="25"/>
    </row>
    <row r="14603">
      <c r="D14603" s="10"/>
      <c r="E14603" s="10"/>
      <c r="G14603" s="81"/>
      <c r="AU14603" s="25"/>
    </row>
    <row r="14604">
      <c r="D14604" s="10"/>
      <c r="E14604" s="10"/>
      <c r="G14604" s="81"/>
      <c r="AU14604" s="25"/>
    </row>
    <row r="14605">
      <c r="D14605" s="10"/>
      <c r="E14605" s="10"/>
      <c r="G14605" s="81"/>
      <c r="AU14605" s="25"/>
    </row>
    <row r="14606">
      <c r="D14606" s="10"/>
      <c r="E14606" s="10"/>
      <c r="G14606" s="81"/>
      <c r="AU14606" s="25"/>
    </row>
    <row r="14607">
      <c r="D14607" s="10"/>
      <c r="E14607" s="10"/>
      <c r="G14607" s="81"/>
      <c r="AU14607" s="25"/>
    </row>
    <row r="14608">
      <c r="D14608" s="10"/>
      <c r="E14608" s="10"/>
      <c r="G14608" s="81"/>
      <c r="AU14608" s="25"/>
    </row>
    <row r="14609">
      <c r="D14609" s="10"/>
      <c r="E14609" s="10"/>
      <c r="G14609" s="81"/>
      <c r="AU14609" s="25"/>
    </row>
    <row r="14610">
      <c r="D14610" s="10"/>
      <c r="E14610" s="10"/>
      <c r="G14610" s="81"/>
      <c r="AU14610" s="25"/>
    </row>
    <row r="14611">
      <c r="D14611" s="10"/>
      <c r="E14611" s="10"/>
      <c r="G14611" s="81"/>
      <c r="AU14611" s="25"/>
    </row>
    <row r="14612">
      <c r="D14612" s="10"/>
      <c r="E14612" s="10"/>
      <c r="G14612" s="81"/>
      <c r="AU14612" s="25"/>
    </row>
    <row r="14613">
      <c r="D14613" s="10"/>
      <c r="E14613" s="10"/>
      <c r="G14613" s="81"/>
      <c r="AU14613" s="25"/>
    </row>
    <row r="14614">
      <c r="D14614" s="10"/>
      <c r="E14614" s="10"/>
      <c r="G14614" s="81"/>
      <c r="AU14614" s="25"/>
    </row>
    <row r="14615">
      <c r="D14615" s="10"/>
      <c r="E14615" s="10"/>
      <c r="G14615" s="81"/>
      <c r="AU14615" s="25"/>
    </row>
    <row r="14616">
      <c r="D14616" s="10"/>
      <c r="E14616" s="10"/>
      <c r="G14616" s="81"/>
      <c r="AU14616" s="25"/>
    </row>
    <row r="14617">
      <c r="D14617" s="10"/>
      <c r="E14617" s="10"/>
      <c r="G14617" s="81"/>
      <c r="AU14617" s="25"/>
    </row>
    <row r="14618">
      <c r="D14618" s="10"/>
      <c r="E14618" s="10"/>
      <c r="G14618" s="81"/>
      <c r="AU14618" s="25"/>
    </row>
    <row r="14619">
      <c r="D14619" s="10"/>
      <c r="E14619" s="10"/>
      <c r="G14619" s="81"/>
      <c r="AU14619" s="25"/>
    </row>
    <row r="14620">
      <c r="D14620" s="10"/>
      <c r="E14620" s="10"/>
      <c r="G14620" s="81"/>
      <c r="AU14620" s="25"/>
    </row>
    <row r="14621">
      <c r="D14621" s="10"/>
      <c r="E14621" s="10"/>
      <c r="G14621" s="81"/>
      <c r="AU14621" s="25"/>
    </row>
    <row r="14622">
      <c r="D14622" s="10"/>
      <c r="E14622" s="10"/>
      <c r="G14622" s="81"/>
      <c r="AU14622" s="25"/>
    </row>
    <row r="14623">
      <c r="D14623" s="10"/>
      <c r="E14623" s="10"/>
      <c r="G14623" s="81"/>
      <c r="AU14623" s="25"/>
    </row>
    <row r="14624">
      <c r="D14624" s="10"/>
      <c r="E14624" s="10"/>
      <c r="G14624" s="81"/>
      <c r="AU14624" s="25"/>
    </row>
    <row r="14625">
      <c r="D14625" s="10"/>
      <c r="E14625" s="10"/>
      <c r="G14625" s="81"/>
      <c r="AU14625" s="25"/>
    </row>
    <row r="14626">
      <c r="D14626" s="10"/>
      <c r="E14626" s="10"/>
      <c r="G14626" s="81"/>
      <c r="AU14626" s="25"/>
    </row>
    <row r="14627">
      <c r="D14627" s="10"/>
      <c r="E14627" s="10"/>
      <c r="G14627" s="81"/>
      <c r="AU14627" s="25"/>
    </row>
    <row r="14628">
      <c r="D14628" s="10"/>
      <c r="E14628" s="10"/>
      <c r="G14628" s="81"/>
      <c r="AU14628" s="25"/>
    </row>
    <row r="14629">
      <c r="D14629" s="10"/>
      <c r="E14629" s="10"/>
      <c r="G14629" s="81"/>
      <c r="AU14629" s="25"/>
    </row>
    <row r="14630">
      <c r="D14630" s="10"/>
      <c r="E14630" s="10"/>
      <c r="G14630" s="81"/>
      <c r="AU14630" s="25"/>
    </row>
    <row r="14631">
      <c r="D14631" s="10"/>
      <c r="E14631" s="10"/>
      <c r="G14631" s="81"/>
      <c r="AU14631" s="25"/>
    </row>
    <row r="14632">
      <c r="D14632" s="10"/>
      <c r="E14632" s="10"/>
      <c r="G14632" s="81"/>
      <c r="AU14632" s="25"/>
    </row>
    <row r="14633">
      <c r="D14633" s="10"/>
      <c r="E14633" s="10"/>
      <c r="G14633" s="81"/>
      <c r="AU14633" s="25"/>
    </row>
    <row r="14634">
      <c r="D14634" s="10"/>
      <c r="E14634" s="10"/>
      <c r="G14634" s="81"/>
      <c r="AU14634" s="25"/>
    </row>
    <row r="14635">
      <c r="D14635" s="10"/>
      <c r="E14635" s="10"/>
      <c r="G14635" s="81"/>
      <c r="AU14635" s="25"/>
    </row>
    <row r="14636">
      <c r="D14636" s="10"/>
      <c r="E14636" s="10"/>
      <c r="G14636" s="81"/>
      <c r="AU14636" s="25"/>
    </row>
    <row r="14637">
      <c r="D14637" s="10"/>
      <c r="E14637" s="10"/>
      <c r="G14637" s="81"/>
      <c r="AU14637" s="25"/>
    </row>
    <row r="14638">
      <c r="D14638" s="10"/>
      <c r="E14638" s="10"/>
      <c r="G14638" s="81"/>
      <c r="AU14638" s="25"/>
    </row>
    <row r="14639">
      <c r="D14639" s="10"/>
      <c r="E14639" s="10"/>
      <c r="G14639" s="81"/>
      <c r="AU14639" s="25"/>
    </row>
    <row r="14640">
      <c r="D14640" s="10"/>
      <c r="E14640" s="10"/>
      <c r="G14640" s="81"/>
      <c r="AU14640" s="25"/>
    </row>
    <row r="14641">
      <c r="D14641" s="10"/>
      <c r="E14641" s="10"/>
      <c r="G14641" s="81"/>
      <c r="AU14641" s="25"/>
    </row>
    <row r="14642">
      <c r="D14642" s="10"/>
      <c r="E14642" s="10"/>
      <c r="G14642" s="81"/>
      <c r="AU14642" s="25"/>
    </row>
    <row r="14643">
      <c r="D14643" s="10"/>
      <c r="E14643" s="10"/>
      <c r="G14643" s="81"/>
      <c r="AU14643" s="25"/>
    </row>
    <row r="14644">
      <c r="D14644" s="10"/>
      <c r="E14644" s="10"/>
      <c r="G14644" s="81"/>
      <c r="AU14644" s="25"/>
    </row>
    <row r="14645">
      <c r="D14645" s="10"/>
      <c r="E14645" s="10"/>
      <c r="G14645" s="81"/>
      <c r="AU14645" s="25"/>
    </row>
    <row r="14646">
      <c r="D14646" s="10"/>
      <c r="E14646" s="10"/>
      <c r="G14646" s="81"/>
      <c r="AU14646" s="25"/>
    </row>
    <row r="14647">
      <c r="D14647" s="10"/>
      <c r="E14647" s="10"/>
      <c r="G14647" s="81"/>
      <c r="AU14647" s="25"/>
    </row>
    <row r="14648">
      <c r="D14648" s="10"/>
      <c r="E14648" s="10"/>
      <c r="G14648" s="81"/>
      <c r="AU14648" s="25"/>
    </row>
    <row r="14649">
      <c r="D14649" s="10"/>
      <c r="E14649" s="10"/>
      <c r="G14649" s="81"/>
      <c r="AU14649" s="25"/>
    </row>
    <row r="14650">
      <c r="D14650" s="10"/>
      <c r="E14650" s="10"/>
      <c r="G14650" s="81"/>
      <c r="AU14650" s="25"/>
    </row>
    <row r="14651">
      <c r="D14651" s="10"/>
      <c r="E14651" s="10"/>
      <c r="G14651" s="81"/>
      <c r="AU14651" s="25"/>
    </row>
    <row r="14652">
      <c r="D14652" s="10"/>
      <c r="E14652" s="10"/>
      <c r="G14652" s="81"/>
      <c r="AU14652" s="25"/>
    </row>
    <row r="14653">
      <c r="D14653" s="10"/>
      <c r="E14653" s="10"/>
      <c r="G14653" s="81"/>
      <c r="AU14653" s="25"/>
    </row>
    <row r="14654">
      <c r="D14654" s="10"/>
      <c r="E14654" s="10"/>
      <c r="G14654" s="81"/>
      <c r="AU14654" s="25"/>
    </row>
    <row r="14655">
      <c r="D14655" s="10"/>
      <c r="E14655" s="10"/>
      <c r="G14655" s="81"/>
      <c r="AU14655" s="25"/>
    </row>
    <row r="14656">
      <c r="D14656" s="10"/>
      <c r="E14656" s="10"/>
      <c r="G14656" s="81"/>
      <c r="AU14656" s="25"/>
    </row>
    <row r="14657">
      <c r="D14657" s="10"/>
      <c r="E14657" s="10"/>
      <c r="G14657" s="81"/>
      <c r="AU14657" s="25"/>
    </row>
    <row r="14658">
      <c r="D14658" s="10"/>
      <c r="E14658" s="10"/>
      <c r="G14658" s="81"/>
      <c r="AU14658" s="25"/>
    </row>
    <row r="14659">
      <c r="D14659" s="10"/>
      <c r="E14659" s="10"/>
      <c r="G14659" s="81"/>
      <c r="AU14659" s="25"/>
    </row>
    <row r="14660">
      <c r="D14660" s="10"/>
      <c r="E14660" s="10"/>
      <c r="G14660" s="81"/>
      <c r="AU14660" s="25"/>
    </row>
    <row r="14661">
      <c r="D14661" s="10"/>
      <c r="E14661" s="10"/>
      <c r="G14661" s="81"/>
      <c r="AU14661" s="25"/>
    </row>
    <row r="14662">
      <c r="D14662" s="10"/>
      <c r="E14662" s="10"/>
      <c r="G14662" s="81"/>
      <c r="AU14662" s="25"/>
    </row>
    <row r="14663">
      <c r="D14663" s="10"/>
      <c r="E14663" s="10"/>
      <c r="G14663" s="81"/>
      <c r="AU14663" s="25"/>
    </row>
    <row r="14664">
      <c r="D14664" s="10"/>
      <c r="E14664" s="10"/>
      <c r="G14664" s="81"/>
      <c r="AU14664" s="25"/>
    </row>
    <row r="14665">
      <c r="D14665" s="10"/>
      <c r="E14665" s="10"/>
      <c r="G14665" s="81"/>
      <c r="AU14665" s="25"/>
    </row>
    <row r="14666">
      <c r="D14666" s="10"/>
      <c r="E14666" s="10"/>
      <c r="G14666" s="81"/>
      <c r="AU14666" s="25"/>
    </row>
    <row r="14667">
      <c r="D14667" s="10"/>
      <c r="E14667" s="10"/>
      <c r="G14667" s="81"/>
      <c r="AU14667" s="25"/>
    </row>
    <row r="14668">
      <c r="D14668" s="10"/>
      <c r="E14668" s="10"/>
      <c r="G14668" s="81"/>
      <c r="AU14668" s="25"/>
    </row>
    <row r="14669">
      <c r="D14669" s="10"/>
      <c r="E14669" s="10"/>
      <c r="G14669" s="81"/>
      <c r="AU14669" s="25"/>
    </row>
    <row r="14670">
      <c r="D14670" s="10"/>
      <c r="E14670" s="10"/>
      <c r="G14670" s="81"/>
      <c r="AU14670" s="25"/>
    </row>
    <row r="14671">
      <c r="D14671" s="10"/>
      <c r="E14671" s="10"/>
      <c r="G14671" s="81"/>
      <c r="AU14671" s="25"/>
    </row>
    <row r="14672">
      <c r="D14672" s="10"/>
      <c r="E14672" s="10"/>
      <c r="G14672" s="81"/>
      <c r="AU14672" s="25"/>
    </row>
    <row r="14673">
      <c r="D14673" s="10"/>
      <c r="E14673" s="10"/>
      <c r="G14673" s="81"/>
      <c r="AU14673" s="25"/>
    </row>
    <row r="14674">
      <c r="D14674" s="10"/>
      <c r="E14674" s="10"/>
      <c r="G14674" s="81"/>
      <c r="AU14674" s="25"/>
    </row>
    <row r="14675">
      <c r="D14675" s="10"/>
      <c r="E14675" s="10"/>
      <c r="G14675" s="81"/>
      <c r="AU14675" s="25"/>
    </row>
    <row r="14676">
      <c r="D14676" s="10"/>
      <c r="E14676" s="10"/>
      <c r="G14676" s="81"/>
      <c r="AU14676" s="25"/>
    </row>
    <row r="14677">
      <c r="D14677" s="10"/>
      <c r="E14677" s="10"/>
      <c r="G14677" s="81"/>
      <c r="AU14677" s="25"/>
    </row>
    <row r="14678">
      <c r="D14678" s="10"/>
      <c r="E14678" s="10"/>
      <c r="G14678" s="81"/>
      <c r="AU14678" s="25"/>
    </row>
    <row r="14679">
      <c r="D14679" s="10"/>
      <c r="E14679" s="10"/>
      <c r="G14679" s="81"/>
      <c r="AU14679" s="25"/>
    </row>
    <row r="14680">
      <c r="D14680" s="10"/>
      <c r="E14680" s="10"/>
      <c r="G14680" s="81"/>
      <c r="AU14680" s="25"/>
    </row>
    <row r="14681">
      <c r="D14681" s="10"/>
      <c r="E14681" s="10"/>
      <c r="G14681" s="81"/>
      <c r="AU14681" s="25"/>
    </row>
    <row r="14682">
      <c r="D14682" s="10"/>
      <c r="E14682" s="10"/>
      <c r="G14682" s="81"/>
      <c r="AU14682" s="25"/>
    </row>
    <row r="14683">
      <c r="D14683" s="10"/>
      <c r="E14683" s="10"/>
      <c r="G14683" s="81"/>
      <c r="AU14683" s="25"/>
    </row>
    <row r="14684">
      <c r="D14684" s="10"/>
      <c r="E14684" s="10"/>
      <c r="G14684" s="81"/>
      <c r="AU14684" s="25"/>
    </row>
    <row r="14685">
      <c r="D14685" s="10"/>
      <c r="E14685" s="10"/>
      <c r="G14685" s="81"/>
      <c r="AU14685" s="25"/>
    </row>
    <row r="14686">
      <c r="D14686" s="10"/>
      <c r="E14686" s="10"/>
      <c r="G14686" s="81"/>
      <c r="AU14686" s="25"/>
    </row>
    <row r="14687">
      <c r="D14687" s="10"/>
      <c r="E14687" s="10"/>
      <c r="G14687" s="81"/>
      <c r="AU14687" s="25"/>
    </row>
    <row r="14688">
      <c r="D14688" s="10"/>
      <c r="E14688" s="10"/>
      <c r="G14688" s="81"/>
      <c r="AU14688" s="25"/>
    </row>
    <row r="14689">
      <c r="D14689" s="10"/>
      <c r="E14689" s="10"/>
      <c r="G14689" s="81"/>
      <c r="AU14689" s="25"/>
    </row>
    <row r="14690">
      <c r="D14690" s="10"/>
      <c r="E14690" s="10"/>
      <c r="G14690" s="81"/>
      <c r="AU14690" s="25"/>
    </row>
    <row r="14691">
      <c r="D14691" s="10"/>
      <c r="E14691" s="10"/>
      <c r="G14691" s="81"/>
      <c r="AU14691" s="25"/>
    </row>
    <row r="14692">
      <c r="D14692" s="10"/>
      <c r="E14692" s="10"/>
      <c r="G14692" s="81"/>
      <c r="AU14692" s="25"/>
    </row>
    <row r="14693">
      <c r="D14693" s="10"/>
      <c r="E14693" s="10"/>
      <c r="G14693" s="81"/>
      <c r="AU14693" s="25"/>
    </row>
    <row r="14694">
      <c r="D14694" s="10"/>
      <c r="E14694" s="10"/>
      <c r="G14694" s="81"/>
      <c r="AU14694" s="25"/>
    </row>
    <row r="14695">
      <c r="D14695" s="10"/>
      <c r="E14695" s="10"/>
      <c r="G14695" s="81"/>
      <c r="AU14695" s="25"/>
    </row>
    <row r="14696">
      <c r="D14696" s="10"/>
      <c r="E14696" s="10"/>
      <c r="G14696" s="81"/>
      <c r="AU14696" s="25"/>
    </row>
    <row r="14697">
      <c r="D14697" s="10"/>
      <c r="E14697" s="10"/>
      <c r="G14697" s="81"/>
      <c r="AU14697" s="25"/>
    </row>
    <row r="14698">
      <c r="D14698" s="10"/>
      <c r="E14698" s="10"/>
      <c r="G14698" s="81"/>
      <c r="AU14698" s="25"/>
    </row>
    <row r="14699">
      <c r="D14699" s="10"/>
      <c r="E14699" s="10"/>
      <c r="G14699" s="81"/>
      <c r="AU14699" s="25"/>
    </row>
    <row r="14700">
      <c r="D14700" s="10"/>
      <c r="E14700" s="10"/>
      <c r="G14700" s="81"/>
      <c r="AU14700" s="25"/>
    </row>
    <row r="14701">
      <c r="D14701" s="10"/>
      <c r="E14701" s="10"/>
      <c r="G14701" s="81"/>
      <c r="AU14701" s="25"/>
    </row>
    <row r="14702">
      <c r="D14702" s="10"/>
      <c r="E14702" s="10"/>
      <c r="G14702" s="81"/>
      <c r="AU14702" s="25"/>
    </row>
    <row r="14703">
      <c r="D14703" s="10"/>
      <c r="E14703" s="10"/>
      <c r="G14703" s="81"/>
      <c r="AU14703" s="25"/>
    </row>
    <row r="14704">
      <c r="D14704" s="10"/>
      <c r="E14704" s="10"/>
      <c r="G14704" s="81"/>
      <c r="AU14704" s="25"/>
    </row>
    <row r="14705">
      <c r="D14705" s="10"/>
      <c r="E14705" s="10"/>
      <c r="G14705" s="81"/>
      <c r="AU14705" s="25"/>
    </row>
    <row r="14706">
      <c r="D14706" s="10"/>
      <c r="E14706" s="10"/>
      <c r="G14706" s="81"/>
      <c r="AU14706" s="25"/>
    </row>
    <row r="14707">
      <c r="D14707" s="10"/>
      <c r="E14707" s="10"/>
      <c r="G14707" s="81"/>
      <c r="AU14707" s="25"/>
    </row>
    <row r="14708">
      <c r="D14708" s="10"/>
      <c r="E14708" s="10"/>
      <c r="G14708" s="81"/>
      <c r="AU14708" s="25"/>
    </row>
    <row r="14709">
      <c r="D14709" s="10"/>
      <c r="E14709" s="10"/>
      <c r="G14709" s="81"/>
      <c r="AU14709" s="25"/>
    </row>
    <row r="14710">
      <c r="D14710" s="10"/>
      <c r="E14710" s="10"/>
      <c r="G14710" s="81"/>
      <c r="AU14710" s="25"/>
    </row>
    <row r="14711">
      <c r="D14711" s="10"/>
      <c r="E14711" s="10"/>
      <c r="G14711" s="81"/>
      <c r="AU14711" s="25"/>
    </row>
    <row r="14712">
      <c r="D14712" s="10"/>
      <c r="E14712" s="10"/>
      <c r="G14712" s="81"/>
      <c r="AU14712" s="25"/>
    </row>
    <row r="14713">
      <c r="D14713" s="10"/>
      <c r="E14713" s="10"/>
      <c r="G14713" s="81"/>
      <c r="AU14713" s="25"/>
    </row>
    <row r="14714">
      <c r="D14714" s="10"/>
      <c r="E14714" s="10"/>
      <c r="G14714" s="81"/>
      <c r="AU14714" s="25"/>
    </row>
    <row r="14715">
      <c r="D14715" s="10"/>
      <c r="E14715" s="10"/>
      <c r="G14715" s="81"/>
      <c r="AU14715" s="25"/>
    </row>
    <row r="14716">
      <c r="D14716" s="10"/>
      <c r="E14716" s="10"/>
      <c r="G14716" s="81"/>
      <c r="AU14716" s="25"/>
    </row>
    <row r="14717">
      <c r="D14717" s="10"/>
      <c r="E14717" s="10"/>
      <c r="G14717" s="81"/>
      <c r="AU14717" s="25"/>
    </row>
    <row r="14718">
      <c r="D14718" s="10"/>
      <c r="E14718" s="10"/>
      <c r="G14718" s="81"/>
      <c r="AU14718" s="25"/>
    </row>
    <row r="14719">
      <c r="D14719" s="10"/>
      <c r="E14719" s="10"/>
      <c r="G14719" s="81"/>
      <c r="AU14719" s="25"/>
    </row>
    <row r="14720">
      <c r="D14720" s="10"/>
      <c r="E14720" s="10"/>
      <c r="G14720" s="81"/>
      <c r="AU14720" s="25"/>
    </row>
    <row r="14721">
      <c r="D14721" s="10"/>
      <c r="E14721" s="10"/>
      <c r="G14721" s="81"/>
      <c r="AU14721" s="25"/>
    </row>
    <row r="14722">
      <c r="D14722" s="10"/>
      <c r="E14722" s="10"/>
      <c r="G14722" s="81"/>
      <c r="AU14722" s="25"/>
    </row>
    <row r="14723">
      <c r="D14723" s="10"/>
      <c r="E14723" s="10"/>
      <c r="G14723" s="81"/>
      <c r="AU14723" s="25"/>
    </row>
    <row r="14724">
      <c r="D14724" s="10"/>
      <c r="E14724" s="10"/>
      <c r="G14724" s="81"/>
      <c r="AU14724" s="25"/>
    </row>
    <row r="14725">
      <c r="D14725" s="10"/>
      <c r="E14725" s="10"/>
      <c r="G14725" s="81"/>
      <c r="AU14725" s="25"/>
    </row>
    <row r="14726">
      <c r="D14726" s="10"/>
      <c r="E14726" s="10"/>
      <c r="G14726" s="81"/>
      <c r="AU14726" s="25"/>
    </row>
    <row r="14727">
      <c r="D14727" s="10"/>
      <c r="E14727" s="10"/>
      <c r="G14727" s="81"/>
      <c r="AU14727" s="25"/>
    </row>
    <row r="14728">
      <c r="D14728" s="10"/>
      <c r="E14728" s="10"/>
      <c r="G14728" s="81"/>
      <c r="AU14728" s="25"/>
    </row>
    <row r="14729">
      <c r="D14729" s="10"/>
      <c r="E14729" s="10"/>
      <c r="G14729" s="81"/>
      <c r="AU14729" s="25"/>
    </row>
    <row r="14730">
      <c r="D14730" s="10"/>
      <c r="E14730" s="10"/>
      <c r="G14730" s="81"/>
      <c r="AU14730" s="25"/>
    </row>
    <row r="14731">
      <c r="D14731" s="10"/>
      <c r="E14731" s="10"/>
      <c r="G14731" s="81"/>
      <c r="AU14731" s="25"/>
    </row>
    <row r="14732">
      <c r="D14732" s="10"/>
      <c r="E14732" s="10"/>
      <c r="G14732" s="81"/>
      <c r="AU14732" s="25"/>
    </row>
    <row r="14733">
      <c r="D14733" s="10"/>
      <c r="E14733" s="10"/>
      <c r="G14733" s="81"/>
      <c r="AU14733" s="25"/>
    </row>
    <row r="14734">
      <c r="D14734" s="10"/>
      <c r="E14734" s="10"/>
      <c r="G14734" s="81"/>
      <c r="AU14734" s="25"/>
    </row>
    <row r="14735">
      <c r="D14735" s="10"/>
      <c r="E14735" s="10"/>
      <c r="G14735" s="81"/>
      <c r="AU14735" s="25"/>
    </row>
    <row r="14736">
      <c r="D14736" s="10"/>
      <c r="E14736" s="10"/>
      <c r="G14736" s="81"/>
      <c r="AU14736" s="25"/>
    </row>
    <row r="14737">
      <c r="D14737" s="10"/>
      <c r="E14737" s="10"/>
      <c r="G14737" s="81"/>
      <c r="AU14737" s="25"/>
    </row>
    <row r="14738">
      <c r="D14738" s="10"/>
      <c r="E14738" s="10"/>
      <c r="G14738" s="81"/>
      <c r="AU14738" s="25"/>
    </row>
    <row r="14739">
      <c r="D14739" s="10"/>
      <c r="E14739" s="10"/>
      <c r="G14739" s="81"/>
      <c r="AU14739" s="25"/>
    </row>
    <row r="14740">
      <c r="D14740" s="10"/>
      <c r="E14740" s="10"/>
      <c r="G14740" s="81"/>
      <c r="AU14740" s="25"/>
    </row>
    <row r="14741">
      <c r="D14741" s="10"/>
      <c r="E14741" s="10"/>
      <c r="G14741" s="81"/>
      <c r="AU14741" s="25"/>
    </row>
    <row r="14742">
      <c r="D14742" s="10"/>
      <c r="E14742" s="10"/>
      <c r="G14742" s="81"/>
      <c r="AU14742" s="25"/>
    </row>
    <row r="14743">
      <c r="D14743" s="10"/>
      <c r="E14743" s="10"/>
      <c r="G14743" s="81"/>
      <c r="AU14743" s="25"/>
    </row>
    <row r="14744">
      <c r="D14744" s="10"/>
      <c r="E14744" s="10"/>
      <c r="G14744" s="81"/>
      <c r="AU14744" s="25"/>
    </row>
    <row r="14745">
      <c r="D14745" s="10"/>
      <c r="E14745" s="10"/>
      <c r="G14745" s="81"/>
      <c r="AU14745" s="25"/>
    </row>
    <row r="14746">
      <c r="D14746" s="10"/>
      <c r="E14746" s="10"/>
      <c r="G14746" s="81"/>
      <c r="AU14746" s="25"/>
    </row>
    <row r="14747">
      <c r="D14747" s="10"/>
      <c r="E14747" s="10"/>
      <c r="G14747" s="81"/>
      <c r="AU14747" s="25"/>
    </row>
    <row r="14748">
      <c r="D14748" s="10"/>
      <c r="E14748" s="10"/>
      <c r="G14748" s="81"/>
      <c r="AU14748" s="25"/>
    </row>
    <row r="14749">
      <c r="D14749" s="10"/>
      <c r="E14749" s="10"/>
      <c r="G14749" s="81"/>
      <c r="AU14749" s="25"/>
    </row>
    <row r="14750">
      <c r="D14750" s="10"/>
      <c r="E14750" s="10"/>
      <c r="G14750" s="81"/>
      <c r="AU14750" s="25"/>
    </row>
    <row r="14751">
      <c r="D14751" s="10"/>
      <c r="E14751" s="10"/>
      <c r="G14751" s="81"/>
      <c r="AU14751" s="25"/>
    </row>
    <row r="14752">
      <c r="D14752" s="10"/>
      <c r="E14752" s="10"/>
      <c r="G14752" s="81"/>
      <c r="AU14752" s="25"/>
    </row>
    <row r="14753">
      <c r="D14753" s="10"/>
      <c r="E14753" s="10"/>
      <c r="G14753" s="81"/>
      <c r="AU14753" s="25"/>
    </row>
    <row r="14754">
      <c r="D14754" s="10"/>
      <c r="E14754" s="10"/>
      <c r="G14754" s="81"/>
      <c r="AU14754" s="25"/>
    </row>
    <row r="14755">
      <c r="D14755" s="10"/>
      <c r="E14755" s="10"/>
      <c r="G14755" s="81"/>
      <c r="AU14755" s="25"/>
    </row>
    <row r="14756">
      <c r="D14756" s="10"/>
      <c r="E14756" s="10"/>
      <c r="G14756" s="81"/>
      <c r="AU14756" s="25"/>
    </row>
    <row r="14757">
      <c r="D14757" s="10"/>
      <c r="E14757" s="10"/>
      <c r="G14757" s="81"/>
      <c r="AU14757" s="25"/>
    </row>
    <row r="14758">
      <c r="D14758" s="10"/>
      <c r="E14758" s="10"/>
      <c r="G14758" s="81"/>
      <c r="AU14758" s="25"/>
    </row>
    <row r="14759">
      <c r="D14759" s="10"/>
      <c r="E14759" s="10"/>
      <c r="G14759" s="81"/>
      <c r="AU14759" s="25"/>
    </row>
    <row r="14760">
      <c r="D14760" s="10"/>
      <c r="E14760" s="10"/>
      <c r="G14760" s="81"/>
      <c r="AU14760" s="25"/>
    </row>
    <row r="14761">
      <c r="D14761" s="10"/>
      <c r="E14761" s="10"/>
      <c r="G14761" s="81"/>
      <c r="AU14761" s="25"/>
    </row>
    <row r="14762">
      <c r="D14762" s="10"/>
      <c r="E14762" s="10"/>
      <c r="G14762" s="81"/>
      <c r="AU14762" s="25"/>
    </row>
    <row r="14763">
      <c r="D14763" s="10"/>
      <c r="E14763" s="10"/>
      <c r="G14763" s="81"/>
      <c r="AU14763" s="25"/>
    </row>
    <row r="14764">
      <c r="D14764" s="10"/>
      <c r="E14764" s="10"/>
      <c r="G14764" s="81"/>
      <c r="AU14764" s="25"/>
    </row>
    <row r="14765">
      <c r="D14765" s="10"/>
      <c r="E14765" s="10"/>
      <c r="G14765" s="81"/>
      <c r="AU14765" s="25"/>
    </row>
    <row r="14766">
      <c r="D14766" s="10"/>
      <c r="E14766" s="10"/>
      <c r="G14766" s="81"/>
      <c r="AU14766" s="25"/>
    </row>
    <row r="14767">
      <c r="D14767" s="10"/>
      <c r="E14767" s="10"/>
      <c r="G14767" s="81"/>
      <c r="AU14767" s="25"/>
    </row>
    <row r="14768">
      <c r="D14768" s="10"/>
      <c r="E14768" s="10"/>
      <c r="G14768" s="81"/>
      <c r="AU14768" s="25"/>
    </row>
    <row r="14769">
      <c r="D14769" s="10"/>
      <c r="E14769" s="10"/>
      <c r="G14769" s="81"/>
      <c r="AU14769" s="25"/>
    </row>
    <row r="14770">
      <c r="D14770" s="10"/>
      <c r="E14770" s="10"/>
      <c r="G14770" s="81"/>
      <c r="AU14770" s="25"/>
    </row>
    <row r="14771">
      <c r="D14771" s="10"/>
      <c r="E14771" s="10"/>
      <c r="G14771" s="81"/>
      <c r="AU14771" s="25"/>
    </row>
    <row r="14772">
      <c r="D14772" s="10"/>
      <c r="E14772" s="10"/>
      <c r="G14772" s="81"/>
      <c r="AU14772" s="25"/>
    </row>
    <row r="14773">
      <c r="D14773" s="10"/>
      <c r="E14773" s="10"/>
      <c r="G14773" s="81"/>
      <c r="AU14773" s="25"/>
    </row>
    <row r="14774">
      <c r="D14774" s="10"/>
      <c r="E14774" s="10"/>
      <c r="G14774" s="81"/>
      <c r="AU14774" s="25"/>
    </row>
    <row r="14775">
      <c r="D14775" s="10"/>
      <c r="E14775" s="10"/>
      <c r="G14775" s="81"/>
      <c r="AU14775" s="25"/>
    </row>
    <row r="14776">
      <c r="D14776" s="10"/>
      <c r="E14776" s="10"/>
      <c r="G14776" s="81"/>
      <c r="AU14776" s="25"/>
    </row>
    <row r="14777">
      <c r="D14777" s="10"/>
      <c r="E14777" s="10"/>
      <c r="G14777" s="81"/>
      <c r="AU14777" s="25"/>
    </row>
    <row r="14778">
      <c r="D14778" s="10"/>
      <c r="E14778" s="10"/>
      <c r="G14778" s="81"/>
      <c r="AU14778" s="25"/>
    </row>
    <row r="14779">
      <c r="D14779" s="10"/>
      <c r="E14779" s="10"/>
      <c r="G14779" s="81"/>
      <c r="AU14779" s="25"/>
    </row>
    <row r="14780">
      <c r="D14780" s="10"/>
      <c r="E14780" s="10"/>
      <c r="G14780" s="81"/>
      <c r="AU14780" s="25"/>
    </row>
    <row r="14781">
      <c r="D14781" s="10"/>
      <c r="E14781" s="10"/>
      <c r="G14781" s="81"/>
      <c r="AU14781" s="25"/>
    </row>
    <row r="14782">
      <c r="D14782" s="10"/>
      <c r="E14782" s="10"/>
      <c r="G14782" s="81"/>
      <c r="AU14782" s="25"/>
    </row>
    <row r="14783">
      <c r="D14783" s="10"/>
      <c r="E14783" s="10"/>
      <c r="G14783" s="81"/>
      <c r="AU14783" s="25"/>
    </row>
    <row r="14784">
      <c r="D14784" s="10"/>
      <c r="E14784" s="10"/>
      <c r="G14784" s="81"/>
      <c r="AU14784" s="25"/>
    </row>
    <row r="14785">
      <c r="D14785" s="10"/>
      <c r="E14785" s="10"/>
      <c r="G14785" s="81"/>
      <c r="AU14785" s="25"/>
    </row>
    <row r="14786">
      <c r="D14786" s="10"/>
      <c r="E14786" s="10"/>
      <c r="G14786" s="81"/>
      <c r="AU14786" s="25"/>
    </row>
    <row r="14787">
      <c r="D14787" s="10"/>
      <c r="E14787" s="10"/>
      <c r="G14787" s="81"/>
      <c r="AU14787" s="25"/>
    </row>
    <row r="14788">
      <c r="D14788" s="10"/>
      <c r="E14788" s="10"/>
      <c r="G14788" s="81"/>
      <c r="AU14788" s="25"/>
    </row>
    <row r="14789">
      <c r="D14789" s="10"/>
      <c r="E14789" s="10"/>
      <c r="G14789" s="81"/>
      <c r="AU14789" s="25"/>
    </row>
    <row r="14790">
      <c r="D14790" s="10"/>
      <c r="E14790" s="10"/>
      <c r="G14790" s="81"/>
      <c r="AU14790" s="25"/>
    </row>
    <row r="14791">
      <c r="D14791" s="10"/>
      <c r="E14791" s="10"/>
      <c r="G14791" s="81"/>
      <c r="AU14791" s="25"/>
    </row>
    <row r="14792">
      <c r="D14792" s="10"/>
      <c r="E14792" s="10"/>
      <c r="G14792" s="81"/>
      <c r="AU14792" s="25"/>
    </row>
    <row r="14793">
      <c r="D14793" s="10"/>
      <c r="E14793" s="10"/>
      <c r="G14793" s="81"/>
      <c r="AU14793" s="25"/>
    </row>
    <row r="14794">
      <c r="D14794" s="10"/>
      <c r="E14794" s="10"/>
      <c r="G14794" s="81"/>
      <c r="AU14794" s="25"/>
    </row>
    <row r="14795">
      <c r="D14795" s="10"/>
      <c r="E14795" s="10"/>
      <c r="G14795" s="81"/>
      <c r="AU14795" s="25"/>
    </row>
    <row r="14796">
      <c r="D14796" s="10"/>
      <c r="E14796" s="10"/>
      <c r="G14796" s="81"/>
      <c r="AU14796" s="25"/>
    </row>
    <row r="14797">
      <c r="D14797" s="10"/>
      <c r="E14797" s="10"/>
      <c r="G14797" s="81"/>
      <c r="AU14797" s="25"/>
    </row>
    <row r="14798">
      <c r="D14798" s="10"/>
      <c r="E14798" s="10"/>
      <c r="G14798" s="81"/>
      <c r="AU14798" s="25"/>
    </row>
    <row r="14799">
      <c r="D14799" s="10"/>
      <c r="E14799" s="10"/>
      <c r="G14799" s="81"/>
      <c r="AU14799" s="25"/>
    </row>
    <row r="14800">
      <c r="D14800" s="10"/>
      <c r="E14800" s="10"/>
      <c r="G14800" s="81"/>
      <c r="AU14800" s="25"/>
    </row>
    <row r="14801">
      <c r="D14801" s="10"/>
      <c r="E14801" s="10"/>
      <c r="G14801" s="81"/>
      <c r="AU14801" s="25"/>
    </row>
    <row r="14802">
      <c r="D14802" s="10"/>
      <c r="E14802" s="10"/>
      <c r="G14802" s="81"/>
      <c r="AU14802" s="25"/>
    </row>
    <row r="14803">
      <c r="D14803" s="10"/>
      <c r="E14803" s="10"/>
      <c r="G14803" s="81"/>
      <c r="AU14803" s="25"/>
    </row>
    <row r="14804">
      <c r="D14804" s="10"/>
      <c r="E14804" s="10"/>
      <c r="G14804" s="81"/>
      <c r="AU14804" s="25"/>
    </row>
    <row r="14805">
      <c r="D14805" s="10"/>
      <c r="E14805" s="10"/>
      <c r="G14805" s="81"/>
      <c r="AU14805" s="25"/>
    </row>
    <row r="14806">
      <c r="D14806" s="10"/>
      <c r="E14806" s="10"/>
      <c r="G14806" s="81"/>
      <c r="AU14806" s="25"/>
    </row>
    <row r="14807">
      <c r="D14807" s="10"/>
      <c r="E14807" s="10"/>
      <c r="G14807" s="81"/>
      <c r="AU14807" s="25"/>
    </row>
    <row r="14808">
      <c r="D14808" s="10"/>
      <c r="E14808" s="10"/>
      <c r="G14808" s="81"/>
      <c r="AU14808" s="25"/>
    </row>
    <row r="14809">
      <c r="D14809" s="10"/>
      <c r="E14809" s="10"/>
      <c r="G14809" s="81"/>
      <c r="AU14809" s="25"/>
    </row>
    <row r="14810">
      <c r="D14810" s="10"/>
      <c r="E14810" s="10"/>
      <c r="G14810" s="81"/>
      <c r="AU14810" s="25"/>
    </row>
    <row r="14811">
      <c r="D14811" s="10"/>
      <c r="E14811" s="10"/>
      <c r="G14811" s="81"/>
      <c r="AU14811" s="25"/>
    </row>
    <row r="14812">
      <c r="D14812" s="10"/>
      <c r="E14812" s="10"/>
      <c r="G14812" s="81"/>
      <c r="AU14812" s="25"/>
    </row>
    <row r="14813">
      <c r="D14813" s="10"/>
      <c r="E14813" s="10"/>
      <c r="G14813" s="81"/>
      <c r="AU14813" s="25"/>
    </row>
    <row r="14814">
      <c r="D14814" s="10"/>
      <c r="E14814" s="10"/>
      <c r="G14814" s="81"/>
      <c r="AU14814" s="25"/>
    </row>
    <row r="14815">
      <c r="D14815" s="10"/>
      <c r="E14815" s="10"/>
      <c r="G14815" s="81"/>
      <c r="AU14815" s="25"/>
    </row>
    <row r="14816">
      <c r="D14816" s="10"/>
      <c r="E14816" s="10"/>
      <c r="G14816" s="81"/>
      <c r="AU14816" s="25"/>
    </row>
    <row r="14817">
      <c r="D14817" s="10"/>
      <c r="E14817" s="10"/>
      <c r="G14817" s="81"/>
      <c r="AU14817" s="25"/>
    </row>
    <row r="14818">
      <c r="D14818" s="10"/>
      <c r="E14818" s="10"/>
      <c r="G14818" s="81"/>
      <c r="AU14818" s="25"/>
    </row>
    <row r="14819">
      <c r="D14819" s="10"/>
      <c r="E14819" s="10"/>
      <c r="G14819" s="81"/>
      <c r="AU14819" s="25"/>
    </row>
    <row r="14820">
      <c r="D14820" s="10"/>
      <c r="E14820" s="10"/>
      <c r="G14820" s="81"/>
      <c r="AU14820" s="25"/>
    </row>
    <row r="14821">
      <c r="D14821" s="10"/>
      <c r="E14821" s="10"/>
      <c r="G14821" s="81"/>
      <c r="AU14821" s="25"/>
    </row>
    <row r="14822">
      <c r="D14822" s="10"/>
      <c r="E14822" s="10"/>
      <c r="G14822" s="81"/>
      <c r="AU14822" s="25"/>
    </row>
    <row r="14823">
      <c r="D14823" s="10"/>
      <c r="E14823" s="10"/>
      <c r="G14823" s="81"/>
      <c r="AU14823" s="25"/>
    </row>
    <row r="14824">
      <c r="D14824" s="10"/>
      <c r="E14824" s="10"/>
      <c r="G14824" s="81"/>
      <c r="AU14824" s="25"/>
    </row>
    <row r="14825">
      <c r="D14825" s="10"/>
      <c r="E14825" s="10"/>
      <c r="G14825" s="81"/>
      <c r="AU14825" s="25"/>
    </row>
    <row r="14826">
      <c r="D14826" s="10"/>
      <c r="E14826" s="10"/>
      <c r="G14826" s="81"/>
      <c r="AU14826" s="25"/>
    </row>
    <row r="14827">
      <c r="D14827" s="10"/>
      <c r="E14827" s="10"/>
      <c r="G14827" s="81"/>
      <c r="AU14827" s="25"/>
    </row>
    <row r="14828">
      <c r="D14828" s="10"/>
      <c r="E14828" s="10"/>
      <c r="G14828" s="81"/>
      <c r="AU14828" s="25"/>
    </row>
    <row r="14829">
      <c r="D14829" s="10"/>
      <c r="E14829" s="10"/>
      <c r="G14829" s="81"/>
      <c r="AU14829" s="25"/>
    </row>
    <row r="14830">
      <c r="D14830" s="10"/>
      <c r="E14830" s="10"/>
      <c r="G14830" s="81"/>
      <c r="AU14830" s="25"/>
    </row>
    <row r="14831">
      <c r="D14831" s="10"/>
      <c r="E14831" s="10"/>
      <c r="G14831" s="81"/>
      <c r="AU14831" s="25"/>
    </row>
    <row r="14832">
      <c r="D14832" s="10"/>
      <c r="E14832" s="10"/>
      <c r="G14832" s="81"/>
      <c r="AU14832" s="25"/>
    </row>
    <row r="14833">
      <c r="D14833" s="10"/>
      <c r="E14833" s="10"/>
      <c r="G14833" s="81"/>
      <c r="AU14833" s="25"/>
    </row>
    <row r="14834">
      <c r="D14834" s="10"/>
      <c r="E14834" s="10"/>
      <c r="G14834" s="81"/>
      <c r="AU14834" s="25"/>
    </row>
    <row r="14835">
      <c r="D14835" s="10"/>
      <c r="E14835" s="10"/>
      <c r="G14835" s="81"/>
      <c r="AU14835" s="25"/>
    </row>
    <row r="14836">
      <c r="D14836" s="10"/>
      <c r="E14836" s="10"/>
      <c r="G14836" s="81"/>
      <c r="AU14836" s="25"/>
    </row>
    <row r="14837">
      <c r="D14837" s="10"/>
      <c r="E14837" s="10"/>
      <c r="G14837" s="81"/>
      <c r="AU14837" s="25"/>
    </row>
    <row r="14838">
      <c r="D14838" s="10"/>
      <c r="E14838" s="10"/>
      <c r="G14838" s="81"/>
      <c r="AU14838" s="25"/>
    </row>
    <row r="14839">
      <c r="D14839" s="10"/>
      <c r="E14839" s="10"/>
      <c r="G14839" s="81"/>
      <c r="AU14839" s="25"/>
    </row>
    <row r="14840">
      <c r="D14840" s="10"/>
      <c r="E14840" s="10"/>
      <c r="G14840" s="81"/>
      <c r="AU14840" s="25"/>
    </row>
    <row r="14841">
      <c r="D14841" s="10"/>
      <c r="E14841" s="10"/>
      <c r="G14841" s="81"/>
      <c r="AU14841" s="25"/>
    </row>
    <row r="14842">
      <c r="D14842" s="10"/>
      <c r="E14842" s="10"/>
      <c r="G14842" s="81"/>
      <c r="AU14842" s="25"/>
    </row>
    <row r="14843">
      <c r="D14843" s="10"/>
      <c r="E14843" s="10"/>
      <c r="G14843" s="81"/>
      <c r="AU14843" s="25"/>
    </row>
    <row r="14844">
      <c r="D14844" s="10"/>
      <c r="E14844" s="10"/>
      <c r="G14844" s="81"/>
      <c r="AU14844" s="25"/>
    </row>
    <row r="14845">
      <c r="D14845" s="10"/>
      <c r="E14845" s="10"/>
      <c r="G14845" s="81"/>
      <c r="AU14845" s="25"/>
    </row>
    <row r="14846">
      <c r="D14846" s="10"/>
      <c r="E14846" s="10"/>
      <c r="G14846" s="81"/>
      <c r="AU14846" s="25"/>
    </row>
    <row r="14847">
      <c r="D14847" s="10"/>
      <c r="E14847" s="10"/>
      <c r="G14847" s="81"/>
      <c r="AU14847" s="25"/>
    </row>
    <row r="14848">
      <c r="D14848" s="10"/>
      <c r="E14848" s="10"/>
      <c r="G14848" s="81"/>
      <c r="AU14848" s="25"/>
    </row>
    <row r="14849">
      <c r="D14849" s="10"/>
      <c r="E14849" s="10"/>
      <c r="G14849" s="81"/>
      <c r="AU14849" s="25"/>
    </row>
    <row r="14850">
      <c r="D14850" s="10"/>
      <c r="E14850" s="10"/>
      <c r="G14850" s="81"/>
      <c r="AU14850" s="25"/>
    </row>
    <row r="14851">
      <c r="D14851" s="10"/>
      <c r="E14851" s="10"/>
      <c r="G14851" s="81"/>
      <c r="AU14851" s="25"/>
    </row>
    <row r="14852">
      <c r="D14852" s="10"/>
      <c r="E14852" s="10"/>
      <c r="G14852" s="81"/>
      <c r="AU14852" s="25"/>
    </row>
    <row r="14853">
      <c r="D14853" s="10"/>
      <c r="E14853" s="10"/>
      <c r="G14853" s="81"/>
      <c r="AU14853" s="25"/>
    </row>
    <row r="14854">
      <c r="D14854" s="10"/>
      <c r="E14854" s="10"/>
      <c r="G14854" s="81"/>
      <c r="AU14854" s="25"/>
    </row>
    <row r="14855">
      <c r="D14855" s="10"/>
      <c r="E14855" s="10"/>
      <c r="G14855" s="81"/>
      <c r="AU14855" s="25"/>
    </row>
    <row r="14856">
      <c r="D14856" s="10"/>
      <c r="E14856" s="10"/>
      <c r="G14856" s="81"/>
      <c r="AU14856" s="25"/>
    </row>
    <row r="14857">
      <c r="D14857" s="10"/>
      <c r="E14857" s="10"/>
      <c r="G14857" s="81"/>
      <c r="AU14857" s="25"/>
    </row>
    <row r="14858">
      <c r="D14858" s="10"/>
      <c r="E14858" s="10"/>
      <c r="G14858" s="81"/>
      <c r="AU14858" s="25"/>
    </row>
    <row r="14859">
      <c r="D14859" s="10"/>
      <c r="E14859" s="10"/>
      <c r="G14859" s="81"/>
      <c r="AU14859" s="25"/>
    </row>
    <row r="14860">
      <c r="D14860" s="10"/>
      <c r="E14860" s="10"/>
      <c r="G14860" s="81"/>
      <c r="AU14860" s="25"/>
    </row>
    <row r="14861">
      <c r="D14861" s="10"/>
      <c r="E14861" s="10"/>
      <c r="G14861" s="81"/>
      <c r="AU14861" s="25"/>
    </row>
    <row r="14862">
      <c r="D14862" s="10"/>
      <c r="E14862" s="10"/>
      <c r="G14862" s="81"/>
      <c r="AU14862" s="25"/>
    </row>
    <row r="14863">
      <c r="D14863" s="10"/>
      <c r="E14863" s="10"/>
      <c r="G14863" s="81"/>
      <c r="AU14863" s="25"/>
    </row>
    <row r="14864">
      <c r="D14864" s="10"/>
      <c r="E14864" s="10"/>
      <c r="G14864" s="81"/>
      <c r="AU14864" s="25"/>
    </row>
    <row r="14865">
      <c r="D14865" s="10"/>
      <c r="E14865" s="10"/>
      <c r="G14865" s="81"/>
      <c r="AU14865" s="25"/>
    </row>
    <row r="14866">
      <c r="D14866" s="10"/>
      <c r="E14866" s="10"/>
      <c r="G14866" s="81"/>
      <c r="AU14866" s="25"/>
    </row>
    <row r="14867">
      <c r="D14867" s="10"/>
      <c r="E14867" s="10"/>
      <c r="G14867" s="81"/>
      <c r="AU14867" s="25"/>
    </row>
    <row r="14868">
      <c r="D14868" s="10"/>
      <c r="E14868" s="10"/>
      <c r="G14868" s="81"/>
      <c r="AU14868" s="25"/>
    </row>
    <row r="14869">
      <c r="D14869" s="10"/>
      <c r="E14869" s="10"/>
      <c r="G14869" s="81"/>
      <c r="AU14869" s="25"/>
    </row>
    <row r="14870">
      <c r="D14870" s="10"/>
      <c r="E14870" s="10"/>
      <c r="G14870" s="81"/>
      <c r="AU14870" s="25"/>
    </row>
    <row r="14871">
      <c r="D14871" s="10"/>
      <c r="E14871" s="10"/>
      <c r="G14871" s="81"/>
      <c r="AU14871" s="25"/>
    </row>
    <row r="14872">
      <c r="D14872" s="10"/>
      <c r="E14872" s="10"/>
      <c r="G14872" s="81"/>
      <c r="AU14872" s="25"/>
    </row>
    <row r="14873">
      <c r="D14873" s="10"/>
      <c r="E14873" s="10"/>
      <c r="G14873" s="81"/>
      <c r="AU14873" s="25"/>
    </row>
    <row r="14874">
      <c r="D14874" s="10"/>
      <c r="E14874" s="10"/>
      <c r="G14874" s="81"/>
      <c r="AU14874" s="25"/>
    </row>
    <row r="14875">
      <c r="D14875" s="10"/>
      <c r="E14875" s="10"/>
      <c r="G14875" s="81"/>
      <c r="AU14875" s="25"/>
    </row>
    <row r="14876">
      <c r="D14876" s="10"/>
      <c r="E14876" s="10"/>
      <c r="G14876" s="81"/>
      <c r="AU14876" s="25"/>
    </row>
    <row r="14877">
      <c r="D14877" s="10"/>
      <c r="E14877" s="10"/>
      <c r="G14877" s="81"/>
      <c r="AU14877" s="25"/>
    </row>
    <row r="14878">
      <c r="D14878" s="10"/>
      <c r="E14878" s="10"/>
      <c r="G14878" s="81"/>
      <c r="AU14878" s="25"/>
    </row>
    <row r="14879">
      <c r="D14879" s="10"/>
      <c r="E14879" s="10"/>
      <c r="G14879" s="81"/>
      <c r="AU14879" s="25"/>
    </row>
    <row r="14880">
      <c r="D14880" s="10"/>
      <c r="E14880" s="10"/>
      <c r="G14880" s="81"/>
      <c r="AU14880" s="25"/>
    </row>
    <row r="14881">
      <c r="D14881" s="10"/>
      <c r="E14881" s="10"/>
      <c r="G14881" s="81"/>
      <c r="AU14881" s="25"/>
    </row>
    <row r="14882">
      <c r="D14882" s="10"/>
      <c r="E14882" s="10"/>
      <c r="G14882" s="81"/>
      <c r="AU14882" s="25"/>
    </row>
    <row r="14883">
      <c r="D14883" s="10"/>
      <c r="E14883" s="10"/>
      <c r="G14883" s="81"/>
      <c r="AU14883" s="25"/>
    </row>
    <row r="14884">
      <c r="D14884" s="10"/>
      <c r="E14884" s="10"/>
      <c r="G14884" s="81"/>
      <c r="AU14884" s="25"/>
    </row>
    <row r="14885">
      <c r="D14885" s="10"/>
      <c r="E14885" s="10"/>
      <c r="G14885" s="81"/>
      <c r="AU14885" s="25"/>
    </row>
    <row r="14886">
      <c r="D14886" s="10"/>
      <c r="E14886" s="10"/>
      <c r="G14886" s="81"/>
      <c r="AU14886" s="25"/>
    </row>
    <row r="14887">
      <c r="D14887" s="10"/>
      <c r="E14887" s="10"/>
      <c r="G14887" s="81"/>
      <c r="AU14887" s="25"/>
    </row>
    <row r="14888">
      <c r="D14888" s="10"/>
      <c r="E14888" s="10"/>
      <c r="G14888" s="81"/>
      <c r="AU14888" s="25"/>
    </row>
    <row r="14889">
      <c r="D14889" s="10"/>
      <c r="E14889" s="10"/>
      <c r="G14889" s="81"/>
      <c r="AU14889" s="25"/>
    </row>
    <row r="14890">
      <c r="D14890" s="10"/>
      <c r="E14890" s="10"/>
      <c r="G14890" s="81"/>
      <c r="AU14890" s="25"/>
    </row>
    <row r="14891">
      <c r="D14891" s="10"/>
      <c r="E14891" s="10"/>
      <c r="G14891" s="81"/>
      <c r="AU14891" s="25"/>
    </row>
    <row r="14892">
      <c r="D14892" s="10"/>
      <c r="E14892" s="10"/>
      <c r="G14892" s="81"/>
      <c r="AU14892" s="25"/>
    </row>
    <row r="14893">
      <c r="D14893" s="10"/>
      <c r="E14893" s="10"/>
      <c r="G14893" s="81"/>
      <c r="AU14893" s="25"/>
    </row>
    <row r="14894">
      <c r="D14894" s="10"/>
      <c r="E14894" s="10"/>
      <c r="G14894" s="81"/>
      <c r="AU14894" s="25"/>
    </row>
    <row r="14895">
      <c r="D14895" s="10"/>
      <c r="E14895" s="10"/>
      <c r="G14895" s="81"/>
      <c r="AU14895" s="25"/>
    </row>
    <row r="14896">
      <c r="D14896" s="10"/>
      <c r="E14896" s="10"/>
      <c r="G14896" s="81"/>
      <c r="AU14896" s="25"/>
    </row>
    <row r="14897">
      <c r="D14897" s="10"/>
      <c r="E14897" s="10"/>
      <c r="G14897" s="81"/>
      <c r="AU14897" s="25"/>
    </row>
    <row r="14898">
      <c r="D14898" s="10"/>
      <c r="E14898" s="10"/>
      <c r="G14898" s="81"/>
      <c r="AU14898" s="25"/>
    </row>
    <row r="14899">
      <c r="D14899" s="10"/>
      <c r="E14899" s="10"/>
      <c r="G14899" s="81"/>
      <c r="AU14899" s="25"/>
    </row>
    <row r="14900">
      <c r="D14900" s="10"/>
      <c r="E14900" s="10"/>
      <c r="G14900" s="81"/>
      <c r="AU14900" s="25"/>
    </row>
    <row r="14901">
      <c r="D14901" s="10"/>
      <c r="E14901" s="10"/>
      <c r="G14901" s="81"/>
      <c r="AU14901" s="25"/>
    </row>
    <row r="14902">
      <c r="D14902" s="10"/>
      <c r="E14902" s="10"/>
      <c r="G14902" s="81"/>
      <c r="AU14902" s="25"/>
    </row>
    <row r="14903">
      <c r="D14903" s="10"/>
      <c r="E14903" s="10"/>
      <c r="G14903" s="81"/>
      <c r="AU14903" s="25"/>
    </row>
    <row r="14904">
      <c r="D14904" s="10"/>
      <c r="E14904" s="10"/>
      <c r="G14904" s="81"/>
      <c r="AU14904" s="25"/>
    </row>
    <row r="14905">
      <c r="D14905" s="10"/>
      <c r="E14905" s="10"/>
      <c r="G14905" s="81"/>
      <c r="AU14905" s="25"/>
    </row>
    <row r="14906">
      <c r="D14906" s="10"/>
      <c r="E14906" s="10"/>
      <c r="G14906" s="81"/>
      <c r="AU14906" s="25"/>
    </row>
    <row r="14907">
      <c r="D14907" s="10"/>
      <c r="E14907" s="10"/>
      <c r="G14907" s="81"/>
      <c r="AU14907" s="25"/>
    </row>
    <row r="14908">
      <c r="D14908" s="10"/>
      <c r="E14908" s="10"/>
      <c r="G14908" s="81"/>
      <c r="AU14908" s="25"/>
    </row>
    <row r="14909">
      <c r="D14909" s="10"/>
      <c r="E14909" s="10"/>
      <c r="G14909" s="81"/>
      <c r="AU14909" s="25"/>
    </row>
    <row r="14910">
      <c r="D14910" s="10"/>
      <c r="E14910" s="10"/>
      <c r="G14910" s="81"/>
      <c r="AU14910" s="25"/>
    </row>
    <row r="14911">
      <c r="D14911" s="10"/>
      <c r="E14911" s="10"/>
      <c r="G14911" s="81"/>
      <c r="AU14911" s="25"/>
    </row>
    <row r="14912">
      <c r="D14912" s="10"/>
      <c r="E14912" s="10"/>
      <c r="G14912" s="81"/>
      <c r="AU14912" s="25"/>
    </row>
    <row r="14913">
      <c r="D14913" s="10"/>
      <c r="E14913" s="10"/>
      <c r="G14913" s="81"/>
      <c r="AU14913" s="25"/>
    </row>
    <row r="14914">
      <c r="D14914" s="10"/>
      <c r="E14914" s="10"/>
      <c r="G14914" s="81"/>
      <c r="AU14914" s="25"/>
    </row>
    <row r="14915">
      <c r="D14915" s="10"/>
      <c r="E14915" s="10"/>
      <c r="G14915" s="81"/>
      <c r="AU14915" s="25"/>
    </row>
    <row r="14916">
      <c r="D14916" s="10"/>
      <c r="E14916" s="10"/>
      <c r="G14916" s="81"/>
      <c r="AU14916" s="25"/>
    </row>
    <row r="14917">
      <c r="D14917" s="10"/>
      <c r="E14917" s="10"/>
      <c r="G14917" s="81"/>
      <c r="AU14917" s="25"/>
    </row>
    <row r="14918">
      <c r="D14918" s="10"/>
      <c r="E14918" s="10"/>
      <c r="G14918" s="81"/>
      <c r="AU14918" s="25"/>
    </row>
    <row r="14919">
      <c r="D14919" s="10"/>
      <c r="E14919" s="10"/>
      <c r="G14919" s="81"/>
      <c r="AU14919" s="25"/>
    </row>
    <row r="14920">
      <c r="D14920" s="10"/>
      <c r="E14920" s="10"/>
      <c r="G14920" s="81"/>
      <c r="AU14920" s="25"/>
    </row>
    <row r="14921">
      <c r="D14921" s="10"/>
      <c r="E14921" s="10"/>
      <c r="G14921" s="81"/>
      <c r="AU14921" s="25"/>
    </row>
    <row r="14922">
      <c r="D14922" s="10"/>
      <c r="E14922" s="10"/>
      <c r="G14922" s="81"/>
      <c r="AU14922" s="25"/>
    </row>
    <row r="14923">
      <c r="D14923" s="10"/>
      <c r="E14923" s="10"/>
      <c r="G14923" s="81"/>
      <c r="AU14923" s="25"/>
    </row>
    <row r="14924">
      <c r="D14924" s="10"/>
      <c r="E14924" s="10"/>
      <c r="G14924" s="81"/>
      <c r="AU14924" s="25"/>
    </row>
    <row r="14925">
      <c r="D14925" s="10"/>
      <c r="E14925" s="10"/>
      <c r="G14925" s="81"/>
      <c r="AU14925" s="25"/>
    </row>
    <row r="14926">
      <c r="D14926" s="10"/>
      <c r="E14926" s="10"/>
      <c r="G14926" s="81"/>
      <c r="AU14926" s="25"/>
    </row>
    <row r="14927">
      <c r="D14927" s="10"/>
      <c r="E14927" s="10"/>
      <c r="G14927" s="81"/>
      <c r="AU14927" s="25"/>
    </row>
    <row r="14928">
      <c r="D14928" s="10"/>
      <c r="E14928" s="10"/>
      <c r="G14928" s="81"/>
      <c r="AU14928" s="25"/>
    </row>
    <row r="14929">
      <c r="D14929" s="10"/>
      <c r="E14929" s="10"/>
      <c r="G14929" s="81"/>
      <c r="AU14929" s="25"/>
    </row>
    <row r="14930">
      <c r="D14930" s="10"/>
      <c r="E14930" s="10"/>
      <c r="G14930" s="81"/>
      <c r="AU14930" s="25"/>
    </row>
    <row r="14931">
      <c r="D14931" s="10"/>
      <c r="E14931" s="10"/>
      <c r="G14931" s="81"/>
      <c r="AU14931" s="25"/>
    </row>
    <row r="14932">
      <c r="D14932" s="10"/>
      <c r="E14932" s="10"/>
      <c r="G14932" s="81"/>
      <c r="AU14932" s="25"/>
    </row>
    <row r="14933">
      <c r="D14933" s="10"/>
      <c r="E14933" s="10"/>
      <c r="G14933" s="81"/>
      <c r="AU14933" s="25"/>
    </row>
    <row r="14934">
      <c r="D14934" s="10"/>
      <c r="E14934" s="10"/>
      <c r="G14934" s="81"/>
      <c r="AU14934" s="25"/>
    </row>
    <row r="14935">
      <c r="D14935" s="10"/>
      <c r="E14935" s="10"/>
      <c r="G14935" s="81"/>
      <c r="AU14935" s="25"/>
    </row>
    <row r="14936">
      <c r="D14936" s="10"/>
      <c r="E14936" s="10"/>
      <c r="G14936" s="81"/>
      <c r="AU14936" s="25"/>
    </row>
    <row r="14937">
      <c r="D14937" s="10"/>
      <c r="E14937" s="10"/>
      <c r="G14937" s="81"/>
      <c r="AU14937" s="25"/>
    </row>
    <row r="14938">
      <c r="D14938" s="10"/>
      <c r="E14938" s="10"/>
      <c r="G14938" s="81"/>
      <c r="AU14938" s="25"/>
    </row>
    <row r="14939">
      <c r="D14939" s="10"/>
      <c r="E14939" s="10"/>
      <c r="G14939" s="81"/>
      <c r="AU14939" s="25"/>
    </row>
    <row r="14940">
      <c r="D14940" s="10"/>
      <c r="E14940" s="10"/>
      <c r="G14940" s="81"/>
      <c r="AU14940" s="25"/>
    </row>
    <row r="14941">
      <c r="D14941" s="10"/>
      <c r="E14941" s="10"/>
      <c r="G14941" s="81"/>
      <c r="AU14941" s="25"/>
    </row>
    <row r="14942">
      <c r="D14942" s="10"/>
      <c r="E14942" s="10"/>
      <c r="G14942" s="81"/>
      <c r="AU14942" s="25"/>
    </row>
    <row r="14943">
      <c r="D14943" s="10"/>
      <c r="E14943" s="10"/>
      <c r="G14943" s="81"/>
      <c r="AU14943" s="25"/>
    </row>
    <row r="14944">
      <c r="D14944" s="10"/>
      <c r="E14944" s="10"/>
      <c r="G14944" s="81"/>
      <c r="AU14944" s="25"/>
    </row>
    <row r="14945">
      <c r="D14945" s="10"/>
      <c r="E14945" s="10"/>
      <c r="G14945" s="81"/>
      <c r="AU14945" s="25"/>
    </row>
    <row r="14946">
      <c r="D14946" s="10"/>
      <c r="E14946" s="10"/>
      <c r="G14946" s="81"/>
      <c r="AU14946" s="25"/>
    </row>
    <row r="14947">
      <c r="D14947" s="10"/>
      <c r="E14947" s="10"/>
      <c r="G14947" s="81"/>
      <c r="AU14947" s="25"/>
    </row>
    <row r="14948">
      <c r="D14948" s="10"/>
      <c r="E14948" s="10"/>
      <c r="G14948" s="81"/>
      <c r="AU14948" s="25"/>
    </row>
    <row r="14949">
      <c r="D14949" s="10"/>
      <c r="E14949" s="10"/>
      <c r="G14949" s="81"/>
      <c r="AU14949" s="25"/>
    </row>
    <row r="14950">
      <c r="D14950" s="10"/>
      <c r="E14950" s="10"/>
      <c r="G14950" s="81"/>
      <c r="AU14950" s="25"/>
    </row>
    <row r="14951">
      <c r="D14951" s="10"/>
      <c r="E14951" s="10"/>
      <c r="G14951" s="81"/>
      <c r="AU14951" s="25"/>
    </row>
    <row r="14952">
      <c r="D14952" s="10"/>
      <c r="E14952" s="10"/>
      <c r="G14952" s="81"/>
      <c r="AU14952" s="25"/>
    </row>
    <row r="14953">
      <c r="D14953" s="10"/>
      <c r="E14953" s="10"/>
      <c r="G14953" s="81"/>
      <c r="AU14953" s="25"/>
    </row>
    <row r="14954">
      <c r="D14954" s="10"/>
      <c r="E14954" s="10"/>
      <c r="G14954" s="81"/>
      <c r="AU14954" s="25"/>
    </row>
    <row r="14955">
      <c r="D14955" s="10"/>
      <c r="E14955" s="10"/>
      <c r="G14955" s="81"/>
      <c r="AU14955" s="25"/>
    </row>
    <row r="14956">
      <c r="D14956" s="10"/>
      <c r="E14956" s="10"/>
      <c r="G14956" s="81"/>
      <c r="AU14956" s="25"/>
    </row>
    <row r="14957">
      <c r="D14957" s="10"/>
      <c r="E14957" s="10"/>
      <c r="G14957" s="81"/>
      <c r="AU14957" s="25"/>
    </row>
    <row r="14958">
      <c r="D14958" s="10"/>
      <c r="E14958" s="10"/>
      <c r="G14958" s="81"/>
      <c r="AU14958" s="25"/>
    </row>
    <row r="14959">
      <c r="D14959" s="10"/>
      <c r="E14959" s="10"/>
      <c r="G14959" s="81"/>
      <c r="AU14959" s="25"/>
    </row>
    <row r="14960">
      <c r="D14960" s="10"/>
      <c r="E14960" s="10"/>
      <c r="G14960" s="81"/>
      <c r="AU14960" s="25"/>
    </row>
    <row r="14961">
      <c r="D14961" s="10"/>
      <c r="E14961" s="10"/>
      <c r="G14961" s="81"/>
      <c r="AU14961" s="25"/>
    </row>
    <row r="14962">
      <c r="D14962" s="10"/>
      <c r="E14962" s="10"/>
      <c r="G14962" s="81"/>
      <c r="AU14962" s="25"/>
    </row>
    <row r="14963">
      <c r="D14963" s="10"/>
      <c r="E14963" s="10"/>
      <c r="G14963" s="81"/>
      <c r="AU14963" s="25"/>
    </row>
    <row r="14964">
      <c r="D14964" s="10"/>
      <c r="E14964" s="10"/>
      <c r="G14964" s="81"/>
      <c r="AU14964" s="25"/>
    </row>
    <row r="14965">
      <c r="D14965" s="10"/>
      <c r="E14965" s="10"/>
      <c r="G14965" s="81"/>
      <c r="AU14965" s="25"/>
    </row>
    <row r="14966">
      <c r="D14966" s="10"/>
      <c r="E14966" s="10"/>
      <c r="G14966" s="81"/>
      <c r="AU14966" s="25"/>
    </row>
    <row r="14967">
      <c r="D14967" s="10"/>
      <c r="E14967" s="10"/>
      <c r="G14967" s="81"/>
      <c r="AU14967" s="25"/>
    </row>
    <row r="14968">
      <c r="D14968" s="10"/>
      <c r="E14968" s="10"/>
      <c r="G14968" s="81"/>
      <c r="AU14968" s="25"/>
    </row>
    <row r="14969">
      <c r="D14969" s="10"/>
      <c r="E14969" s="10"/>
      <c r="G14969" s="81"/>
      <c r="AU14969" s="25"/>
    </row>
    <row r="14970">
      <c r="D14970" s="10"/>
      <c r="E14970" s="10"/>
      <c r="G14970" s="81"/>
      <c r="AU14970" s="25"/>
    </row>
    <row r="14971">
      <c r="D14971" s="10"/>
      <c r="E14971" s="10"/>
      <c r="G14971" s="81"/>
      <c r="AU14971" s="25"/>
    </row>
    <row r="14972">
      <c r="D14972" s="10"/>
      <c r="E14972" s="10"/>
      <c r="G14972" s="81"/>
      <c r="AU14972" s="25"/>
    </row>
    <row r="14973">
      <c r="D14973" s="10"/>
      <c r="E14973" s="10"/>
      <c r="G14973" s="81"/>
      <c r="AU14973" s="25"/>
    </row>
    <row r="14974">
      <c r="D14974" s="10"/>
      <c r="E14974" s="10"/>
      <c r="G14974" s="81"/>
      <c r="AU14974" s="25"/>
    </row>
    <row r="14975">
      <c r="D14975" s="10"/>
      <c r="E14975" s="10"/>
      <c r="G14975" s="81"/>
      <c r="AU14975" s="25"/>
    </row>
    <row r="14976">
      <c r="D14976" s="10"/>
      <c r="E14976" s="10"/>
      <c r="G14976" s="81"/>
      <c r="AU14976" s="25"/>
    </row>
    <row r="14977">
      <c r="D14977" s="10"/>
      <c r="E14977" s="10"/>
      <c r="G14977" s="81"/>
      <c r="AU14977" s="25"/>
    </row>
    <row r="14978">
      <c r="D14978" s="10"/>
      <c r="E14978" s="10"/>
      <c r="G14978" s="81"/>
      <c r="AU14978" s="25"/>
    </row>
    <row r="14979">
      <c r="D14979" s="10"/>
      <c r="E14979" s="10"/>
      <c r="G14979" s="81"/>
      <c r="AU14979" s="25"/>
    </row>
    <row r="14980">
      <c r="D14980" s="10"/>
      <c r="E14980" s="10"/>
      <c r="G14980" s="81"/>
      <c r="AU14980" s="25"/>
    </row>
    <row r="14981">
      <c r="D14981" s="10"/>
      <c r="E14981" s="10"/>
      <c r="G14981" s="81"/>
      <c r="AU14981" s="25"/>
    </row>
    <row r="14982">
      <c r="D14982" s="10"/>
      <c r="E14982" s="10"/>
      <c r="G14982" s="81"/>
      <c r="AU14982" s="25"/>
    </row>
    <row r="14983">
      <c r="D14983" s="10"/>
      <c r="E14983" s="10"/>
      <c r="G14983" s="81"/>
      <c r="AU14983" s="25"/>
    </row>
    <row r="14984">
      <c r="D14984" s="10"/>
      <c r="E14984" s="10"/>
      <c r="G14984" s="81"/>
      <c r="AU14984" s="25"/>
    </row>
    <row r="14985">
      <c r="D14985" s="10"/>
      <c r="E14985" s="10"/>
      <c r="G14985" s="81"/>
      <c r="AU14985" s="25"/>
    </row>
    <row r="14986">
      <c r="D14986" s="10"/>
      <c r="E14986" s="10"/>
      <c r="G14986" s="81"/>
      <c r="AU14986" s="25"/>
    </row>
    <row r="14987">
      <c r="D14987" s="10"/>
      <c r="E14987" s="10"/>
      <c r="G14987" s="81"/>
      <c r="AU14987" s="25"/>
    </row>
    <row r="14988">
      <c r="D14988" s="10"/>
      <c r="E14988" s="10"/>
      <c r="G14988" s="81"/>
      <c r="AU14988" s="25"/>
    </row>
    <row r="14989">
      <c r="D14989" s="10"/>
      <c r="E14989" s="10"/>
      <c r="G14989" s="81"/>
      <c r="AU14989" s="25"/>
    </row>
    <row r="14990">
      <c r="D14990" s="10"/>
      <c r="E14990" s="10"/>
      <c r="G14990" s="81"/>
      <c r="AU14990" s="25"/>
    </row>
    <row r="14991">
      <c r="D14991" s="10"/>
      <c r="E14991" s="10"/>
      <c r="G14991" s="81"/>
      <c r="AU14991" s="25"/>
    </row>
    <row r="14992">
      <c r="D14992" s="10"/>
      <c r="E14992" s="10"/>
      <c r="G14992" s="81"/>
      <c r="AU14992" s="25"/>
    </row>
    <row r="14993">
      <c r="D14993" s="10"/>
      <c r="E14993" s="10"/>
      <c r="G14993" s="81"/>
      <c r="AU14993" s="25"/>
    </row>
    <row r="14994">
      <c r="D14994" s="10"/>
      <c r="E14994" s="10"/>
      <c r="G14994" s="81"/>
      <c r="AU14994" s="25"/>
    </row>
    <row r="14995">
      <c r="D14995" s="10"/>
      <c r="E14995" s="10"/>
      <c r="G14995" s="81"/>
      <c r="AU14995" s="25"/>
    </row>
    <row r="14996">
      <c r="D14996" s="10"/>
      <c r="E14996" s="10"/>
      <c r="G14996" s="81"/>
      <c r="AU14996" s="25"/>
    </row>
    <row r="14997">
      <c r="D14997" s="10"/>
      <c r="E14997" s="10"/>
      <c r="G14997" s="81"/>
      <c r="AU14997" s="25"/>
    </row>
    <row r="14998">
      <c r="D14998" s="10"/>
      <c r="E14998" s="10"/>
      <c r="G14998" s="81"/>
      <c r="AU14998" s="25"/>
    </row>
    <row r="14999">
      <c r="D14999" s="10"/>
      <c r="E14999" s="10"/>
      <c r="G14999" s="81"/>
      <c r="AU14999" s="25"/>
    </row>
    <row r="15000">
      <c r="D15000" s="10"/>
      <c r="E15000" s="10"/>
      <c r="G15000" s="81"/>
      <c r="AU15000" s="25"/>
    </row>
    <row r="15001">
      <c r="D15001" s="10"/>
      <c r="E15001" s="10"/>
      <c r="G15001" s="81"/>
      <c r="AU15001" s="25"/>
    </row>
    <row r="15002">
      <c r="D15002" s="10"/>
      <c r="E15002" s="10"/>
      <c r="G15002" s="81"/>
      <c r="AU15002" s="25"/>
    </row>
    <row r="15003">
      <c r="D15003" s="10"/>
      <c r="E15003" s="10"/>
      <c r="G15003" s="81"/>
      <c r="AU15003" s="25"/>
    </row>
    <row r="15004">
      <c r="D15004" s="10"/>
      <c r="E15004" s="10"/>
      <c r="G15004" s="81"/>
      <c r="AU15004" s="25"/>
    </row>
    <row r="15005">
      <c r="D15005" s="10"/>
      <c r="E15005" s="10"/>
      <c r="G15005" s="81"/>
      <c r="AU15005" s="25"/>
    </row>
    <row r="15006">
      <c r="D15006" s="10"/>
      <c r="E15006" s="10"/>
      <c r="G15006" s="81"/>
      <c r="AU15006" s="25"/>
    </row>
    <row r="15007">
      <c r="D15007" s="10"/>
      <c r="E15007" s="10"/>
      <c r="G15007" s="81"/>
      <c r="AU15007" s="25"/>
    </row>
    <row r="15008">
      <c r="D15008" s="10"/>
      <c r="E15008" s="10"/>
      <c r="G15008" s="81"/>
      <c r="AU15008" s="25"/>
    </row>
    <row r="15009">
      <c r="D15009" s="10"/>
      <c r="E15009" s="10"/>
      <c r="G15009" s="81"/>
      <c r="AU15009" s="25"/>
    </row>
    <row r="15010">
      <c r="D15010" s="10"/>
      <c r="E15010" s="10"/>
      <c r="G15010" s="81"/>
      <c r="AU15010" s="25"/>
    </row>
    <row r="15011">
      <c r="D15011" s="10"/>
      <c r="E15011" s="10"/>
      <c r="G15011" s="81"/>
      <c r="AU15011" s="25"/>
    </row>
    <row r="15012">
      <c r="D15012" s="10"/>
      <c r="E15012" s="10"/>
      <c r="G15012" s="81"/>
      <c r="AU15012" s="25"/>
    </row>
    <row r="15013">
      <c r="D15013" s="10"/>
      <c r="E15013" s="10"/>
      <c r="G15013" s="81"/>
      <c r="AU15013" s="25"/>
    </row>
    <row r="15014">
      <c r="D15014" s="10"/>
      <c r="E15014" s="10"/>
      <c r="G15014" s="81"/>
      <c r="AU15014" s="25"/>
    </row>
    <row r="15015">
      <c r="D15015" s="10"/>
      <c r="E15015" s="10"/>
      <c r="G15015" s="81"/>
      <c r="AU15015" s="25"/>
    </row>
    <row r="15016">
      <c r="D15016" s="10"/>
      <c r="E15016" s="10"/>
      <c r="G15016" s="81"/>
      <c r="AU15016" s="25"/>
    </row>
    <row r="15017">
      <c r="D15017" s="10"/>
      <c r="E15017" s="10"/>
      <c r="G15017" s="81"/>
      <c r="AU15017" s="25"/>
    </row>
    <row r="15018">
      <c r="D15018" s="10"/>
      <c r="E15018" s="10"/>
      <c r="G15018" s="81"/>
      <c r="AU15018" s="25"/>
    </row>
    <row r="15019">
      <c r="D15019" s="10"/>
      <c r="E15019" s="10"/>
      <c r="G15019" s="81"/>
      <c r="AU15019" s="25"/>
    </row>
    <row r="15020">
      <c r="D15020" s="10"/>
      <c r="E15020" s="10"/>
      <c r="G15020" s="81"/>
      <c r="AU15020" s="25"/>
    </row>
    <row r="15021">
      <c r="D15021" s="10"/>
      <c r="E15021" s="10"/>
      <c r="G15021" s="81"/>
      <c r="AU15021" s="25"/>
    </row>
    <row r="15022">
      <c r="D15022" s="10"/>
      <c r="E15022" s="10"/>
      <c r="G15022" s="81"/>
      <c r="AU15022" s="25"/>
    </row>
    <row r="15023">
      <c r="D15023" s="10"/>
      <c r="E15023" s="10"/>
      <c r="G15023" s="81"/>
      <c r="AU15023" s="25"/>
    </row>
    <row r="15024">
      <c r="D15024" s="10"/>
      <c r="E15024" s="10"/>
      <c r="G15024" s="81"/>
      <c r="AU15024" s="25"/>
    </row>
    <row r="15025">
      <c r="D15025" s="10"/>
      <c r="E15025" s="10"/>
      <c r="G15025" s="81"/>
      <c r="AU15025" s="25"/>
    </row>
    <row r="15026">
      <c r="D15026" s="10"/>
      <c r="E15026" s="10"/>
      <c r="G15026" s="81"/>
      <c r="AU15026" s="25"/>
    </row>
    <row r="15027">
      <c r="D15027" s="10"/>
      <c r="E15027" s="10"/>
      <c r="G15027" s="81"/>
      <c r="AU15027" s="25"/>
    </row>
    <row r="15028">
      <c r="D15028" s="10"/>
      <c r="E15028" s="10"/>
      <c r="G15028" s="81"/>
      <c r="AU15028" s="25"/>
    </row>
    <row r="15029">
      <c r="D15029" s="10"/>
      <c r="E15029" s="10"/>
      <c r="G15029" s="81"/>
      <c r="AU15029" s="25"/>
    </row>
    <row r="15030">
      <c r="D15030" s="10"/>
      <c r="E15030" s="10"/>
      <c r="G15030" s="81"/>
      <c r="AU15030" s="25"/>
    </row>
    <row r="15031">
      <c r="D15031" s="10"/>
      <c r="E15031" s="10"/>
      <c r="G15031" s="81"/>
      <c r="AU15031" s="25"/>
    </row>
    <row r="15032">
      <c r="D15032" s="10"/>
      <c r="E15032" s="10"/>
      <c r="G15032" s="81"/>
      <c r="AU15032" s="25"/>
    </row>
    <row r="15033">
      <c r="D15033" s="10"/>
      <c r="E15033" s="10"/>
      <c r="G15033" s="81"/>
      <c r="AU15033" s="25"/>
    </row>
    <row r="15034">
      <c r="D15034" s="10"/>
      <c r="E15034" s="10"/>
      <c r="G15034" s="81"/>
      <c r="AU15034" s="25"/>
    </row>
    <row r="15035">
      <c r="D15035" s="10"/>
      <c r="E15035" s="10"/>
      <c r="G15035" s="81"/>
      <c r="AU15035" s="25"/>
    </row>
    <row r="15036">
      <c r="D15036" s="10"/>
      <c r="E15036" s="10"/>
      <c r="G15036" s="81"/>
      <c r="AU15036" s="25"/>
    </row>
    <row r="15037">
      <c r="D15037" s="10"/>
      <c r="E15037" s="10"/>
      <c r="G15037" s="81"/>
      <c r="AU15037" s="25"/>
    </row>
    <row r="15038">
      <c r="D15038" s="10"/>
      <c r="E15038" s="10"/>
      <c r="G15038" s="81"/>
      <c r="AU15038" s="25"/>
    </row>
    <row r="15039">
      <c r="D15039" s="10"/>
      <c r="E15039" s="10"/>
      <c r="G15039" s="81"/>
      <c r="AU15039" s="25"/>
    </row>
    <row r="15040">
      <c r="D15040" s="10"/>
      <c r="E15040" s="10"/>
      <c r="G15040" s="81"/>
      <c r="AU15040" s="25"/>
    </row>
    <row r="15041">
      <c r="D15041" s="10"/>
      <c r="E15041" s="10"/>
      <c r="G15041" s="81"/>
      <c r="AU15041" s="25"/>
    </row>
    <row r="15042">
      <c r="D15042" s="10"/>
      <c r="E15042" s="10"/>
      <c r="G15042" s="81"/>
      <c r="AU15042" s="25"/>
    </row>
    <row r="15043">
      <c r="D15043" s="10"/>
      <c r="E15043" s="10"/>
      <c r="G15043" s="81"/>
      <c r="AU15043" s="25"/>
    </row>
    <row r="15044">
      <c r="D15044" s="10"/>
      <c r="E15044" s="10"/>
      <c r="G15044" s="81"/>
      <c r="AU15044" s="25"/>
    </row>
    <row r="15045">
      <c r="D15045" s="10"/>
      <c r="E15045" s="10"/>
      <c r="G15045" s="81"/>
      <c r="AU15045" s="25"/>
    </row>
    <row r="15046">
      <c r="D15046" s="10"/>
      <c r="E15046" s="10"/>
      <c r="G15046" s="81"/>
      <c r="AU15046" s="25"/>
    </row>
    <row r="15047">
      <c r="D15047" s="10"/>
      <c r="E15047" s="10"/>
      <c r="G15047" s="81"/>
      <c r="AU15047" s="25"/>
    </row>
    <row r="15048">
      <c r="D15048" s="10"/>
      <c r="E15048" s="10"/>
      <c r="G15048" s="81"/>
      <c r="AU15048" s="25"/>
    </row>
    <row r="15049">
      <c r="D15049" s="10"/>
      <c r="E15049" s="10"/>
      <c r="G15049" s="81"/>
      <c r="AU15049" s="25"/>
    </row>
    <row r="15050">
      <c r="D15050" s="10"/>
      <c r="E15050" s="10"/>
      <c r="G15050" s="81"/>
      <c r="AU15050" s="25"/>
    </row>
    <row r="15051">
      <c r="D15051" s="10"/>
      <c r="E15051" s="10"/>
      <c r="G15051" s="81"/>
      <c r="AU15051" s="25"/>
    </row>
    <row r="15052">
      <c r="D15052" s="10"/>
      <c r="E15052" s="10"/>
      <c r="G15052" s="81"/>
      <c r="AU15052" s="25"/>
    </row>
    <row r="15053">
      <c r="D15053" s="10"/>
      <c r="E15053" s="10"/>
      <c r="G15053" s="81"/>
      <c r="AU15053" s="25"/>
    </row>
    <row r="15054">
      <c r="D15054" s="10"/>
      <c r="E15054" s="10"/>
      <c r="G15054" s="81"/>
      <c r="AU15054" s="25"/>
    </row>
    <row r="15055">
      <c r="D15055" s="10"/>
      <c r="E15055" s="10"/>
      <c r="G15055" s="81"/>
      <c r="AU15055" s="25"/>
    </row>
    <row r="15056">
      <c r="D15056" s="10"/>
      <c r="E15056" s="10"/>
      <c r="G15056" s="81"/>
      <c r="AU15056" s="25"/>
    </row>
    <row r="15057">
      <c r="D15057" s="10"/>
      <c r="E15057" s="10"/>
      <c r="G15057" s="81"/>
      <c r="AU15057" s="25"/>
    </row>
    <row r="15058">
      <c r="D15058" s="10"/>
      <c r="E15058" s="10"/>
      <c r="G15058" s="81"/>
      <c r="AU15058" s="25"/>
    </row>
    <row r="15059">
      <c r="D15059" s="10"/>
      <c r="E15059" s="10"/>
      <c r="G15059" s="81"/>
      <c r="AU15059" s="25"/>
    </row>
    <row r="15060">
      <c r="D15060" s="10"/>
      <c r="E15060" s="10"/>
      <c r="G15060" s="81"/>
      <c r="AU15060" s="25"/>
    </row>
    <row r="15061">
      <c r="D15061" s="10"/>
      <c r="E15061" s="10"/>
      <c r="G15061" s="81"/>
      <c r="AU15061" s="25"/>
    </row>
    <row r="15062">
      <c r="D15062" s="10"/>
      <c r="E15062" s="10"/>
      <c r="G15062" s="81"/>
      <c r="AU15062" s="25"/>
    </row>
    <row r="15063">
      <c r="D15063" s="10"/>
      <c r="E15063" s="10"/>
      <c r="G15063" s="81"/>
      <c r="AU15063" s="25"/>
    </row>
    <row r="15064">
      <c r="D15064" s="10"/>
      <c r="E15064" s="10"/>
      <c r="G15064" s="81"/>
      <c r="AU15064" s="25"/>
    </row>
    <row r="15065">
      <c r="D15065" s="10"/>
      <c r="E15065" s="10"/>
      <c r="G15065" s="81"/>
      <c r="AU15065" s="25"/>
    </row>
    <row r="15066">
      <c r="D15066" s="10"/>
      <c r="E15066" s="10"/>
      <c r="G15066" s="81"/>
      <c r="AU15066" s="25"/>
    </row>
    <row r="15067">
      <c r="D15067" s="10"/>
      <c r="E15067" s="10"/>
      <c r="G15067" s="81"/>
      <c r="AU15067" s="25"/>
    </row>
    <row r="15068">
      <c r="D15068" s="10"/>
      <c r="E15068" s="10"/>
      <c r="G15068" s="81"/>
      <c r="AU15068" s="25"/>
    </row>
    <row r="15069">
      <c r="D15069" s="10"/>
      <c r="E15069" s="10"/>
      <c r="G15069" s="81"/>
      <c r="AU15069" s="25"/>
    </row>
    <row r="15070">
      <c r="D15070" s="10"/>
      <c r="E15070" s="10"/>
      <c r="G15070" s="81"/>
      <c r="AU15070" s="25"/>
    </row>
    <row r="15071">
      <c r="D15071" s="10"/>
      <c r="E15071" s="10"/>
      <c r="G15071" s="81"/>
      <c r="AU15071" s="25"/>
    </row>
    <row r="15072">
      <c r="D15072" s="10"/>
      <c r="E15072" s="10"/>
      <c r="G15072" s="81"/>
      <c r="AU15072" s="25"/>
    </row>
    <row r="15073">
      <c r="D15073" s="10"/>
      <c r="E15073" s="10"/>
      <c r="G15073" s="81"/>
      <c r="AU15073" s="25"/>
    </row>
    <row r="15074">
      <c r="D15074" s="10"/>
      <c r="E15074" s="10"/>
      <c r="G15074" s="81"/>
      <c r="AU15074" s="25"/>
    </row>
    <row r="15075">
      <c r="D15075" s="10"/>
      <c r="E15075" s="10"/>
      <c r="G15075" s="81"/>
      <c r="AU15075" s="25"/>
    </row>
    <row r="15076">
      <c r="D15076" s="10"/>
      <c r="E15076" s="10"/>
      <c r="G15076" s="81"/>
      <c r="AU15076" s="25"/>
    </row>
    <row r="15077">
      <c r="D15077" s="10"/>
      <c r="E15077" s="10"/>
      <c r="G15077" s="81"/>
      <c r="AU15077" s="25"/>
    </row>
    <row r="15078">
      <c r="D15078" s="10"/>
      <c r="E15078" s="10"/>
      <c r="G15078" s="81"/>
      <c r="AU15078" s="25"/>
    </row>
    <row r="15079">
      <c r="D15079" s="10"/>
      <c r="E15079" s="10"/>
      <c r="G15079" s="81"/>
      <c r="AU15079" s="25"/>
    </row>
    <row r="15080">
      <c r="D15080" s="10"/>
      <c r="E15080" s="10"/>
      <c r="G15080" s="81"/>
      <c r="AU15080" s="25"/>
    </row>
    <row r="15081">
      <c r="D15081" s="10"/>
      <c r="E15081" s="10"/>
      <c r="G15081" s="81"/>
      <c r="AU15081" s="25"/>
    </row>
    <row r="15082">
      <c r="D15082" s="10"/>
      <c r="E15082" s="10"/>
      <c r="G15082" s="81"/>
      <c r="AU15082" s="25"/>
    </row>
    <row r="15083">
      <c r="D15083" s="10"/>
      <c r="E15083" s="10"/>
      <c r="G15083" s="81"/>
      <c r="AU15083" s="25"/>
    </row>
    <row r="15084">
      <c r="D15084" s="10"/>
      <c r="E15084" s="10"/>
      <c r="G15084" s="81"/>
      <c r="AU15084" s="25"/>
    </row>
    <row r="15085">
      <c r="D15085" s="10"/>
      <c r="E15085" s="10"/>
      <c r="G15085" s="81"/>
      <c r="AU15085" s="25"/>
    </row>
    <row r="15086">
      <c r="D15086" s="10"/>
      <c r="E15086" s="10"/>
      <c r="G15086" s="81"/>
      <c r="AU15086" s="25"/>
    </row>
    <row r="15087">
      <c r="D15087" s="10"/>
      <c r="E15087" s="10"/>
      <c r="G15087" s="81"/>
      <c r="AU15087" s="25"/>
    </row>
    <row r="15088">
      <c r="D15088" s="10"/>
      <c r="E15088" s="10"/>
      <c r="G15088" s="81"/>
      <c r="AU15088" s="25"/>
    </row>
    <row r="15089">
      <c r="D15089" s="10"/>
      <c r="E15089" s="10"/>
      <c r="G15089" s="81"/>
      <c r="AU15089" s="25"/>
    </row>
    <row r="15090">
      <c r="D15090" s="10"/>
      <c r="E15090" s="10"/>
      <c r="G15090" s="81"/>
      <c r="AU15090" s="25"/>
    </row>
    <row r="15091">
      <c r="D15091" s="10"/>
      <c r="E15091" s="10"/>
      <c r="G15091" s="81"/>
      <c r="AU15091" s="25"/>
    </row>
    <row r="15092">
      <c r="D15092" s="10"/>
      <c r="E15092" s="10"/>
      <c r="G15092" s="81"/>
      <c r="AU15092" s="25"/>
    </row>
    <row r="15093">
      <c r="D15093" s="10"/>
      <c r="E15093" s="10"/>
      <c r="G15093" s="81"/>
      <c r="AU15093" s="25"/>
    </row>
    <row r="15094">
      <c r="D15094" s="10"/>
      <c r="E15094" s="10"/>
      <c r="G15094" s="81"/>
      <c r="AU15094" s="25"/>
    </row>
    <row r="15095">
      <c r="D15095" s="10"/>
      <c r="E15095" s="10"/>
      <c r="G15095" s="81"/>
      <c r="AU15095" s="25"/>
    </row>
    <row r="15096">
      <c r="D15096" s="10"/>
      <c r="E15096" s="10"/>
      <c r="G15096" s="81"/>
      <c r="AU15096" s="25"/>
    </row>
    <row r="15097">
      <c r="D15097" s="10"/>
      <c r="E15097" s="10"/>
      <c r="G15097" s="81"/>
      <c r="AU15097" s="25"/>
    </row>
    <row r="15098">
      <c r="D15098" s="10"/>
      <c r="E15098" s="10"/>
      <c r="G15098" s="81"/>
      <c r="AU15098" s="25"/>
    </row>
    <row r="15099">
      <c r="D15099" s="10"/>
      <c r="E15099" s="10"/>
      <c r="G15099" s="81"/>
      <c r="AU15099" s="25"/>
    </row>
    <row r="15100">
      <c r="D15100" s="10"/>
      <c r="E15100" s="10"/>
      <c r="G15100" s="81"/>
      <c r="AU15100" s="25"/>
    </row>
    <row r="15101">
      <c r="D15101" s="10"/>
      <c r="E15101" s="10"/>
      <c r="G15101" s="81"/>
      <c r="AU15101" s="25"/>
    </row>
    <row r="15102">
      <c r="D15102" s="10"/>
      <c r="E15102" s="10"/>
      <c r="G15102" s="81"/>
      <c r="AU15102" s="25"/>
    </row>
    <row r="15103">
      <c r="D15103" s="10"/>
      <c r="E15103" s="10"/>
      <c r="G15103" s="81"/>
      <c r="AU15103" s="25"/>
    </row>
    <row r="15104">
      <c r="D15104" s="10"/>
      <c r="E15104" s="10"/>
      <c r="G15104" s="81"/>
      <c r="AU15104" s="25"/>
    </row>
    <row r="15105">
      <c r="D15105" s="10"/>
      <c r="E15105" s="10"/>
      <c r="G15105" s="81"/>
      <c r="AU15105" s="25"/>
    </row>
    <row r="15106">
      <c r="D15106" s="10"/>
      <c r="E15106" s="10"/>
      <c r="G15106" s="81"/>
      <c r="AU15106" s="25"/>
    </row>
    <row r="15107">
      <c r="D15107" s="10"/>
      <c r="E15107" s="10"/>
      <c r="G15107" s="81"/>
      <c r="AU15107" s="25"/>
    </row>
    <row r="15108">
      <c r="D15108" s="10"/>
      <c r="E15108" s="10"/>
      <c r="G15108" s="81"/>
      <c r="AU15108" s="25"/>
    </row>
    <row r="15109">
      <c r="D15109" s="10"/>
      <c r="E15109" s="10"/>
      <c r="G15109" s="81"/>
      <c r="AU15109" s="25"/>
    </row>
    <row r="15110">
      <c r="D15110" s="10"/>
      <c r="E15110" s="10"/>
      <c r="G15110" s="81"/>
      <c r="AU15110" s="25"/>
    </row>
    <row r="15111">
      <c r="D15111" s="10"/>
      <c r="E15111" s="10"/>
      <c r="G15111" s="81"/>
      <c r="AU15111" s="25"/>
    </row>
    <row r="15112">
      <c r="D15112" s="10"/>
      <c r="E15112" s="10"/>
      <c r="G15112" s="81"/>
      <c r="AU15112" s="25"/>
    </row>
    <row r="15113">
      <c r="D15113" s="10"/>
      <c r="E15113" s="10"/>
      <c r="G15113" s="81"/>
      <c r="AU15113" s="25"/>
    </row>
    <row r="15114">
      <c r="D15114" s="10"/>
      <c r="E15114" s="10"/>
      <c r="G15114" s="81"/>
      <c r="AU15114" s="25"/>
    </row>
    <row r="15115">
      <c r="D15115" s="10"/>
      <c r="E15115" s="10"/>
      <c r="G15115" s="81"/>
      <c r="AU15115" s="25"/>
    </row>
    <row r="15116">
      <c r="D15116" s="10"/>
      <c r="E15116" s="10"/>
      <c r="G15116" s="81"/>
      <c r="AU15116" s="25"/>
    </row>
    <row r="15117">
      <c r="D15117" s="10"/>
      <c r="E15117" s="10"/>
      <c r="G15117" s="81"/>
      <c r="AU15117" s="25"/>
    </row>
    <row r="15118">
      <c r="D15118" s="10"/>
      <c r="E15118" s="10"/>
      <c r="G15118" s="81"/>
      <c r="AU15118" s="25"/>
    </row>
    <row r="15119">
      <c r="D15119" s="10"/>
      <c r="E15119" s="10"/>
      <c r="G15119" s="81"/>
      <c r="AU15119" s="25"/>
    </row>
    <row r="15120">
      <c r="D15120" s="10"/>
      <c r="E15120" s="10"/>
      <c r="G15120" s="81"/>
      <c r="AU15120" s="25"/>
    </row>
    <row r="15121">
      <c r="D15121" s="10"/>
      <c r="E15121" s="10"/>
      <c r="G15121" s="81"/>
      <c r="AU15121" s="25"/>
    </row>
    <row r="15122">
      <c r="D15122" s="10"/>
      <c r="E15122" s="10"/>
      <c r="G15122" s="81"/>
      <c r="AU15122" s="25"/>
    </row>
    <row r="15123">
      <c r="D15123" s="10"/>
      <c r="E15123" s="10"/>
      <c r="G15123" s="81"/>
      <c r="AU15123" s="25"/>
    </row>
    <row r="15124">
      <c r="D15124" s="10"/>
      <c r="E15124" s="10"/>
      <c r="G15124" s="81"/>
      <c r="AU15124" s="25"/>
    </row>
    <row r="15125">
      <c r="D15125" s="10"/>
      <c r="E15125" s="10"/>
      <c r="G15125" s="81"/>
      <c r="AU15125" s="25"/>
    </row>
    <row r="15126">
      <c r="D15126" s="10"/>
      <c r="E15126" s="10"/>
      <c r="G15126" s="81"/>
      <c r="AU15126" s="25"/>
    </row>
    <row r="15127">
      <c r="D15127" s="10"/>
      <c r="E15127" s="10"/>
      <c r="G15127" s="81"/>
      <c r="AU15127" s="25"/>
    </row>
    <row r="15128">
      <c r="D15128" s="10"/>
      <c r="E15128" s="10"/>
      <c r="G15128" s="81"/>
      <c r="AU15128" s="25"/>
    </row>
    <row r="15129">
      <c r="D15129" s="10"/>
      <c r="E15129" s="10"/>
      <c r="G15129" s="81"/>
      <c r="AU15129" s="25"/>
    </row>
    <row r="15130">
      <c r="D15130" s="10"/>
      <c r="E15130" s="10"/>
      <c r="G15130" s="81"/>
      <c r="AU15130" s="25"/>
    </row>
    <row r="15131">
      <c r="D15131" s="10"/>
      <c r="E15131" s="10"/>
      <c r="G15131" s="81"/>
      <c r="AU15131" s="25"/>
    </row>
    <row r="15132">
      <c r="D15132" s="10"/>
      <c r="E15132" s="10"/>
      <c r="G15132" s="81"/>
      <c r="AU15132" s="25"/>
    </row>
    <row r="15133">
      <c r="D15133" s="10"/>
      <c r="E15133" s="10"/>
      <c r="G15133" s="81"/>
      <c r="AU15133" s="25"/>
    </row>
    <row r="15134">
      <c r="D15134" s="10"/>
      <c r="E15134" s="10"/>
      <c r="G15134" s="81"/>
      <c r="AU15134" s="25"/>
    </row>
    <row r="15135">
      <c r="D15135" s="10"/>
      <c r="E15135" s="10"/>
      <c r="G15135" s="81"/>
      <c r="AU15135" s="25"/>
    </row>
    <row r="15136">
      <c r="D15136" s="10"/>
      <c r="E15136" s="10"/>
      <c r="G15136" s="81"/>
      <c r="AU15136" s="25"/>
    </row>
    <row r="15137">
      <c r="D15137" s="10"/>
      <c r="E15137" s="10"/>
      <c r="G15137" s="81"/>
      <c r="AU15137" s="25"/>
    </row>
    <row r="15138">
      <c r="D15138" s="10"/>
      <c r="E15138" s="10"/>
      <c r="G15138" s="81"/>
      <c r="AU15138" s="25"/>
    </row>
    <row r="15139">
      <c r="D15139" s="10"/>
      <c r="E15139" s="10"/>
      <c r="G15139" s="81"/>
      <c r="AU15139" s="25"/>
    </row>
    <row r="15140">
      <c r="D15140" s="10"/>
      <c r="E15140" s="10"/>
      <c r="G15140" s="81"/>
      <c r="AU15140" s="25"/>
    </row>
    <row r="15141">
      <c r="D15141" s="10"/>
      <c r="E15141" s="10"/>
      <c r="G15141" s="81"/>
      <c r="AU15141" s="25"/>
    </row>
    <row r="15142">
      <c r="D15142" s="10"/>
      <c r="E15142" s="10"/>
      <c r="G15142" s="81"/>
      <c r="AU15142" s="25"/>
    </row>
    <row r="15143">
      <c r="D15143" s="10"/>
      <c r="E15143" s="10"/>
      <c r="G15143" s="81"/>
      <c r="AU15143" s="25"/>
    </row>
    <row r="15144">
      <c r="D15144" s="10"/>
      <c r="E15144" s="10"/>
      <c r="G15144" s="81"/>
      <c r="AU15144" s="25"/>
    </row>
    <row r="15145">
      <c r="D15145" s="10"/>
      <c r="E15145" s="10"/>
      <c r="G15145" s="81"/>
      <c r="AU15145" s="25"/>
    </row>
    <row r="15146">
      <c r="D15146" s="10"/>
      <c r="E15146" s="10"/>
      <c r="G15146" s="81"/>
      <c r="AU15146" s="25"/>
    </row>
    <row r="15147">
      <c r="D15147" s="10"/>
      <c r="E15147" s="10"/>
      <c r="G15147" s="81"/>
      <c r="AU15147" s="25"/>
    </row>
    <row r="15148">
      <c r="D15148" s="10"/>
      <c r="E15148" s="10"/>
      <c r="G15148" s="81"/>
      <c r="AU15148" s="25"/>
    </row>
    <row r="15149">
      <c r="D15149" s="10"/>
      <c r="E15149" s="10"/>
      <c r="G15149" s="81"/>
      <c r="AU15149" s="25"/>
    </row>
    <row r="15150">
      <c r="D15150" s="10"/>
      <c r="E15150" s="10"/>
      <c r="G15150" s="81"/>
      <c r="AU15150" s="25"/>
    </row>
    <row r="15151">
      <c r="D15151" s="10"/>
      <c r="E15151" s="10"/>
      <c r="G15151" s="81"/>
      <c r="AU15151" s="25"/>
    </row>
    <row r="15152">
      <c r="D15152" s="10"/>
      <c r="E15152" s="10"/>
      <c r="G15152" s="81"/>
      <c r="AU15152" s="25"/>
    </row>
    <row r="15153">
      <c r="D15153" s="10"/>
      <c r="E15153" s="10"/>
      <c r="G15153" s="81"/>
      <c r="AU15153" s="25"/>
    </row>
    <row r="15154">
      <c r="D15154" s="10"/>
      <c r="E15154" s="10"/>
      <c r="G15154" s="81"/>
      <c r="AU15154" s="25"/>
    </row>
    <row r="15155">
      <c r="D15155" s="10"/>
      <c r="E15155" s="10"/>
      <c r="G15155" s="81"/>
      <c r="AU15155" s="25"/>
    </row>
    <row r="15156">
      <c r="D15156" s="10"/>
      <c r="E15156" s="10"/>
      <c r="G15156" s="81"/>
      <c r="AU15156" s="25"/>
    </row>
    <row r="15157">
      <c r="D15157" s="10"/>
      <c r="E15157" s="10"/>
      <c r="G15157" s="81"/>
      <c r="AU15157" s="25"/>
    </row>
    <row r="15158">
      <c r="D15158" s="10"/>
      <c r="E15158" s="10"/>
      <c r="G15158" s="81"/>
      <c r="AU15158" s="25"/>
    </row>
    <row r="15159">
      <c r="D15159" s="10"/>
      <c r="E15159" s="10"/>
      <c r="G15159" s="81"/>
      <c r="AU15159" s="25"/>
    </row>
    <row r="15160">
      <c r="D15160" s="10"/>
      <c r="E15160" s="10"/>
      <c r="G15160" s="81"/>
      <c r="AU15160" s="25"/>
    </row>
    <row r="15161">
      <c r="D15161" s="10"/>
      <c r="E15161" s="10"/>
      <c r="G15161" s="81"/>
      <c r="AU15161" s="25"/>
    </row>
    <row r="15162">
      <c r="D15162" s="10"/>
      <c r="E15162" s="10"/>
      <c r="G15162" s="81"/>
      <c r="AU15162" s="25"/>
    </row>
    <row r="15163">
      <c r="D15163" s="10"/>
      <c r="E15163" s="10"/>
      <c r="G15163" s="81"/>
      <c r="AU15163" s="25"/>
    </row>
    <row r="15164">
      <c r="D15164" s="10"/>
      <c r="E15164" s="10"/>
      <c r="G15164" s="81"/>
      <c r="AU15164" s="25"/>
    </row>
    <row r="15165">
      <c r="D15165" s="10"/>
      <c r="E15165" s="10"/>
      <c r="G15165" s="81"/>
      <c r="AU15165" s="25"/>
    </row>
    <row r="15166">
      <c r="D15166" s="10"/>
      <c r="E15166" s="10"/>
      <c r="G15166" s="81"/>
      <c r="AU15166" s="25"/>
    </row>
    <row r="15167">
      <c r="D15167" s="10"/>
      <c r="E15167" s="10"/>
      <c r="G15167" s="81"/>
      <c r="AU15167" s="25"/>
    </row>
    <row r="15168">
      <c r="D15168" s="10"/>
      <c r="E15168" s="10"/>
      <c r="G15168" s="81"/>
      <c r="AU15168" s="25"/>
    </row>
    <row r="15169">
      <c r="D15169" s="10"/>
      <c r="E15169" s="10"/>
      <c r="G15169" s="81"/>
      <c r="AU15169" s="25"/>
    </row>
    <row r="15170">
      <c r="D15170" s="10"/>
      <c r="E15170" s="10"/>
      <c r="G15170" s="81"/>
      <c r="AU15170" s="25"/>
    </row>
    <row r="15171">
      <c r="D15171" s="10"/>
      <c r="E15171" s="10"/>
      <c r="G15171" s="81"/>
      <c r="AU15171" s="25"/>
    </row>
    <row r="15172">
      <c r="D15172" s="10"/>
      <c r="E15172" s="10"/>
      <c r="G15172" s="81"/>
      <c r="AU15172" s="25"/>
    </row>
    <row r="15173">
      <c r="D15173" s="10"/>
      <c r="E15173" s="10"/>
      <c r="G15173" s="81"/>
      <c r="AU15173" s="25"/>
    </row>
    <row r="15174">
      <c r="D15174" s="10"/>
      <c r="E15174" s="10"/>
      <c r="G15174" s="81"/>
      <c r="AU15174" s="25"/>
    </row>
    <row r="15175">
      <c r="D15175" s="10"/>
      <c r="E15175" s="10"/>
      <c r="G15175" s="81"/>
      <c r="AU15175" s="25"/>
    </row>
    <row r="15176">
      <c r="D15176" s="10"/>
      <c r="E15176" s="10"/>
      <c r="G15176" s="81"/>
      <c r="AU15176" s="25"/>
    </row>
    <row r="15177">
      <c r="D15177" s="10"/>
      <c r="E15177" s="10"/>
      <c r="G15177" s="81"/>
      <c r="AU15177" s="25"/>
    </row>
    <row r="15178">
      <c r="D15178" s="10"/>
      <c r="E15178" s="10"/>
      <c r="G15178" s="81"/>
      <c r="AU15178" s="25"/>
    </row>
    <row r="15179">
      <c r="D15179" s="10"/>
      <c r="E15179" s="10"/>
      <c r="G15179" s="81"/>
      <c r="AU15179" s="25"/>
    </row>
    <row r="15180">
      <c r="D15180" s="10"/>
      <c r="E15180" s="10"/>
      <c r="G15180" s="81"/>
      <c r="AU15180" s="25"/>
    </row>
    <row r="15181">
      <c r="D15181" s="10"/>
      <c r="E15181" s="10"/>
      <c r="G15181" s="81"/>
      <c r="AU15181" s="25"/>
    </row>
    <row r="15182">
      <c r="D15182" s="10"/>
      <c r="E15182" s="10"/>
      <c r="G15182" s="81"/>
      <c r="AU15182" s="25"/>
    </row>
    <row r="15183">
      <c r="D15183" s="10"/>
      <c r="E15183" s="10"/>
      <c r="G15183" s="81"/>
      <c r="AU15183" s="25"/>
    </row>
    <row r="15184">
      <c r="D15184" s="10"/>
      <c r="E15184" s="10"/>
      <c r="G15184" s="81"/>
      <c r="AU15184" s="25"/>
    </row>
    <row r="15185">
      <c r="D15185" s="10"/>
      <c r="E15185" s="10"/>
      <c r="G15185" s="81"/>
      <c r="AU15185" s="25"/>
    </row>
    <row r="15186">
      <c r="D15186" s="10"/>
      <c r="E15186" s="10"/>
      <c r="G15186" s="81"/>
      <c r="AU15186" s="25"/>
    </row>
    <row r="15187">
      <c r="D15187" s="10"/>
      <c r="E15187" s="10"/>
      <c r="G15187" s="81"/>
      <c r="AU15187" s="25"/>
    </row>
    <row r="15188">
      <c r="D15188" s="10"/>
      <c r="E15188" s="10"/>
      <c r="G15188" s="81"/>
      <c r="AU15188" s="25"/>
    </row>
    <row r="15189">
      <c r="D15189" s="10"/>
      <c r="E15189" s="10"/>
      <c r="G15189" s="81"/>
      <c r="AU15189" s="25"/>
    </row>
    <row r="15190">
      <c r="D15190" s="10"/>
      <c r="E15190" s="10"/>
      <c r="G15190" s="81"/>
      <c r="AU15190" s="25"/>
    </row>
    <row r="15191">
      <c r="D15191" s="10"/>
      <c r="E15191" s="10"/>
      <c r="G15191" s="81"/>
      <c r="AU15191" s="25"/>
    </row>
    <row r="15192">
      <c r="D15192" s="10"/>
      <c r="E15192" s="10"/>
      <c r="G15192" s="81"/>
      <c r="AU15192" s="25"/>
    </row>
    <row r="15193">
      <c r="D15193" s="10"/>
      <c r="E15193" s="10"/>
      <c r="G15193" s="81"/>
      <c r="AU15193" s="25"/>
    </row>
    <row r="15194">
      <c r="D15194" s="10"/>
      <c r="E15194" s="10"/>
      <c r="G15194" s="81"/>
      <c r="AU15194" s="25"/>
    </row>
    <row r="15195">
      <c r="D15195" s="10"/>
      <c r="E15195" s="10"/>
      <c r="G15195" s="81"/>
      <c r="AU15195" s="25"/>
    </row>
    <row r="15196">
      <c r="D15196" s="10"/>
      <c r="E15196" s="10"/>
      <c r="G15196" s="81"/>
      <c r="AU15196" s="25"/>
    </row>
    <row r="15197">
      <c r="D15197" s="10"/>
      <c r="E15197" s="10"/>
      <c r="G15197" s="81"/>
      <c r="AU15197" s="25"/>
    </row>
    <row r="15198">
      <c r="D15198" s="10"/>
      <c r="E15198" s="10"/>
      <c r="G15198" s="81"/>
      <c r="AU15198" s="25"/>
    </row>
    <row r="15199">
      <c r="D15199" s="10"/>
      <c r="E15199" s="10"/>
      <c r="G15199" s="81"/>
      <c r="AU15199" s="25"/>
    </row>
    <row r="15200">
      <c r="D15200" s="10"/>
      <c r="E15200" s="10"/>
      <c r="G15200" s="81"/>
      <c r="AU15200" s="25"/>
    </row>
    <row r="15201">
      <c r="D15201" s="10"/>
      <c r="E15201" s="10"/>
      <c r="G15201" s="81"/>
      <c r="AU15201" s="25"/>
    </row>
    <row r="15202">
      <c r="D15202" s="10"/>
      <c r="E15202" s="10"/>
      <c r="G15202" s="81"/>
      <c r="AU15202" s="25"/>
    </row>
    <row r="15203">
      <c r="D15203" s="10"/>
      <c r="E15203" s="10"/>
      <c r="G15203" s="81"/>
      <c r="AU15203" s="25"/>
    </row>
    <row r="15204">
      <c r="D15204" s="10"/>
      <c r="E15204" s="10"/>
      <c r="G15204" s="81"/>
      <c r="AU15204" s="25"/>
    </row>
    <row r="15205">
      <c r="D15205" s="10"/>
      <c r="E15205" s="10"/>
      <c r="G15205" s="81"/>
      <c r="AU15205" s="25"/>
    </row>
    <row r="15206">
      <c r="D15206" s="10"/>
      <c r="E15206" s="10"/>
      <c r="G15206" s="81"/>
      <c r="AU15206" s="25"/>
    </row>
    <row r="15207">
      <c r="D15207" s="10"/>
      <c r="E15207" s="10"/>
      <c r="G15207" s="81"/>
      <c r="AU15207" s="25"/>
    </row>
    <row r="15208">
      <c r="D15208" s="10"/>
      <c r="E15208" s="10"/>
      <c r="G15208" s="81"/>
      <c r="AU15208" s="25"/>
    </row>
    <row r="15209">
      <c r="D15209" s="10"/>
      <c r="E15209" s="10"/>
      <c r="G15209" s="81"/>
      <c r="AU15209" s="25"/>
    </row>
    <row r="15210">
      <c r="D15210" s="10"/>
      <c r="E15210" s="10"/>
      <c r="G15210" s="81"/>
      <c r="AU15210" s="25"/>
    </row>
    <row r="15211">
      <c r="D15211" s="10"/>
      <c r="E15211" s="10"/>
      <c r="G15211" s="81"/>
      <c r="AU15211" s="25"/>
    </row>
    <row r="15212">
      <c r="D15212" s="10"/>
      <c r="E15212" s="10"/>
      <c r="G15212" s="81"/>
      <c r="AU15212" s="25"/>
    </row>
    <row r="15213">
      <c r="D15213" s="10"/>
      <c r="E15213" s="10"/>
      <c r="G15213" s="81"/>
      <c r="AU15213" s="25"/>
    </row>
    <row r="15214">
      <c r="D15214" s="10"/>
      <c r="E15214" s="10"/>
      <c r="G15214" s="81"/>
      <c r="AU15214" s="25"/>
    </row>
    <row r="15215">
      <c r="D15215" s="10"/>
      <c r="E15215" s="10"/>
      <c r="G15215" s="81"/>
      <c r="AU15215" s="25"/>
    </row>
    <row r="15216">
      <c r="D15216" s="10"/>
      <c r="E15216" s="10"/>
      <c r="G15216" s="81"/>
      <c r="AU15216" s="25"/>
    </row>
    <row r="15217">
      <c r="D15217" s="10"/>
      <c r="E15217" s="10"/>
      <c r="G15217" s="81"/>
      <c r="AU15217" s="25"/>
    </row>
    <row r="15218">
      <c r="D15218" s="10"/>
      <c r="E15218" s="10"/>
      <c r="G15218" s="81"/>
      <c r="AU15218" s="25"/>
    </row>
    <row r="15219">
      <c r="D15219" s="10"/>
      <c r="E15219" s="10"/>
      <c r="G15219" s="81"/>
      <c r="AU15219" s="25"/>
    </row>
    <row r="15220">
      <c r="D15220" s="10"/>
      <c r="E15220" s="10"/>
      <c r="G15220" s="81"/>
      <c r="AU15220" s="25"/>
    </row>
    <row r="15221">
      <c r="D15221" s="10"/>
      <c r="E15221" s="10"/>
      <c r="G15221" s="81"/>
      <c r="AU15221" s="25"/>
    </row>
    <row r="15222">
      <c r="D15222" s="10"/>
      <c r="E15222" s="10"/>
      <c r="G15222" s="81"/>
      <c r="AU15222" s="25"/>
    </row>
    <row r="15223">
      <c r="D15223" s="10"/>
      <c r="E15223" s="10"/>
      <c r="G15223" s="81"/>
      <c r="AU15223" s="25"/>
    </row>
    <row r="15224">
      <c r="D15224" s="10"/>
      <c r="E15224" s="10"/>
      <c r="G15224" s="81"/>
      <c r="AU15224" s="25"/>
    </row>
    <row r="15225">
      <c r="D15225" s="10"/>
      <c r="E15225" s="10"/>
      <c r="G15225" s="81"/>
      <c r="AU15225" s="25"/>
    </row>
    <row r="15226">
      <c r="D15226" s="10"/>
      <c r="E15226" s="10"/>
      <c r="G15226" s="81"/>
      <c r="AU15226" s="25"/>
    </row>
    <row r="15227">
      <c r="D15227" s="10"/>
      <c r="E15227" s="10"/>
      <c r="G15227" s="81"/>
      <c r="AU15227" s="25"/>
    </row>
    <row r="15228">
      <c r="D15228" s="10"/>
      <c r="E15228" s="10"/>
      <c r="G15228" s="81"/>
      <c r="AU15228" s="25"/>
    </row>
    <row r="15229">
      <c r="D15229" s="10"/>
      <c r="E15229" s="10"/>
      <c r="G15229" s="81"/>
      <c r="AU15229" s="25"/>
    </row>
    <row r="15230">
      <c r="D15230" s="10"/>
      <c r="E15230" s="10"/>
      <c r="G15230" s="81"/>
      <c r="AU15230" s="25"/>
    </row>
    <row r="15231">
      <c r="D15231" s="10"/>
      <c r="E15231" s="10"/>
      <c r="G15231" s="81"/>
      <c r="AU15231" s="25"/>
    </row>
    <row r="15232">
      <c r="D15232" s="10"/>
      <c r="E15232" s="10"/>
      <c r="G15232" s="81"/>
      <c r="AU15232" s="25"/>
    </row>
    <row r="15233">
      <c r="D15233" s="10"/>
      <c r="E15233" s="10"/>
      <c r="G15233" s="81"/>
      <c r="AU15233" s="25"/>
    </row>
    <row r="15234">
      <c r="D15234" s="10"/>
      <c r="E15234" s="10"/>
      <c r="G15234" s="81"/>
      <c r="AU15234" s="25"/>
    </row>
    <row r="15235">
      <c r="D15235" s="10"/>
      <c r="E15235" s="10"/>
      <c r="G15235" s="81"/>
      <c r="AU15235" s="25"/>
    </row>
    <row r="15236">
      <c r="D15236" s="10"/>
      <c r="E15236" s="10"/>
      <c r="G15236" s="81"/>
      <c r="AU15236" s="25"/>
    </row>
    <row r="15237">
      <c r="D15237" s="10"/>
      <c r="E15237" s="10"/>
      <c r="G15237" s="81"/>
      <c r="AU15237" s="25"/>
    </row>
    <row r="15238">
      <c r="D15238" s="10"/>
      <c r="E15238" s="10"/>
      <c r="G15238" s="81"/>
      <c r="AU15238" s="25"/>
    </row>
    <row r="15239">
      <c r="D15239" s="10"/>
      <c r="E15239" s="10"/>
      <c r="G15239" s="81"/>
      <c r="AU15239" s="25"/>
    </row>
    <row r="15240">
      <c r="D15240" s="10"/>
      <c r="E15240" s="10"/>
      <c r="G15240" s="81"/>
      <c r="AU15240" s="25"/>
    </row>
    <row r="15241">
      <c r="D15241" s="10"/>
      <c r="E15241" s="10"/>
      <c r="G15241" s="81"/>
      <c r="AU15241" s="25"/>
    </row>
    <row r="15242">
      <c r="D15242" s="10"/>
      <c r="E15242" s="10"/>
      <c r="G15242" s="81"/>
      <c r="AU15242" s="25"/>
    </row>
    <row r="15243">
      <c r="D15243" s="10"/>
      <c r="E15243" s="10"/>
      <c r="G15243" s="81"/>
      <c r="AU15243" s="25"/>
    </row>
    <row r="15244">
      <c r="D15244" s="10"/>
      <c r="E15244" s="10"/>
      <c r="G15244" s="81"/>
      <c r="AU15244" s="25"/>
    </row>
    <row r="15245">
      <c r="D15245" s="10"/>
      <c r="E15245" s="10"/>
      <c r="G15245" s="81"/>
      <c r="AU15245" s="25"/>
    </row>
    <row r="15246">
      <c r="D15246" s="10"/>
      <c r="E15246" s="10"/>
      <c r="G15246" s="81"/>
      <c r="AU15246" s="25"/>
    </row>
    <row r="15247">
      <c r="D15247" s="10"/>
      <c r="E15247" s="10"/>
      <c r="G15247" s="81"/>
      <c r="AU15247" s="25"/>
    </row>
    <row r="15248">
      <c r="D15248" s="10"/>
      <c r="E15248" s="10"/>
      <c r="G15248" s="81"/>
      <c r="AU15248" s="25"/>
    </row>
    <row r="15249">
      <c r="D15249" s="10"/>
      <c r="E15249" s="10"/>
      <c r="G15249" s="81"/>
      <c r="AU15249" s="25"/>
    </row>
    <row r="15250">
      <c r="D15250" s="10"/>
      <c r="E15250" s="10"/>
      <c r="G15250" s="81"/>
      <c r="AU15250" s="25"/>
    </row>
    <row r="15251">
      <c r="D15251" s="10"/>
      <c r="E15251" s="10"/>
      <c r="G15251" s="81"/>
      <c r="AU15251" s="25"/>
    </row>
    <row r="15252">
      <c r="D15252" s="10"/>
      <c r="E15252" s="10"/>
      <c r="G15252" s="81"/>
      <c r="AU15252" s="25"/>
    </row>
    <row r="15253">
      <c r="D15253" s="10"/>
      <c r="E15253" s="10"/>
      <c r="G15253" s="81"/>
      <c r="AU15253" s="25"/>
    </row>
    <row r="15254">
      <c r="D15254" s="10"/>
      <c r="E15254" s="10"/>
      <c r="G15254" s="81"/>
      <c r="AU15254" s="25"/>
    </row>
    <row r="15255">
      <c r="D15255" s="10"/>
      <c r="E15255" s="10"/>
      <c r="G15255" s="81"/>
      <c r="AU15255" s="25"/>
    </row>
    <row r="15256">
      <c r="D15256" s="10"/>
      <c r="E15256" s="10"/>
      <c r="G15256" s="81"/>
      <c r="AU15256" s="25"/>
    </row>
    <row r="15257">
      <c r="D15257" s="10"/>
      <c r="E15257" s="10"/>
      <c r="G15257" s="81"/>
      <c r="AU15257" s="25"/>
    </row>
    <row r="15258">
      <c r="D15258" s="10"/>
      <c r="E15258" s="10"/>
      <c r="G15258" s="81"/>
      <c r="AU15258" s="25"/>
    </row>
    <row r="15259">
      <c r="D15259" s="10"/>
      <c r="E15259" s="10"/>
      <c r="G15259" s="81"/>
      <c r="AU15259" s="25"/>
    </row>
    <row r="15260">
      <c r="D15260" s="10"/>
      <c r="E15260" s="10"/>
      <c r="G15260" s="81"/>
      <c r="AU15260" s="25"/>
    </row>
    <row r="15261">
      <c r="D15261" s="10"/>
      <c r="E15261" s="10"/>
      <c r="G15261" s="81"/>
      <c r="AU15261" s="25"/>
    </row>
    <row r="15262">
      <c r="D15262" s="10"/>
      <c r="E15262" s="10"/>
      <c r="G15262" s="81"/>
      <c r="AU15262" s="25"/>
    </row>
    <row r="15263">
      <c r="D15263" s="10"/>
      <c r="E15263" s="10"/>
      <c r="G15263" s="81"/>
      <c r="AU15263" s="25"/>
    </row>
    <row r="15264">
      <c r="D15264" s="10"/>
      <c r="E15264" s="10"/>
      <c r="G15264" s="81"/>
      <c r="AU15264" s="25"/>
    </row>
    <row r="15265">
      <c r="D15265" s="10"/>
      <c r="E15265" s="10"/>
      <c r="G15265" s="81"/>
      <c r="AU15265" s="25"/>
    </row>
    <row r="15266">
      <c r="D15266" s="10"/>
      <c r="E15266" s="10"/>
      <c r="G15266" s="81"/>
      <c r="AU15266" s="25"/>
    </row>
    <row r="15267">
      <c r="D15267" s="10"/>
      <c r="E15267" s="10"/>
      <c r="G15267" s="81"/>
      <c r="AU15267" s="25"/>
    </row>
    <row r="15268">
      <c r="D15268" s="10"/>
      <c r="E15268" s="10"/>
      <c r="G15268" s="81"/>
      <c r="AU15268" s="25"/>
    </row>
    <row r="15269">
      <c r="D15269" s="10"/>
      <c r="E15269" s="10"/>
      <c r="G15269" s="81"/>
      <c r="AU15269" s="25"/>
    </row>
    <row r="15270">
      <c r="D15270" s="10"/>
      <c r="E15270" s="10"/>
      <c r="G15270" s="81"/>
      <c r="AU15270" s="25"/>
    </row>
    <row r="15271">
      <c r="D15271" s="10"/>
      <c r="E15271" s="10"/>
      <c r="G15271" s="81"/>
      <c r="AU15271" s="25"/>
    </row>
    <row r="15272">
      <c r="D15272" s="10"/>
      <c r="E15272" s="10"/>
      <c r="G15272" s="81"/>
      <c r="AU15272" s="25"/>
    </row>
    <row r="15273">
      <c r="D15273" s="10"/>
      <c r="E15273" s="10"/>
      <c r="G15273" s="81"/>
      <c r="AU15273" s="25"/>
    </row>
    <row r="15274">
      <c r="D15274" s="10"/>
      <c r="E15274" s="10"/>
      <c r="G15274" s="81"/>
      <c r="AU15274" s="25"/>
    </row>
    <row r="15275">
      <c r="D15275" s="10"/>
      <c r="E15275" s="10"/>
      <c r="G15275" s="81"/>
      <c r="AU15275" s="25"/>
    </row>
    <row r="15276">
      <c r="D15276" s="10"/>
      <c r="E15276" s="10"/>
      <c r="G15276" s="81"/>
      <c r="AU15276" s="25"/>
    </row>
    <row r="15277">
      <c r="D15277" s="10"/>
      <c r="E15277" s="10"/>
      <c r="G15277" s="81"/>
      <c r="AU15277" s="25"/>
    </row>
    <row r="15278">
      <c r="D15278" s="10"/>
      <c r="E15278" s="10"/>
      <c r="G15278" s="81"/>
      <c r="AU15278" s="25"/>
    </row>
    <row r="15279">
      <c r="D15279" s="10"/>
      <c r="E15279" s="10"/>
      <c r="G15279" s="81"/>
      <c r="AU15279" s="25"/>
    </row>
    <row r="15280">
      <c r="D15280" s="10"/>
      <c r="E15280" s="10"/>
      <c r="G15280" s="81"/>
      <c r="AU15280" s="25"/>
    </row>
    <row r="15281">
      <c r="D15281" s="10"/>
      <c r="E15281" s="10"/>
      <c r="G15281" s="81"/>
      <c r="AU15281" s="25"/>
    </row>
    <row r="15282">
      <c r="D15282" s="10"/>
      <c r="E15282" s="10"/>
      <c r="G15282" s="81"/>
      <c r="AU15282" s="25"/>
    </row>
    <row r="15283">
      <c r="D15283" s="10"/>
      <c r="E15283" s="10"/>
      <c r="G15283" s="81"/>
      <c r="AU15283" s="25"/>
    </row>
    <row r="15284">
      <c r="D15284" s="10"/>
      <c r="E15284" s="10"/>
      <c r="G15284" s="81"/>
      <c r="AU15284" s="25"/>
    </row>
    <row r="15285">
      <c r="D15285" s="10"/>
      <c r="E15285" s="10"/>
      <c r="G15285" s="81"/>
      <c r="AU15285" s="25"/>
    </row>
    <row r="15286">
      <c r="D15286" s="10"/>
      <c r="E15286" s="10"/>
      <c r="G15286" s="81"/>
      <c r="AU15286" s="25"/>
    </row>
    <row r="15287">
      <c r="D15287" s="10"/>
      <c r="E15287" s="10"/>
      <c r="G15287" s="81"/>
      <c r="AU15287" s="25"/>
    </row>
    <row r="15288">
      <c r="D15288" s="10"/>
      <c r="E15288" s="10"/>
      <c r="G15288" s="81"/>
      <c r="AU15288" s="25"/>
    </row>
    <row r="15289">
      <c r="D15289" s="10"/>
      <c r="E15289" s="10"/>
      <c r="G15289" s="81"/>
      <c r="AU15289" s="25"/>
    </row>
    <row r="15290">
      <c r="D15290" s="10"/>
      <c r="E15290" s="10"/>
      <c r="G15290" s="81"/>
      <c r="AU15290" s="25"/>
    </row>
    <row r="15291">
      <c r="D15291" s="10"/>
      <c r="E15291" s="10"/>
      <c r="G15291" s="81"/>
      <c r="AU15291" s="25"/>
    </row>
    <row r="15292">
      <c r="D15292" s="10"/>
      <c r="E15292" s="10"/>
      <c r="G15292" s="81"/>
      <c r="AU15292" s="25"/>
    </row>
    <row r="15293">
      <c r="D15293" s="10"/>
      <c r="E15293" s="10"/>
      <c r="G15293" s="81"/>
      <c r="AU15293" s="25"/>
    </row>
    <row r="15294">
      <c r="D15294" s="10"/>
      <c r="E15294" s="10"/>
      <c r="G15294" s="81"/>
      <c r="AU15294" s="25"/>
    </row>
    <row r="15295">
      <c r="D15295" s="10"/>
      <c r="E15295" s="10"/>
      <c r="G15295" s="81"/>
      <c r="AU15295" s="25"/>
    </row>
    <row r="15296">
      <c r="D15296" s="10"/>
      <c r="E15296" s="10"/>
      <c r="G15296" s="81"/>
      <c r="AU15296" s="25"/>
    </row>
    <row r="15297">
      <c r="D15297" s="10"/>
      <c r="E15297" s="10"/>
      <c r="G15297" s="81"/>
      <c r="AU15297" s="25"/>
    </row>
    <row r="15298">
      <c r="D15298" s="10"/>
      <c r="E15298" s="10"/>
      <c r="G15298" s="81"/>
      <c r="AU15298" s="25"/>
    </row>
    <row r="15299">
      <c r="D15299" s="10"/>
      <c r="E15299" s="10"/>
      <c r="G15299" s="81"/>
      <c r="AU15299" s="25"/>
    </row>
    <row r="15300">
      <c r="D15300" s="10"/>
      <c r="E15300" s="10"/>
      <c r="G15300" s="81"/>
      <c r="AU15300" s="25"/>
    </row>
    <row r="15301">
      <c r="D15301" s="10"/>
      <c r="E15301" s="10"/>
      <c r="G15301" s="81"/>
      <c r="AU15301" s="25"/>
    </row>
    <row r="15302">
      <c r="D15302" s="10"/>
      <c r="E15302" s="10"/>
      <c r="G15302" s="81"/>
      <c r="AU15302" s="25"/>
    </row>
    <row r="15303">
      <c r="D15303" s="10"/>
      <c r="E15303" s="10"/>
      <c r="G15303" s="81"/>
      <c r="AU15303" s="25"/>
    </row>
    <row r="15304">
      <c r="D15304" s="10"/>
      <c r="E15304" s="10"/>
      <c r="G15304" s="81"/>
      <c r="AU15304" s="25"/>
    </row>
    <row r="15305">
      <c r="D15305" s="10"/>
      <c r="E15305" s="10"/>
      <c r="G15305" s="81"/>
      <c r="AU15305" s="25"/>
    </row>
    <row r="15306">
      <c r="D15306" s="10"/>
      <c r="E15306" s="10"/>
      <c r="G15306" s="81"/>
      <c r="AU15306" s="25"/>
    </row>
    <row r="15307">
      <c r="D15307" s="10"/>
      <c r="E15307" s="10"/>
      <c r="G15307" s="81"/>
      <c r="AU15307" s="25"/>
    </row>
    <row r="15308">
      <c r="D15308" s="10"/>
      <c r="E15308" s="10"/>
      <c r="G15308" s="81"/>
      <c r="AU15308" s="25"/>
    </row>
    <row r="15309">
      <c r="D15309" s="10"/>
      <c r="E15309" s="10"/>
      <c r="G15309" s="81"/>
      <c r="AU15309" s="25"/>
    </row>
    <row r="15310">
      <c r="D15310" s="10"/>
      <c r="E15310" s="10"/>
      <c r="G15310" s="81"/>
      <c r="AU15310" s="25"/>
    </row>
    <row r="15311">
      <c r="D15311" s="10"/>
      <c r="E15311" s="10"/>
      <c r="G15311" s="81"/>
      <c r="AU15311" s="25"/>
    </row>
    <row r="15312">
      <c r="D15312" s="10"/>
      <c r="E15312" s="10"/>
      <c r="G15312" s="81"/>
      <c r="AU15312" s="25"/>
    </row>
    <row r="15313">
      <c r="D15313" s="10"/>
      <c r="E15313" s="10"/>
      <c r="G15313" s="81"/>
      <c r="AU15313" s="25"/>
    </row>
    <row r="15314">
      <c r="D15314" s="10"/>
      <c r="E15314" s="10"/>
      <c r="G15314" s="81"/>
      <c r="AU15314" s="25"/>
    </row>
    <row r="15315">
      <c r="D15315" s="10"/>
      <c r="E15315" s="10"/>
      <c r="G15315" s="81"/>
      <c r="AU15315" s="25"/>
    </row>
    <row r="15316">
      <c r="D15316" s="10"/>
      <c r="E15316" s="10"/>
      <c r="G15316" s="81"/>
      <c r="AU15316" s="25"/>
    </row>
    <row r="15317">
      <c r="D15317" s="10"/>
      <c r="E15317" s="10"/>
      <c r="G15317" s="81"/>
      <c r="AU15317" s="25"/>
    </row>
    <row r="15318">
      <c r="D15318" s="10"/>
      <c r="E15318" s="10"/>
      <c r="G15318" s="81"/>
      <c r="AU15318" s="25"/>
    </row>
    <row r="15319">
      <c r="D15319" s="10"/>
      <c r="E15319" s="10"/>
      <c r="G15319" s="81"/>
      <c r="AU15319" s="25"/>
    </row>
    <row r="15320">
      <c r="D15320" s="10"/>
      <c r="E15320" s="10"/>
      <c r="G15320" s="81"/>
      <c r="AU15320" s="25"/>
    </row>
    <row r="15321">
      <c r="D15321" s="10"/>
      <c r="E15321" s="10"/>
      <c r="G15321" s="81"/>
      <c r="AU15321" s="25"/>
    </row>
    <row r="15322">
      <c r="D15322" s="10"/>
      <c r="E15322" s="10"/>
      <c r="G15322" s="81"/>
      <c r="AU15322" s="25"/>
    </row>
    <row r="15323">
      <c r="D15323" s="10"/>
      <c r="E15323" s="10"/>
      <c r="G15323" s="81"/>
      <c r="AU15323" s="25"/>
    </row>
    <row r="15324">
      <c r="D15324" s="10"/>
      <c r="E15324" s="10"/>
      <c r="G15324" s="81"/>
      <c r="AU15324" s="25"/>
    </row>
    <row r="15325">
      <c r="D15325" s="10"/>
      <c r="E15325" s="10"/>
      <c r="G15325" s="81"/>
      <c r="AU15325" s="25"/>
    </row>
    <row r="15326">
      <c r="D15326" s="10"/>
      <c r="E15326" s="10"/>
      <c r="G15326" s="81"/>
      <c r="AU15326" s="25"/>
    </row>
    <row r="15327">
      <c r="D15327" s="10"/>
      <c r="E15327" s="10"/>
      <c r="G15327" s="81"/>
      <c r="AU15327" s="25"/>
    </row>
    <row r="15328">
      <c r="D15328" s="10"/>
      <c r="E15328" s="10"/>
      <c r="G15328" s="81"/>
      <c r="AU15328" s="25"/>
    </row>
    <row r="15329">
      <c r="D15329" s="10"/>
      <c r="E15329" s="10"/>
      <c r="G15329" s="81"/>
      <c r="AU15329" s="25"/>
    </row>
    <row r="15330">
      <c r="D15330" s="10"/>
      <c r="E15330" s="10"/>
      <c r="G15330" s="81"/>
      <c r="AU15330" s="25"/>
    </row>
    <row r="15331">
      <c r="D15331" s="10"/>
      <c r="E15331" s="10"/>
      <c r="G15331" s="81"/>
      <c r="AU15331" s="25"/>
    </row>
    <row r="15332">
      <c r="D15332" s="10"/>
      <c r="E15332" s="10"/>
      <c r="G15332" s="81"/>
      <c r="AU15332" s="25"/>
    </row>
    <row r="15333">
      <c r="D15333" s="10"/>
      <c r="E15333" s="10"/>
      <c r="G15333" s="81"/>
      <c r="AU15333" s="25"/>
    </row>
    <row r="15334">
      <c r="D15334" s="10"/>
      <c r="E15334" s="10"/>
      <c r="G15334" s="81"/>
      <c r="AU15334" s="25"/>
    </row>
    <row r="15335">
      <c r="D15335" s="10"/>
      <c r="E15335" s="10"/>
      <c r="G15335" s="81"/>
      <c r="AU15335" s="25"/>
    </row>
    <row r="15336">
      <c r="D15336" s="10"/>
      <c r="E15336" s="10"/>
      <c r="G15336" s="81"/>
      <c r="AU15336" s="25"/>
    </row>
    <row r="15337">
      <c r="D15337" s="10"/>
      <c r="E15337" s="10"/>
      <c r="G15337" s="81"/>
      <c r="AU15337" s="25"/>
    </row>
    <row r="15338">
      <c r="D15338" s="10"/>
      <c r="E15338" s="10"/>
      <c r="G15338" s="81"/>
      <c r="AU15338" s="25"/>
    </row>
    <row r="15339">
      <c r="D15339" s="10"/>
      <c r="E15339" s="10"/>
      <c r="G15339" s="81"/>
      <c r="AU15339" s="25"/>
    </row>
    <row r="15340">
      <c r="D15340" s="10"/>
      <c r="E15340" s="10"/>
      <c r="G15340" s="81"/>
      <c r="AU15340" s="25"/>
    </row>
    <row r="15341">
      <c r="D15341" s="10"/>
      <c r="E15341" s="10"/>
      <c r="G15341" s="81"/>
      <c r="AU15341" s="25"/>
    </row>
    <row r="15342">
      <c r="D15342" s="10"/>
      <c r="E15342" s="10"/>
      <c r="G15342" s="81"/>
      <c r="AU15342" s="25"/>
    </row>
    <row r="15343">
      <c r="D15343" s="10"/>
      <c r="E15343" s="10"/>
      <c r="G15343" s="81"/>
      <c r="AU15343" s="25"/>
    </row>
    <row r="15344">
      <c r="D15344" s="10"/>
      <c r="E15344" s="10"/>
      <c r="G15344" s="81"/>
      <c r="AU15344" s="25"/>
    </row>
    <row r="15345">
      <c r="D15345" s="10"/>
      <c r="E15345" s="10"/>
      <c r="G15345" s="81"/>
      <c r="AU15345" s="25"/>
    </row>
    <row r="15346">
      <c r="D15346" s="10"/>
      <c r="E15346" s="10"/>
      <c r="G15346" s="81"/>
      <c r="AU15346" s="25"/>
    </row>
    <row r="15347">
      <c r="D15347" s="10"/>
      <c r="E15347" s="10"/>
      <c r="G15347" s="81"/>
      <c r="AU15347" s="25"/>
    </row>
    <row r="15348">
      <c r="D15348" s="10"/>
      <c r="E15348" s="10"/>
      <c r="G15348" s="81"/>
      <c r="AU15348" s="25"/>
    </row>
    <row r="15349">
      <c r="D15349" s="10"/>
      <c r="E15349" s="10"/>
      <c r="G15349" s="81"/>
      <c r="AU15349" s="25"/>
    </row>
    <row r="15350">
      <c r="D15350" s="10"/>
      <c r="E15350" s="10"/>
      <c r="G15350" s="81"/>
      <c r="AU15350" s="25"/>
    </row>
    <row r="15351">
      <c r="D15351" s="10"/>
      <c r="E15351" s="10"/>
      <c r="G15351" s="81"/>
      <c r="AU15351" s="25"/>
    </row>
    <row r="15352">
      <c r="D15352" s="10"/>
      <c r="E15352" s="10"/>
      <c r="G15352" s="81"/>
      <c r="AU15352" s="25"/>
    </row>
    <row r="15353">
      <c r="D15353" s="10"/>
      <c r="E15353" s="10"/>
      <c r="G15353" s="81"/>
      <c r="AU15353" s="25"/>
    </row>
    <row r="15354">
      <c r="D15354" s="10"/>
      <c r="E15354" s="10"/>
      <c r="G15354" s="81"/>
      <c r="AU15354" s="25"/>
    </row>
    <row r="15355">
      <c r="D15355" s="10"/>
      <c r="E15355" s="10"/>
      <c r="G15355" s="81"/>
      <c r="AU15355" s="25"/>
    </row>
    <row r="15356">
      <c r="D15356" s="10"/>
      <c r="E15356" s="10"/>
      <c r="G15356" s="81"/>
      <c r="AU15356" s="25"/>
    </row>
    <row r="15357">
      <c r="D15357" s="10"/>
      <c r="E15357" s="10"/>
      <c r="G15357" s="81"/>
      <c r="AU15357" s="25"/>
    </row>
    <row r="15358">
      <c r="D15358" s="10"/>
      <c r="E15358" s="10"/>
      <c r="G15358" s="81"/>
      <c r="AU15358" s="25"/>
    </row>
    <row r="15359">
      <c r="D15359" s="10"/>
      <c r="E15359" s="10"/>
      <c r="G15359" s="81"/>
      <c r="AU15359" s="25"/>
    </row>
    <row r="15360">
      <c r="D15360" s="10"/>
      <c r="E15360" s="10"/>
      <c r="G15360" s="81"/>
      <c r="AU15360" s="25"/>
    </row>
    <row r="15361">
      <c r="D15361" s="10"/>
      <c r="E15361" s="10"/>
      <c r="G15361" s="81"/>
      <c r="AU15361" s="25"/>
    </row>
    <row r="15362">
      <c r="D15362" s="10"/>
      <c r="E15362" s="10"/>
      <c r="G15362" s="81"/>
      <c r="AU15362" s="25"/>
    </row>
    <row r="15363">
      <c r="D15363" s="10"/>
      <c r="E15363" s="10"/>
      <c r="G15363" s="81"/>
      <c r="AU15363" s="25"/>
    </row>
    <row r="15364">
      <c r="D15364" s="10"/>
      <c r="E15364" s="10"/>
      <c r="G15364" s="81"/>
      <c r="AU15364" s="25"/>
    </row>
    <row r="15365">
      <c r="D15365" s="10"/>
      <c r="E15365" s="10"/>
      <c r="G15365" s="81"/>
      <c r="AU15365" s="25"/>
    </row>
    <row r="15366">
      <c r="D15366" s="10"/>
      <c r="E15366" s="10"/>
      <c r="G15366" s="81"/>
      <c r="AU15366" s="25"/>
    </row>
    <row r="15367">
      <c r="D15367" s="10"/>
      <c r="E15367" s="10"/>
      <c r="G15367" s="81"/>
      <c r="AU15367" s="25"/>
    </row>
    <row r="15368">
      <c r="D15368" s="10"/>
      <c r="E15368" s="10"/>
      <c r="G15368" s="81"/>
      <c r="AU15368" s="25"/>
    </row>
    <row r="15369">
      <c r="D15369" s="10"/>
      <c r="E15369" s="10"/>
      <c r="G15369" s="81"/>
      <c r="AU15369" s="25"/>
    </row>
    <row r="15370">
      <c r="D15370" s="10"/>
      <c r="E15370" s="10"/>
      <c r="G15370" s="81"/>
      <c r="AU15370" s="25"/>
    </row>
    <row r="15371">
      <c r="D15371" s="10"/>
      <c r="E15371" s="10"/>
      <c r="G15371" s="81"/>
      <c r="AU15371" s="25"/>
    </row>
    <row r="15372">
      <c r="D15372" s="10"/>
      <c r="E15372" s="10"/>
      <c r="G15372" s="81"/>
      <c r="AU15372" s="25"/>
    </row>
    <row r="15373">
      <c r="D15373" s="10"/>
      <c r="E15373" s="10"/>
      <c r="G15373" s="81"/>
      <c r="AU15373" s="25"/>
    </row>
    <row r="15374">
      <c r="D15374" s="10"/>
      <c r="E15374" s="10"/>
      <c r="G15374" s="81"/>
      <c r="AU15374" s="25"/>
    </row>
    <row r="15375">
      <c r="D15375" s="10"/>
      <c r="E15375" s="10"/>
      <c r="G15375" s="81"/>
      <c r="AU15375" s="25"/>
    </row>
    <row r="15376">
      <c r="D15376" s="10"/>
      <c r="E15376" s="10"/>
      <c r="G15376" s="81"/>
      <c r="AU15376" s="25"/>
    </row>
    <row r="15377">
      <c r="D15377" s="10"/>
      <c r="E15377" s="10"/>
      <c r="G15377" s="81"/>
      <c r="AU15377" s="25"/>
    </row>
    <row r="15378">
      <c r="D15378" s="10"/>
      <c r="E15378" s="10"/>
      <c r="G15378" s="81"/>
      <c r="AU15378" s="25"/>
    </row>
    <row r="15379">
      <c r="D15379" s="10"/>
      <c r="E15379" s="10"/>
      <c r="G15379" s="81"/>
      <c r="AU15379" s="25"/>
    </row>
    <row r="15380">
      <c r="D15380" s="10"/>
      <c r="E15380" s="10"/>
      <c r="G15380" s="81"/>
      <c r="AU15380" s="25"/>
    </row>
    <row r="15381">
      <c r="D15381" s="10"/>
      <c r="E15381" s="10"/>
      <c r="G15381" s="81"/>
      <c r="AU15381" s="25"/>
    </row>
    <row r="15382">
      <c r="D15382" s="10"/>
      <c r="E15382" s="10"/>
      <c r="G15382" s="81"/>
      <c r="AU15382" s="25"/>
    </row>
    <row r="15383">
      <c r="D15383" s="10"/>
      <c r="E15383" s="10"/>
      <c r="G15383" s="81"/>
      <c r="AU15383" s="25"/>
    </row>
    <row r="15384">
      <c r="D15384" s="10"/>
      <c r="E15384" s="10"/>
      <c r="G15384" s="81"/>
      <c r="AU15384" s="25"/>
    </row>
    <row r="15385">
      <c r="D15385" s="10"/>
      <c r="E15385" s="10"/>
      <c r="G15385" s="81"/>
      <c r="AU15385" s="25"/>
    </row>
    <row r="15386">
      <c r="D15386" s="10"/>
      <c r="E15386" s="10"/>
      <c r="G15386" s="81"/>
      <c r="AU15386" s="25"/>
    </row>
    <row r="15387">
      <c r="D15387" s="10"/>
      <c r="E15387" s="10"/>
      <c r="G15387" s="81"/>
      <c r="AU15387" s="25"/>
    </row>
    <row r="15388">
      <c r="D15388" s="10"/>
      <c r="E15388" s="10"/>
      <c r="G15388" s="81"/>
      <c r="AU15388" s="25"/>
    </row>
    <row r="15389">
      <c r="D15389" s="10"/>
      <c r="E15389" s="10"/>
      <c r="G15389" s="81"/>
      <c r="AU15389" s="25"/>
    </row>
    <row r="15390">
      <c r="D15390" s="10"/>
      <c r="E15390" s="10"/>
      <c r="G15390" s="81"/>
      <c r="AU15390" s="25"/>
    </row>
    <row r="15391">
      <c r="D15391" s="10"/>
      <c r="E15391" s="10"/>
      <c r="G15391" s="81"/>
      <c r="AU15391" s="25"/>
    </row>
    <row r="15392">
      <c r="D15392" s="10"/>
      <c r="E15392" s="10"/>
      <c r="G15392" s="81"/>
      <c r="AU15392" s="25"/>
    </row>
    <row r="15393">
      <c r="D15393" s="10"/>
      <c r="E15393" s="10"/>
      <c r="G15393" s="81"/>
      <c r="AU15393" s="25"/>
    </row>
    <row r="15394">
      <c r="D15394" s="10"/>
      <c r="E15394" s="10"/>
      <c r="G15394" s="81"/>
      <c r="AU15394" s="25"/>
    </row>
    <row r="15395">
      <c r="D15395" s="10"/>
      <c r="E15395" s="10"/>
      <c r="G15395" s="81"/>
      <c r="AU15395" s="25"/>
    </row>
    <row r="15396">
      <c r="D15396" s="10"/>
      <c r="E15396" s="10"/>
      <c r="G15396" s="81"/>
      <c r="AU15396" s="25"/>
    </row>
    <row r="15397">
      <c r="D15397" s="10"/>
      <c r="E15397" s="10"/>
      <c r="G15397" s="81"/>
      <c r="AU15397" s="25"/>
    </row>
    <row r="15398">
      <c r="D15398" s="10"/>
      <c r="E15398" s="10"/>
      <c r="G15398" s="81"/>
      <c r="AU15398" s="25"/>
    </row>
    <row r="15399">
      <c r="D15399" s="10"/>
      <c r="E15399" s="10"/>
      <c r="G15399" s="81"/>
      <c r="AU15399" s="25"/>
    </row>
    <row r="15400">
      <c r="D15400" s="10"/>
      <c r="E15400" s="10"/>
      <c r="G15400" s="81"/>
      <c r="AU15400" s="25"/>
    </row>
    <row r="15401">
      <c r="D15401" s="10"/>
      <c r="E15401" s="10"/>
      <c r="G15401" s="81"/>
      <c r="AU15401" s="25"/>
    </row>
    <row r="15402">
      <c r="D15402" s="10"/>
      <c r="E15402" s="10"/>
      <c r="G15402" s="81"/>
      <c r="AU15402" s="25"/>
    </row>
    <row r="15403">
      <c r="D15403" s="10"/>
      <c r="E15403" s="10"/>
      <c r="G15403" s="81"/>
      <c r="AU15403" s="25"/>
    </row>
    <row r="15404">
      <c r="D15404" s="10"/>
      <c r="E15404" s="10"/>
      <c r="G15404" s="81"/>
      <c r="AU15404" s="25"/>
    </row>
    <row r="15405">
      <c r="D15405" s="10"/>
      <c r="E15405" s="10"/>
      <c r="G15405" s="81"/>
      <c r="AU15405" s="25"/>
    </row>
    <row r="15406">
      <c r="D15406" s="10"/>
      <c r="E15406" s="10"/>
      <c r="G15406" s="81"/>
      <c r="AU15406" s="25"/>
    </row>
    <row r="15407">
      <c r="D15407" s="10"/>
      <c r="E15407" s="10"/>
      <c r="G15407" s="81"/>
      <c r="AU15407" s="25"/>
    </row>
    <row r="15408">
      <c r="D15408" s="10"/>
      <c r="E15408" s="10"/>
      <c r="G15408" s="81"/>
      <c r="AU15408" s="25"/>
    </row>
    <row r="15409">
      <c r="D15409" s="10"/>
      <c r="E15409" s="10"/>
      <c r="G15409" s="81"/>
      <c r="AU15409" s="25"/>
    </row>
    <row r="15410">
      <c r="D15410" s="10"/>
      <c r="E15410" s="10"/>
      <c r="G15410" s="81"/>
      <c r="AU15410" s="25"/>
    </row>
    <row r="15411">
      <c r="D15411" s="10"/>
      <c r="E15411" s="10"/>
      <c r="G15411" s="81"/>
      <c r="AU15411" s="25"/>
    </row>
    <row r="15412">
      <c r="D15412" s="10"/>
      <c r="E15412" s="10"/>
      <c r="G15412" s="81"/>
      <c r="AU15412" s="25"/>
    </row>
    <row r="15413">
      <c r="D15413" s="10"/>
      <c r="E15413" s="10"/>
      <c r="G15413" s="81"/>
      <c r="AU15413" s="25"/>
    </row>
    <row r="15414">
      <c r="D15414" s="10"/>
      <c r="E15414" s="10"/>
      <c r="G15414" s="81"/>
      <c r="AU15414" s="25"/>
    </row>
    <row r="15415">
      <c r="D15415" s="10"/>
      <c r="E15415" s="10"/>
      <c r="G15415" s="81"/>
      <c r="AU15415" s="25"/>
    </row>
    <row r="15416">
      <c r="D15416" s="10"/>
      <c r="E15416" s="10"/>
      <c r="G15416" s="81"/>
      <c r="AU15416" s="25"/>
    </row>
    <row r="15417">
      <c r="D15417" s="10"/>
      <c r="E15417" s="10"/>
      <c r="G15417" s="81"/>
      <c r="AU15417" s="25"/>
    </row>
    <row r="15418">
      <c r="D15418" s="10"/>
      <c r="E15418" s="10"/>
      <c r="G15418" s="81"/>
      <c r="AU15418" s="25"/>
    </row>
    <row r="15419">
      <c r="D15419" s="10"/>
      <c r="E15419" s="10"/>
      <c r="G15419" s="81"/>
      <c r="AU15419" s="25"/>
    </row>
    <row r="15420">
      <c r="D15420" s="10"/>
      <c r="E15420" s="10"/>
      <c r="G15420" s="81"/>
      <c r="AU15420" s="25"/>
    </row>
    <row r="15421">
      <c r="D15421" s="10"/>
      <c r="E15421" s="10"/>
      <c r="G15421" s="81"/>
      <c r="AU15421" s="25"/>
    </row>
    <row r="15422">
      <c r="D15422" s="10"/>
      <c r="E15422" s="10"/>
      <c r="G15422" s="81"/>
      <c r="AU15422" s="25"/>
    </row>
    <row r="15423">
      <c r="D15423" s="10"/>
      <c r="E15423" s="10"/>
      <c r="G15423" s="81"/>
      <c r="AU15423" s="25"/>
    </row>
    <row r="15424">
      <c r="D15424" s="10"/>
      <c r="E15424" s="10"/>
      <c r="G15424" s="81"/>
      <c r="AU15424" s="25"/>
    </row>
    <row r="15425">
      <c r="D15425" s="10"/>
      <c r="E15425" s="10"/>
      <c r="G15425" s="81"/>
      <c r="AU15425" s="25"/>
    </row>
    <row r="15426">
      <c r="D15426" s="10"/>
      <c r="E15426" s="10"/>
      <c r="G15426" s="81"/>
      <c r="AU15426" s="25"/>
    </row>
    <row r="15427">
      <c r="D15427" s="10"/>
      <c r="E15427" s="10"/>
      <c r="G15427" s="81"/>
      <c r="AU15427" s="25"/>
    </row>
    <row r="15428">
      <c r="D15428" s="10"/>
      <c r="E15428" s="10"/>
      <c r="G15428" s="81"/>
      <c r="AU15428" s="25"/>
    </row>
    <row r="15429">
      <c r="D15429" s="10"/>
      <c r="E15429" s="10"/>
      <c r="G15429" s="81"/>
      <c r="AU15429" s="25"/>
    </row>
    <row r="15430">
      <c r="D15430" s="10"/>
      <c r="E15430" s="10"/>
      <c r="G15430" s="81"/>
      <c r="AU15430" s="25"/>
    </row>
    <row r="15431">
      <c r="D15431" s="10"/>
      <c r="E15431" s="10"/>
      <c r="G15431" s="81"/>
      <c r="AU15431" s="25"/>
    </row>
    <row r="15432">
      <c r="D15432" s="10"/>
      <c r="E15432" s="10"/>
      <c r="G15432" s="81"/>
      <c r="AU15432" s="25"/>
    </row>
    <row r="15433">
      <c r="D15433" s="10"/>
      <c r="E15433" s="10"/>
      <c r="G15433" s="81"/>
      <c r="AU15433" s="25"/>
    </row>
    <row r="15434">
      <c r="D15434" s="10"/>
      <c r="E15434" s="10"/>
      <c r="G15434" s="81"/>
      <c r="AU15434" s="25"/>
    </row>
    <row r="15435">
      <c r="D15435" s="10"/>
      <c r="E15435" s="10"/>
      <c r="G15435" s="81"/>
      <c r="AU15435" s="25"/>
    </row>
    <row r="15436">
      <c r="D15436" s="10"/>
      <c r="E15436" s="10"/>
      <c r="G15436" s="81"/>
      <c r="AU15436" s="25"/>
    </row>
    <row r="15437">
      <c r="D15437" s="10"/>
      <c r="E15437" s="10"/>
      <c r="G15437" s="81"/>
      <c r="AU15437" s="25"/>
    </row>
    <row r="15438">
      <c r="D15438" s="10"/>
      <c r="E15438" s="10"/>
      <c r="G15438" s="81"/>
      <c r="AU15438" s="25"/>
    </row>
    <row r="15439">
      <c r="D15439" s="10"/>
      <c r="E15439" s="10"/>
      <c r="G15439" s="81"/>
      <c r="AU15439" s="25"/>
    </row>
    <row r="15440">
      <c r="D15440" s="10"/>
      <c r="E15440" s="10"/>
      <c r="G15440" s="81"/>
      <c r="AU15440" s="25"/>
    </row>
    <row r="15441">
      <c r="D15441" s="10"/>
      <c r="E15441" s="10"/>
      <c r="G15441" s="81"/>
      <c r="AU15441" s="25"/>
    </row>
    <row r="15442">
      <c r="D15442" s="10"/>
      <c r="E15442" s="10"/>
      <c r="G15442" s="81"/>
      <c r="AU15442" s="25"/>
    </row>
    <row r="15443">
      <c r="D15443" s="10"/>
      <c r="E15443" s="10"/>
      <c r="G15443" s="81"/>
      <c r="AU15443" s="25"/>
    </row>
    <row r="15444">
      <c r="D15444" s="10"/>
      <c r="E15444" s="10"/>
      <c r="G15444" s="81"/>
      <c r="AU15444" s="25"/>
    </row>
    <row r="15445">
      <c r="D15445" s="10"/>
      <c r="E15445" s="10"/>
      <c r="G15445" s="81"/>
      <c r="AU15445" s="25"/>
    </row>
    <row r="15446">
      <c r="D15446" s="10"/>
      <c r="E15446" s="10"/>
      <c r="G15446" s="81"/>
      <c r="AU15446" s="25"/>
    </row>
    <row r="15447">
      <c r="D15447" s="10"/>
      <c r="E15447" s="10"/>
      <c r="G15447" s="81"/>
      <c r="AU15447" s="25"/>
    </row>
    <row r="15448">
      <c r="D15448" s="10"/>
      <c r="E15448" s="10"/>
      <c r="G15448" s="81"/>
      <c r="AU15448" s="25"/>
    </row>
    <row r="15449">
      <c r="D15449" s="10"/>
      <c r="E15449" s="10"/>
      <c r="G15449" s="81"/>
      <c r="AU15449" s="25"/>
    </row>
    <row r="15450">
      <c r="D15450" s="10"/>
      <c r="E15450" s="10"/>
      <c r="G15450" s="81"/>
      <c r="AU15450" s="25"/>
    </row>
    <row r="15451">
      <c r="D15451" s="10"/>
      <c r="E15451" s="10"/>
      <c r="G15451" s="81"/>
      <c r="AU15451" s="25"/>
    </row>
    <row r="15452">
      <c r="D15452" s="10"/>
      <c r="E15452" s="10"/>
      <c r="G15452" s="81"/>
      <c r="AU15452" s="25"/>
    </row>
    <row r="15453">
      <c r="D15453" s="10"/>
      <c r="E15453" s="10"/>
      <c r="G15453" s="81"/>
      <c r="AU15453" s="25"/>
    </row>
    <row r="15454">
      <c r="D15454" s="10"/>
      <c r="E15454" s="10"/>
      <c r="G15454" s="81"/>
      <c r="AU15454" s="25"/>
    </row>
    <row r="15455">
      <c r="D15455" s="10"/>
      <c r="E15455" s="10"/>
      <c r="G15455" s="81"/>
      <c r="AU15455" s="25"/>
    </row>
    <row r="15456">
      <c r="D15456" s="10"/>
      <c r="E15456" s="10"/>
      <c r="G15456" s="81"/>
      <c r="AU15456" s="25"/>
    </row>
    <row r="15457">
      <c r="D15457" s="10"/>
      <c r="E15457" s="10"/>
      <c r="G15457" s="81"/>
      <c r="AU15457" s="25"/>
    </row>
    <row r="15458">
      <c r="D15458" s="10"/>
      <c r="E15458" s="10"/>
      <c r="G15458" s="81"/>
      <c r="AU15458" s="25"/>
    </row>
    <row r="15459">
      <c r="D15459" s="10"/>
      <c r="E15459" s="10"/>
      <c r="G15459" s="81"/>
      <c r="AU15459" s="25"/>
    </row>
    <row r="15460">
      <c r="D15460" s="10"/>
      <c r="E15460" s="10"/>
      <c r="G15460" s="81"/>
      <c r="AU15460" s="25"/>
    </row>
    <row r="15461">
      <c r="D15461" s="10"/>
      <c r="E15461" s="10"/>
      <c r="G15461" s="81"/>
      <c r="AU15461" s="25"/>
    </row>
    <row r="15462">
      <c r="D15462" s="10"/>
      <c r="E15462" s="10"/>
      <c r="G15462" s="81"/>
      <c r="AU15462" s="25"/>
    </row>
    <row r="15463">
      <c r="D15463" s="10"/>
      <c r="E15463" s="10"/>
      <c r="G15463" s="81"/>
      <c r="AU15463" s="25"/>
    </row>
    <row r="15464">
      <c r="D15464" s="10"/>
      <c r="E15464" s="10"/>
      <c r="G15464" s="81"/>
      <c r="AU15464" s="25"/>
    </row>
    <row r="15465">
      <c r="D15465" s="10"/>
      <c r="E15465" s="10"/>
      <c r="G15465" s="81"/>
      <c r="AU15465" s="25"/>
    </row>
    <row r="15466">
      <c r="D15466" s="10"/>
      <c r="E15466" s="10"/>
      <c r="G15466" s="81"/>
      <c r="AU15466" s="25"/>
    </row>
    <row r="15467">
      <c r="D15467" s="10"/>
      <c r="E15467" s="10"/>
      <c r="G15467" s="81"/>
      <c r="AU15467" s="25"/>
    </row>
    <row r="15468">
      <c r="D15468" s="10"/>
      <c r="E15468" s="10"/>
      <c r="G15468" s="81"/>
      <c r="AU15468" s="25"/>
    </row>
    <row r="15469">
      <c r="D15469" s="10"/>
      <c r="E15469" s="10"/>
      <c r="G15469" s="81"/>
      <c r="AU15469" s="25"/>
    </row>
    <row r="15470">
      <c r="D15470" s="10"/>
      <c r="E15470" s="10"/>
      <c r="G15470" s="81"/>
      <c r="AU15470" s="25"/>
    </row>
    <row r="15471">
      <c r="D15471" s="10"/>
      <c r="E15471" s="10"/>
      <c r="G15471" s="81"/>
      <c r="AU15471" s="25"/>
    </row>
    <row r="15472">
      <c r="D15472" s="10"/>
      <c r="E15472" s="10"/>
      <c r="G15472" s="81"/>
      <c r="AU15472" s="25"/>
    </row>
    <row r="15473">
      <c r="D15473" s="10"/>
      <c r="E15473" s="10"/>
      <c r="G15473" s="81"/>
      <c r="AU15473" s="25"/>
    </row>
    <row r="15474">
      <c r="D15474" s="10"/>
      <c r="E15474" s="10"/>
      <c r="G15474" s="81"/>
      <c r="AU15474" s="25"/>
    </row>
    <row r="15475">
      <c r="D15475" s="10"/>
      <c r="E15475" s="10"/>
      <c r="G15475" s="81"/>
      <c r="AU15475" s="25"/>
    </row>
    <row r="15476">
      <c r="D15476" s="10"/>
      <c r="E15476" s="10"/>
      <c r="G15476" s="81"/>
      <c r="AU15476" s="25"/>
    </row>
    <row r="15477">
      <c r="D15477" s="10"/>
      <c r="E15477" s="10"/>
      <c r="G15477" s="81"/>
      <c r="AU15477" s="25"/>
    </row>
    <row r="15478">
      <c r="D15478" s="10"/>
      <c r="E15478" s="10"/>
      <c r="G15478" s="81"/>
      <c r="AU15478" s="25"/>
    </row>
    <row r="15479">
      <c r="D15479" s="10"/>
      <c r="E15479" s="10"/>
      <c r="G15479" s="81"/>
      <c r="AU15479" s="25"/>
    </row>
    <row r="15480">
      <c r="D15480" s="10"/>
      <c r="E15480" s="10"/>
      <c r="G15480" s="81"/>
      <c r="AU15480" s="25"/>
    </row>
    <row r="15481">
      <c r="D15481" s="10"/>
      <c r="E15481" s="10"/>
      <c r="G15481" s="81"/>
      <c r="AU15481" s="25"/>
    </row>
    <row r="15482">
      <c r="D15482" s="10"/>
      <c r="E15482" s="10"/>
      <c r="G15482" s="81"/>
      <c r="AU15482" s="25"/>
    </row>
    <row r="15483">
      <c r="D15483" s="10"/>
      <c r="E15483" s="10"/>
      <c r="G15483" s="81"/>
      <c r="AU15483" s="25"/>
    </row>
    <row r="15484">
      <c r="D15484" s="10"/>
      <c r="E15484" s="10"/>
      <c r="G15484" s="81"/>
      <c r="AU15484" s="25"/>
    </row>
    <row r="15485">
      <c r="D15485" s="10"/>
      <c r="E15485" s="10"/>
      <c r="G15485" s="81"/>
      <c r="AU15485" s="25"/>
    </row>
    <row r="15486">
      <c r="D15486" s="10"/>
      <c r="E15486" s="10"/>
      <c r="G15486" s="81"/>
      <c r="AU15486" s="25"/>
    </row>
    <row r="15487">
      <c r="D15487" s="10"/>
      <c r="E15487" s="10"/>
      <c r="G15487" s="81"/>
      <c r="AU15487" s="25"/>
    </row>
    <row r="15488">
      <c r="D15488" s="10"/>
      <c r="E15488" s="10"/>
      <c r="G15488" s="81"/>
      <c r="AU15488" s="25"/>
    </row>
    <row r="15489">
      <c r="D15489" s="10"/>
      <c r="E15489" s="10"/>
      <c r="G15489" s="81"/>
      <c r="AU15489" s="25"/>
    </row>
    <row r="15490">
      <c r="D15490" s="10"/>
      <c r="E15490" s="10"/>
      <c r="G15490" s="81"/>
      <c r="AU15490" s="25"/>
    </row>
    <row r="15491">
      <c r="D15491" s="10"/>
      <c r="E15491" s="10"/>
      <c r="G15491" s="81"/>
      <c r="AU15491" s="25"/>
    </row>
    <row r="15492">
      <c r="D15492" s="10"/>
      <c r="E15492" s="10"/>
      <c r="G15492" s="81"/>
      <c r="AU15492" s="25"/>
    </row>
    <row r="15493">
      <c r="D15493" s="10"/>
      <c r="E15493" s="10"/>
      <c r="G15493" s="81"/>
      <c r="AU15493" s="25"/>
    </row>
    <row r="15494">
      <c r="D15494" s="10"/>
      <c r="E15494" s="10"/>
      <c r="G15494" s="81"/>
      <c r="AU15494" s="25"/>
    </row>
    <row r="15495">
      <c r="D15495" s="10"/>
      <c r="E15495" s="10"/>
      <c r="G15495" s="81"/>
      <c r="AU15495" s="25"/>
    </row>
    <row r="15496">
      <c r="D15496" s="10"/>
      <c r="E15496" s="10"/>
      <c r="G15496" s="81"/>
      <c r="AU15496" s="25"/>
    </row>
    <row r="15497">
      <c r="D15497" s="10"/>
      <c r="E15497" s="10"/>
      <c r="G15497" s="81"/>
      <c r="AU15497" s="25"/>
    </row>
    <row r="15498">
      <c r="D15498" s="10"/>
      <c r="E15498" s="10"/>
      <c r="G15498" s="81"/>
      <c r="AU15498" s="25"/>
    </row>
    <row r="15499">
      <c r="D15499" s="10"/>
      <c r="E15499" s="10"/>
      <c r="G15499" s="81"/>
      <c r="AU15499" s="25"/>
    </row>
    <row r="15500">
      <c r="D15500" s="10"/>
      <c r="E15500" s="10"/>
      <c r="G15500" s="81"/>
      <c r="AU15500" s="25"/>
    </row>
    <row r="15501">
      <c r="D15501" s="10"/>
      <c r="E15501" s="10"/>
      <c r="G15501" s="81"/>
      <c r="AU15501" s="25"/>
    </row>
    <row r="15502">
      <c r="D15502" s="10"/>
      <c r="E15502" s="10"/>
      <c r="G15502" s="81"/>
      <c r="AU15502" s="25"/>
    </row>
    <row r="15503">
      <c r="D15503" s="10"/>
      <c r="E15503" s="10"/>
      <c r="G15503" s="81"/>
      <c r="AU15503" s="25"/>
    </row>
    <row r="15504">
      <c r="D15504" s="10"/>
      <c r="E15504" s="10"/>
      <c r="G15504" s="81"/>
      <c r="AU15504" s="25"/>
    </row>
    <row r="15505">
      <c r="D15505" s="10"/>
      <c r="E15505" s="10"/>
      <c r="G15505" s="81"/>
      <c r="AU15505" s="25"/>
    </row>
    <row r="15506">
      <c r="D15506" s="10"/>
      <c r="E15506" s="10"/>
      <c r="G15506" s="81"/>
      <c r="AU15506" s="25"/>
    </row>
    <row r="15507">
      <c r="D15507" s="10"/>
      <c r="E15507" s="10"/>
      <c r="G15507" s="81"/>
      <c r="AU15507" s="25"/>
    </row>
    <row r="15508">
      <c r="D15508" s="10"/>
      <c r="E15508" s="10"/>
      <c r="G15508" s="81"/>
      <c r="AU15508" s="25"/>
    </row>
    <row r="15509">
      <c r="D15509" s="10"/>
      <c r="E15509" s="10"/>
      <c r="G15509" s="81"/>
      <c r="AU15509" s="25"/>
    </row>
    <row r="15510">
      <c r="D15510" s="10"/>
      <c r="E15510" s="10"/>
      <c r="G15510" s="81"/>
      <c r="AU15510" s="25"/>
    </row>
    <row r="15511">
      <c r="D15511" s="10"/>
      <c r="E15511" s="10"/>
      <c r="G15511" s="81"/>
      <c r="AU15511" s="25"/>
    </row>
    <row r="15512">
      <c r="D15512" s="10"/>
      <c r="E15512" s="10"/>
      <c r="G15512" s="81"/>
      <c r="AU15512" s="25"/>
    </row>
    <row r="15513">
      <c r="D15513" s="10"/>
      <c r="E15513" s="10"/>
      <c r="G15513" s="81"/>
      <c r="AU15513" s="25"/>
    </row>
    <row r="15514">
      <c r="D15514" s="10"/>
      <c r="E15514" s="10"/>
      <c r="G15514" s="81"/>
      <c r="AU15514" s="25"/>
    </row>
    <row r="15515">
      <c r="D15515" s="10"/>
      <c r="E15515" s="10"/>
      <c r="G15515" s="81"/>
      <c r="AU15515" s="25"/>
    </row>
    <row r="15516">
      <c r="D15516" s="10"/>
      <c r="E15516" s="10"/>
      <c r="G15516" s="81"/>
      <c r="AU15516" s="25"/>
    </row>
    <row r="15517">
      <c r="D15517" s="10"/>
      <c r="E15517" s="10"/>
      <c r="G15517" s="81"/>
      <c r="AU15517" s="25"/>
    </row>
    <row r="15518">
      <c r="D15518" s="10"/>
      <c r="E15518" s="10"/>
      <c r="G15518" s="81"/>
      <c r="AU15518" s="25"/>
    </row>
    <row r="15519">
      <c r="D15519" s="10"/>
      <c r="E15519" s="10"/>
      <c r="G15519" s="81"/>
      <c r="AU15519" s="25"/>
    </row>
    <row r="15520">
      <c r="D15520" s="10"/>
      <c r="E15520" s="10"/>
      <c r="G15520" s="81"/>
      <c r="AU15520" s="25"/>
    </row>
    <row r="15521">
      <c r="D15521" s="10"/>
      <c r="E15521" s="10"/>
      <c r="G15521" s="81"/>
      <c r="AU15521" s="25"/>
    </row>
    <row r="15522">
      <c r="D15522" s="10"/>
      <c r="E15522" s="10"/>
      <c r="G15522" s="81"/>
      <c r="AU15522" s="25"/>
    </row>
    <row r="15523">
      <c r="D15523" s="10"/>
      <c r="E15523" s="10"/>
      <c r="G15523" s="81"/>
      <c r="AU15523" s="25"/>
    </row>
    <row r="15524">
      <c r="D15524" s="10"/>
      <c r="E15524" s="10"/>
      <c r="G15524" s="81"/>
      <c r="AU15524" s="25"/>
    </row>
    <row r="15525">
      <c r="D15525" s="10"/>
      <c r="E15525" s="10"/>
      <c r="G15525" s="81"/>
      <c r="AU15525" s="25"/>
    </row>
    <row r="15526">
      <c r="D15526" s="10"/>
      <c r="E15526" s="10"/>
      <c r="G15526" s="81"/>
      <c r="AU15526" s="25"/>
    </row>
    <row r="15527">
      <c r="D15527" s="10"/>
      <c r="E15527" s="10"/>
      <c r="G15527" s="81"/>
      <c r="AU15527" s="25"/>
    </row>
    <row r="15528">
      <c r="D15528" s="10"/>
      <c r="E15528" s="10"/>
      <c r="G15528" s="81"/>
      <c r="AU15528" s="25"/>
    </row>
    <row r="15529">
      <c r="D15529" s="10"/>
      <c r="E15529" s="10"/>
      <c r="G15529" s="81"/>
      <c r="AU15529" s="25"/>
    </row>
    <row r="15530">
      <c r="D15530" s="10"/>
      <c r="E15530" s="10"/>
      <c r="G15530" s="81"/>
      <c r="AU15530" s="25"/>
    </row>
    <row r="15531">
      <c r="D15531" s="10"/>
      <c r="E15531" s="10"/>
      <c r="G15531" s="81"/>
      <c r="AU15531" s="25"/>
    </row>
    <row r="15532">
      <c r="D15532" s="10"/>
      <c r="E15532" s="10"/>
      <c r="G15532" s="81"/>
      <c r="AU15532" s="25"/>
    </row>
    <row r="15533">
      <c r="D15533" s="10"/>
      <c r="E15533" s="10"/>
      <c r="G15533" s="81"/>
      <c r="AU15533" s="25"/>
    </row>
    <row r="15534">
      <c r="D15534" s="10"/>
      <c r="E15534" s="10"/>
      <c r="G15534" s="81"/>
      <c r="AU15534" s="25"/>
    </row>
    <row r="15535">
      <c r="D15535" s="10"/>
      <c r="E15535" s="10"/>
      <c r="G15535" s="81"/>
      <c r="AU15535" s="25"/>
    </row>
    <row r="15536">
      <c r="D15536" s="10"/>
      <c r="E15536" s="10"/>
      <c r="G15536" s="81"/>
      <c r="AU15536" s="25"/>
    </row>
    <row r="15537">
      <c r="D15537" s="10"/>
      <c r="E15537" s="10"/>
      <c r="G15537" s="81"/>
      <c r="AU15537" s="25"/>
    </row>
    <row r="15538">
      <c r="D15538" s="10"/>
      <c r="E15538" s="10"/>
      <c r="G15538" s="81"/>
      <c r="AU15538" s="25"/>
    </row>
    <row r="15539">
      <c r="D15539" s="10"/>
      <c r="E15539" s="10"/>
      <c r="G15539" s="81"/>
      <c r="AU15539" s="25"/>
    </row>
    <row r="15540">
      <c r="D15540" s="10"/>
      <c r="E15540" s="10"/>
      <c r="G15540" s="81"/>
      <c r="AU15540" s="25"/>
    </row>
    <row r="15541">
      <c r="D15541" s="10"/>
      <c r="E15541" s="10"/>
      <c r="G15541" s="81"/>
      <c r="AU15541" s="25"/>
    </row>
    <row r="15542">
      <c r="D15542" s="10"/>
      <c r="E15542" s="10"/>
      <c r="G15542" s="81"/>
      <c r="AU15542" s="25"/>
    </row>
    <row r="15543">
      <c r="D15543" s="10"/>
      <c r="E15543" s="10"/>
      <c r="G15543" s="81"/>
      <c r="AU15543" s="25"/>
    </row>
    <row r="15544">
      <c r="D15544" s="10"/>
      <c r="E15544" s="10"/>
      <c r="G15544" s="81"/>
      <c r="AU15544" s="25"/>
    </row>
    <row r="15545">
      <c r="D15545" s="10"/>
      <c r="E15545" s="10"/>
      <c r="G15545" s="81"/>
      <c r="AU15545" s="25"/>
    </row>
    <row r="15546">
      <c r="D15546" s="10"/>
      <c r="E15546" s="10"/>
      <c r="G15546" s="81"/>
      <c r="AU15546" s="25"/>
    </row>
    <row r="15547">
      <c r="D15547" s="10"/>
      <c r="E15547" s="10"/>
      <c r="G15547" s="81"/>
      <c r="AU15547" s="25"/>
    </row>
    <row r="15548">
      <c r="D15548" s="10"/>
      <c r="E15548" s="10"/>
      <c r="G15548" s="81"/>
      <c r="AU15548" s="25"/>
    </row>
    <row r="15549">
      <c r="D15549" s="10"/>
      <c r="E15549" s="10"/>
      <c r="G15549" s="81"/>
      <c r="AU15549" s="25"/>
    </row>
    <row r="15550">
      <c r="D15550" s="10"/>
      <c r="E15550" s="10"/>
      <c r="G15550" s="81"/>
      <c r="AU15550" s="25"/>
    </row>
    <row r="15551">
      <c r="D15551" s="10"/>
      <c r="E15551" s="10"/>
      <c r="G15551" s="81"/>
      <c r="AU15551" s="25"/>
    </row>
    <row r="15552">
      <c r="D15552" s="10"/>
      <c r="E15552" s="10"/>
      <c r="G15552" s="81"/>
      <c r="AU15552" s="25"/>
    </row>
    <row r="15553">
      <c r="D15553" s="10"/>
      <c r="E15553" s="10"/>
      <c r="G15553" s="81"/>
      <c r="AU15553" s="25"/>
    </row>
    <row r="15554">
      <c r="D15554" s="10"/>
      <c r="E15554" s="10"/>
      <c r="G15554" s="81"/>
      <c r="AU15554" s="25"/>
    </row>
    <row r="15555">
      <c r="D15555" s="10"/>
      <c r="E15555" s="10"/>
      <c r="G15555" s="81"/>
      <c r="AU15555" s="25"/>
    </row>
    <row r="15556">
      <c r="D15556" s="10"/>
      <c r="E15556" s="10"/>
      <c r="G15556" s="81"/>
      <c r="AU15556" s="25"/>
    </row>
    <row r="15557">
      <c r="D15557" s="10"/>
      <c r="E15557" s="10"/>
      <c r="G15557" s="81"/>
      <c r="AU15557" s="25"/>
    </row>
    <row r="15558">
      <c r="D15558" s="10"/>
      <c r="E15558" s="10"/>
      <c r="G15558" s="81"/>
      <c r="AU15558" s="25"/>
    </row>
    <row r="15559">
      <c r="D15559" s="10"/>
      <c r="E15559" s="10"/>
      <c r="G15559" s="81"/>
      <c r="AU15559" s="25"/>
    </row>
    <row r="15560">
      <c r="D15560" s="10"/>
      <c r="E15560" s="10"/>
      <c r="G15560" s="81"/>
      <c r="AU15560" s="25"/>
    </row>
    <row r="15561">
      <c r="D15561" s="10"/>
      <c r="E15561" s="10"/>
      <c r="G15561" s="81"/>
      <c r="AU15561" s="25"/>
    </row>
    <row r="15562">
      <c r="D15562" s="10"/>
      <c r="E15562" s="10"/>
      <c r="G15562" s="81"/>
      <c r="AU15562" s="25"/>
    </row>
    <row r="15563">
      <c r="D15563" s="10"/>
      <c r="E15563" s="10"/>
      <c r="G15563" s="81"/>
      <c r="AU15563" s="25"/>
    </row>
    <row r="15564">
      <c r="D15564" s="10"/>
      <c r="E15564" s="10"/>
      <c r="G15564" s="81"/>
      <c r="AU15564" s="25"/>
    </row>
    <row r="15565">
      <c r="D15565" s="10"/>
      <c r="E15565" s="10"/>
      <c r="G15565" s="81"/>
      <c r="AU15565" s="25"/>
    </row>
    <row r="15566">
      <c r="D15566" s="10"/>
      <c r="E15566" s="10"/>
      <c r="G15566" s="81"/>
      <c r="AU15566" s="25"/>
    </row>
    <row r="15567">
      <c r="D15567" s="10"/>
      <c r="E15567" s="10"/>
      <c r="G15567" s="81"/>
      <c r="AU15567" s="25"/>
    </row>
    <row r="15568">
      <c r="D15568" s="10"/>
      <c r="E15568" s="10"/>
      <c r="G15568" s="81"/>
      <c r="AU15568" s="25"/>
    </row>
    <row r="15569">
      <c r="D15569" s="10"/>
      <c r="E15569" s="10"/>
      <c r="G15569" s="81"/>
      <c r="AU15569" s="25"/>
    </row>
    <row r="15570">
      <c r="D15570" s="10"/>
      <c r="E15570" s="10"/>
      <c r="G15570" s="81"/>
      <c r="AU15570" s="25"/>
    </row>
    <row r="15571">
      <c r="D15571" s="10"/>
      <c r="E15571" s="10"/>
      <c r="G15571" s="81"/>
      <c r="AU15571" s="25"/>
    </row>
    <row r="15572">
      <c r="D15572" s="10"/>
      <c r="E15572" s="10"/>
      <c r="G15572" s="81"/>
      <c r="AU15572" s="25"/>
    </row>
    <row r="15573">
      <c r="D15573" s="10"/>
      <c r="E15573" s="10"/>
      <c r="G15573" s="81"/>
      <c r="AU15573" s="25"/>
    </row>
    <row r="15574">
      <c r="D15574" s="10"/>
      <c r="E15574" s="10"/>
      <c r="G15574" s="81"/>
      <c r="AU15574" s="25"/>
    </row>
    <row r="15575">
      <c r="D15575" s="10"/>
      <c r="E15575" s="10"/>
      <c r="G15575" s="81"/>
      <c r="AU15575" s="25"/>
    </row>
    <row r="15576">
      <c r="D15576" s="10"/>
      <c r="E15576" s="10"/>
      <c r="G15576" s="81"/>
      <c r="AU15576" s="25"/>
    </row>
    <row r="15577">
      <c r="D15577" s="10"/>
      <c r="E15577" s="10"/>
      <c r="G15577" s="81"/>
      <c r="AU15577" s="25"/>
    </row>
    <row r="15578">
      <c r="D15578" s="10"/>
      <c r="E15578" s="10"/>
      <c r="G15578" s="81"/>
      <c r="AU15578" s="25"/>
    </row>
    <row r="15579">
      <c r="D15579" s="10"/>
      <c r="E15579" s="10"/>
      <c r="G15579" s="81"/>
      <c r="AU15579" s="25"/>
    </row>
    <row r="15580">
      <c r="D15580" s="10"/>
      <c r="E15580" s="10"/>
      <c r="G15580" s="81"/>
      <c r="AU15580" s="25"/>
    </row>
    <row r="15581">
      <c r="D15581" s="10"/>
      <c r="E15581" s="10"/>
      <c r="G15581" s="81"/>
      <c r="AU15581" s="25"/>
    </row>
    <row r="15582">
      <c r="D15582" s="10"/>
      <c r="E15582" s="10"/>
      <c r="G15582" s="81"/>
      <c r="AU15582" s="25"/>
    </row>
    <row r="15583">
      <c r="D15583" s="10"/>
      <c r="E15583" s="10"/>
      <c r="G15583" s="81"/>
      <c r="AU15583" s="25"/>
    </row>
    <row r="15584">
      <c r="D15584" s="10"/>
      <c r="E15584" s="10"/>
      <c r="G15584" s="81"/>
      <c r="AU15584" s="25"/>
    </row>
    <row r="15585">
      <c r="D15585" s="10"/>
      <c r="E15585" s="10"/>
      <c r="G15585" s="81"/>
      <c r="AU15585" s="25"/>
    </row>
    <row r="15586">
      <c r="D15586" s="10"/>
      <c r="E15586" s="10"/>
      <c r="G15586" s="81"/>
      <c r="AU15586" s="25"/>
    </row>
    <row r="15587">
      <c r="D15587" s="10"/>
      <c r="E15587" s="10"/>
      <c r="G15587" s="81"/>
      <c r="AU15587" s="25"/>
    </row>
    <row r="15588">
      <c r="D15588" s="10"/>
      <c r="E15588" s="10"/>
      <c r="G15588" s="81"/>
      <c r="AU15588" s="25"/>
    </row>
    <row r="15589">
      <c r="D15589" s="10"/>
      <c r="E15589" s="10"/>
      <c r="G15589" s="81"/>
      <c r="AU15589" s="25"/>
    </row>
    <row r="15590">
      <c r="D15590" s="10"/>
      <c r="E15590" s="10"/>
      <c r="G15590" s="81"/>
      <c r="AU15590" s="25"/>
    </row>
    <row r="15591">
      <c r="D15591" s="10"/>
      <c r="E15591" s="10"/>
      <c r="G15591" s="81"/>
      <c r="AU15591" s="25"/>
    </row>
    <row r="15592">
      <c r="D15592" s="10"/>
      <c r="E15592" s="10"/>
      <c r="G15592" s="81"/>
      <c r="AU15592" s="25"/>
    </row>
    <row r="15593">
      <c r="D15593" s="10"/>
      <c r="E15593" s="10"/>
      <c r="G15593" s="81"/>
      <c r="AU15593" s="25"/>
    </row>
    <row r="15594">
      <c r="D15594" s="10"/>
      <c r="E15594" s="10"/>
      <c r="G15594" s="81"/>
      <c r="AU15594" s="25"/>
    </row>
    <row r="15595">
      <c r="D15595" s="10"/>
      <c r="E15595" s="10"/>
      <c r="G15595" s="81"/>
      <c r="AU15595" s="25"/>
    </row>
    <row r="15596">
      <c r="D15596" s="10"/>
      <c r="E15596" s="10"/>
      <c r="G15596" s="81"/>
      <c r="AU15596" s="25"/>
    </row>
    <row r="15597">
      <c r="D15597" s="10"/>
      <c r="E15597" s="10"/>
      <c r="G15597" s="81"/>
      <c r="AU15597" s="25"/>
    </row>
    <row r="15598">
      <c r="D15598" s="10"/>
      <c r="E15598" s="10"/>
      <c r="G15598" s="81"/>
      <c r="AU15598" s="25"/>
    </row>
    <row r="15599">
      <c r="D15599" s="10"/>
      <c r="E15599" s="10"/>
      <c r="G15599" s="81"/>
      <c r="AU15599" s="25"/>
    </row>
    <row r="15600">
      <c r="D15600" s="10"/>
      <c r="E15600" s="10"/>
      <c r="G15600" s="81"/>
      <c r="AU15600" s="25"/>
    </row>
    <row r="15601">
      <c r="D15601" s="10"/>
      <c r="E15601" s="10"/>
      <c r="G15601" s="81"/>
      <c r="AU15601" s="25"/>
    </row>
    <row r="15602">
      <c r="D15602" s="10"/>
      <c r="E15602" s="10"/>
      <c r="G15602" s="81"/>
      <c r="AU15602" s="25"/>
    </row>
    <row r="15603">
      <c r="D15603" s="10"/>
      <c r="E15603" s="10"/>
      <c r="G15603" s="81"/>
      <c r="AU15603" s="25"/>
    </row>
    <row r="15604">
      <c r="D15604" s="10"/>
      <c r="E15604" s="10"/>
      <c r="G15604" s="81"/>
      <c r="AU15604" s="25"/>
    </row>
    <row r="15605">
      <c r="D15605" s="10"/>
      <c r="E15605" s="10"/>
      <c r="G15605" s="81"/>
      <c r="AU15605" s="25"/>
    </row>
    <row r="15606">
      <c r="D15606" s="10"/>
      <c r="E15606" s="10"/>
      <c r="G15606" s="81"/>
      <c r="AU15606" s="25"/>
    </row>
    <row r="15607">
      <c r="D15607" s="10"/>
      <c r="E15607" s="10"/>
      <c r="G15607" s="81"/>
      <c r="AU15607" s="25"/>
    </row>
    <row r="15608">
      <c r="D15608" s="10"/>
      <c r="E15608" s="10"/>
      <c r="G15608" s="81"/>
      <c r="AU15608" s="25"/>
    </row>
    <row r="15609">
      <c r="D15609" s="10"/>
      <c r="E15609" s="10"/>
      <c r="G15609" s="81"/>
      <c r="AU15609" s="25"/>
    </row>
    <row r="15610">
      <c r="D15610" s="10"/>
      <c r="E15610" s="10"/>
      <c r="G15610" s="81"/>
      <c r="AU15610" s="25"/>
    </row>
    <row r="15611">
      <c r="D15611" s="10"/>
      <c r="E15611" s="10"/>
      <c r="G15611" s="81"/>
      <c r="AU15611" s="25"/>
    </row>
    <row r="15612">
      <c r="D15612" s="10"/>
      <c r="E15612" s="10"/>
      <c r="G15612" s="81"/>
      <c r="AU15612" s="25"/>
    </row>
    <row r="15613">
      <c r="D15613" s="10"/>
      <c r="E15613" s="10"/>
      <c r="G15613" s="81"/>
      <c r="AU15613" s="25"/>
    </row>
    <row r="15614">
      <c r="D15614" s="10"/>
      <c r="E15614" s="10"/>
      <c r="G15614" s="81"/>
      <c r="AU15614" s="25"/>
    </row>
    <row r="15615">
      <c r="D15615" s="10"/>
      <c r="E15615" s="10"/>
      <c r="G15615" s="81"/>
      <c r="AU15615" s="25"/>
    </row>
    <row r="15616">
      <c r="D15616" s="10"/>
      <c r="E15616" s="10"/>
      <c r="G15616" s="81"/>
      <c r="AU15616" s="25"/>
    </row>
    <row r="15617">
      <c r="D15617" s="10"/>
      <c r="E15617" s="10"/>
      <c r="G15617" s="81"/>
      <c r="AU15617" s="25"/>
    </row>
    <row r="15618">
      <c r="D15618" s="10"/>
      <c r="E15618" s="10"/>
      <c r="G15618" s="81"/>
      <c r="AU15618" s="25"/>
    </row>
    <row r="15619">
      <c r="D15619" s="10"/>
      <c r="E15619" s="10"/>
      <c r="G15619" s="81"/>
      <c r="AU15619" s="25"/>
    </row>
    <row r="15620">
      <c r="D15620" s="10"/>
      <c r="E15620" s="10"/>
      <c r="G15620" s="81"/>
      <c r="AU15620" s="25"/>
    </row>
    <row r="15621">
      <c r="D15621" s="10"/>
      <c r="E15621" s="10"/>
      <c r="G15621" s="81"/>
      <c r="AU15621" s="25"/>
    </row>
    <row r="15622">
      <c r="D15622" s="10"/>
      <c r="E15622" s="10"/>
      <c r="G15622" s="81"/>
      <c r="AU15622" s="25"/>
    </row>
    <row r="15623">
      <c r="D15623" s="10"/>
      <c r="E15623" s="10"/>
      <c r="G15623" s="81"/>
      <c r="AU15623" s="25"/>
    </row>
    <row r="15624">
      <c r="D15624" s="10"/>
      <c r="E15624" s="10"/>
      <c r="G15624" s="81"/>
      <c r="AU15624" s="25"/>
    </row>
    <row r="15625">
      <c r="D15625" s="10"/>
      <c r="E15625" s="10"/>
      <c r="G15625" s="81"/>
      <c r="AU15625" s="25"/>
    </row>
    <row r="15626">
      <c r="D15626" s="10"/>
      <c r="E15626" s="10"/>
      <c r="G15626" s="81"/>
      <c r="AU15626" s="25"/>
    </row>
    <row r="15627">
      <c r="D15627" s="10"/>
      <c r="E15627" s="10"/>
      <c r="G15627" s="81"/>
      <c r="AU15627" s="25"/>
    </row>
    <row r="15628">
      <c r="D15628" s="10"/>
      <c r="E15628" s="10"/>
      <c r="G15628" s="81"/>
      <c r="AU15628" s="25"/>
    </row>
    <row r="15629">
      <c r="D15629" s="10"/>
      <c r="E15629" s="10"/>
      <c r="G15629" s="81"/>
      <c r="AU15629" s="25"/>
    </row>
    <row r="15630">
      <c r="D15630" s="10"/>
      <c r="E15630" s="10"/>
      <c r="G15630" s="81"/>
      <c r="AU15630" s="25"/>
    </row>
    <row r="15631">
      <c r="D15631" s="10"/>
      <c r="E15631" s="10"/>
      <c r="G15631" s="81"/>
      <c r="AU15631" s="25"/>
    </row>
    <row r="15632">
      <c r="D15632" s="10"/>
      <c r="E15632" s="10"/>
      <c r="G15632" s="81"/>
      <c r="AU15632" s="25"/>
    </row>
    <row r="15633">
      <c r="D15633" s="10"/>
      <c r="E15633" s="10"/>
      <c r="G15633" s="81"/>
      <c r="AU15633" s="25"/>
    </row>
    <row r="15634">
      <c r="D15634" s="10"/>
      <c r="E15634" s="10"/>
      <c r="G15634" s="81"/>
      <c r="AU15634" s="25"/>
    </row>
    <row r="15635">
      <c r="D15635" s="10"/>
      <c r="E15635" s="10"/>
      <c r="G15635" s="81"/>
      <c r="AU15635" s="25"/>
    </row>
    <row r="15636">
      <c r="D15636" s="10"/>
      <c r="E15636" s="10"/>
      <c r="G15636" s="81"/>
      <c r="AU15636" s="25"/>
    </row>
    <row r="15637">
      <c r="D15637" s="10"/>
      <c r="E15637" s="10"/>
      <c r="G15637" s="81"/>
      <c r="AU15637" s="25"/>
    </row>
    <row r="15638">
      <c r="D15638" s="10"/>
      <c r="E15638" s="10"/>
      <c r="G15638" s="81"/>
      <c r="AU15638" s="25"/>
    </row>
    <row r="15639">
      <c r="D15639" s="10"/>
      <c r="E15639" s="10"/>
      <c r="G15639" s="81"/>
      <c r="AU15639" s="25"/>
    </row>
    <row r="15640">
      <c r="D15640" s="10"/>
      <c r="E15640" s="10"/>
      <c r="G15640" s="81"/>
      <c r="AU15640" s="25"/>
    </row>
    <row r="15641">
      <c r="D15641" s="10"/>
      <c r="E15641" s="10"/>
      <c r="G15641" s="81"/>
      <c r="AU15641" s="25"/>
    </row>
    <row r="15642">
      <c r="D15642" s="10"/>
      <c r="E15642" s="10"/>
      <c r="G15642" s="81"/>
      <c r="AU15642" s="25"/>
    </row>
    <row r="15643">
      <c r="D15643" s="10"/>
      <c r="E15643" s="10"/>
      <c r="G15643" s="81"/>
      <c r="AU15643" s="25"/>
    </row>
    <row r="15644">
      <c r="D15644" s="10"/>
      <c r="E15644" s="10"/>
      <c r="G15644" s="81"/>
      <c r="AU15644" s="25"/>
    </row>
    <row r="15645">
      <c r="D15645" s="10"/>
      <c r="E15645" s="10"/>
      <c r="G15645" s="81"/>
      <c r="AU15645" s="25"/>
    </row>
    <row r="15646">
      <c r="D15646" s="10"/>
      <c r="E15646" s="10"/>
      <c r="G15646" s="81"/>
      <c r="AU15646" s="25"/>
    </row>
    <row r="15647">
      <c r="D15647" s="10"/>
      <c r="E15647" s="10"/>
      <c r="G15647" s="81"/>
      <c r="AU15647" s="25"/>
    </row>
    <row r="15648">
      <c r="D15648" s="10"/>
      <c r="E15648" s="10"/>
      <c r="G15648" s="81"/>
      <c r="AU15648" s="25"/>
    </row>
    <row r="15649">
      <c r="D15649" s="10"/>
      <c r="E15649" s="10"/>
      <c r="G15649" s="81"/>
      <c r="AU15649" s="25"/>
    </row>
    <row r="15650">
      <c r="D15650" s="10"/>
      <c r="E15650" s="10"/>
      <c r="G15650" s="81"/>
      <c r="AU15650" s="25"/>
    </row>
    <row r="15651">
      <c r="D15651" s="10"/>
      <c r="E15651" s="10"/>
      <c r="G15651" s="81"/>
      <c r="AU15651" s="25"/>
    </row>
    <row r="15652">
      <c r="D15652" s="10"/>
      <c r="E15652" s="10"/>
      <c r="G15652" s="81"/>
      <c r="AU15652" s="25"/>
    </row>
    <row r="15653">
      <c r="D15653" s="10"/>
      <c r="E15653" s="10"/>
      <c r="G15653" s="81"/>
      <c r="AU15653" s="25"/>
    </row>
    <row r="15654">
      <c r="D15654" s="10"/>
      <c r="E15654" s="10"/>
      <c r="G15654" s="81"/>
      <c r="AU15654" s="25"/>
    </row>
    <row r="15655">
      <c r="D15655" s="10"/>
      <c r="E15655" s="10"/>
      <c r="G15655" s="81"/>
      <c r="AU15655" s="25"/>
    </row>
    <row r="15656">
      <c r="D15656" s="10"/>
      <c r="E15656" s="10"/>
      <c r="G15656" s="81"/>
      <c r="AU15656" s="25"/>
    </row>
    <row r="15657">
      <c r="D15657" s="10"/>
      <c r="E15657" s="10"/>
      <c r="G15657" s="81"/>
      <c r="AU15657" s="25"/>
    </row>
    <row r="15658">
      <c r="D15658" s="10"/>
      <c r="E15658" s="10"/>
      <c r="G15658" s="81"/>
      <c r="AU15658" s="25"/>
    </row>
    <row r="15659">
      <c r="D15659" s="10"/>
      <c r="E15659" s="10"/>
      <c r="G15659" s="81"/>
      <c r="AU15659" s="25"/>
    </row>
    <row r="15660">
      <c r="D15660" s="10"/>
      <c r="E15660" s="10"/>
      <c r="G15660" s="81"/>
      <c r="AU15660" s="25"/>
    </row>
    <row r="15661">
      <c r="D15661" s="10"/>
      <c r="E15661" s="10"/>
      <c r="G15661" s="81"/>
      <c r="AU15661" s="25"/>
    </row>
    <row r="15662">
      <c r="D15662" s="10"/>
      <c r="E15662" s="10"/>
      <c r="G15662" s="81"/>
      <c r="AU15662" s="25"/>
    </row>
    <row r="15663">
      <c r="D15663" s="10"/>
      <c r="E15663" s="10"/>
      <c r="G15663" s="81"/>
      <c r="AU15663" s="25"/>
    </row>
    <row r="15664">
      <c r="D15664" s="10"/>
      <c r="E15664" s="10"/>
      <c r="G15664" s="81"/>
      <c r="AU15664" s="25"/>
    </row>
    <row r="15665">
      <c r="D15665" s="10"/>
      <c r="E15665" s="10"/>
      <c r="G15665" s="81"/>
      <c r="AU15665" s="25"/>
    </row>
    <row r="15666">
      <c r="D15666" s="10"/>
      <c r="E15666" s="10"/>
      <c r="G15666" s="81"/>
      <c r="AU15666" s="25"/>
    </row>
    <row r="15667">
      <c r="D15667" s="10"/>
      <c r="E15667" s="10"/>
      <c r="G15667" s="81"/>
      <c r="AU15667" s="25"/>
    </row>
    <row r="15668">
      <c r="D15668" s="10"/>
      <c r="E15668" s="10"/>
      <c r="G15668" s="81"/>
      <c r="AU15668" s="25"/>
    </row>
    <row r="15669">
      <c r="D15669" s="10"/>
      <c r="E15669" s="10"/>
      <c r="G15669" s="81"/>
      <c r="AU15669" s="25"/>
    </row>
    <row r="15670">
      <c r="D15670" s="10"/>
      <c r="E15670" s="10"/>
      <c r="G15670" s="81"/>
      <c r="AU15670" s="25"/>
    </row>
    <row r="15671">
      <c r="D15671" s="10"/>
      <c r="E15671" s="10"/>
      <c r="G15671" s="81"/>
      <c r="AU15671" s="25"/>
    </row>
    <row r="15672">
      <c r="D15672" s="10"/>
      <c r="E15672" s="10"/>
      <c r="G15672" s="81"/>
      <c r="AU15672" s="25"/>
    </row>
    <row r="15673">
      <c r="D15673" s="10"/>
      <c r="E15673" s="10"/>
      <c r="G15673" s="81"/>
      <c r="AU15673" s="25"/>
    </row>
    <row r="15674">
      <c r="D15674" s="10"/>
      <c r="E15674" s="10"/>
      <c r="G15674" s="81"/>
      <c r="AU15674" s="25"/>
    </row>
    <row r="15675">
      <c r="D15675" s="10"/>
      <c r="E15675" s="10"/>
      <c r="G15675" s="81"/>
      <c r="AU15675" s="25"/>
    </row>
    <row r="15676">
      <c r="D15676" s="10"/>
      <c r="E15676" s="10"/>
      <c r="G15676" s="81"/>
      <c r="AU15676" s="25"/>
    </row>
    <row r="15677">
      <c r="D15677" s="10"/>
      <c r="E15677" s="10"/>
      <c r="G15677" s="81"/>
      <c r="AU15677" s="25"/>
    </row>
    <row r="15678">
      <c r="D15678" s="10"/>
      <c r="E15678" s="10"/>
      <c r="G15678" s="81"/>
      <c r="AU15678" s="25"/>
    </row>
    <row r="15679">
      <c r="D15679" s="10"/>
      <c r="E15679" s="10"/>
      <c r="G15679" s="81"/>
      <c r="AU15679" s="25"/>
    </row>
    <row r="15680">
      <c r="D15680" s="10"/>
      <c r="E15680" s="10"/>
      <c r="G15680" s="81"/>
      <c r="AU15680" s="25"/>
    </row>
    <row r="15681">
      <c r="D15681" s="10"/>
      <c r="E15681" s="10"/>
      <c r="G15681" s="81"/>
      <c r="AU15681" s="25"/>
    </row>
    <row r="15682">
      <c r="D15682" s="10"/>
      <c r="E15682" s="10"/>
      <c r="G15682" s="81"/>
      <c r="AU15682" s="25"/>
    </row>
    <row r="15683">
      <c r="D15683" s="10"/>
      <c r="E15683" s="10"/>
      <c r="G15683" s="81"/>
      <c r="AU15683" s="25"/>
    </row>
    <row r="15684">
      <c r="D15684" s="10"/>
      <c r="E15684" s="10"/>
      <c r="G15684" s="81"/>
      <c r="AU15684" s="25"/>
    </row>
    <row r="15685">
      <c r="D15685" s="10"/>
      <c r="E15685" s="10"/>
      <c r="G15685" s="81"/>
      <c r="AU15685" s="25"/>
    </row>
    <row r="15686">
      <c r="D15686" s="10"/>
      <c r="E15686" s="10"/>
      <c r="G15686" s="81"/>
      <c r="AU15686" s="25"/>
    </row>
    <row r="15687">
      <c r="D15687" s="10"/>
      <c r="E15687" s="10"/>
      <c r="G15687" s="81"/>
      <c r="AU15687" s="25"/>
    </row>
    <row r="15688">
      <c r="D15688" s="10"/>
      <c r="E15688" s="10"/>
      <c r="G15688" s="81"/>
      <c r="AU15688" s="25"/>
    </row>
    <row r="15689">
      <c r="D15689" s="10"/>
      <c r="E15689" s="10"/>
      <c r="G15689" s="81"/>
      <c r="AU15689" s="25"/>
    </row>
    <row r="15690">
      <c r="D15690" s="10"/>
      <c r="E15690" s="10"/>
      <c r="G15690" s="81"/>
      <c r="AU15690" s="25"/>
    </row>
    <row r="15691">
      <c r="D15691" s="10"/>
      <c r="E15691" s="10"/>
      <c r="G15691" s="81"/>
      <c r="AU15691" s="25"/>
    </row>
    <row r="15692">
      <c r="D15692" s="10"/>
      <c r="E15692" s="10"/>
      <c r="G15692" s="81"/>
      <c r="AU15692" s="25"/>
    </row>
    <row r="15693">
      <c r="D15693" s="10"/>
      <c r="E15693" s="10"/>
      <c r="G15693" s="81"/>
      <c r="AU15693" s="25"/>
    </row>
    <row r="15694">
      <c r="D15694" s="10"/>
      <c r="E15694" s="10"/>
      <c r="G15694" s="81"/>
      <c r="AU15694" s="25"/>
    </row>
    <row r="15695">
      <c r="D15695" s="10"/>
      <c r="E15695" s="10"/>
      <c r="G15695" s="81"/>
      <c r="AU15695" s="25"/>
    </row>
    <row r="15696">
      <c r="D15696" s="10"/>
      <c r="E15696" s="10"/>
      <c r="G15696" s="81"/>
      <c r="AU15696" s="25"/>
    </row>
    <row r="15697">
      <c r="D15697" s="10"/>
      <c r="E15697" s="10"/>
      <c r="G15697" s="81"/>
      <c r="AU15697" s="25"/>
    </row>
    <row r="15698">
      <c r="D15698" s="10"/>
      <c r="E15698" s="10"/>
      <c r="G15698" s="81"/>
      <c r="AU15698" s="25"/>
    </row>
    <row r="15699">
      <c r="D15699" s="10"/>
      <c r="E15699" s="10"/>
      <c r="G15699" s="81"/>
      <c r="AU15699" s="25"/>
    </row>
    <row r="15700">
      <c r="D15700" s="10"/>
      <c r="E15700" s="10"/>
      <c r="G15700" s="81"/>
      <c r="AU15700" s="25"/>
    </row>
    <row r="15701">
      <c r="D15701" s="10"/>
      <c r="E15701" s="10"/>
      <c r="G15701" s="81"/>
      <c r="AU15701" s="25"/>
    </row>
    <row r="15702">
      <c r="D15702" s="10"/>
      <c r="E15702" s="10"/>
      <c r="G15702" s="81"/>
      <c r="AU15702" s="25"/>
    </row>
    <row r="15703">
      <c r="D15703" s="10"/>
      <c r="E15703" s="10"/>
      <c r="G15703" s="81"/>
      <c r="AU15703" s="25"/>
    </row>
    <row r="15704">
      <c r="D15704" s="10"/>
      <c r="E15704" s="10"/>
      <c r="G15704" s="81"/>
      <c r="AU15704" s="25"/>
    </row>
    <row r="15705">
      <c r="D15705" s="10"/>
      <c r="E15705" s="10"/>
      <c r="G15705" s="81"/>
      <c r="AU15705" s="25"/>
    </row>
    <row r="15706">
      <c r="D15706" s="10"/>
      <c r="E15706" s="10"/>
      <c r="G15706" s="81"/>
      <c r="AU15706" s="25"/>
    </row>
    <row r="15707">
      <c r="D15707" s="10"/>
      <c r="E15707" s="10"/>
      <c r="G15707" s="81"/>
      <c r="AU15707" s="25"/>
    </row>
    <row r="15708">
      <c r="D15708" s="10"/>
      <c r="E15708" s="10"/>
      <c r="G15708" s="81"/>
      <c r="AU15708" s="25"/>
    </row>
    <row r="15709">
      <c r="D15709" s="10"/>
      <c r="E15709" s="10"/>
      <c r="G15709" s="81"/>
      <c r="AU15709" s="25"/>
    </row>
    <row r="15710">
      <c r="D15710" s="10"/>
      <c r="E15710" s="10"/>
      <c r="G15710" s="81"/>
      <c r="AU15710" s="25"/>
    </row>
    <row r="15711">
      <c r="D15711" s="10"/>
      <c r="E15711" s="10"/>
      <c r="G15711" s="81"/>
      <c r="AU15711" s="25"/>
    </row>
    <row r="15712">
      <c r="D15712" s="10"/>
      <c r="E15712" s="10"/>
      <c r="G15712" s="81"/>
      <c r="AU15712" s="25"/>
    </row>
    <row r="15713">
      <c r="D15713" s="10"/>
      <c r="E15713" s="10"/>
      <c r="G15713" s="81"/>
      <c r="AU15713" s="25"/>
    </row>
    <row r="15714">
      <c r="D15714" s="10"/>
      <c r="E15714" s="10"/>
      <c r="G15714" s="81"/>
      <c r="AU15714" s="25"/>
    </row>
    <row r="15715">
      <c r="D15715" s="10"/>
      <c r="E15715" s="10"/>
      <c r="G15715" s="81"/>
      <c r="AU15715" s="25"/>
    </row>
    <row r="15716">
      <c r="D15716" s="10"/>
      <c r="E15716" s="10"/>
      <c r="G15716" s="81"/>
      <c r="AU15716" s="25"/>
    </row>
    <row r="15717">
      <c r="D15717" s="10"/>
      <c r="E15717" s="10"/>
      <c r="G15717" s="81"/>
      <c r="AU15717" s="25"/>
    </row>
    <row r="15718">
      <c r="D15718" s="10"/>
      <c r="E15718" s="10"/>
      <c r="G15718" s="81"/>
      <c r="AU15718" s="25"/>
    </row>
    <row r="15719">
      <c r="D15719" s="10"/>
      <c r="E15719" s="10"/>
      <c r="G15719" s="81"/>
      <c r="AU15719" s="25"/>
    </row>
    <row r="15720">
      <c r="D15720" s="10"/>
      <c r="E15720" s="10"/>
      <c r="G15720" s="81"/>
      <c r="AU15720" s="25"/>
    </row>
    <row r="15721">
      <c r="D15721" s="10"/>
      <c r="E15721" s="10"/>
      <c r="G15721" s="81"/>
      <c r="AU15721" s="25"/>
    </row>
    <row r="15722">
      <c r="D15722" s="10"/>
      <c r="E15722" s="10"/>
      <c r="G15722" s="81"/>
      <c r="AU15722" s="25"/>
    </row>
    <row r="15723">
      <c r="D15723" s="10"/>
      <c r="E15723" s="10"/>
      <c r="G15723" s="81"/>
      <c r="AU15723" s="25"/>
    </row>
    <row r="15724">
      <c r="D15724" s="10"/>
      <c r="E15724" s="10"/>
      <c r="G15724" s="81"/>
      <c r="AU15724" s="25"/>
    </row>
    <row r="15725">
      <c r="D15725" s="10"/>
      <c r="E15725" s="10"/>
      <c r="G15725" s="81"/>
      <c r="AU15725" s="25"/>
    </row>
    <row r="15726">
      <c r="D15726" s="10"/>
      <c r="E15726" s="10"/>
      <c r="G15726" s="81"/>
      <c r="AU15726" s="25"/>
    </row>
    <row r="15727">
      <c r="D15727" s="10"/>
      <c r="E15727" s="10"/>
      <c r="G15727" s="81"/>
      <c r="AU15727" s="25"/>
    </row>
    <row r="15728">
      <c r="D15728" s="10"/>
      <c r="E15728" s="10"/>
      <c r="G15728" s="81"/>
      <c r="AU15728" s="25"/>
    </row>
    <row r="15729">
      <c r="D15729" s="10"/>
      <c r="E15729" s="10"/>
      <c r="G15729" s="81"/>
      <c r="AU15729" s="25"/>
    </row>
    <row r="15730">
      <c r="D15730" s="10"/>
      <c r="E15730" s="10"/>
      <c r="G15730" s="81"/>
      <c r="AU15730" s="25"/>
    </row>
    <row r="15731">
      <c r="D15731" s="10"/>
      <c r="E15731" s="10"/>
      <c r="G15731" s="81"/>
      <c r="AU15731" s="25"/>
    </row>
    <row r="15732">
      <c r="D15732" s="10"/>
      <c r="E15732" s="10"/>
      <c r="G15732" s="81"/>
      <c r="AU15732" s="25"/>
    </row>
    <row r="15733">
      <c r="D15733" s="10"/>
      <c r="E15733" s="10"/>
      <c r="G15733" s="81"/>
      <c r="AU15733" s="25"/>
    </row>
    <row r="15734">
      <c r="D15734" s="10"/>
      <c r="E15734" s="10"/>
      <c r="G15734" s="81"/>
      <c r="AU15734" s="25"/>
    </row>
    <row r="15735">
      <c r="D15735" s="10"/>
      <c r="E15735" s="10"/>
      <c r="G15735" s="81"/>
      <c r="AU15735" s="25"/>
    </row>
    <row r="15736">
      <c r="D15736" s="10"/>
      <c r="E15736" s="10"/>
      <c r="G15736" s="81"/>
      <c r="AU15736" s="25"/>
    </row>
    <row r="15737">
      <c r="D15737" s="10"/>
      <c r="E15737" s="10"/>
      <c r="G15737" s="81"/>
      <c r="AU15737" s="25"/>
    </row>
    <row r="15738">
      <c r="D15738" s="10"/>
      <c r="E15738" s="10"/>
      <c r="G15738" s="81"/>
      <c r="AU15738" s="25"/>
    </row>
    <row r="15739">
      <c r="D15739" s="10"/>
      <c r="E15739" s="10"/>
      <c r="G15739" s="81"/>
      <c r="AU15739" s="25"/>
    </row>
    <row r="15740">
      <c r="D15740" s="10"/>
      <c r="E15740" s="10"/>
      <c r="G15740" s="81"/>
      <c r="AU15740" s="25"/>
    </row>
    <row r="15741">
      <c r="D15741" s="10"/>
      <c r="E15741" s="10"/>
      <c r="G15741" s="81"/>
      <c r="AU15741" s="25"/>
    </row>
    <row r="15742">
      <c r="D15742" s="10"/>
      <c r="E15742" s="10"/>
      <c r="G15742" s="81"/>
      <c r="AU15742" s="25"/>
    </row>
    <row r="15743">
      <c r="D15743" s="10"/>
      <c r="E15743" s="10"/>
      <c r="G15743" s="81"/>
      <c r="AU15743" s="25"/>
    </row>
    <row r="15744">
      <c r="D15744" s="10"/>
      <c r="E15744" s="10"/>
      <c r="G15744" s="81"/>
      <c r="AU15744" s="25"/>
    </row>
    <row r="15745">
      <c r="D15745" s="10"/>
      <c r="E15745" s="10"/>
      <c r="G15745" s="81"/>
      <c r="AU15745" s="25"/>
    </row>
    <row r="15746">
      <c r="D15746" s="10"/>
      <c r="E15746" s="10"/>
      <c r="G15746" s="81"/>
      <c r="AU15746" s="25"/>
    </row>
    <row r="15747">
      <c r="D15747" s="10"/>
      <c r="E15747" s="10"/>
      <c r="G15747" s="81"/>
      <c r="AU15747" s="25"/>
    </row>
    <row r="15748">
      <c r="D15748" s="10"/>
      <c r="E15748" s="10"/>
      <c r="G15748" s="81"/>
      <c r="AU15748" s="25"/>
    </row>
    <row r="15749">
      <c r="D15749" s="10"/>
      <c r="E15749" s="10"/>
      <c r="G15749" s="81"/>
      <c r="AU15749" s="25"/>
    </row>
    <row r="15750">
      <c r="D15750" s="10"/>
      <c r="E15750" s="10"/>
      <c r="G15750" s="81"/>
      <c r="AU15750" s="25"/>
    </row>
    <row r="15751">
      <c r="D15751" s="10"/>
      <c r="E15751" s="10"/>
      <c r="G15751" s="81"/>
      <c r="AU15751" s="25"/>
    </row>
    <row r="15752">
      <c r="D15752" s="10"/>
      <c r="E15752" s="10"/>
      <c r="G15752" s="81"/>
      <c r="AU15752" s="25"/>
    </row>
    <row r="15753">
      <c r="D15753" s="10"/>
      <c r="E15753" s="10"/>
      <c r="G15753" s="81"/>
      <c r="AU15753" s="25"/>
    </row>
    <row r="15754">
      <c r="D15754" s="10"/>
      <c r="E15754" s="10"/>
      <c r="G15754" s="81"/>
      <c r="AU15754" s="25"/>
    </row>
    <row r="15755">
      <c r="D15755" s="10"/>
      <c r="E15755" s="10"/>
      <c r="G15755" s="81"/>
      <c r="AU15755" s="25"/>
    </row>
    <row r="15756">
      <c r="D15756" s="10"/>
      <c r="E15756" s="10"/>
      <c r="G15756" s="81"/>
      <c r="AU15756" s="25"/>
    </row>
    <row r="15757">
      <c r="D15757" s="10"/>
      <c r="E15757" s="10"/>
      <c r="G15757" s="81"/>
      <c r="AU15757" s="25"/>
    </row>
    <row r="15758">
      <c r="D15758" s="10"/>
      <c r="E15758" s="10"/>
      <c r="G15758" s="81"/>
      <c r="AU15758" s="25"/>
    </row>
    <row r="15759">
      <c r="D15759" s="10"/>
      <c r="E15759" s="10"/>
      <c r="G15759" s="81"/>
      <c r="AU15759" s="25"/>
    </row>
    <row r="15760">
      <c r="D15760" s="10"/>
      <c r="E15760" s="10"/>
      <c r="G15760" s="81"/>
      <c r="AU15760" s="25"/>
    </row>
    <row r="15761">
      <c r="D15761" s="10"/>
      <c r="E15761" s="10"/>
      <c r="G15761" s="81"/>
      <c r="AU15761" s="25"/>
    </row>
    <row r="15762">
      <c r="D15762" s="10"/>
      <c r="E15762" s="10"/>
      <c r="G15762" s="81"/>
      <c r="AU15762" s="25"/>
    </row>
    <row r="15763">
      <c r="D15763" s="10"/>
      <c r="E15763" s="10"/>
      <c r="G15763" s="81"/>
      <c r="AU15763" s="25"/>
    </row>
    <row r="15764">
      <c r="D15764" s="10"/>
      <c r="E15764" s="10"/>
      <c r="G15764" s="81"/>
      <c r="AU15764" s="25"/>
    </row>
    <row r="15765">
      <c r="D15765" s="10"/>
      <c r="E15765" s="10"/>
      <c r="G15765" s="81"/>
      <c r="AU15765" s="25"/>
    </row>
    <row r="15766">
      <c r="D15766" s="10"/>
      <c r="E15766" s="10"/>
      <c r="G15766" s="81"/>
      <c r="AU15766" s="25"/>
    </row>
    <row r="15767">
      <c r="D15767" s="10"/>
      <c r="E15767" s="10"/>
      <c r="G15767" s="81"/>
      <c r="AU15767" s="25"/>
    </row>
    <row r="15768">
      <c r="D15768" s="10"/>
      <c r="E15768" s="10"/>
      <c r="G15768" s="81"/>
      <c r="AU15768" s="25"/>
    </row>
    <row r="15769">
      <c r="D15769" s="10"/>
      <c r="E15769" s="10"/>
      <c r="G15769" s="81"/>
      <c r="AU15769" s="25"/>
    </row>
    <row r="15770">
      <c r="D15770" s="10"/>
      <c r="E15770" s="10"/>
      <c r="G15770" s="81"/>
      <c r="AU15770" s="25"/>
    </row>
    <row r="15771">
      <c r="D15771" s="10"/>
      <c r="E15771" s="10"/>
      <c r="G15771" s="81"/>
      <c r="AU15771" s="25"/>
    </row>
    <row r="15772">
      <c r="D15772" s="10"/>
      <c r="E15772" s="10"/>
      <c r="G15772" s="81"/>
      <c r="AU15772" s="25"/>
    </row>
    <row r="15773">
      <c r="D15773" s="10"/>
      <c r="E15773" s="10"/>
      <c r="G15773" s="81"/>
      <c r="AU15773" s="25"/>
    </row>
    <row r="15774">
      <c r="D15774" s="10"/>
      <c r="E15774" s="10"/>
      <c r="G15774" s="81"/>
      <c r="AU15774" s="25"/>
    </row>
    <row r="15775">
      <c r="D15775" s="10"/>
      <c r="E15775" s="10"/>
      <c r="G15775" s="81"/>
      <c r="AU15775" s="25"/>
    </row>
    <row r="15776">
      <c r="D15776" s="10"/>
      <c r="E15776" s="10"/>
      <c r="G15776" s="81"/>
      <c r="AU15776" s="25"/>
    </row>
    <row r="15777">
      <c r="D15777" s="10"/>
      <c r="E15777" s="10"/>
      <c r="G15777" s="81"/>
      <c r="AU15777" s="25"/>
    </row>
    <row r="15778">
      <c r="D15778" s="10"/>
      <c r="E15778" s="10"/>
      <c r="G15778" s="81"/>
      <c r="AU15778" s="25"/>
    </row>
    <row r="15779">
      <c r="D15779" s="10"/>
      <c r="E15779" s="10"/>
      <c r="G15779" s="81"/>
      <c r="AU15779" s="25"/>
    </row>
    <row r="15780">
      <c r="D15780" s="10"/>
      <c r="E15780" s="10"/>
      <c r="G15780" s="81"/>
      <c r="AU15780" s="25"/>
    </row>
    <row r="15781">
      <c r="D15781" s="10"/>
      <c r="E15781" s="10"/>
      <c r="G15781" s="81"/>
      <c r="AU15781" s="25"/>
    </row>
    <row r="15782">
      <c r="D15782" s="10"/>
      <c r="E15782" s="10"/>
      <c r="G15782" s="81"/>
      <c r="AU15782" s="25"/>
    </row>
    <row r="15783">
      <c r="D15783" s="10"/>
      <c r="E15783" s="10"/>
      <c r="G15783" s="81"/>
      <c r="AU15783" s="25"/>
    </row>
    <row r="15784">
      <c r="D15784" s="10"/>
      <c r="E15784" s="10"/>
      <c r="G15784" s="81"/>
      <c r="AU15784" s="25"/>
    </row>
    <row r="15785">
      <c r="D15785" s="10"/>
      <c r="E15785" s="10"/>
      <c r="G15785" s="81"/>
      <c r="AU15785" s="25"/>
    </row>
    <row r="15786">
      <c r="D15786" s="10"/>
      <c r="E15786" s="10"/>
      <c r="G15786" s="81"/>
      <c r="AU15786" s="25"/>
    </row>
    <row r="15787">
      <c r="D15787" s="10"/>
      <c r="E15787" s="10"/>
      <c r="G15787" s="81"/>
      <c r="AU15787" s="25"/>
    </row>
    <row r="15788">
      <c r="D15788" s="10"/>
      <c r="E15788" s="10"/>
      <c r="G15788" s="81"/>
      <c r="AU15788" s="25"/>
    </row>
    <row r="15789">
      <c r="D15789" s="10"/>
      <c r="E15789" s="10"/>
      <c r="G15789" s="81"/>
      <c r="AU15789" s="25"/>
    </row>
    <row r="15790">
      <c r="D15790" s="10"/>
      <c r="E15790" s="10"/>
      <c r="G15790" s="81"/>
      <c r="AU15790" s="25"/>
    </row>
    <row r="15791">
      <c r="D15791" s="10"/>
      <c r="E15791" s="10"/>
      <c r="G15791" s="81"/>
      <c r="AU15791" s="25"/>
    </row>
    <row r="15792">
      <c r="D15792" s="10"/>
      <c r="E15792" s="10"/>
      <c r="G15792" s="81"/>
      <c r="AU15792" s="25"/>
    </row>
    <row r="15793">
      <c r="D15793" s="10"/>
      <c r="E15793" s="10"/>
      <c r="G15793" s="81"/>
      <c r="AU15793" s="25"/>
    </row>
    <row r="15794">
      <c r="D15794" s="10"/>
      <c r="E15794" s="10"/>
      <c r="G15794" s="81"/>
      <c r="AU15794" s="25"/>
    </row>
    <row r="15795">
      <c r="D15795" s="10"/>
      <c r="E15795" s="10"/>
      <c r="G15795" s="81"/>
      <c r="AU15795" s="25"/>
    </row>
    <row r="15796">
      <c r="D15796" s="10"/>
      <c r="E15796" s="10"/>
      <c r="G15796" s="81"/>
      <c r="AU15796" s="25"/>
    </row>
    <row r="15797">
      <c r="D15797" s="10"/>
      <c r="E15797" s="10"/>
      <c r="G15797" s="81"/>
      <c r="AU15797" s="25"/>
    </row>
    <row r="15798">
      <c r="D15798" s="10"/>
      <c r="E15798" s="10"/>
      <c r="G15798" s="81"/>
      <c r="AU15798" s="25"/>
    </row>
    <row r="15799">
      <c r="D15799" s="10"/>
      <c r="E15799" s="10"/>
      <c r="G15799" s="81"/>
      <c r="AU15799" s="25"/>
    </row>
    <row r="15800">
      <c r="D15800" s="10"/>
      <c r="E15800" s="10"/>
      <c r="G15800" s="81"/>
      <c r="AU15800" s="25"/>
    </row>
    <row r="15801">
      <c r="D15801" s="10"/>
      <c r="E15801" s="10"/>
      <c r="G15801" s="81"/>
      <c r="AU15801" s="25"/>
    </row>
    <row r="15802">
      <c r="D15802" s="10"/>
      <c r="E15802" s="10"/>
      <c r="G15802" s="81"/>
      <c r="AU15802" s="25"/>
    </row>
    <row r="15803">
      <c r="D15803" s="10"/>
      <c r="E15803" s="10"/>
      <c r="G15803" s="81"/>
      <c r="AU15803" s="25"/>
    </row>
    <row r="15804">
      <c r="D15804" s="10"/>
      <c r="E15804" s="10"/>
      <c r="G15804" s="81"/>
      <c r="AU15804" s="25"/>
    </row>
    <row r="15805">
      <c r="D15805" s="10"/>
      <c r="E15805" s="10"/>
      <c r="G15805" s="81"/>
      <c r="AU15805" s="25"/>
    </row>
    <row r="15806">
      <c r="D15806" s="10"/>
      <c r="E15806" s="10"/>
      <c r="G15806" s="81"/>
      <c r="AU15806" s="25"/>
    </row>
    <row r="15807">
      <c r="D15807" s="10"/>
      <c r="E15807" s="10"/>
      <c r="G15807" s="81"/>
      <c r="AU15807" s="25"/>
    </row>
    <row r="15808">
      <c r="D15808" s="10"/>
      <c r="E15808" s="10"/>
      <c r="G15808" s="81"/>
      <c r="AU15808" s="25"/>
    </row>
    <row r="15809">
      <c r="D15809" s="10"/>
      <c r="E15809" s="10"/>
      <c r="G15809" s="81"/>
      <c r="AU15809" s="25"/>
    </row>
    <row r="15810">
      <c r="D15810" s="10"/>
      <c r="E15810" s="10"/>
      <c r="G15810" s="81"/>
      <c r="AU15810" s="25"/>
    </row>
    <row r="15811">
      <c r="D15811" s="10"/>
      <c r="E15811" s="10"/>
      <c r="G15811" s="81"/>
      <c r="AU15811" s="25"/>
    </row>
    <row r="15812">
      <c r="D15812" s="10"/>
      <c r="E15812" s="10"/>
      <c r="G15812" s="81"/>
      <c r="AU15812" s="25"/>
    </row>
    <row r="15813">
      <c r="D15813" s="10"/>
      <c r="E15813" s="10"/>
      <c r="G15813" s="81"/>
      <c r="AU15813" s="25"/>
    </row>
    <row r="15814">
      <c r="D15814" s="10"/>
      <c r="E15814" s="10"/>
      <c r="G15814" s="81"/>
      <c r="AU15814" s="25"/>
    </row>
    <row r="15815">
      <c r="D15815" s="10"/>
      <c r="E15815" s="10"/>
      <c r="G15815" s="81"/>
      <c r="AU15815" s="25"/>
    </row>
    <row r="15816">
      <c r="D15816" s="10"/>
      <c r="E15816" s="10"/>
      <c r="G15816" s="81"/>
      <c r="AU15816" s="25"/>
    </row>
    <row r="15817">
      <c r="D15817" s="10"/>
      <c r="E15817" s="10"/>
      <c r="G15817" s="81"/>
      <c r="AU15817" s="25"/>
    </row>
    <row r="15818">
      <c r="D15818" s="10"/>
      <c r="E15818" s="10"/>
      <c r="G15818" s="81"/>
      <c r="AU15818" s="25"/>
    </row>
    <row r="15819">
      <c r="D15819" s="10"/>
      <c r="E15819" s="10"/>
      <c r="G15819" s="81"/>
      <c r="AU15819" s="25"/>
    </row>
    <row r="15820">
      <c r="D15820" s="10"/>
      <c r="E15820" s="10"/>
      <c r="G15820" s="81"/>
      <c r="AU15820" s="25"/>
    </row>
    <row r="15821">
      <c r="D15821" s="10"/>
      <c r="E15821" s="10"/>
      <c r="G15821" s="81"/>
      <c r="AU15821" s="25"/>
    </row>
    <row r="15822">
      <c r="D15822" s="10"/>
      <c r="E15822" s="10"/>
      <c r="G15822" s="81"/>
      <c r="AU15822" s="25"/>
    </row>
    <row r="15823">
      <c r="D15823" s="10"/>
      <c r="E15823" s="10"/>
      <c r="G15823" s="81"/>
      <c r="AU15823" s="25"/>
    </row>
    <row r="15824">
      <c r="D15824" s="10"/>
      <c r="E15824" s="10"/>
      <c r="G15824" s="81"/>
      <c r="AU15824" s="25"/>
    </row>
    <row r="15825">
      <c r="D15825" s="10"/>
      <c r="E15825" s="10"/>
      <c r="G15825" s="81"/>
      <c r="AU15825" s="25"/>
    </row>
    <row r="15826">
      <c r="D15826" s="10"/>
      <c r="E15826" s="10"/>
      <c r="G15826" s="81"/>
      <c r="AU15826" s="25"/>
    </row>
    <row r="15827">
      <c r="D15827" s="10"/>
      <c r="E15827" s="10"/>
      <c r="G15827" s="81"/>
      <c r="AU15827" s="25"/>
    </row>
    <row r="15828">
      <c r="D15828" s="10"/>
      <c r="E15828" s="10"/>
      <c r="G15828" s="81"/>
      <c r="AU15828" s="25"/>
    </row>
    <row r="15829">
      <c r="D15829" s="10"/>
      <c r="E15829" s="10"/>
      <c r="G15829" s="81"/>
      <c r="AU15829" s="25"/>
    </row>
    <row r="15830">
      <c r="D15830" s="10"/>
      <c r="E15830" s="10"/>
      <c r="G15830" s="81"/>
      <c r="AU15830" s="25"/>
    </row>
    <row r="15831">
      <c r="D15831" s="10"/>
      <c r="E15831" s="10"/>
      <c r="G15831" s="81"/>
      <c r="AU15831" s="25"/>
    </row>
    <row r="15832">
      <c r="D15832" s="10"/>
      <c r="E15832" s="10"/>
      <c r="G15832" s="81"/>
      <c r="AU15832" s="25"/>
    </row>
    <row r="15833">
      <c r="D15833" s="10"/>
      <c r="E15833" s="10"/>
      <c r="G15833" s="81"/>
      <c r="AU15833" s="25"/>
    </row>
    <row r="15834">
      <c r="D15834" s="10"/>
      <c r="E15834" s="10"/>
      <c r="G15834" s="81"/>
      <c r="AU15834" s="25"/>
    </row>
    <row r="15835">
      <c r="D15835" s="10"/>
      <c r="E15835" s="10"/>
      <c r="G15835" s="81"/>
      <c r="AU15835" s="25"/>
    </row>
    <row r="15836">
      <c r="D15836" s="10"/>
      <c r="E15836" s="10"/>
      <c r="G15836" s="81"/>
      <c r="AU15836" s="25"/>
    </row>
    <row r="15837">
      <c r="D15837" s="10"/>
      <c r="E15837" s="10"/>
      <c r="G15837" s="81"/>
      <c r="AU15837" s="25"/>
    </row>
    <row r="15838">
      <c r="D15838" s="10"/>
      <c r="E15838" s="10"/>
      <c r="G15838" s="81"/>
      <c r="AU15838" s="25"/>
    </row>
    <row r="15839">
      <c r="D15839" s="10"/>
      <c r="E15839" s="10"/>
      <c r="G15839" s="81"/>
      <c r="AU15839" s="25"/>
    </row>
    <row r="15840">
      <c r="D15840" s="10"/>
      <c r="E15840" s="10"/>
      <c r="G15840" s="81"/>
      <c r="AU15840" s="25"/>
    </row>
    <row r="15841">
      <c r="D15841" s="10"/>
      <c r="E15841" s="10"/>
      <c r="G15841" s="81"/>
      <c r="AU15841" s="25"/>
    </row>
    <row r="15842">
      <c r="D15842" s="10"/>
      <c r="E15842" s="10"/>
      <c r="G15842" s="81"/>
      <c r="AU15842" s="25"/>
    </row>
    <row r="15843">
      <c r="D15843" s="10"/>
      <c r="E15843" s="10"/>
      <c r="G15843" s="81"/>
      <c r="AU15843" s="25"/>
    </row>
    <row r="15844">
      <c r="D15844" s="10"/>
      <c r="E15844" s="10"/>
      <c r="G15844" s="81"/>
      <c r="AU15844" s="25"/>
    </row>
    <row r="15845">
      <c r="D15845" s="10"/>
      <c r="E15845" s="10"/>
      <c r="G15845" s="81"/>
      <c r="AU15845" s="25"/>
    </row>
    <row r="15846">
      <c r="D15846" s="10"/>
      <c r="E15846" s="10"/>
      <c r="G15846" s="81"/>
      <c r="AU15846" s="25"/>
    </row>
    <row r="15847">
      <c r="D15847" s="10"/>
      <c r="E15847" s="10"/>
      <c r="G15847" s="81"/>
      <c r="AU15847" s="25"/>
    </row>
    <row r="15848">
      <c r="D15848" s="10"/>
      <c r="E15848" s="10"/>
      <c r="G15848" s="81"/>
      <c r="AU15848" s="25"/>
    </row>
    <row r="15849">
      <c r="D15849" s="10"/>
      <c r="E15849" s="10"/>
      <c r="G15849" s="81"/>
      <c r="AU15849" s="25"/>
    </row>
    <row r="15850">
      <c r="D15850" s="10"/>
      <c r="E15850" s="10"/>
      <c r="G15850" s="81"/>
      <c r="AU15850" s="25"/>
    </row>
    <row r="15851">
      <c r="D15851" s="10"/>
      <c r="E15851" s="10"/>
      <c r="G15851" s="81"/>
      <c r="AU15851" s="25"/>
    </row>
    <row r="15852">
      <c r="D15852" s="10"/>
      <c r="E15852" s="10"/>
      <c r="G15852" s="81"/>
      <c r="AU15852" s="25"/>
    </row>
    <row r="15853">
      <c r="D15853" s="10"/>
      <c r="E15853" s="10"/>
      <c r="G15853" s="81"/>
      <c r="AU15853" s="25"/>
    </row>
    <row r="15854">
      <c r="D15854" s="10"/>
      <c r="E15854" s="10"/>
      <c r="G15854" s="81"/>
      <c r="AU15854" s="25"/>
    </row>
    <row r="15855">
      <c r="D15855" s="10"/>
      <c r="E15855" s="10"/>
      <c r="G15855" s="81"/>
      <c r="AU15855" s="25"/>
    </row>
    <row r="15856">
      <c r="D15856" s="10"/>
      <c r="E15856" s="10"/>
      <c r="G15856" s="81"/>
      <c r="AU15856" s="25"/>
    </row>
    <row r="15857">
      <c r="D15857" s="10"/>
      <c r="E15857" s="10"/>
      <c r="G15857" s="81"/>
      <c r="AU15857" s="25"/>
    </row>
    <row r="15858">
      <c r="D15858" s="10"/>
      <c r="E15858" s="10"/>
      <c r="G15858" s="81"/>
      <c r="AU15858" s="25"/>
    </row>
    <row r="15859">
      <c r="D15859" s="10"/>
      <c r="E15859" s="10"/>
      <c r="G15859" s="81"/>
      <c r="AU15859" s="25"/>
    </row>
    <row r="15860">
      <c r="D15860" s="10"/>
      <c r="E15860" s="10"/>
      <c r="G15860" s="81"/>
      <c r="AU15860" s="25"/>
    </row>
    <row r="15861">
      <c r="D15861" s="10"/>
      <c r="E15861" s="10"/>
      <c r="G15861" s="81"/>
      <c r="AU15861" s="25"/>
    </row>
    <row r="15862">
      <c r="D15862" s="10"/>
      <c r="E15862" s="10"/>
      <c r="G15862" s="81"/>
      <c r="AU15862" s="25"/>
    </row>
    <row r="15863">
      <c r="D15863" s="10"/>
      <c r="E15863" s="10"/>
      <c r="G15863" s="81"/>
      <c r="AU15863" s="25"/>
    </row>
    <row r="15864">
      <c r="D15864" s="10"/>
      <c r="E15864" s="10"/>
      <c r="G15864" s="81"/>
      <c r="AU15864" s="25"/>
    </row>
    <row r="15865">
      <c r="D15865" s="10"/>
      <c r="E15865" s="10"/>
      <c r="G15865" s="81"/>
      <c r="AU15865" s="25"/>
    </row>
    <row r="15866">
      <c r="D15866" s="10"/>
      <c r="E15866" s="10"/>
      <c r="G15866" s="81"/>
      <c r="AU15866" s="25"/>
    </row>
    <row r="15867">
      <c r="D15867" s="10"/>
      <c r="E15867" s="10"/>
      <c r="G15867" s="81"/>
      <c r="AU15867" s="25"/>
    </row>
    <row r="15868">
      <c r="D15868" s="10"/>
      <c r="E15868" s="10"/>
      <c r="G15868" s="81"/>
      <c r="AU15868" s="25"/>
    </row>
    <row r="15869">
      <c r="D15869" s="10"/>
      <c r="E15869" s="10"/>
      <c r="G15869" s="81"/>
      <c r="AU15869" s="25"/>
    </row>
    <row r="15870">
      <c r="D15870" s="10"/>
      <c r="E15870" s="10"/>
      <c r="G15870" s="81"/>
      <c r="AU15870" s="25"/>
    </row>
    <row r="15871">
      <c r="D15871" s="10"/>
      <c r="E15871" s="10"/>
      <c r="G15871" s="81"/>
      <c r="AU15871" s="25"/>
    </row>
    <row r="15872">
      <c r="D15872" s="10"/>
      <c r="E15872" s="10"/>
      <c r="G15872" s="81"/>
      <c r="AU15872" s="25"/>
    </row>
    <row r="15873">
      <c r="D15873" s="10"/>
      <c r="E15873" s="10"/>
      <c r="G15873" s="81"/>
      <c r="AU15873" s="25"/>
    </row>
    <row r="15874">
      <c r="D15874" s="10"/>
      <c r="E15874" s="10"/>
      <c r="G15874" s="81"/>
      <c r="AU15874" s="25"/>
    </row>
    <row r="15875">
      <c r="D15875" s="10"/>
      <c r="E15875" s="10"/>
      <c r="G15875" s="81"/>
      <c r="AU15875" s="25"/>
    </row>
    <row r="15876">
      <c r="D15876" s="10"/>
      <c r="E15876" s="10"/>
      <c r="G15876" s="81"/>
      <c r="AU15876" s="25"/>
    </row>
    <row r="15877">
      <c r="D15877" s="10"/>
      <c r="E15877" s="10"/>
      <c r="G15877" s="81"/>
      <c r="AU15877" s="25"/>
    </row>
    <row r="15878">
      <c r="D15878" s="10"/>
      <c r="E15878" s="10"/>
      <c r="G15878" s="81"/>
      <c r="AU15878" s="25"/>
    </row>
    <row r="15879">
      <c r="D15879" s="10"/>
      <c r="E15879" s="10"/>
      <c r="G15879" s="81"/>
      <c r="AU15879" s="25"/>
    </row>
    <row r="15880">
      <c r="D15880" s="10"/>
      <c r="E15880" s="10"/>
      <c r="G15880" s="81"/>
      <c r="AU15880" s="25"/>
    </row>
    <row r="15881">
      <c r="D15881" s="10"/>
      <c r="E15881" s="10"/>
      <c r="G15881" s="81"/>
      <c r="AU15881" s="25"/>
    </row>
    <row r="15882">
      <c r="D15882" s="10"/>
      <c r="E15882" s="10"/>
      <c r="G15882" s="81"/>
      <c r="AU15882" s="25"/>
    </row>
    <row r="15883">
      <c r="D15883" s="10"/>
      <c r="E15883" s="10"/>
      <c r="G15883" s="81"/>
      <c r="AU15883" s="25"/>
    </row>
    <row r="15884">
      <c r="D15884" s="10"/>
      <c r="E15884" s="10"/>
      <c r="G15884" s="81"/>
      <c r="AU15884" s="25"/>
    </row>
    <row r="15885">
      <c r="D15885" s="10"/>
      <c r="E15885" s="10"/>
      <c r="G15885" s="81"/>
      <c r="AU15885" s="25"/>
    </row>
    <row r="15886">
      <c r="D15886" s="10"/>
      <c r="E15886" s="10"/>
      <c r="G15886" s="81"/>
      <c r="AU15886" s="25"/>
    </row>
    <row r="15887">
      <c r="D15887" s="10"/>
      <c r="E15887" s="10"/>
      <c r="G15887" s="81"/>
      <c r="AU15887" s="25"/>
    </row>
    <row r="15888">
      <c r="D15888" s="10"/>
      <c r="E15888" s="10"/>
      <c r="G15888" s="81"/>
      <c r="AU15888" s="25"/>
    </row>
    <row r="15889">
      <c r="D15889" s="10"/>
      <c r="E15889" s="10"/>
      <c r="G15889" s="81"/>
      <c r="AU15889" s="25"/>
    </row>
    <row r="15890">
      <c r="D15890" s="10"/>
      <c r="E15890" s="10"/>
      <c r="G15890" s="81"/>
      <c r="AU15890" s="25"/>
    </row>
    <row r="15891">
      <c r="D15891" s="10"/>
      <c r="E15891" s="10"/>
      <c r="G15891" s="81"/>
      <c r="AU15891" s="25"/>
    </row>
    <row r="15892">
      <c r="D15892" s="10"/>
      <c r="E15892" s="10"/>
      <c r="G15892" s="81"/>
      <c r="AU15892" s="25"/>
    </row>
    <row r="15893">
      <c r="D15893" s="10"/>
      <c r="E15893" s="10"/>
      <c r="G15893" s="81"/>
      <c r="AU15893" s="25"/>
    </row>
    <row r="15894">
      <c r="D15894" s="10"/>
      <c r="E15894" s="10"/>
      <c r="G15894" s="81"/>
      <c r="AU15894" s="25"/>
    </row>
    <row r="15895">
      <c r="D15895" s="10"/>
      <c r="E15895" s="10"/>
      <c r="G15895" s="81"/>
      <c r="AU15895" s="25"/>
    </row>
    <row r="15896">
      <c r="D15896" s="10"/>
      <c r="E15896" s="10"/>
      <c r="G15896" s="81"/>
      <c r="AU15896" s="25"/>
    </row>
    <row r="15897">
      <c r="D15897" s="10"/>
      <c r="E15897" s="10"/>
      <c r="G15897" s="81"/>
      <c r="AU15897" s="25"/>
    </row>
    <row r="15898">
      <c r="D15898" s="10"/>
      <c r="E15898" s="10"/>
      <c r="G15898" s="81"/>
      <c r="AU15898" s="25"/>
    </row>
    <row r="15899">
      <c r="D15899" s="10"/>
      <c r="E15899" s="10"/>
      <c r="G15899" s="81"/>
      <c r="AU15899" s="25"/>
    </row>
    <row r="15900">
      <c r="D15900" s="10"/>
      <c r="E15900" s="10"/>
      <c r="G15900" s="81"/>
      <c r="AU15900" s="25"/>
    </row>
    <row r="15901">
      <c r="D15901" s="10"/>
      <c r="E15901" s="10"/>
      <c r="G15901" s="81"/>
      <c r="AU15901" s="25"/>
    </row>
    <row r="15902">
      <c r="D15902" s="10"/>
      <c r="E15902" s="10"/>
      <c r="G15902" s="81"/>
      <c r="AU15902" s="25"/>
    </row>
    <row r="15903">
      <c r="D15903" s="10"/>
      <c r="E15903" s="10"/>
      <c r="G15903" s="81"/>
      <c r="AU15903" s="25"/>
    </row>
    <row r="15904">
      <c r="D15904" s="10"/>
      <c r="E15904" s="10"/>
      <c r="G15904" s="81"/>
      <c r="AU15904" s="25"/>
    </row>
    <row r="15905">
      <c r="D15905" s="10"/>
      <c r="E15905" s="10"/>
      <c r="G15905" s="81"/>
      <c r="AU15905" s="25"/>
    </row>
    <row r="15906">
      <c r="D15906" s="10"/>
      <c r="E15906" s="10"/>
      <c r="G15906" s="81"/>
      <c r="AU15906" s="25"/>
    </row>
    <row r="15907">
      <c r="D15907" s="10"/>
      <c r="E15907" s="10"/>
      <c r="G15907" s="81"/>
      <c r="AU15907" s="25"/>
    </row>
    <row r="15908">
      <c r="D15908" s="10"/>
      <c r="E15908" s="10"/>
      <c r="G15908" s="81"/>
      <c r="AU15908" s="25"/>
    </row>
    <row r="15909">
      <c r="D15909" s="10"/>
      <c r="E15909" s="10"/>
      <c r="G15909" s="81"/>
      <c r="AU15909" s="25"/>
    </row>
    <row r="15910">
      <c r="D15910" s="10"/>
      <c r="E15910" s="10"/>
      <c r="G15910" s="81"/>
      <c r="AU15910" s="25"/>
    </row>
    <row r="15911">
      <c r="D15911" s="10"/>
      <c r="E15911" s="10"/>
      <c r="G15911" s="81"/>
      <c r="AU15911" s="25"/>
    </row>
    <row r="15912">
      <c r="D15912" s="10"/>
      <c r="E15912" s="10"/>
      <c r="G15912" s="81"/>
      <c r="AU15912" s="25"/>
    </row>
    <row r="15913">
      <c r="D15913" s="10"/>
      <c r="E15913" s="10"/>
      <c r="G15913" s="81"/>
      <c r="AU15913" s="25"/>
    </row>
    <row r="15914">
      <c r="D15914" s="10"/>
      <c r="E15914" s="10"/>
      <c r="G15914" s="81"/>
      <c r="AU15914" s="25"/>
    </row>
    <row r="15915">
      <c r="D15915" s="10"/>
      <c r="E15915" s="10"/>
      <c r="G15915" s="81"/>
      <c r="AU15915" s="25"/>
    </row>
    <row r="15916">
      <c r="D15916" s="10"/>
      <c r="E15916" s="10"/>
      <c r="G15916" s="81"/>
      <c r="AU15916" s="25"/>
    </row>
    <row r="15917">
      <c r="D15917" s="10"/>
      <c r="E15917" s="10"/>
      <c r="G15917" s="81"/>
      <c r="AU15917" s="25"/>
    </row>
    <row r="15918">
      <c r="D15918" s="10"/>
      <c r="E15918" s="10"/>
      <c r="G15918" s="81"/>
      <c r="AU15918" s="25"/>
    </row>
    <row r="15919">
      <c r="D15919" s="10"/>
      <c r="E15919" s="10"/>
      <c r="G15919" s="81"/>
      <c r="AU15919" s="25"/>
    </row>
    <row r="15920">
      <c r="D15920" s="10"/>
      <c r="E15920" s="10"/>
      <c r="G15920" s="81"/>
      <c r="AU15920" s="25"/>
    </row>
    <row r="15921">
      <c r="D15921" s="10"/>
      <c r="E15921" s="10"/>
      <c r="G15921" s="81"/>
      <c r="AU15921" s="25"/>
    </row>
    <row r="15922">
      <c r="D15922" s="10"/>
      <c r="E15922" s="10"/>
      <c r="G15922" s="81"/>
      <c r="AU15922" s="25"/>
    </row>
    <row r="15923">
      <c r="D15923" s="10"/>
      <c r="E15923" s="10"/>
      <c r="G15923" s="81"/>
      <c r="AU15923" s="25"/>
    </row>
    <row r="15924">
      <c r="D15924" s="10"/>
      <c r="E15924" s="10"/>
      <c r="G15924" s="81"/>
      <c r="AU15924" s="25"/>
    </row>
    <row r="15925">
      <c r="D15925" s="10"/>
      <c r="E15925" s="10"/>
      <c r="G15925" s="81"/>
      <c r="AU15925" s="25"/>
    </row>
    <row r="15926">
      <c r="D15926" s="10"/>
      <c r="E15926" s="10"/>
      <c r="G15926" s="81"/>
      <c r="AU15926" s="25"/>
    </row>
    <row r="15927">
      <c r="D15927" s="10"/>
      <c r="E15927" s="10"/>
      <c r="G15927" s="81"/>
      <c r="AU15927" s="25"/>
    </row>
    <row r="15928">
      <c r="D15928" s="10"/>
      <c r="E15928" s="10"/>
      <c r="G15928" s="81"/>
      <c r="AU15928" s="25"/>
    </row>
    <row r="15929">
      <c r="D15929" s="10"/>
      <c r="E15929" s="10"/>
      <c r="G15929" s="81"/>
      <c r="AU15929" s="25"/>
    </row>
    <row r="15930">
      <c r="D15930" s="10"/>
      <c r="E15930" s="10"/>
      <c r="G15930" s="81"/>
      <c r="AU15930" s="25"/>
    </row>
    <row r="15931">
      <c r="D15931" s="10"/>
      <c r="E15931" s="10"/>
      <c r="G15931" s="81"/>
      <c r="AU15931" s="25"/>
    </row>
    <row r="15932">
      <c r="D15932" s="10"/>
      <c r="E15932" s="10"/>
      <c r="G15932" s="81"/>
      <c r="AU15932" s="25"/>
    </row>
    <row r="15933">
      <c r="D15933" s="10"/>
      <c r="E15933" s="10"/>
      <c r="G15933" s="81"/>
      <c r="AU15933" s="25"/>
    </row>
    <row r="15934">
      <c r="D15934" s="10"/>
      <c r="E15934" s="10"/>
      <c r="G15934" s="81"/>
      <c r="AU15934" s="25"/>
    </row>
    <row r="15935">
      <c r="D15935" s="10"/>
      <c r="E15935" s="10"/>
      <c r="G15935" s="81"/>
      <c r="AU15935" s="25"/>
    </row>
    <row r="15936">
      <c r="D15936" s="10"/>
      <c r="E15936" s="10"/>
      <c r="G15936" s="81"/>
      <c r="AU15936" s="25"/>
    </row>
    <row r="15937">
      <c r="D15937" s="10"/>
      <c r="E15937" s="10"/>
      <c r="G15937" s="81"/>
      <c r="AU15937" s="25"/>
    </row>
    <row r="15938">
      <c r="D15938" s="10"/>
      <c r="E15938" s="10"/>
      <c r="G15938" s="81"/>
      <c r="AU15938" s="25"/>
    </row>
    <row r="15939">
      <c r="D15939" s="10"/>
      <c r="E15939" s="10"/>
      <c r="G15939" s="81"/>
      <c r="AU15939" s="25"/>
    </row>
    <row r="15940">
      <c r="D15940" s="10"/>
      <c r="E15940" s="10"/>
      <c r="G15940" s="81"/>
      <c r="AU15940" s="25"/>
    </row>
    <row r="15941">
      <c r="D15941" s="10"/>
      <c r="E15941" s="10"/>
      <c r="G15941" s="81"/>
      <c r="AU15941" s="25"/>
    </row>
    <row r="15942">
      <c r="D15942" s="10"/>
      <c r="E15942" s="10"/>
      <c r="G15942" s="81"/>
      <c r="AU15942" s="25"/>
    </row>
    <row r="15943">
      <c r="D15943" s="10"/>
      <c r="E15943" s="10"/>
      <c r="G15943" s="81"/>
      <c r="AU15943" s="25"/>
    </row>
    <row r="15944">
      <c r="D15944" s="10"/>
      <c r="E15944" s="10"/>
      <c r="G15944" s="81"/>
      <c r="AU15944" s="25"/>
    </row>
    <row r="15945">
      <c r="D15945" s="10"/>
      <c r="E15945" s="10"/>
      <c r="G15945" s="81"/>
      <c r="AU15945" s="25"/>
    </row>
    <row r="15946">
      <c r="D15946" s="10"/>
      <c r="E15946" s="10"/>
      <c r="G15946" s="81"/>
      <c r="AU15946" s="25"/>
    </row>
    <row r="15947">
      <c r="D15947" s="10"/>
      <c r="E15947" s="10"/>
      <c r="G15947" s="81"/>
      <c r="AU15947" s="25"/>
    </row>
    <row r="15948">
      <c r="D15948" s="10"/>
      <c r="E15948" s="10"/>
      <c r="G15948" s="81"/>
      <c r="AU15948" s="25"/>
    </row>
    <row r="15949">
      <c r="D15949" s="10"/>
      <c r="E15949" s="10"/>
      <c r="G15949" s="81"/>
      <c r="AU15949" s="25"/>
    </row>
    <row r="15950">
      <c r="D15950" s="10"/>
      <c r="E15950" s="10"/>
      <c r="G15950" s="81"/>
      <c r="AU15950" s="25"/>
    </row>
    <row r="15951">
      <c r="D15951" s="10"/>
      <c r="E15951" s="10"/>
      <c r="G15951" s="81"/>
      <c r="AU15951" s="25"/>
    </row>
    <row r="15952">
      <c r="D15952" s="10"/>
      <c r="E15952" s="10"/>
      <c r="G15952" s="81"/>
      <c r="AU15952" s="25"/>
    </row>
    <row r="15953">
      <c r="D15953" s="10"/>
      <c r="E15953" s="10"/>
      <c r="G15953" s="81"/>
      <c r="AU15953" s="25"/>
    </row>
    <row r="15954">
      <c r="D15954" s="10"/>
      <c r="E15954" s="10"/>
      <c r="G15954" s="81"/>
      <c r="AU15954" s="25"/>
    </row>
    <row r="15955">
      <c r="D15955" s="10"/>
      <c r="E15955" s="10"/>
      <c r="G15955" s="81"/>
      <c r="AU15955" s="25"/>
    </row>
    <row r="15956">
      <c r="D15956" s="10"/>
      <c r="E15956" s="10"/>
      <c r="G15956" s="81"/>
      <c r="AU15956" s="25"/>
    </row>
    <row r="15957">
      <c r="D15957" s="10"/>
      <c r="E15957" s="10"/>
      <c r="G15957" s="81"/>
      <c r="AU15957" s="25"/>
    </row>
    <row r="15958">
      <c r="D15958" s="10"/>
      <c r="E15958" s="10"/>
      <c r="G15958" s="81"/>
      <c r="AU15958" s="25"/>
    </row>
    <row r="15959">
      <c r="D15959" s="10"/>
      <c r="E15959" s="10"/>
      <c r="G15959" s="81"/>
      <c r="AU15959" s="25"/>
    </row>
    <row r="15960">
      <c r="D15960" s="10"/>
      <c r="E15960" s="10"/>
      <c r="G15960" s="81"/>
      <c r="AU15960" s="25"/>
    </row>
    <row r="15961">
      <c r="D15961" s="10"/>
      <c r="E15961" s="10"/>
      <c r="G15961" s="81"/>
      <c r="AU15961" s="25"/>
    </row>
    <row r="15962">
      <c r="D15962" s="10"/>
      <c r="E15962" s="10"/>
      <c r="G15962" s="81"/>
      <c r="AU15962" s="25"/>
    </row>
    <row r="15963">
      <c r="D15963" s="10"/>
      <c r="E15963" s="10"/>
      <c r="G15963" s="81"/>
      <c r="AU15963" s="25"/>
    </row>
    <row r="15964">
      <c r="D15964" s="10"/>
      <c r="E15964" s="10"/>
      <c r="G15964" s="81"/>
      <c r="AU15964" s="25"/>
    </row>
    <row r="15965">
      <c r="D15965" s="10"/>
      <c r="E15965" s="10"/>
      <c r="G15965" s="81"/>
      <c r="AU15965" s="25"/>
    </row>
    <row r="15966">
      <c r="D15966" s="10"/>
      <c r="E15966" s="10"/>
      <c r="G15966" s="81"/>
      <c r="AU15966" s="25"/>
    </row>
    <row r="15967">
      <c r="D15967" s="10"/>
      <c r="E15967" s="10"/>
      <c r="G15967" s="81"/>
      <c r="AU15967" s="25"/>
    </row>
    <row r="15968">
      <c r="D15968" s="10"/>
      <c r="E15968" s="10"/>
      <c r="G15968" s="81"/>
      <c r="AU15968" s="25"/>
    </row>
    <row r="15969">
      <c r="D15969" s="10"/>
      <c r="E15969" s="10"/>
      <c r="G15969" s="81"/>
      <c r="AU15969" s="25"/>
    </row>
    <row r="15970">
      <c r="D15970" s="10"/>
      <c r="E15970" s="10"/>
      <c r="G15970" s="81"/>
      <c r="AU15970" s="25"/>
    </row>
    <row r="15971">
      <c r="D15971" s="10"/>
      <c r="E15971" s="10"/>
      <c r="G15971" s="81"/>
      <c r="AU15971" s="25"/>
    </row>
    <row r="15972">
      <c r="D15972" s="10"/>
      <c r="E15972" s="10"/>
      <c r="G15972" s="81"/>
      <c r="AU15972" s="25"/>
    </row>
    <row r="15973">
      <c r="D15973" s="10"/>
      <c r="E15973" s="10"/>
      <c r="G15973" s="81"/>
      <c r="AU15973" s="25"/>
    </row>
    <row r="15974">
      <c r="D15974" s="10"/>
      <c r="E15974" s="10"/>
      <c r="G15974" s="81"/>
      <c r="AU15974" s="25"/>
    </row>
    <row r="15975">
      <c r="D15975" s="10"/>
      <c r="E15975" s="10"/>
      <c r="G15975" s="81"/>
      <c r="AU15975" s="25"/>
    </row>
    <row r="15976">
      <c r="D15976" s="10"/>
      <c r="E15976" s="10"/>
      <c r="G15976" s="81"/>
      <c r="AU15976" s="25"/>
    </row>
    <row r="15977">
      <c r="D15977" s="10"/>
      <c r="E15977" s="10"/>
      <c r="G15977" s="81"/>
      <c r="AU15977" s="25"/>
    </row>
    <row r="15978">
      <c r="D15978" s="10"/>
      <c r="E15978" s="10"/>
      <c r="G15978" s="81"/>
      <c r="AU15978" s="25"/>
    </row>
    <row r="15979">
      <c r="D15979" s="10"/>
      <c r="E15979" s="10"/>
      <c r="G15979" s="81"/>
      <c r="AU15979" s="25"/>
    </row>
    <row r="15980">
      <c r="D15980" s="10"/>
      <c r="E15980" s="10"/>
      <c r="G15980" s="81"/>
      <c r="AU15980" s="25"/>
    </row>
    <row r="15981">
      <c r="D15981" s="10"/>
      <c r="E15981" s="10"/>
      <c r="G15981" s="81"/>
      <c r="AU15981" s="25"/>
    </row>
    <row r="15982">
      <c r="D15982" s="10"/>
      <c r="E15982" s="10"/>
      <c r="G15982" s="81"/>
      <c r="AU15982" s="25"/>
    </row>
    <row r="15983">
      <c r="D15983" s="10"/>
      <c r="E15983" s="10"/>
      <c r="G15983" s="81"/>
      <c r="AU15983" s="25"/>
    </row>
    <row r="15984">
      <c r="D15984" s="10"/>
      <c r="E15984" s="10"/>
      <c r="G15984" s="81"/>
      <c r="AU15984" s="25"/>
    </row>
    <row r="15985">
      <c r="D15985" s="10"/>
      <c r="E15985" s="10"/>
      <c r="G15985" s="81"/>
      <c r="AU15985" s="25"/>
    </row>
    <row r="15986">
      <c r="D15986" s="10"/>
      <c r="E15986" s="10"/>
      <c r="G15986" s="81"/>
      <c r="AU15986" s="25"/>
    </row>
    <row r="15987">
      <c r="D15987" s="10"/>
      <c r="E15987" s="10"/>
      <c r="G15987" s="81"/>
      <c r="AU15987" s="25"/>
    </row>
    <row r="15988">
      <c r="D15988" s="10"/>
      <c r="E15988" s="10"/>
      <c r="G15988" s="81"/>
      <c r="AU15988" s="25"/>
    </row>
    <row r="15989">
      <c r="D15989" s="10"/>
      <c r="E15989" s="10"/>
      <c r="G15989" s="81"/>
      <c r="AU15989" s="25"/>
    </row>
    <row r="15990">
      <c r="D15990" s="10"/>
      <c r="E15990" s="10"/>
      <c r="G15990" s="81"/>
      <c r="AU15990" s="25"/>
    </row>
    <row r="15991">
      <c r="D15991" s="10"/>
      <c r="E15991" s="10"/>
      <c r="G15991" s="81"/>
      <c r="AU15991" s="25"/>
    </row>
    <row r="15992">
      <c r="D15992" s="10"/>
      <c r="E15992" s="10"/>
      <c r="G15992" s="81"/>
      <c r="AU15992" s="25"/>
    </row>
    <row r="15993">
      <c r="D15993" s="10"/>
      <c r="E15993" s="10"/>
      <c r="G15993" s="81"/>
      <c r="AU15993" s="25"/>
    </row>
    <row r="15994">
      <c r="D15994" s="10"/>
      <c r="E15994" s="10"/>
      <c r="G15994" s="81"/>
      <c r="AU15994" s="25"/>
    </row>
    <row r="15995">
      <c r="D15995" s="10"/>
      <c r="E15995" s="10"/>
      <c r="G15995" s="81"/>
      <c r="AU15995" s="25"/>
    </row>
    <row r="15996">
      <c r="D15996" s="10"/>
      <c r="E15996" s="10"/>
      <c r="G15996" s="81"/>
      <c r="AU15996" s="25"/>
    </row>
    <row r="15997">
      <c r="D15997" s="10"/>
      <c r="E15997" s="10"/>
      <c r="G15997" s="81"/>
      <c r="AU15997" s="25"/>
    </row>
    <row r="15998">
      <c r="D15998" s="10"/>
      <c r="E15998" s="10"/>
      <c r="G15998" s="81"/>
      <c r="AU15998" s="25"/>
    </row>
    <row r="15999">
      <c r="D15999" s="10"/>
      <c r="E15999" s="10"/>
      <c r="G15999" s="81"/>
      <c r="AU15999" s="25"/>
    </row>
    <row r="16000">
      <c r="D16000" s="10"/>
      <c r="E16000" s="10"/>
      <c r="G16000" s="81"/>
      <c r="AU16000" s="25"/>
    </row>
    <row r="16001">
      <c r="D16001" s="10"/>
      <c r="E16001" s="10"/>
      <c r="G16001" s="81"/>
      <c r="AU16001" s="25"/>
    </row>
    <row r="16002">
      <c r="D16002" s="10"/>
      <c r="E16002" s="10"/>
      <c r="G16002" s="81"/>
      <c r="AU16002" s="25"/>
    </row>
    <row r="16003">
      <c r="D16003" s="10"/>
      <c r="E16003" s="10"/>
      <c r="G16003" s="81"/>
      <c r="AU16003" s="25"/>
    </row>
    <row r="16004">
      <c r="D16004" s="10"/>
      <c r="E16004" s="10"/>
      <c r="G16004" s="81"/>
      <c r="AU16004" s="25"/>
    </row>
    <row r="16005">
      <c r="D16005" s="10"/>
      <c r="E16005" s="10"/>
      <c r="G16005" s="81"/>
      <c r="AU16005" s="25"/>
    </row>
    <row r="16006">
      <c r="D16006" s="10"/>
      <c r="E16006" s="10"/>
      <c r="G16006" s="81"/>
      <c r="AU16006" s="25"/>
    </row>
    <row r="16007">
      <c r="D16007" s="10"/>
      <c r="E16007" s="10"/>
      <c r="G16007" s="81"/>
      <c r="AU16007" s="25"/>
    </row>
    <row r="16008">
      <c r="D16008" s="10"/>
      <c r="E16008" s="10"/>
      <c r="G16008" s="81"/>
      <c r="AU16008" s="25"/>
    </row>
    <row r="16009">
      <c r="D16009" s="10"/>
      <c r="E16009" s="10"/>
      <c r="G16009" s="81"/>
      <c r="AU16009" s="25"/>
    </row>
    <row r="16010">
      <c r="D16010" s="10"/>
      <c r="E16010" s="10"/>
      <c r="G16010" s="81"/>
      <c r="AU16010" s="25"/>
    </row>
    <row r="16011">
      <c r="D16011" s="10"/>
      <c r="E16011" s="10"/>
      <c r="G16011" s="81"/>
      <c r="AU16011" s="25"/>
    </row>
    <row r="16012">
      <c r="D16012" s="10"/>
      <c r="E16012" s="10"/>
      <c r="G16012" s="81"/>
      <c r="AU16012" s="25"/>
    </row>
    <row r="16013">
      <c r="D16013" s="10"/>
      <c r="E16013" s="10"/>
      <c r="G16013" s="81"/>
      <c r="AU16013" s="25"/>
    </row>
    <row r="16014">
      <c r="D16014" s="10"/>
      <c r="E16014" s="10"/>
      <c r="G16014" s="81"/>
      <c r="AU16014" s="25"/>
    </row>
    <row r="16015">
      <c r="D16015" s="10"/>
      <c r="E16015" s="10"/>
      <c r="G16015" s="81"/>
      <c r="AU16015" s="25"/>
    </row>
    <row r="16016">
      <c r="D16016" s="10"/>
      <c r="E16016" s="10"/>
      <c r="G16016" s="81"/>
      <c r="AU16016" s="25"/>
    </row>
    <row r="16017">
      <c r="D16017" s="10"/>
      <c r="E16017" s="10"/>
      <c r="G16017" s="81"/>
      <c r="AU16017" s="25"/>
    </row>
    <row r="16018">
      <c r="D16018" s="10"/>
      <c r="E16018" s="10"/>
      <c r="G16018" s="81"/>
      <c r="AU16018" s="25"/>
    </row>
    <row r="16019">
      <c r="D16019" s="10"/>
      <c r="E16019" s="10"/>
      <c r="G16019" s="81"/>
      <c r="AU16019" s="25"/>
    </row>
    <row r="16020">
      <c r="D16020" s="10"/>
      <c r="E16020" s="10"/>
      <c r="G16020" s="81"/>
      <c r="AU16020" s="25"/>
    </row>
    <row r="16021">
      <c r="D16021" s="10"/>
      <c r="E16021" s="10"/>
      <c r="G16021" s="81"/>
      <c r="AU16021" s="25"/>
    </row>
    <row r="16022">
      <c r="D16022" s="10"/>
      <c r="E16022" s="10"/>
      <c r="G16022" s="81"/>
      <c r="AU16022" s="25"/>
    </row>
    <row r="16023">
      <c r="D16023" s="10"/>
      <c r="E16023" s="10"/>
      <c r="G16023" s="81"/>
      <c r="AU16023" s="25"/>
    </row>
    <row r="16024">
      <c r="D16024" s="10"/>
      <c r="E16024" s="10"/>
      <c r="G16024" s="81"/>
      <c r="AU16024" s="25"/>
    </row>
    <row r="16025">
      <c r="D16025" s="10"/>
      <c r="E16025" s="10"/>
      <c r="G16025" s="81"/>
      <c r="AU16025" s="25"/>
    </row>
    <row r="16026">
      <c r="D16026" s="10"/>
      <c r="E16026" s="10"/>
      <c r="G16026" s="81"/>
      <c r="AU16026" s="25"/>
    </row>
    <row r="16027">
      <c r="D16027" s="10"/>
      <c r="E16027" s="10"/>
      <c r="G16027" s="81"/>
      <c r="AU16027" s="25"/>
    </row>
    <row r="16028">
      <c r="D16028" s="10"/>
      <c r="E16028" s="10"/>
      <c r="G16028" s="81"/>
      <c r="AU16028" s="25"/>
    </row>
    <row r="16029">
      <c r="D16029" s="10"/>
      <c r="E16029" s="10"/>
      <c r="G16029" s="81"/>
      <c r="AU16029" s="25"/>
    </row>
    <row r="16030">
      <c r="D16030" s="10"/>
      <c r="E16030" s="10"/>
      <c r="G16030" s="81"/>
      <c r="AU16030" s="25"/>
    </row>
    <row r="16031">
      <c r="D16031" s="10"/>
      <c r="E16031" s="10"/>
      <c r="G16031" s="81"/>
      <c r="AU16031" s="25"/>
    </row>
    <row r="16032">
      <c r="D16032" s="10"/>
      <c r="E16032" s="10"/>
      <c r="G16032" s="81"/>
      <c r="AU16032" s="25"/>
    </row>
    <row r="16033">
      <c r="D16033" s="10"/>
      <c r="E16033" s="10"/>
      <c r="G16033" s="81"/>
      <c r="AU16033" s="25"/>
    </row>
    <row r="16034">
      <c r="D16034" s="10"/>
      <c r="E16034" s="10"/>
      <c r="G16034" s="81"/>
      <c r="AU16034" s="25"/>
    </row>
    <row r="16035">
      <c r="D16035" s="10"/>
      <c r="E16035" s="10"/>
      <c r="G16035" s="81"/>
      <c r="AU16035" s="25"/>
    </row>
    <row r="16036">
      <c r="D16036" s="10"/>
      <c r="E16036" s="10"/>
      <c r="G16036" s="81"/>
      <c r="AU16036" s="25"/>
    </row>
    <row r="16037">
      <c r="D16037" s="10"/>
      <c r="E16037" s="10"/>
      <c r="G16037" s="81"/>
      <c r="AU16037" s="25"/>
    </row>
    <row r="16038">
      <c r="D16038" s="10"/>
      <c r="E16038" s="10"/>
      <c r="G16038" s="81"/>
      <c r="AU16038" s="25"/>
    </row>
    <row r="16039">
      <c r="D16039" s="10"/>
      <c r="E16039" s="10"/>
      <c r="G16039" s="81"/>
      <c r="AU16039" s="25"/>
    </row>
    <row r="16040">
      <c r="D16040" s="10"/>
      <c r="E16040" s="10"/>
      <c r="G16040" s="81"/>
      <c r="AU16040" s="25"/>
    </row>
    <row r="16041">
      <c r="D16041" s="10"/>
      <c r="E16041" s="10"/>
      <c r="G16041" s="81"/>
      <c r="AU16041" s="25"/>
    </row>
    <row r="16042">
      <c r="D16042" s="10"/>
      <c r="E16042" s="10"/>
      <c r="G16042" s="81"/>
      <c r="AU16042" s="25"/>
    </row>
    <row r="16043">
      <c r="D16043" s="10"/>
      <c r="E16043" s="10"/>
      <c r="G16043" s="81"/>
      <c r="AU16043" s="25"/>
    </row>
    <row r="16044">
      <c r="D16044" s="10"/>
      <c r="E16044" s="10"/>
      <c r="G16044" s="81"/>
      <c r="AU16044" s="25"/>
    </row>
    <row r="16045">
      <c r="D16045" s="10"/>
      <c r="E16045" s="10"/>
      <c r="G16045" s="81"/>
      <c r="AU16045" s="25"/>
    </row>
    <row r="16046">
      <c r="D16046" s="10"/>
      <c r="E16046" s="10"/>
      <c r="G16046" s="81"/>
      <c r="AU16046" s="25"/>
    </row>
    <row r="16047">
      <c r="D16047" s="10"/>
      <c r="E16047" s="10"/>
      <c r="G16047" s="81"/>
      <c r="AU16047" s="25"/>
    </row>
    <row r="16048">
      <c r="D16048" s="10"/>
      <c r="E16048" s="10"/>
      <c r="G16048" s="81"/>
      <c r="AU16048" s="25"/>
    </row>
    <row r="16049">
      <c r="D16049" s="10"/>
      <c r="E16049" s="10"/>
      <c r="G16049" s="81"/>
      <c r="AU16049" s="25"/>
    </row>
    <row r="16050">
      <c r="D16050" s="10"/>
      <c r="E16050" s="10"/>
      <c r="G16050" s="81"/>
      <c r="AU16050" s="25"/>
    </row>
    <row r="16051">
      <c r="D16051" s="10"/>
      <c r="E16051" s="10"/>
      <c r="G16051" s="81"/>
      <c r="AU16051" s="25"/>
    </row>
    <row r="16052">
      <c r="D16052" s="10"/>
      <c r="E16052" s="10"/>
      <c r="G16052" s="81"/>
      <c r="AU16052" s="25"/>
    </row>
    <row r="16053">
      <c r="D16053" s="10"/>
      <c r="E16053" s="10"/>
      <c r="G16053" s="81"/>
      <c r="AU16053" s="25"/>
    </row>
    <row r="16054">
      <c r="D16054" s="10"/>
      <c r="E16054" s="10"/>
      <c r="G16054" s="81"/>
      <c r="AU16054" s="25"/>
    </row>
    <row r="16055">
      <c r="D16055" s="10"/>
      <c r="E16055" s="10"/>
      <c r="G16055" s="81"/>
      <c r="AU16055" s="25"/>
    </row>
    <row r="16056">
      <c r="D16056" s="10"/>
      <c r="E16056" s="10"/>
      <c r="G16056" s="81"/>
      <c r="AU16056" s="25"/>
    </row>
    <row r="16057">
      <c r="D16057" s="10"/>
      <c r="E16057" s="10"/>
      <c r="G16057" s="81"/>
      <c r="AU16057" s="25"/>
    </row>
    <row r="16058">
      <c r="D16058" s="10"/>
      <c r="E16058" s="10"/>
      <c r="G16058" s="81"/>
      <c r="AU16058" s="25"/>
    </row>
    <row r="16059">
      <c r="D16059" s="10"/>
      <c r="E16059" s="10"/>
      <c r="G16059" s="81"/>
      <c r="AU16059" s="25"/>
    </row>
    <row r="16060">
      <c r="D16060" s="10"/>
      <c r="E16060" s="10"/>
      <c r="G16060" s="81"/>
      <c r="AU16060" s="25"/>
    </row>
    <row r="16061">
      <c r="D16061" s="10"/>
      <c r="E16061" s="10"/>
      <c r="G16061" s="81"/>
      <c r="AU16061" s="25"/>
    </row>
    <row r="16062">
      <c r="D16062" s="10"/>
      <c r="E16062" s="10"/>
      <c r="G16062" s="81"/>
      <c r="AU16062" s="25"/>
    </row>
    <row r="16063">
      <c r="D16063" s="10"/>
      <c r="E16063" s="10"/>
      <c r="G16063" s="81"/>
      <c r="AU16063" s="25"/>
    </row>
    <row r="16064">
      <c r="D16064" s="10"/>
      <c r="E16064" s="10"/>
      <c r="G16064" s="81"/>
      <c r="AU16064" s="25"/>
    </row>
    <row r="16065">
      <c r="D16065" s="10"/>
      <c r="E16065" s="10"/>
      <c r="G16065" s="81"/>
      <c r="AU16065" s="25"/>
    </row>
    <row r="16066">
      <c r="D16066" s="10"/>
      <c r="E16066" s="10"/>
      <c r="G16066" s="81"/>
      <c r="AU16066" s="25"/>
    </row>
    <row r="16067">
      <c r="D16067" s="10"/>
      <c r="E16067" s="10"/>
      <c r="G16067" s="81"/>
      <c r="AU16067" s="25"/>
    </row>
    <row r="16068">
      <c r="D16068" s="10"/>
      <c r="E16068" s="10"/>
      <c r="G16068" s="81"/>
      <c r="AU16068" s="25"/>
    </row>
    <row r="16069">
      <c r="D16069" s="10"/>
      <c r="E16069" s="10"/>
      <c r="G16069" s="81"/>
      <c r="AU16069" s="25"/>
    </row>
    <row r="16070">
      <c r="D16070" s="10"/>
      <c r="E16070" s="10"/>
      <c r="G16070" s="81"/>
      <c r="AU16070" s="25"/>
    </row>
    <row r="16071">
      <c r="D16071" s="10"/>
      <c r="E16071" s="10"/>
      <c r="G16071" s="81"/>
      <c r="AU16071" s="25"/>
    </row>
    <row r="16072">
      <c r="D16072" s="10"/>
      <c r="E16072" s="10"/>
      <c r="G16072" s="81"/>
      <c r="AU16072" s="25"/>
    </row>
    <row r="16073">
      <c r="D16073" s="10"/>
      <c r="E16073" s="10"/>
      <c r="G16073" s="81"/>
      <c r="AU16073" s="25"/>
    </row>
    <row r="16074">
      <c r="D16074" s="10"/>
      <c r="E16074" s="10"/>
      <c r="G16074" s="81"/>
      <c r="AU16074" s="25"/>
    </row>
    <row r="16075">
      <c r="D16075" s="10"/>
      <c r="E16075" s="10"/>
      <c r="G16075" s="81"/>
      <c r="AU16075" s="25"/>
    </row>
    <row r="16076">
      <c r="D16076" s="10"/>
      <c r="E16076" s="10"/>
      <c r="G16076" s="81"/>
      <c r="AU16076" s="25"/>
    </row>
    <row r="16077">
      <c r="D16077" s="10"/>
      <c r="E16077" s="10"/>
      <c r="G16077" s="81"/>
      <c r="AU16077" s="25"/>
    </row>
    <row r="16078">
      <c r="D16078" s="10"/>
      <c r="E16078" s="10"/>
      <c r="G16078" s="81"/>
      <c r="AU16078" s="25"/>
    </row>
    <row r="16079">
      <c r="D16079" s="10"/>
      <c r="E16079" s="10"/>
      <c r="G16079" s="81"/>
      <c r="AU16079" s="25"/>
    </row>
    <row r="16080">
      <c r="D16080" s="10"/>
      <c r="E16080" s="10"/>
      <c r="G16080" s="81"/>
      <c r="AU16080" s="25"/>
    </row>
    <row r="16081">
      <c r="D16081" s="10"/>
      <c r="E16081" s="10"/>
      <c r="G16081" s="81"/>
      <c r="AU16081" s="25"/>
    </row>
    <row r="16082">
      <c r="D16082" s="10"/>
      <c r="E16082" s="10"/>
      <c r="G16082" s="81"/>
      <c r="AU16082" s="25"/>
    </row>
    <row r="16083">
      <c r="D16083" s="10"/>
      <c r="E16083" s="10"/>
      <c r="G16083" s="81"/>
      <c r="AU16083" s="25"/>
    </row>
    <row r="16084">
      <c r="D16084" s="10"/>
      <c r="E16084" s="10"/>
      <c r="G16084" s="81"/>
      <c r="AU16084" s="25"/>
    </row>
    <row r="16085">
      <c r="D16085" s="10"/>
      <c r="E16085" s="10"/>
      <c r="G16085" s="81"/>
      <c r="AU16085" s="25"/>
    </row>
    <row r="16086">
      <c r="D16086" s="10"/>
      <c r="E16086" s="10"/>
      <c r="G16086" s="81"/>
      <c r="AU16086" s="25"/>
    </row>
    <row r="16087">
      <c r="D16087" s="10"/>
      <c r="E16087" s="10"/>
      <c r="G16087" s="81"/>
      <c r="AU16087" s="25"/>
    </row>
    <row r="16088">
      <c r="D16088" s="10"/>
      <c r="E16088" s="10"/>
      <c r="G16088" s="81"/>
      <c r="AU16088" s="25"/>
    </row>
    <row r="16089">
      <c r="D16089" s="10"/>
      <c r="E16089" s="10"/>
      <c r="G16089" s="81"/>
      <c r="AU16089" s="25"/>
    </row>
    <row r="16090">
      <c r="D16090" s="10"/>
      <c r="E16090" s="10"/>
      <c r="G16090" s="81"/>
      <c r="AU16090" s="25"/>
    </row>
    <row r="16091">
      <c r="D16091" s="10"/>
      <c r="E16091" s="10"/>
      <c r="G16091" s="81"/>
      <c r="AU16091" s="25"/>
    </row>
    <row r="16092">
      <c r="D16092" s="10"/>
      <c r="E16092" s="10"/>
      <c r="G16092" s="81"/>
      <c r="AU16092" s="25"/>
    </row>
    <row r="16093">
      <c r="D16093" s="10"/>
      <c r="E16093" s="10"/>
      <c r="G16093" s="81"/>
      <c r="AU16093" s="25"/>
    </row>
    <row r="16094">
      <c r="D16094" s="10"/>
      <c r="E16094" s="10"/>
      <c r="G16094" s="81"/>
      <c r="AU16094" s="25"/>
    </row>
    <row r="16095">
      <c r="D16095" s="10"/>
      <c r="E16095" s="10"/>
      <c r="G16095" s="81"/>
      <c r="AU16095" s="25"/>
    </row>
    <row r="16096">
      <c r="D16096" s="10"/>
      <c r="E16096" s="10"/>
      <c r="G16096" s="81"/>
      <c r="AU16096" s="25"/>
    </row>
    <row r="16097">
      <c r="D16097" s="10"/>
      <c r="E16097" s="10"/>
      <c r="G16097" s="81"/>
      <c r="AU16097" s="25"/>
    </row>
    <row r="16098">
      <c r="D16098" s="10"/>
      <c r="E16098" s="10"/>
      <c r="G16098" s="81"/>
      <c r="AU16098" s="25"/>
    </row>
    <row r="16099">
      <c r="D16099" s="10"/>
      <c r="E16099" s="10"/>
      <c r="G16099" s="81"/>
      <c r="AU16099" s="25"/>
    </row>
    <row r="16100">
      <c r="D16100" s="10"/>
      <c r="E16100" s="10"/>
      <c r="G16100" s="81"/>
      <c r="AU16100" s="25"/>
    </row>
    <row r="16101">
      <c r="D16101" s="10"/>
      <c r="E16101" s="10"/>
      <c r="G16101" s="81"/>
      <c r="AU16101" s="25"/>
    </row>
    <row r="16102">
      <c r="D16102" s="10"/>
      <c r="E16102" s="10"/>
      <c r="G16102" s="81"/>
      <c r="AU16102" s="25"/>
    </row>
    <row r="16103">
      <c r="D16103" s="10"/>
      <c r="E16103" s="10"/>
      <c r="G16103" s="81"/>
      <c r="AU16103" s="25"/>
    </row>
    <row r="16104">
      <c r="D16104" s="10"/>
      <c r="E16104" s="10"/>
      <c r="G16104" s="81"/>
      <c r="AU16104" s="25"/>
    </row>
    <row r="16105">
      <c r="D16105" s="10"/>
      <c r="E16105" s="10"/>
      <c r="G16105" s="81"/>
      <c r="AU16105" s="25"/>
    </row>
    <row r="16106">
      <c r="D16106" s="10"/>
      <c r="E16106" s="10"/>
      <c r="G16106" s="81"/>
      <c r="AU16106" s="25"/>
    </row>
    <row r="16107">
      <c r="D16107" s="10"/>
      <c r="E16107" s="10"/>
      <c r="G16107" s="81"/>
      <c r="AU16107" s="25"/>
    </row>
    <row r="16108">
      <c r="D16108" s="10"/>
      <c r="E16108" s="10"/>
      <c r="G16108" s="81"/>
      <c r="AU16108" s="25"/>
    </row>
    <row r="16109">
      <c r="D16109" s="10"/>
      <c r="E16109" s="10"/>
      <c r="G16109" s="81"/>
      <c r="AU16109" s="25"/>
    </row>
    <row r="16110">
      <c r="D16110" s="10"/>
      <c r="E16110" s="10"/>
      <c r="G16110" s="81"/>
      <c r="AU16110" s="25"/>
    </row>
    <row r="16111">
      <c r="D16111" s="10"/>
      <c r="E16111" s="10"/>
      <c r="G16111" s="81"/>
      <c r="AU16111" s="25"/>
    </row>
    <row r="16112">
      <c r="D16112" s="10"/>
      <c r="E16112" s="10"/>
      <c r="G16112" s="81"/>
      <c r="AU16112" s="25"/>
    </row>
    <row r="16113">
      <c r="D16113" s="10"/>
      <c r="E16113" s="10"/>
      <c r="G16113" s="81"/>
      <c r="AU16113" s="25"/>
    </row>
    <row r="16114">
      <c r="D16114" s="10"/>
      <c r="E16114" s="10"/>
      <c r="G16114" s="81"/>
      <c r="AU16114" s="25"/>
    </row>
    <row r="16115">
      <c r="D16115" s="10"/>
      <c r="E16115" s="10"/>
      <c r="G16115" s="81"/>
      <c r="AU16115" s="25"/>
    </row>
    <row r="16116">
      <c r="D16116" s="10"/>
      <c r="E16116" s="10"/>
      <c r="G16116" s="81"/>
      <c r="AU16116" s="25"/>
    </row>
    <row r="16117">
      <c r="D16117" s="10"/>
      <c r="E16117" s="10"/>
      <c r="G16117" s="81"/>
      <c r="AU16117" s="25"/>
    </row>
    <row r="16118">
      <c r="D16118" s="10"/>
      <c r="E16118" s="10"/>
      <c r="G16118" s="81"/>
      <c r="AU16118" s="25"/>
    </row>
    <row r="16119">
      <c r="D16119" s="10"/>
      <c r="E16119" s="10"/>
      <c r="G16119" s="81"/>
      <c r="AU16119" s="25"/>
    </row>
    <row r="16120">
      <c r="D16120" s="10"/>
      <c r="E16120" s="10"/>
      <c r="G16120" s="81"/>
      <c r="AU16120" s="25"/>
    </row>
    <row r="16121">
      <c r="D16121" s="10"/>
      <c r="E16121" s="10"/>
      <c r="G16121" s="81"/>
      <c r="AU16121" s="25"/>
    </row>
    <row r="16122">
      <c r="D16122" s="10"/>
      <c r="E16122" s="10"/>
      <c r="G16122" s="81"/>
      <c r="AU16122" s="25"/>
    </row>
    <row r="16123">
      <c r="D16123" s="10"/>
      <c r="E16123" s="10"/>
      <c r="G16123" s="81"/>
      <c r="AU16123" s="25"/>
    </row>
    <row r="16124">
      <c r="D16124" s="10"/>
      <c r="E16124" s="10"/>
      <c r="G16124" s="81"/>
      <c r="AU16124" s="25"/>
    </row>
    <row r="16125">
      <c r="D16125" s="10"/>
      <c r="E16125" s="10"/>
      <c r="G16125" s="81"/>
      <c r="AU16125" s="25"/>
    </row>
    <row r="16126">
      <c r="D16126" s="10"/>
      <c r="E16126" s="10"/>
      <c r="G16126" s="81"/>
      <c r="AU16126" s="25"/>
    </row>
    <row r="16127">
      <c r="D16127" s="10"/>
      <c r="E16127" s="10"/>
      <c r="G16127" s="81"/>
      <c r="AU16127" s="25"/>
    </row>
    <row r="16128">
      <c r="D16128" s="10"/>
      <c r="E16128" s="10"/>
      <c r="G16128" s="81"/>
      <c r="AU16128" s="25"/>
    </row>
    <row r="16129">
      <c r="D16129" s="10"/>
      <c r="E16129" s="10"/>
      <c r="G16129" s="81"/>
      <c r="AU16129" s="25"/>
    </row>
    <row r="16130">
      <c r="D16130" s="10"/>
      <c r="E16130" s="10"/>
      <c r="G16130" s="81"/>
      <c r="AU16130" s="25"/>
    </row>
    <row r="16131">
      <c r="D16131" s="10"/>
      <c r="E16131" s="10"/>
      <c r="G16131" s="81"/>
      <c r="AU16131" s="25"/>
    </row>
    <row r="16132">
      <c r="D16132" s="10"/>
      <c r="E16132" s="10"/>
      <c r="G16132" s="81"/>
      <c r="AU16132" s="25"/>
    </row>
    <row r="16133">
      <c r="D16133" s="10"/>
      <c r="E16133" s="10"/>
      <c r="G16133" s="81"/>
      <c r="AU16133" s="25"/>
    </row>
    <row r="16134">
      <c r="D16134" s="10"/>
      <c r="E16134" s="10"/>
      <c r="G16134" s="81"/>
      <c r="AU16134" s="25"/>
    </row>
    <row r="16135">
      <c r="D16135" s="10"/>
      <c r="E16135" s="10"/>
      <c r="G16135" s="81"/>
      <c r="AU16135" s="25"/>
    </row>
    <row r="16136">
      <c r="D16136" s="10"/>
      <c r="E16136" s="10"/>
      <c r="G16136" s="81"/>
      <c r="AU16136" s="25"/>
    </row>
    <row r="16137">
      <c r="D16137" s="10"/>
      <c r="E16137" s="10"/>
      <c r="G16137" s="81"/>
      <c r="AU16137" s="25"/>
    </row>
    <row r="16138">
      <c r="D16138" s="10"/>
      <c r="E16138" s="10"/>
      <c r="G16138" s="81"/>
      <c r="AU16138" s="25"/>
    </row>
    <row r="16139">
      <c r="D16139" s="10"/>
      <c r="E16139" s="10"/>
      <c r="G16139" s="81"/>
      <c r="AU16139" s="25"/>
    </row>
    <row r="16140">
      <c r="D16140" s="10"/>
      <c r="E16140" s="10"/>
      <c r="G16140" s="81"/>
      <c r="AU16140" s="25"/>
    </row>
    <row r="16141">
      <c r="D16141" s="10"/>
      <c r="E16141" s="10"/>
      <c r="G16141" s="81"/>
      <c r="AU16141" s="25"/>
    </row>
    <row r="16142">
      <c r="D16142" s="10"/>
      <c r="E16142" s="10"/>
      <c r="G16142" s="81"/>
      <c r="AU16142" s="25"/>
    </row>
    <row r="16143">
      <c r="D16143" s="10"/>
      <c r="E16143" s="10"/>
      <c r="G16143" s="81"/>
      <c r="AU16143" s="25"/>
    </row>
    <row r="16144">
      <c r="D16144" s="10"/>
      <c r="E16144" s="10"/>
      <c r="G16144" s="81"/>
      <c r="AU16144" s="25"/>
    </row>
    <row r="16145">
      <c r="D16145" s="10"/>
      <c r="E16145" s="10"/>
      <c r="G16145" s="81"/>
      <c r="AU16145" s="25"/>
    </row>
    <row r="16146">
      <c r="D16146" s="10"/>
      <c r="E16146" s="10"/>
      <c r="G16146" s="81"/>
      <c r="AU16146" s="25"/>
    </row>
    <row r="16147">
      <c r="D16147" s="10"/>
      <c r="E16147" s="10"/>
      <c r="G16147" s="81"/>
      <c r="AU16147" s="25"/>
    </row>
    <row r="16148">
      <c r="D16148" s="10"/>
      <c r="E16148" s="10"/>
      <c r="G16148" s="81"/>
      <c r="AU16148" s="25"/>
    </row>
    <row r="16149">
      <c r="D16149" s="10"/>
      <c r="E16149" s="10"/>
      <c r="G16149" s="81"/>
      <c r="AU16149" s="25"/>
    </row>
    <row r="16150">
      <c r="D16150" s="10"/>
      <c r="E16150" s="10"/>
      <c r="G16150" s="81"/>
      <c r="AU16150" s="25"/>
    </row>
    <row r="16151">
      <c r="D16151" s="10"/>
      <c r="E16151" s="10"/>
      <c r="G16151" s="81"/>
      <c r="AU16151" s="25"/>
    </row>
    <row r="16152">
      <c r="D16152" s="10"/>
      <c r="E16152" s="10"/>
      <c r="G16152" s="81"/>
      <c r="AU16152" s="25"/>
    </row>
    <row r="16153">
      <c r="D16153" s="10"/>
      <c r="E16153" s="10"/>
      <c r="G16153" s="81"/>
      <c r="AU16153" s="25"/>
    </row>
    <row r="16154">
      <c r="D16154" s="10"/>
      <c r="E16154" s="10"/>
      <c r="G16154" s="81"/>
      <c r="AU16154" s="25"/>
    </row>
    <row r="16155">
      <c r="D16155" s="10"/>
      <c r="E16155" s="10"/>
      <c r="G16155" s="81"/>
      <c r="AU16155" s="25"/>
    </row>
    <row r="16156">
      <c r="D16156" s="10"/>
      <c r="E16156" s="10"/>
      <c r="G16156" s="81"/>
      <c r="AU16156" s="25"/>
    </row>
    <row r="16157">
      <c r="D16157" s="10"/>
      <c r="E16157" s="10"/>
      <c r="G16157" s="81"/>
      <c r="AU16157" s="25"/>
    </row>
    <row r="16158">
      <c r="D16158" s="10"/>
      <c r="E16158" s="10"/>
      <c r="G16158" s="81"/>
      <c r="AU16158" s="25"/>
    </row>
    <row r="16159">
      <c r="D16159" s="10"/>
      <c r="E16159" s="10"/>
      <c r="G16159" s="81"/>
      <c r="AU16159" s="25"/>
    </row>
    <row r="16160">
      <c r="D16160" s="10"/>
      <c r="E16160" s="10"/>
      <c r="G16160" s="81"/>
      <c r="AU16160" s="25"/>
    </row>
    <row r="16161">
      <c r="D16161" s="10"/>
      <c r="E16161" s="10"/>
      <c r="G16161" s="81"/>
      <c r="AU16161" s="25"/>
    </row>
    <row r="16162">
      <c r="D16162" s="10"/>
      <c r="E16162" s="10"/>
      <c r="G16162" s="81"/>
      <c r="AU16162" s="25"/>
    </row>
    <row r="16163">
      <c r="D16163" s="10"/>
      <c r="E16163" s="10"/>
      <c r="G16163" s="81"/>
      <c r="AU16163" s="25"/>
    </row>
    <row r="16164">
      <c r="D16164" s="10"/>
      <c r="E16164" s="10"/>
      <c r="G16164" s="81"/>
      <c r="AU16164" s="25"/>
    </row>
    <row r="16165">
      <c r="D16165" s="10"/>
      <c r="E16165" s="10"/>
      <c r="G16165" s="81"/>
      <c r="AU16165" s="25"/>
    </row>
    <row r="16166">
      <c r="D16166" s="10"/>
      <c r="E16166" s="10"/>
      <c r="G16166" s="81"/>
      <c r="AU16166" s="25"/>
    </row>
    <row r="16167">
      <c r="D16167" s="10"/>
      <c r="E16167" s="10"/>
      <c r="G16167" s="81"/>
      <c r="AU16167" s="25"/>
    </row>
    <row r="16168">
      <c r="D16168" s="10"/>
      <c r="E16168" s="10"/>
      <c r="G16168" s="81"/>
      <c r="AU16168" s="25"/>
    </row>
    <row r="16169">
      <c r="D16169" s="10"/>
      <c r="E16169" s="10"/>
      <c r="G16169" s="81"/>
      <c r="AU16169" s="25"/>
    </row>
    <row r="16170">
      <c r="D16170" s="10"/>
      <c r="E16170" s="10"/>
      <c r="G16170" s="81"/>
      <c r="AU16170" s="25"/>
    </row>
    <row r="16171">
      <c r="D16171" s="10"/>
      <c r="E16171" s="10"/>
      <c r="G16171" s="81"/>
      <c r="AU16171" s="25"/>
    </row>
    <row r="16172">
      <c r="D16172" s="10"/>
      <c r="E16172" s="10"/>
      <c r="G16172" s="81"/>
      <c r="AU16172" s="25"/>
    </row>
    <row r="16173">
      <c r="D16173" s="10"/>
      <c r="E16173" s="10"/>
      <c r="G16173" s="81"/>
      <c r="AU16173" s="25"/>
    </row>
    <row r="16174">
      <c r="D16174" s="10"/>
      <c r="E16174" s="10"/>
      <c r="G16174" s="81"/>
      <c r="AU16174" s="25"/>
    </row>
    <row r="16175">
      <c r="D16175" s="10"/>
      <c r="E16175" s="10"/>
      <c r="G16175" s="81"/>
      <c r="AU16175" s="25"/>
    </row>
    <row r="16176">
      <c r="D16176" s="10"/>
      <c r="E16176" s="10"/>
      <c r="G16176" s="81"/>
      <c r="AU16176" s="25"/>
    </row>
    <row r="16177">
      <c r="D16177" s="10"/>
      <c r="E16177" s="10"/>
      <c r="G16177" s="81"/>
      <c r="AU16177" s="25"/>
    </row>
    <row r="16178">
      <c r="D16178" s="10"/>
      <c r="E16178" s="10"/>
      <c r="G16178" s="81"/>
      <c r="AU16178" s="25"/>
    </row>
    <row r="16179">
      <c r="D16179" s="10"/>
      <c r="E16179" s="10"/>
      <c r="G16179" s="81"/>
      <c r="AU16179" s="25"/>
    </row>
    <row r="16180">
      <c r="D16180" s="10"/>
      <c r="E16180" s="10"/>
      <c r="G16180" s="81"/>
      <c r="AU16180" s="25"/>
    </row>
    <row r="16181">
      <c r="D16181" s="10"/>
      <c r="E16181" s="10"/>
      <c r="G16181" s="81"/>
      <c r="AU16181" s="25"/>
    </row>
    <row r="16182">
      <c r="D16182" s="10"/>
      <c r="E16182" s="10"/>
      <c r="G16182" s="81"/>
      <c r="AU16182" s="25"/>
    </row>
    <row r="16183">
      <c r="D16183" s="10"/>
      <c r="E16183" s="10"/>
      <c r="G16183" s="81"/>
      <c r="AU16183" s="25"/>
    </row>
    <row r="16184">
      <c r="D16184" s="10"/>
      <c r="E16184" s="10"/>
      <c r="G16184" s="81"/>
      <c r="AU16184" s="25"/>
    </row>
    <row r="16185">
      <c r="D16185" s="10"/>
      <c r="E16185" s="10"/>
      <c r="G16185" s="81"/>
      <c r="AU16185" s="25"/>
    </row>
    <row r="16186">
      <c r="D16186" s="10"/>
      <c r="E16186" s="10"/>
      <c r="G16186" s="81"/>
      <c r="AU16186" s="25"/>
    </row>
    <row r="16187">
      <c r="D16187" s="10"/>
      <c r="E16187" s="10"/>
      <c r="G16187" s="81"/>
      <c r="AU16187" s="25"/>
    </row>
    <row r="16188">
      <c r="D16188" s="10"/>
      <c r="E16188" s="10"/>
      <c r="G16188" s="81"/>
      <c r="AU16188" s="25"/>
    </row>
    <row r="16189">
      <c r="D16189" s="10"/>
      <c r="E16189" s="10"/>
      <c r="G16189" s="81"/>
      <c r="AU16189" s="25"/>
    </row>
    <row r="16190">
      <c r="D16190" s="10"/>
      <c r="E16190" s="10"/>
      <c r="G16190" s="81"/>
      <c r="AU16190" s="25"/>
    </row>
    <row r="16191">
      <c r="D16191" s="10"/>
      <c r="E16191" s="10"/>
      <c r="G16191" s="81"/>
      <c r="AU16191" s="25"/>
    </row>
    <row r="16192">
      <c r="D16192" s="10"/>
      <c r="E16192" s="10"/>
      <c r="G16192" s="81"/>
      <c r="AU16192" s="25"/>
    </row>
    <row r="16193">
      <c r="D16193" s="10"/>
      <c r="E16193" s="10"/>
      <c r="G16193" s="81"/>
      <c r="AU16193" s="25"/>
    </row>
    <row r="16194">
      <c r="D16194" s="10"/>
      <c r="E16194" s="10"/>
      <c r="G16194" s="81"/>
      <c r="AU16194" s="25"/>
    </row>
    <row r="16195">
      <c r="D16195" s="10"/>
      <c r="E16195" s="10"/>
      <c r="G16195" s="81"/>
      <c r="AU16195" s="25"/>
    </row>
    <row r="16196">
      <c r="D16196" s="10"/>
      <c r="E16196" s="10"/>
      <c r="G16196" s="81"/>
      <c r="AU16196" s="25"/>
    </row>
    <row r="16197">
      <c r="D16197" s="10"/>
      <c r="E16197" s="10"/>
      <c r="G16197" s="81"/>
      <c r="AU16197" s="25"/>
    </row>
    <row r="16198">
      <c r="D16198" s="10"/>
      <c r="E16198" s="10"/>
      <c r="G16198" s="81"/>
      <c r="AU16198" s="25"/>
    </row>
    <row r="16199">
      <c r="D16199" s="10"/>
      <c r="E16199" s="10"/>
      <c r="G16199" s="81"/>
      <c r="AU16199" s="25"/>
    </row>
    <row r="16200">
      <c r="D16200" s="10"/>
      <c r="E16200" s="10"/>
      <c r="G16200" s="81"/>
      <c r="AU16200" s="25"/>
    </row>
    <row r="16201">
      <c r="D16201" s="10"/>
      <c r="E16201" s="10"/>
      <c r="G16201" s="81"/>
      <c r="AU16201" s="25"/>
    </row>
    <row r="16202">
      <c r="D16202" s="10"/>
      <c r="E16202" s="10"/>
      <c r="G16202" s="81"/>
      <c r="AU16202" s="25"/>
    </row>
    <row r="16203">
      <c r="D16203" s="10"/>
      <c r="E16203" s="10"/>
      <c r="G16203" s="81"/>
      <c r="AU16203" s="25"/>
    </row>
    <row r="16204">
      <c r="D16204" s="10"/>
      <c r="E16204" s="10"/>
      <c r="G16204" s="81"/>
      <c r="AU16204" s="25"/>
    </row>
    <row r="16205">
      <c r="D16205" s="10"/>
      <c r="E16205" s="10"/>
      <c r="G16205" s="81"/>
      <c r="AU16205" s="25"/>
    </row>
    <row r="16206">
      <c r="D16206" s="10"/>
      <c r="E16206" s="10"/>
      <c r="G16206" s="81"/>
      <c r="AU16206" s="25"/>
    </row>
    <row r="16207">
      <c r="D16207" s="10"/>
      <c r="E16207" s="10"/>
      <c r="G16207" s="81"/>
      <c r="AU16207" s="25"/>
    </row>
    <row r="16208">
      <c r="D16208" s="10"/>
      <c r="E16208" s="10"/>
      <c r="G16208" s="81"/>
      <c r="AU16208" s="25"/>
    </row>
    <row r="16209">
      <c r="D16209" s="10"/>
      <c r="E16209" s="10"/>
      <c r="G16209" s="81"/>
      <c r="AU16209" s="25"/>
    </row>
    <row r="16210">
      <c r="D16210" s="10"/>
      <c r="E16210" s="10"/>
      <c r="G16210" s="81"/>
      <c r="AU16210" s="25"/>
    </row>
    <row r="16211">
      <c r="D16211" s="10"/>
      <c r="E16211" s="10"/>
      <c r="G16211" s="81"/>
      <c r="AU16211" s="25"/>
    </row>
    <row r="16212">
      <c r="D16212" s="10"/>
      <c r="E16212" s="10"/>
      <c r="G16212" s="81"/>
      <c r="AU16212" s="25"/>
    </row>
    <row r="16213">
      <c r="D16213" s="10"/>
      <c r="E16213" s="10"/>
      <c r="G16213" s="81"/>
      <c r="AU16213" s="25"/>
    </row>
    <row r="16214">
      <c r="D16214" s="10"/>
      <c r="E16214" s="10"/>
      <c r="G16214" s="81"/>
      <c r="AU16214" s="25"/>
    </row>
    <row r="16215">
      <c r="D16215" s="10"/>
      <c r="E16215" s="10"/>
      <c r="G16215" s="81"/>
      <c r="AU16215" s="25"/>
    </row>
    <row r="16216">
      <c r="D16216" s="10"/>
      <c r="E16216" s="10"/>
      <c r="G16216" s="81"/>
      <c r="AU16216" s="25"/>
    </row>
    <row r="16217">
      <c r="D16217" s="10"/>
      <c r="E16217" s="10"/>
      <c r="G16217" s="81"/>
      <c r="AU16217" s="25"/>
    </row>
    <row r="16218">
      <c r="D16218" s="10"/>
      <c r="E16218" s="10"/>
      <c r="G16218" s="81"/>
      <c r="AU16218" s="25"/>
    </row>
    <row r="16219">
      <c r="D16219" s="10"/>
      <c r="E16219" s="10"/>
      <c r="G16219" s="81"/>
      <c r="AU16219" s="25"/>
    </row>
    <row r="16220">
      <c r="D16220" s="10"/>
      <c r="E16220" s="10"/>
      <c r="G16220" s="81"/>
      <c r="AU16220" s="25"/>
    </row>
    <row r="16221">
      <c r="D16221" s="10"/>
      <c r="E16221" s="10"/>
      <c r="G16221" s="81"/>
      <c r="AU16221" s="25"/>
    </row>
    <row r="16222">
      <c r="D16222" s="10"/>
      <c r="E16222" s="10"/>
      <c r="G16222" s="81"/>
      <c r="AU16222" s="25"/>
    </row>
    <row r="16223">
      <c r="D16223" s="10"/>
      <c r="E16223" s="10"/>
      <c r="G16223" s="81"/>
      <c r="AU16223" s="25"/>
    </row>
    <row r="16224">
      <c r="D16224" s="10"/>
      <c r="E16224" s="10"/>
      <c r="G16224" s="81"/>
      <c r="AU16224" s="25"/>
    </row>
    <row r="16225">
      <c r="D16225" s="10"/>
      <c r="E16225" s="10"/>
      <c r="G16225" s="81"/>
      <c r="AU16225" s="25"/>
    </row>
    <row r="16226">
      <c r="D16226" s="10"/>
      <c r="E16226" s="10"/>
      <c r="G16226" s="81"/>
      <c r="AU16226" s="25"/>
    </row>
    <row r="16227">
      <c r="D16227" s="10"/>
      <c r="E16227" s="10"/>
      <c r="G16227" s="81"/>
      <c r="AU16227" s="25"/>
    </row>
    <row r="16228">
      <c r="D16228" s="10"/>
      <c r="E16228" s="10"/>
      <c r="G16228" s="81"/>
      <c r="AU16228" s="25"/>
    </row>
    <row r="16229">
      <c r="D16229" s="10"/>
      <c r="E16229" s="10"/>
      <c r="G16229" s="81"/>
      <c r="AU16229" s="25"/>
    </row>
    <row r="16230">
      <c r="D16230" s="10"/>
      <c r="E16230" s="10"/>
      <c r="G16230" s="81"/>
      <c r="AU16230" s="25"/>
    </row>
    <row r="16231">
      <c r="D16231" s="10"/>
      <c r="E16231" s="10"/>
      <c r="G16231" s="81"/>
      <c r="AU16231" s="25"/>
    </row>
    <row r="16232">
      <c r="D16232" s="10"/>
      <c r="E16232" s="10"/>
      <c r="G16232" s="81"/>
      <c r="AU16232" s="25"/>
    </row>
    <row r="16233">
      <c r="D16233" s="10"/>
      <c r="E16233" s="10"/>
      <c r="G16233" s="81"/>
      <c r="AU16233" s="25"/>
    </row>
    <row r="16234">
      <c r="D16234" s="10"/>
      <c r="E16234" s="10"/>
      <c r="G16234" s="81"/>
      <c r="AU16234" s="25"/>
    </row>
    <row r="16235">
      <c r="D16235" s="10"/>
      <c r="E16235" s="10"/>
      <c r="G16235" s="81"/>
      <c r="AU16235" s="25"/>
    </row>
    <row r="16236">
      <c r="D16236" s="10"/>
      <c r="E16236" s="10"/>
      <c r="G16236" s="81"/>
      <c r="AU16236" s="25"/>
    </row>
    <row r="16237">
      <c r="D16237" s="10"/>
      <c r="E16237" s="10"/>
      <c r="G16237" s="81"/>
      <c r="AU16237" s="25"/>
    </row>
    <row r="16238">
      <c r="D16238" s="10"/>
      <c r="E16238" s="10"/>
      <c r="G16238" s="81"/>
      <c r="AU16238" s="25"/>
    </row>
    <row r="16239">
      <c r="D16239" s="10"/>
      <c r="E16239" s="10"/>
      <c r="G16239" s="81"/>
      <c r="AU16239" s="25"/>
    </row>
    <row r="16240">
      <c r="D16240" s="10"/>
      <c r="E16240" s="10"/>
      <c r="G16240" s="81"/>
      <c r="AU16240" s="25"/>
    </row>
    <row r="16241">
      <c r="D16241" s="10"/>
      <c r="E16241" s="10"/>
      <c r="G16241" s="81"/>
      <c r="AU16241" s="25"/>
    </row>
    <row r="16242">
      <c r="D16242" s="10"/>
      <c r="E16242" s="10"/>
      <c r="G16242" s="81"/>
      <c r="AU16242" s="25"/>
    </row>
    <row r="16243">
      <c r="D16243" s="10"/>
      <c r="E16243" s="10"/>
      <c r="G16243" s="81"/>
      <c r="AU16243" s="25"/>
    </row>
    <row r="16244">
      <c r="D16244" s="10"/>
      <c r="E16244" s="10"/>
      <c r="G16244" s="81"/>
      <c r="AU16244" s="25"/>
    </row>
    <row r="16245">
      <c r="D16245" s="10"/>
      <c r="E16245" s="10"/>
      <c r="G16245" s="81"/>
      <c r="AU16245" s="25"/>
    </row>
    <row r="16246">
      <c r="D16246" s="10"/>
      <c r="E16246" s="10"/>
      <c r="G16246" s="81"/>
      <c r="AU16246" s="25"/>
    </row>
    <row r="16247">
      <c r="D16247" s="10"/>
      <c r="E16247" s="10"/>
      <c r="G16247" s="81"/>
      <c r="AU16247" s="25"/>
    </row>
    <row r="16248">
      <c r="D16248" s="10"/>
      <c r="E16248" s="10"/>
      <c r="G16248" s="81"/>
      <c r="AU16248" s="25"/>
    </row>
    <row r="16249">
      <c r="D16249" s="10"/>
      <c r="E16249" s="10"/>
      <c r="G16249" s="81"/>
      <c r="AU16249" s="25"/>
    </row>
    <row r="16250">
      <c r="D16250" s="10"/>
      <c r="E16250" s="10"/>
      <c r="G16250" s="81"/>
      <c r="AU16250" s="25"/>
    </row>
    <row r="16251">
      <c r="D16251" s="10"/>
      <c r="E16251" s="10"/>
      <c r="G16251" s="81"/>
      <c r="AU16251" s="25"/>
    </row>
    <row r="16252">
      <c r="D16252" s="10"/>
      <c r="E16252" s="10"/>
      <c r="G16252" s="81"/>
      <c r="AU16252" s="25"/>
    </row>
    <row r="16253">
      <c r="D16253" s="10"/>
      <c r="E16253" s="10"/>
      <c r="G16253" s="81"/>
      <c r="AU16253" s="25"/>
    </row>
    <row r="16254">
      <c r="D16254" s="10"/>
      <c r="E16254" s="10"/>
      <c r="G16254" s="81"/>
      <c r="AU16254" s="25"/>
    </row>
    <row r="16255">
      <c r="D16255" s="10"/>
      <c r="E16255" s="10"/>
      <c r="G16255" s="81"/>
      <c r="AU16255" s="25"/>
    </row>
    <row r="16256">
      <c r="D16256" s="10"/>
      <c r="E16256" s="10"/>
      <c r="G16256" s="81"/>
      <c r="AU16256" s="25"/>
    </row>
    <row r="16257">
      <c r="D16257" s="10"/>
      <c r="E16257" s="10"/>
      <c r="G16257" s="81"/>
      <c r="AU16257" s="25"/>
    </row>
    <row r="16258">
      <c r="D16258" s="10"/>
      <c r="E16258" s="10"/>
      <c r="G16258" s="81"/>
      <c r="AU16258" s="25"/>
    </row>
    <row r="16259">
      <c r="D16259" s="10"/>
      <c r="E16259" s="10"/>
      <c r="G16259" s="81"/>
      <c r="AU16259" s="25"/>
    </row>
    <row r="16260">
      <c r="D16260" s="10"/>
      <c r="E16260" s="10"/>
      <c r="G16260" s="81"/>
      <c r="AU16260" s="25"/>
    </row>
    <row r="16261">
      <c r="D16261" s="10"/>
      <c r="E16261" s="10"/>
      <c r="G16261" s="81"/>
      <c r="AU16261" s="25"/>
    </row>
    <row r="16262">
      <c r="D16262" s="10"/>
      <c r="E16262" s="10"/>
      <c r="G16262" s="81"/>
      <c r="AU16262" s="25"/>
    </row>
    <row r="16263">
      <c r="D16263" s="10"/>
      <c r="E16263" s="10"/>
      <c r="G16263" s="81"/>
      <c r="AU16263" s="25"/>
    </row>
    <row r="16264">
      <c r="D16264" s="10"/>
      <c r="E16264" s="10"/>
      <c r="G16264" s="81"/>
      <c r="AU16264" s="25"/>
    </row>
    <row r="16265">
      <c r="D16265" s="10"/>
      <c r="E16265" s="10"/>
      <c r="G16265" s="81"/>
      <c r="AU16265" s="25"/>
    </row>
    <row r="16266">
      <c r="D16266" s="10"/>
      <c r="E16266" s="10"/>
      <c r="G16266" s="81"/>
      <c r="AU16266" s="25"/>
    </row>
    <row r="16267">
      <c r="D16267" s="10"/>
      <c r="E16267" s="10"/>
      <c r="G16267" s="81"/>
      <c r="AU16267" s="25"/>
    </row>
    <row r="16268">
      <c r="D16268" s="10"/>
      <c r="E16268" s="10"/>
      <c r="G16268" s="81"/>
      <c r="AU16268" s="25"/>
    </row>
    <row r="16269">
      <c r="D16269" s="10"/>
      <c r="E16269" s="10"/>
      <c r="G16269" s="81"/>
      <c r="AU16269" s="25"/>
    </row>
    <row r="16270">
      <c r="D16270" s="10"/>
      <c r="E16270" s="10"/>
      <c r="G16270" s="81"/>
      <c r="AU16270" s="25"/>
    </row>
    <row r="16271">
      <c r="D16271" s="10"/>
      <c r="E16271" s="10"/>
      <c r="G16271" s="81"/>
      <c r="AU16271" s="25"/>
    </row>
    <row r="16272">
      <c r="D16272" s="10"/>
      <c r="E16272" s="10"/>
      <c r="G16272" s="81"/>
      <c r="AU16272" s="25"/>
    </row>
    <row r="16273">
      <c r="D16273" s="10"/>
      <c r="E16273" s="10"/>
      <c r="G16273" s="81"/>
      <c r="AU16273" s="25"/>
    </row>
    <row r="16274">
      <c r="D16274" s="10"/>
      <c r="E16274" s="10"/>
      <c r="G16274" s="81"/>
      <c r="AU16274" s="25"/>
    </row>
    <row r="16275">
      <c r="D16275" s="10"/>
      <c r="E16275" s="10"/>
      <c r="G16275" s="81"/>
      <c r="AU16275" s="25"/>
    </row>
    <row r="16276">
      <c r="D16276" s="10"/>
      <c r="E16276" s="10"/>
      <c r="G16276" s="81"/>
      <c r="AU16276" s="25"/>
    </row>
    <row r="16277">
      <c r="D16277" s="10"/>
      <c r="E16277" s="10"/>
      <c r="G16277" s="81"/>
      <c r="AU16277" s="25"/>
    </row>
    <row r="16278">
      <c r="D16278" s="10"/>
      <c r="E16278" s="10"/>
      <c r="G16278" s="81"/>
      <c r="AU16278" s="25"/>
    </row>
    <row r="16279">
      <c r="D16279" s="10"/>
      <c r="E16279" s="10"/>
      <c r="G16279" s="81"/>
      <c r="AU16279" s="25"/>
    </row>
    <row r="16280">
      <c r="D16280" s="10"/>
      <c r="E16280" s="10"/>
      <c r="G16280" s="81"/>
      <c r="AU16280" s="25"/>
    </row>
    <row r="16281">
      <c r="D16281" s="10"/>
      <c r="E16281" s="10"/>
      <c r="G16281" s="81"/>
      <c r="AU16281" s="25"/>
    </row>
    <row r="16282">
      <c r="D16282" s="10"/>
      <c r="E16282" s="10"/>
      <c r="G16282" s="81"/>
      <c r="AU16282" s="25"/>
    </row>
    <row r="16283">
      <c r="D16283" s="10"/>
      <c r="E16283" s="10"/>
      <c r="G16283" s="81"/>
      <c r="AU16283" s="25"/>
    </row>
    <row r="16284">
      <c r="D16284" s="10"/>
      <c r="E16284" s="10"/>
      <c r="G16284" s="81"/>
      <c r="AU16284" s="25"/>
    </row>
    <row r="16285">
      <c r="D16285" s="10"/>
      <c r="E16285" s="10"/>
      <c r="G16285" s="81"/>
      <c r="AU16285" s="25"/>
    </row>
    <row r="16286">
      <c r="D16286" s="10"/>
      <c r="E16286" s="10"/>
      <c r="G16286" s="81"/>
      <c r="AU16286" s="25"/>
    </row>
    <row r="16287">
      <c r="D16287" s="10"/>
      <c r="E16287" s="10"/>
      <c r="G16287" s="81"/>
      <c r="AU16287" s="25"/>
    </row>
    <row r="16288">
      <c r="D16288" s="10"/>
      <c r="E16288" s="10"/>
      <c r="G16288" s="81"/>
      <c r="AU16288" s="25"/>
    </row>
    <row r="16289">
      <c r="D16289" s="10"/>
      <c r="E16289" s="10"/>
      <c r="G16289" s="81"/>
      <c r="AU16289" s="25"/>
    </row>
    <row r="16290">
      <c r="D16290" s="10"/>
      <c r="E16290" s="10"/>
      <c r="G16290" s="81"/>
      <c r="AU16290" s="25"/>
    </row>
    <row r="16291">
      <c r="D16291" s="10"/>
      <c r="E16291" s="10"/>
      <c r="G16291" s="81"/>
      <c r="AU16291" s="25"/>
    </row>
    <row r="16292">
      <c r="D16292" s="10"/>
      <c r="E16292" s="10"/>
      <c r="G16292" s="81"/>
      <c r="AU16292" s="25"/>
    </row>
    <row r="16293">
      <c r="D16293" s="10"/>
      <c r="E16293" s="10"/>
      <c r="G16293" s="81"/>
      <c r="AU16293" s="25"/>
    </row>
    <row r="16294">
      <c r="D16294" s="10"/>
      <c r="E16294" s="10"/>
      <c r="G16294" s="81"/>
      <c r="AU16294" s="25"/>
    </row>
    <row r="16295">
      <c r="D16295" s="10"/>
      <c r="E16295" s="10"/>
      <c r="G16295" s="81"/>
      <c r="AU16295" s="25"/>
    </row>
    <row r="16296">
      <c r="D16296" s="10"/>
      <c r="E16296" s="10"/>
      <c r="G16296" s="81"/>
      <c r="AU16296" s="25"/>
    </row>
    <row r="16297">
      <c r="D16297" s="10"/>
      <c r="E16297" s="10"/>
      <c r="G16297" s="81"/>
      <c r="AU16297" s="25"/>
    </row>
    <row r="16298">
      <c r="D16298" s="10"/>
      <c r="E16298" s="10"/>
      <c r="G16298" s="81"/>
      <c r="AU16298" s="25"/>
    </row>
    <row r="16299">
      <c r="D16299" s="10"/>
      <c r="E16299" s="10"/>
      <c r="G16299" s="81"/>
      <c r="AU16299" s="25"/>
    </row>
    <row r="16300">
      <c r="D16300" s="10"/>
      <c r="E16300" s="10"/>
      <c r="G16300" s="81"/>
      <c r="AU16300" s="25"/>
    </row>
    <row r="16301">
      <c r="D16301" s="10"/>
      <c r="E16301" s="10"/>
      <c r="G16301" s="81"/>
      <c r="AU16301" s="25"/>
    </row>
    <row r="16302">
      <c r="D16302" s="10"/>
      <c r="E16302" s="10"/>
      <c r="G16302" s="81"/>
      <c r="AU16302" s="25"/>
    </row>
    <row r="16303">
      <c r="D16303" s="10"/>
      <c r="E16303" s="10"/>
      <c r="G16303" s="81"/>
      <c r="AU16303" s="25"/>
    </row>
    <row r="16304">
      <c r="D16304" s="10"/>
      <c r="E16304" s="10"/>
      <c r="G16304" s="81"/>
      <c r="AU16304" s="25"/>
    </row>
    <row r="16305">
      <c r="D16305" s="10"/>
      <c r="E16305" s="10"/>
      <c r="G16305" s="81"/>
      <c r="AU16305" s="25"/>
    </row>
    <row r="16306">
      <c r="D16306" s="10"/>
      <c r="E16306" s="10"/>
      <c r="G16306" s="81"/>
      <c r="AU16306" s="25"/>
    </row>
    <row r="16307">
      <c r="D16307" s="10"/>
      <c r="E16307" s="10"/>
      <c r="G16307" s="81"/>
      <c r="AU16307" s="25"/>
    </row>
    <row r="16308">
      <c r="D16308" s="10"/>
      <c r="E16308" s="10"/>
      <c r="G16308" s="81"/>
      <c r="AU16308" s="25"/>
    </row>
    <row r="16309">
      <c r="D16309" s="10"/>
      <c r="E16309" s="10"/>
      <c r="G16309" s="81"/>
      <c r="AU16309" s="25"/>
    </row>
    <row r="16310">
      <c r="D16310" s="10"/>
      <c r="E16310" s="10"/>
      <c r="G16310" s="81"/>
      <c r="AU16310" s="25"/>
    </row>
    <row r="16311">
      <c r="D16311" s="10"/>
      <c r="E16311" s="10"/>
      <c r="G16311" s="81"/>
      <c r="AU16311" s="25"/>
    </row>
    <row r="16312">
      <c r="D16312" s="10"/>
      <c r="E16312" s="10"/>
      <c r="G16312" s="81"/>
      <c r="AU16312" s="25"/>
    </row>
    <row r="16313">
      <c r="D16313" s="10"/>
      <c r="E16313" s="10"/>
      <c r="G16313" s="81"/>
      <c r="AU16313" s="25"/>
    </row>
    <row r="16314">
      <c r="D16314" s="10"/>
      <c r="E16314" s="10"/>
      <c r="G16314" s="81"/>
      <c r="AU16314" s="25"/>
    </row>
    <row r="16315">
      <c r="D16315" s="10"/>
      <c r="E16315" s="10"/>
      <c r="G16315" s="81"/>
      <c r="AU16315" s="25"/>
    </row>
    <row r="16316">
      <c r="D16316" s="10"/>
      <c r="E16316" s="10"/>
      <c r="G16316" s="81"/>
      <c r="AU16316" s="25"/>
    </row>
    <row r="16317">
      <c r="D16317" s="10"/>
      <c r="E16317" s="10"/>
      <c r="G16317" s="81"/>
      <c r="AU16317" s="25"/>
    </row>
    <row r="16318">
      <c r="D16318" s="10"/>
      <c r="E16318" s="10"/>
      <c r="G16318" s="81"/>
      <c r="AU16318" s="25"/>
    </row>
    <row r="16319">
      <c r="D16319" s="10"/>
      <c r="E16319" s="10"/>
      <c r="G16319" s="81"/>
      <c r="AU16319" s="25"/>
    </row>
    <row r="16320">
      <c r="D16320" s="10"/>
      <c r="E16320" s="10"/>
      <c r="G16320" s="81"/>
      <c r="AU16320" s="25"/>
    </row>
    <row r="16321">
      <c r="D16321" s="10"/>
      <c r="E16321" s="10"/>
      <c r="G16321" s="81"/>
      <c r="AU16321" s="25"/>
    </row>
    <row r="16322">
      <c r="D16322" s="10"/>
      <c r="E16322" s="10"/>
      <c r="G16322" s="81"/>
      <c r="AU16322" s="25"/>
    </row>
    <row r="16323">
      <c r="D16323" s="10"/>
      <c r="E16323" s="10"/>
      <c r="G16323" s="81"/>
      <c r="AU16323" s="25"/>
    </row>
    <row r="16324">
      <c r="D16324" s="10"/>
      <c r="E16324" s="10"/>
      <c r="G16324" s="81"/>
      <c r="AU16324" s="25"/>
    </row>
    <row r="16325">
      <c r="D16325" s="10"/>
      <c r="E16325" s="10"/>
      <c r="G16325" s="81"/>
      <c r="AU16325" s="25"/>
    </row>
    <row r="16326">
      <c r="D16326" s="10"/>
      <c r="E16326" s="10"/>
      <c r="G16326" s="81"/>
      <c r="AU16326" s="25"/>
    </row>
    <row r="16327">
      <c r="D16327" s="10"/>
      <c r="E16327" s="10"/>
      <c r="G16327" s="81"/>
      <c r="AU16327" s="25"/>
    </row>
    <row r="16328">
      <c r="D16328" s="10"/>
      <c r="E16328" s="10"/>
      <c r="G16328" s="81"/>
      <c r="AU16328" s="25"/>
    </row>
    <row r="16329">
      <c r="D16329" s="10"/>
      <c r="E16329" s="10"/>
      <c r="G16329" s="81"/>
      <c r="AU16329" s="25"/>
    </row>
    <row r="16330">
      <c r="D16330" s="10"/>
      <c r="E16330" s="10"/>
      <c r="G16330" s="81"/>
      <c r="AU16330" s="25"/>
    </row>
    <row r="16331">
      <c r="D16331" s="10"/>
      <c r="E16331" s="10"/>
      <c r="G16331" s="81"/>
      <c r="AU16331" s="25"/>
    </row>
    <row r="16332">
      <c r="D16332" s="10"/>
      <c r="E16332" s="10"/>
      <c r="G16332" s="81"/>
      <c r="AU16332" s="25"/>
    </row>
    <row r="16333">
      <c r="D16333" s="10"/>
      <c r="E16333" s="10"/>
      <c r="G16333" s="81"/>
      <c r="AU16333" s="25"/>
    </row>
    <row r="16334">
      <c r="D16334" s="10"/>
      <c r="E16334" s="10"/>
      <c r="G16334" s="81"/>
      <c r="AU16334" s="25"/>
    </row>
    <row r="16335">
      <c r="D16335" s="10"/>
      <c r="E16335" s="10"/>
      <c r="G16335" s="81"/>
      <c r="AU16335" s="25"/>
    </row>
    <row r="16336">
      <c r="D16336" s="10"/>
      <c r="E16336" s="10"/>
      <c r="G16336" s="81"/>
      <c r="AU16336" s="25"/>
    </row>
    <row r="16337">
      <c r="D16337" s="10"/>
      <c r="E16337" s="10"/>
      <c r="G16337" s="81"/>
      <c r="AU16337" s="25"/>
    </row>
    <row r="16338">
      <c r="D16338" s="10"/>
      <c r="E16338" s="10"/>
      <c r="G16338" s="81"/>
      <c r="AU16338" s="25"/>
    </row>
    <row r="16339">
      <c r="D16339" s="10"/>
      <c r="E16339" s="10"/>
      <c r="G16339" s="81"/>
      <c r="AU16339" s="25"/>
    </row>
    <row r="16340">
      <c r="D16340" s="10"/>
      <c r="E16340" s="10"/>
      <c r="G16340" s="81"/>
      <c r="AU16340" s="25"/>
    </row>
    <row r="16341">
      <c r="D16341" s="10"/>
      <c r="E16341" s="10"/>
      <c r="G16341" s="81"/>
      <c r="AU16341" s="25"/>
    </row>
    <row r="16342">
      <c r="D16342" s="10"/>
      <c r="E16342" s="10"/>
      <c r="G16342" s="81"/>
      <c r="AU16342" s="25"/>
    </row>
    <row r="16343">
      <c r="D16343" s="10"/>
      <c r="E16343" s="10"/>
      <c r="G16343" s="81"/>
      <c r="AU16343" s="25"/>
    </row>
    <row r="16344">
      <c r="D16344" s="10"/>
      <c r="E16344" s="10"/>
      <c r="G16344" s="81"/>
      <c r="AU16344" s="25"/>
    </row>
    <row r="16345">
      <c r="D16345" s="10"/>
      <c r="E16345" s="10"/>
      <c r="G16345" s="81"/>
      <c r="AU16345" s="25"/>
    </row>
    <row r="16346">
      <c r="D16346" s="10"/>
      <c r="E16346" s="10"/>
      <c r="G16346" s="81"/>
      <c r="AU16346" s="25"/>
    </row>
    <row r="16347">
      <c r="D16347" s="10"/>
      <c r="E16347" s="10"/>
      <c r="G16347" s="81"/>
      <c r="AU16347" s="25"/>
    </row>
    <row r="16348">
      <c r="D16348" s="10"/>
      <c r="E16348" s="10"/>
      <c r="G16348" s="81"/>
      <c r="AU16348" s="25"/>
    </row>
    <row r="16349">
      <c r="D16349" s="10"/>
      <c r="E16349" s="10"/>
      <c r="G16349" s="81"/>
      <c r="AU16349" s="25"/>
    </row>
    <row r="16350">
      <c r="D16350" s="10"/>
      <c r="E16350" s="10"/>
      <c r="G16350" s="81"/>
      <c r="AU16350" s="25"/>
    </row>
    <row r="16351">
      <c r="D16351" s="10"/>
      <c r="E16351" s="10"/>
      <c r="G16351" s="81"/>
      <c r="AU16351" s="25"/>
    </row>
    <row r="16352">
      <c r="D16352" s="10"/>
      <c r="E16352" s="10"/>
      <c r="G16352" s="81"/>
      <c r="AU16352" s="25"/>
    </row>
    <row r="16353">
      <c r="D16353" s="10"/>
      <c r="E16353" s="10"/>
      <c r="G16353" s="81"/>
      <c r="AU16353" s="25"/>
    </row>
    <row r="16354">
      <c r="D16354" s="10"/>
      <c r="E16354" s="10"/>
      <c r="G16354" s="81"/>
      <c r="AU16354" s="25"/>
    </row>
    <row r="16355">
      <c r="D16355" s="10"/>
      <c r="E16355" s="10"/>
      <c r="G16355" s="81"/>
      <c r="AU16355" s="25"/>
    </row>
    <row r="16356">
      <c r="D16356" s="10"/>
      <c r="E16356" s="10"/>
      <c r="G16356" s="81"/>
      <c r="AU16356" s="25"/>
    </row>
    <row r="16357">
      <c r="D16357" s="10"/>
      <c r="E16357" s="10"/>
      <c r="G16357" s="81"/>
      <c r="AU16357" s="25"/>
    </row>
    <row r="16358">
      <c r="D16358" s="10"/>
      <c r="E16358" s="10"/>
      <c r="G16358" s="81"/>
      <c r="AU16358" s="25"/>
    </row>
    <row r="16359">
      <c r="D16359" s="10"/>
      <c r="E16359" s="10"/>
      <c r="G16359" s="81"/>
      <c r="AU16359" s="25"/>
    </row>
    <row r="16360">
      <c r="D16360" s="10"/>
      <c r="E16360" s="10"/>
      <c r="G16360" s="81"/>
      <c r="AU16360" s="25"/>
    </row>
    <row r="16361">
      <c r="D16361" s="10"/>
      <c r="E16361" s="10"/>
      <c r="G16361" s="81"/>
      <c r="AU16361" s="25"/>
    </row>
    <row r="16362">
      <c r="D16362" s="10"/>
      <c r="E16362" s="10"/>
      <c r="G16362" s="81"/>
      <c r="AU16362" s="25"/>
    </row>
    <row r="16363">
      <c r="D16363" s="10"/>
      <c r="E16363" s="10"/>
      <c r="G16363" s="81"/>
      <c r="AU16363" s="25"/>
    </row>
    <row r="16364">
      <c r="D16364" s="10"/>
      <c r="E16364" s="10"/>
      <c r="G16364" s="81"/>
      <c r="AU16364" s="25"/>
    </row>
    <row r="16365">
      <c r="D16365" s="10"/>
      <c r="E16365" s="10"/>
      <c r="G16365" s="81"/>
      <c r="AU16365" s="25"/>
    </row>
    <row r="16366">
      <c r="D16366" s="10"/>
      <c r="E16366" s="10"/>
      <c r="G16366" s="81"/>
      <c r="AU16366" s="25"/>
    </row>
    <row r="16367">
      <c r="D16367" s="10"/>
      <c r="E16367" s="10"/>
      <c r="G16367" s="81"/>
      <c r="AU16367" s="25"/>
    </row>
    <row r="16368">
      <c r="D16368" s="10"/>
      <c r="E16368" s="10"/>
      <c r="G16368" s="81"/>
      <c r="AU16368" s="25"/>
    </row>
    <row r="16369">
      <c r="D16369" s="10"/>
      <c r="E16369" s="10"/>
      <c r="G16369" s="81"/>
      <c r="AU16369" s="25"/>
    </row>
    <row r="16370">
      <c r="D16370" s="10"/>
      <c r="E16370" s="10"/>
      <c r="G16370" s="81"/>
      <c r="AU16370" s="25"/>
    </row>
    <row r="16371">
      <c r="D16371" s="10"/>
      <c r="E16371" s="10"/>
      <c r="G16371" s="81"/>
      <c r="AU16371" s="25"/>
    </row>
    <row r="16372">
      <c r="D16372" s="10"/>
      <c r="E16372" s="10"/>
      <c r="G16372" s="81"/>
      <c r="AU16372" s="25"/>
    </row>
    <row r="16373">
      <c r="D16373" s="10"/>
      <c r="E16373" s="10"/>
      <c r="G16373" s="81"/>
      <c r="AU16373" s="25"/>
    </row>
    <row r="16374">
      <c r="D16374" s="10"/>
      <c r="E16374" s="10"/>
      <c r="G16374" s="81"/>
      <c r="AU16374" s="25"/>
    </row>
    <row r="16375">
      <c r="D16375" s="10"/>
      <c r="E16375" s="10"/>
      <c r="G16375" s="81"/>
      <c r="AU16375" s="25"/>
    </row>
    <row r="16376">
      <c r="D16376" s="10"/>
      <c r="E16376" s="10"/>
      <c r="G16376" s="81"/>
      <c r="AU16376" s="25"/>
    </row>
    <row r="16377">
      <c r="D16377" s="10"/>
      <c r="E16377" s="10"/>
      <c r="G16377" s="81"/>
      <c r="AU16377" s="25"/>
    </row>
    <row r="16378">
      <c r="D16378" s="10"/>
      <c r="E16378" s="10"/>
      <c r="G16378" s="81"/>
      <c r="AU16378" s="25"/>
    </row>
    <row r="16379">
      <c r="D16379" s="10"/>
      <c r="E16379" s="10"/>
      <c r="G16379" s="81"/>
      <c r="AU16379" s="25"/>
    </row>
    <row r="16380">
      <c r="D16380" s="10"/>
      <c r="E16380" s="10"/>
      <c r="G16380" s="81"/>
      <c r="AU16380" s="25"/>
    </row>
    <row r="16381">
      <c r="D16381" s="10"/>
      <c r="E16381" s="10"/>
      <c r="G16381" s="81"/>
      <c r="AU16381" s="25"/>
    </row>
    <row r="16382">
      <c r="D16382" s="10"/>
      <c r="E16382" s="10"/>
      <c r="G16382" s="81"/>
      <c r="AU16382" s="25"/>
    </row>
    <row r="16383">
      <c r="D16383" s="10"/>
      <c r="E16383" s="10"/>
      <c r="G16383" s="81"/>
      <c r="AU16383" s="25"/>
    </row>
    <row r="16384">
      <c r="D16384" s="10"/>
      <c r="E16384" s="10"/>
      <c r="G16384" s="81"/>
      <c r="AU16384" s="25"/>
    </row>
    <row r="16385">
      <c r="D16385" s="10"/>
      <c r="E16385" s="10"/>
      <c r="G16385" s="81"/>
      <c r="AU16385" s="25"/>
    </row>
    <row r="16386">
      <c r="D16386" s="10"/>
      <c r="E16386" s="10"/>
      <c r="G16386" s="81"/>
      <c r="AU16386" s="25"/>
    </row>
    <row r="16387">
      <c r="D16387" s="10"/>
      <c r="E16387" s="10"/>
      <c r="G16387" s="81"/>
      <c r="AU16387" s="25"/>
    </row>
    <row r="16388">
      <c r="D16388" s="10"/>
      <c r="E16388" s="10"/>
      <c r="G16388" s="81"/>
      <c r="AU16388" s="25"/>
    </row>
    <row r="16389">
      <c r="D16389" s="10"/>
      <c r="E16389" s="10"/>
      <c r="G16389" s="81"/>
      <c r="AU16389" s="25"/>
    </row>
    <row r="16390">
      <c r="D16390" s="10"/>
      <c r="E16390" s="10"/>
      <c r="G16390" s="81"/>
      <c r="AU16390" s="25"/>
    </row>
    <row r="16391">
      <c r="D16391" s="10"/>
      <c r="E16391" s="10"/>
      <c r="G16391" s="81"/>
      <c r="AU16391" s="25"/>
    </row>
    <row r="16392">
      <c r="D16392" s="10"/>
      <c r="E16392" s="10"/>
      <c r="G16392" s="81"/>
      <c r="AU16392" s="25"/>
    </row>
    <row r="16393">
      <c r="D16393" s="10"/>
      <c r="E16393" s="10"/>
      <c r="G16393" s="81"/>
      <c r="AU16393" s="25"/>
    </row>
    <row r="16394">
      <c r="D16394" s="10"/>
      <c r="E16394" s="10"/>
      <c r="G16394" s="81"/>
      <c r="AU16394" s="25"/>
    </row>
    <row r="16395">
      <c r="D16395" s="10"/>
      <c r="E16395" s="10"/>
      <c r="G16395" s="81"/>
      <c r="AU16395" s="25"/>
    </row>
    <row r="16396">
      <c r="D16396" s="10"/>
      <c r="E16396" s="10"/>
      <c r="G16396" s="81"/>
      <c r="AU16396" s="25"/>
    </row>
    <row r="16397">
      <c r="D16397" s="10"/>
      <c r="E16397" s="10"/>
      <c r="G16397" s="81"/>
      <c r="AU16397" s="25"/>
    </row>
    <row r="16398">
      <c r="D16398" s="10"/>
      <c r="E16398" s="10"/>
      <c r="G16398" s="81"/>
      <c r="AU16398" s="25"/>
    </row>
    <row r="16399">
      <c r="D16399" s="10"/>
      <c r="E16399" s="10"/>
      <c r="G16399" s="81"/>
      <c r="AU16399" s="25"/>
    </row>
    <row r="16400">
      <c r="D16400" s="10"/>
      <c r="E16400" s="10"/>
      <c r="G16400" s="81"/>
      <c r="AU16400" s="25"/>
    </row>
    <row r="16401">
      <c r="D16401" s="10"/>
      <c r="E16401" s="10"/>
      <c r="G16401" s="81"/>
      <c r="AU16401" s="25"/>
    </row>
    <row r="16402">
      <c r="D16402" s="10"/>
      <c r="E16402" s="10"/>
      <c r="G16402" s="81"/>
      <c r="AU16402" s="25"/>
    </row>
    <row r="16403">
      <c r="D16403" s="10"/>
      <c r="E16403" s="10"/>
      <c r="G16403" s="81"/>
      <c r="AU16403" s="25"/>
    </row>
    <row r="16404">
      <c r="D16404" s="10"/>
      <c r="E16404" s="10"/>
      <c r="G16404" s="81"/>
      <c r="AU16404" s="25"/>
    </row>
    <row r="16405">
      <c r="D16405" s="10"/>
      <c r="E16405" s="10"/>
      <c r="G16405" s="81"/>
      <c r="AU16405" s="25"/>
    </row>
    <row r="16406">
      <c r="D16406" s="10"/>
      <c r="E16406" s="10"/>
      <c r="G16406" s="81"/>
      <c r="AU16406" s="25"/>
    </row>
    <row r="16407">
      <c r="D16407" s="10"/>
      <c r="E16407" s="10"/>
      <c r="G16407" s="81"/>
      <c r="AU16407" s="25"/>
    </row>
    <row r="16408">
      <c r="D16408" s="10"/>
      <c r="E16408" s="10"/>
      <c r="G16408" s="81"/>
      <c r="AU16408" s="25"/>
    </row>
    <row r="16409">
      <c r="D16409" s="10"/>
      <c r="E16409" s="10"/>
      <c r="G16409" s="81"/>
      <c r="AU16409" s="25"/>
    </row>
    <row r="16410">
      <c r="D16410" s="10"/>
      <c r="E16410" s="10"/>
      <c r="G16410" s="81"/>
      <c r="AU16410" s="25"/>
    </row>
    <row r="16411">
      <c r="D16411" s="10"/>
      <c r="E16411" s="10"/>
      <c r="G16411" s="81"/>
      <c r="AU16411" s="25"/>
    </row>
    <row r="16412">
      <c r="D16412" s="10"/>
      <c r="E16412" s="10"/>
      <c r="G16412" s="81"/>
      <c r="AU16412" s="25"/>
    </row>
    <row r="16413">
      <c r="D16413" s="10"/>
      <c r="E16413" s="10"/>
      <c r="G16413" s="81"/>
      <c r="AU16413" s="25"/>
    </row>
    <row r="16414">
      <c r="D16414" s="10"/>
      <c r="E16414" s="10"/>
      <c r="G16414" s="81"/>
      <c r="AU16414" s="25"/>
    </row>
    <row r="16415">
      <c r="D16415" s="10"/>
      <c r="E16415" s="10"/>
      <c r="G16415" s="81"/>
      <c r="AU16415" s="25"/>
    </row>
    <row r="16416">
      <c r="D16416" s="10"/>
      <c r="E16416" s="10"/>
      <c r="G16416" s="81"/>
      <c r="AU16416" s="25"/>
    </row>
    <row r="16417">
      <c r="D16417" s="10"/>
      <c r="E16417" s="10"/>
      <c r="G16417" s="81"/>
      <c r="AU16417" s="25"/>
    </row>
    <row r="16418">
      <c r="D16418" s="10"/>
      <c r="E16418" s="10"/>
      <c r="G16418" s="81"/>
      <c r="AU16418" s="25"/>
    </row>
    <row r="16419">
      <c r="D16419" s="10"/>
      <c r="E16419" s="10"/>
      <c r="G16419" s="81"/>
      <c r="AU16419" s="25"/>
    </row>
    <row r="16420">
      <c r="D16420" s="10"/>
      <c r="E16420" s="10"/>
      <c r="G16420" s="81"/>
      <c r="AU16420" s="25"/>
    </row>
    <row r="16421">
      <c r="D16421" s="10"/>
      <c r="E16421" s="10"/>
      <c r="G16421" s="81"/>
      <c r="AU16421" s="25"/>
    </row>
    <row r="16422">
      <c r="D16422" s="10"/>
      <c r="E16422" s="10"/>
      <c r="G16422" s="81"/>
      <c r="AU16422" s="25"/>
    </row>
    <row r="16423">
      <c r="D16423" s="10"/>
      <c r="E16423" s="10"/>
      <c r="G16423" s="81"/>
      <c r="AU16423" s="25"/>
    </row>
    <row r="16424">
      <c r="D16424" s="10"/>
      <c r="E16424" s="10"/>
      <c r="G16424" s="81"/>
      <c r="AU16424" s="25"/>
    </row>
    <row r="16425">
      <c r="D16425" s="10"/>
      <c r="E16425" s="10"/>
      <c r="G16425" s="81"/>
      <c r="AU16425" s="25"/>
    </row>
    <row r="16426">
      <c r="D16426" s="10"/>
      <c r="E16426" s="10"/>
      <c r="G16426" s="81"/>
      <c r="AU16426" s="25"/>
    </row>
    <row r="16427">
      <c r="D16427" s="10"/>
      <c r="E16427" s="10"/>
      <c r="G16427" s="81"/>
      <c r="AU16427" s="25"/>
    </row>
    <row r="16428">
      <c r="D16428" s="10"/>
      <c r="E16428" s="10"/>
      <c r="G16428" s="81"/>
      <c r="AU16428" s="25"/>
    </row>
    <row r="16429">
      <c r="D16429" s="10"/>
      <c r="E16429" s="10"/>
      <c r="G16429" s="81"/>
      <c r="AU16429" s="25"/>
    </row>
    <row r="16430">
      <c r="D16430" s="10"/>
      <c r="E16430" s="10"/>
      <c r="G16430" s="81"/>
      <c r="AU16430" s="25"/>
    </row>
    <row r="16431">
      <c r="D16431" s="10"/>
      <c r="E16431" s="10"/>
      <c r="G16431" s="81"/>
      <c r="AU16431" s="25"/>
    </row>
    <row r="16432">
      <c r="D16432" s="10"/>
      <c r="E16432" s="10"/>
      <c r="G16432" s="81"/>
      <c r="AU16432" s="25"/>
    </row>
    <row r="16433">
      <c r="D16433" s="10"/>
      <c r="E16433" s="10"/>
      <c r="G16433" s="81"/>
      <c r="AU16433" s="25"/>
    </row>
    <row r="16434">
      <c r="D16434" s="10"/>
      <c r="E16434" s="10"/>
      <c r="G16434" s="81"/>
      <c r="AU16434" s="25"/>
    </row>
    <row r="16435">
      <c r="D16435" s="10"/>
      <c r="E16435" s="10"/>
      <c r="G16435" s="81"/>
      <c r="AU16435" s="25"/>
    </row>
    <row r="16436">
      <c r="D16436" s="10"/>
      <c r="E16436" s="10"/>
      <c r="G16436" s="81"/>
      <c r="AU16436" s="25"/>
    </row>
    <row r="16437">
      <c r="D16437" s="10"/>
      <c r="E16437" s="10"/>
      <c r="G16437" s="81"/>
      <c r="AU16437" s="25"/>
    </row>
    <row r="16438">
      <c r="D16438" s="10"/>
      <c r="E16438" s="10"/>
      <c r="G16438" s="81"/>
      <c r="AU16438" s="25"/>
    </row>
    <row r="16439">
      <c r="D16439" s="10"/>
      <c r="E16439" s="10"/>
      <c r="G16439" s="81"/>
      <c r="AU16439" s="25"/>
    </row>
    <row r="16440">
      <c r="D16440" s="10"/>
      <c r="E16440" s="10"/>
      <c r="G16440" s="81"/>
      <c r="AU16440" s="25"/>
    </row>
    <row r="16441">
      <c r="D16441" s="10"/>
      <c r="E16441" s="10"/>
      <c r="G16441" s="81"/>
      <c r="AU16441" s="25"/>
    </row>
    <row r="16442">
      <c r="D16442" s="10"/>
      <c r="E16442" s="10"/>
      <c r="G16442" s="81"/>
      <c r="AU16442" s="25"/>
    </row>
    <row r="16443">
      <c r="D16443" s="10"/>
      <c r="E16443" s="10"/>
      <c r="G16443" s="81"/>
      <c r="AU16443" s="25"/>
    </row>
    <row r="16444">
      <c r="D16444" s="10"/>
      <c r="E16444" s="10"/>
      <c r="G16444" s="81"/>
      <c r="AU16444" s="25"/>
    </row>
    <row r="16445">
      <c r="D16445" s="10"/>
      <c r="E16445" s="10"/>
      <c r="G16445" s="81"/>
      <c r="AU16445" s="25"/>
    </row>
    <row r="16446">
      <c r="D16446" s="10"/>
      <c r="E16446" s="10"/>
      <c r="G16446" s="81"/>
      <c r="AU16446" s="25"/>
    </row>
    <row r="16447">
      <c r="D16447" s="10"/>
      <c r="E16447" s="10"/>
      <c r="G16447" s="81"/>
      <c r="AU16447" s="25"/>
    </row>
    <row r="16448">
      <c r="D16448" s="10"/>
      <c r="E16448" s="10"/>
      <c r="G16448" s="81"/>
      <c r="AU16448" s="25"/>
    </row>
    <row r="16449">
      <c r="D16449" s="10"/>
      <c r="E16449" s="10"/>
      <c r="G16449" s="81"/>
      <c r="AU16449" s="25"/>
    </row>
    <row r="16450">
      <c r="D16450" s="10"/>
      <c r="E16450" s="10"/>
      <c r="G16450" s="81"/>
      <c r="AU16450" s="25"/>
    </row>
    <row r="16451">
      <c r="D16451" s="10"/>
      <c r="E16451" s="10"/>
      <c r="G16451" s="81"/>
      <c r="AU16451" s="25"/>
    </row>
    <row r="16452">
      <c r="D16452" s="10"/>
      <c r="E16452" s="10"/>
      <c r="G16452" s="81"/>
      <c r="AU16452" s="25"/>
    </row>
    <row r="16453">
      <c r="D16453" s="10"/>
      <c r="E16453" s="10"/>
      <c r="G16453" s="81"/>
      <c r="AU16453" s="25"/>
    </row>
    <row r="16454">
      <c r="D16454" s="10"/>
      <c r="E16454" s="10"/>
      <c r="G16454" s="81"/>
      <c r="AU16454" s="25"/>
    </row>
    <row r="16455">
      <c r="D16455" s="10"/>
      <c r="E16455" s="10"/>
      <c r="G16455" s="81"/>
      <c r="AU16455" s="25"/>
    </row>
    <row r="16456">
      <c r="D16456" s="10"/>
      <c r="E16456" s="10"/>
      <c r="G16456" s="81"/>
      <c r="AU16456" s="25"/>
    </row>
    <row r="16457">
      <c r="D16457" s="10"/>
      <c r="E16457" s="10"/>
      <c r="G16457" s="81"/>
      <c r="AU16457" s="25"/>
    </row>
    <row r="16458">
      <c r="D16458" s="10"/>
      <c r="E16458" s="10"/>
      <c r="G16458" s="81"/>
      <c r="AU16458" s="25"/>
    </row>
    <row r="16459">
      <c r="D16459" s="10"/>
      <c r="E16459" s="10"/>
      <c r="G16459" s="81"/>
      <c r="AU16459" s="25"/>
    </row>
    <row r="16460">
      <c r="D16460" s="10"/>
      <c r="E16460" s="10"/>
      <c r="G16460" s="81"/>
      <c r="AU16460" s="25"/>
    </row>
    <row r="16461">
      <c r="D16461" s="10"/>
      <c r="E16461" s="10"/>
      <c r="G16461" s="81"/>
      <c r="AU16461" s="25"/>
    </row>
    <row r="16462">
      <c r="D16462" s="10"/>
      <c r="E16462" s="10"/>
      <c r="G16462" s="81"/>
      <c r="AU16462" s="25"/>
    </row>
    <row r="16463">
      <c r="D16463" s="10"/>
      <c r="E16463" s="10"/>
      <c r="G16463" s="81"/>
      <c r="AU16463" s="25"/>
    </row>
    <row r="16464">
      <c r="D16464" s="10"/>
      <c r="E16464" s="10"/>
      <c r="G16464" s="81"/>
      <c r="AU16464" s="25"/>
    </row>
    <row r="16465">
      <c r="D16465" s="10"/>
      <c r="E16465" s="10"/>
      <c r="G16465" s="81"/>
      <c r="AU16465" s="25"/>
    </row>
    <row r="16466">
      <c r="D16466" s="10"/>
      <c r="E16466" s="10"/>
      <c r="G16466" s="81"/>
      <c r="AU16466" s="25"/>
    </row>
    <row r="16467">
      <c r="D16467" s="10"/>
      <c r="E16467" s="10"/>
      <c r="G16467" s="81"/>
      <c r="AU16467" s="25"/>
    </row>
    <row r="16468">
      <c r="D16468" s="10"/>
      <c r="E16468" s="10"/>
      <c r="G16468" s="81"/>
      <c r="AU16468" s="25"/>
    </row>
    <row r="16469">
      <c r="D16469" s="10"/>
      <c r="E16469" s="10"/>
      <c r="G16469" s="81"/>
      <c r="AU16469" s="25"/>
    </row>
    <row r="16470">
      <c r="D16470" s="10"/>
      <c r="E16470" s="10"/>
      <c r="G16470" s="81"/>
      <c r="AU16470" s="25"/>
    </row>
    <row r="16471">
      <c r="D16471" s="10"/>
      <c r="E16471" s="10"/>
      <c r="G16471" s="81"/>
      <c r="AU16471" s="25"/>
    </row>
    <row r="16472">
      <c r="D16472" s="10"/>
      <c r="E16472" s="10"/>
      <c r="G16472" s="81"/>
      <c r="AU16472" s="25"/>
    </row>
    <row r="16473">
      <c r="D16473" s="10"/>
      <c r="E16473" s="10"/>
      <c r="G16473" s="81"/>
      <c r="AU16473" s="25"/>
    </row>
    <row r="16474">
      <c r="D16474" s="10"/>
      <c r="E16474" s="10"/>
      <c r="G16474" s="81"/>
      <c r="AU16474" s="25"/>
    </row>
    <row r="16475">
      <c r="D16475" s="10"/>
      <c r="E16475" s="10"/>
      <c r="G16475" s="81"/>
      <c r="AU16475" s="25"/>
    </row>
    <row r="16476">
      <c r="D16476" s="10"/>
      <c r="E16476" s="10"/>
      <c r="G16476" s="81"/>
      <c r="AU16476" s="25"/>
    </row>
    <row r="16477">
      <c r="D16477" s="10"/>
      <c r="E16477" s="10"/>
      <c r="G16477" s="81"/>
      <c r="AU16477" s="25"/>
    </row>
    <row r="16478">
      <c r="D16478" s="10"/>
      <c r="E16478" s="10"/>
      <c r="G16478" s="81"/>
      <c r="AU16478" s="25"/>
    </row>
    <row r="16479">
      <c r="D16479" s="10"/>
      <c r="E16479" s="10"/>
      <c r="G16479" s="81"/>
      <c r="AU16479" s="25"/>
    </row>
    <row r="16480">
      <c r="D16480" s="10"/>
      <c r="E16480" s="10"/>
      <c r="G16480" s="81"/>
      <c r="AU16480" s="25"/>
    </row>
    <row r="16481">
      <c r="D16481" s="10"/>
      <c r="E16481" s="10"/>
      <c r="G16481" s="81"/>
      <c r="AU16481" s="25"/>
    </row>
    <row r="16482">
      <c r="D16482" s="10"/>
      <c r="E16482" s="10"/>
      <c r="G16482" s="81"/>
      <c r="AU16482" s="25"/>
    </row>
    <row r="16483">
      <c r="D16483" s="10"/>
      <c r="E16483" s="10"/>
      <c r="G16483" s="81"/>
      <c r="AU16483" s="25"/>
    </row>
    <row r="16484">
      <c r="D16484" s="10"/>
      <c r="E16484" s="10"/>
      <c r="G16484" s="81"/>
      <c r="AU16484" s="25"/>
    </row>
    <row r="16485">
      <c r="D16485" s="10"/>
      <c r="E16485" s="10"/>
      <c r="G16485" s="81"/>
      <c r="AU16485" s="25"/>
    </row>
    <row r="16486">
      <c r="D16486" s="10"/>
      <c r="E16486" s="10"/>
      <c r="G16486" s="81"/>
      <c r="AU16486" s="25"/>
    </row>
    <row r="16487">
      <c r="D16487" s="10"/>
      <c r="E16487" s="10"/>
      <c r="G16487" s="81"/>
      <c r="AU16487" s="25"/>
    </row>
    <row r="16488">
      <c r="D16488" s="10"/>
      <c r="E16488" s="10"/>
      <c r="G16488" s="81"/>
      <c r="AU16488" s="25"/>
    </row>
    <row r="16489">
      <c r="D16489" s="10"/>
      <c r="E16489" s="10"/>
      <c r="G16489" s="81"/>
      <c r="AU16489" s="25"/>
    </row>
    <row r="16490">
      <c r="D16490" s="10"/>
      <c r="E16490" s="10"/>
      <c r="G16490" s="81"/>
      <c r="AU16490" s="25"/>
    </row>
    <row r="16491">
      <c r="D16491" s="10"/>
      <c r="E16491" s="10"/>
      <c r="G16491" s="81"/>
      <c r="AU16491" s="25"/>
    </row>
    <row r="16492">
      <c r="D16492" s="10"/>
      <c r="E16492" s="10"/>
      <c r="G16492" s="81"/>
      <c r="AU16492" s="25"/>
    </row>
    <row r="16493">
      <c r="D16493" s="10"/>
      <c r="E16493" s="10"/>
      <c r="G16493" s="81"/>
      <c r="AU16493" s="25"/>
    </row>
    <row r="16494">
      <c r="D16494" s="10"/>
      <c r="E16494" s="10"/>
      <c r="G16494" s="81"/>
      <c r="AU16494" s="25"/>
    </row>
    <row r="16495">
      <c r="D16495" s="10"/>
      <c r="E16495" s="10"/>
      <c r="G16495" s="81"/>
      <c r="AU16495" s="25"/>
    </row>
    <row r="16496">
      <c r="D16496" s="10"/>
      <c r="E16496" s="10"/>
      <c r="G16496" s="81"/>
      <c r="AU16496" s="25"/>
    </row>
    <row r="16497">
      <c r="D16497" s="10"/>
      <c r="E16497" s="10"/>
      <c r="G16497" s="81"/>
      <c r="AU16497" s="25"/>
    </row>
    <row r="16498">
      <c r="D16498" s="10"/>
      <c r="E16498" s="10"/>
      <c r="G16498" s="81"/>
      <c r="AU16498" s="25"/>
    </row>
    <row r="16499">
      <c r="D16499" s="10"/>
      <c r="E16499" s="10"/>
      <c r="G16499" s="81"/>
      <c r="AU16499" s="25"/>
    </row>
    <row r="16500">
      <c r="D16500" s="10"/>
      <c r="E16500" s="10"/>
      <c r="G16500" s="81"/>
      <c r="AU16500" s="25"/>
    </row>
    <row r="16501">
      <c r="D16501" s="10"/>
      <c r="E16501" s="10"/>
      <c r="G16501" s="81"/>
      <c r="AU16501" s="25"/>
    </row>
    <row r="16502">
      <c r="D16502" s="10"/>
      <c r="E16502" s="10"/>
      <c r="G16502" s="81"/>
      <c r="AU16502" s="25"/>
    </row>
    <row r="16503">
      <c r="D16503" s="10"/>
      <c r="E16503" s="10"/>
      <c r="G16503" s="81"/>
      <c r="AU16503" s="25"/>
    </row>
    <row r="16504">
      <c r="D16504" s="10"/>
      <c r="E16504" s="10"/>
      <c r="G16504" s="81"/>
      <c r="AU16504" s="25"/>
    </row>
    <row r="16505">
      <c r="D16505" s="10"/>
      <c r="E16505" s="10"/>
      <c r="G16505" s="81"/>
      <c r="AU16505" s="25"/>
    </row>
    <row r="16506">
      <c r="D16506" s="10"/>
      <c r="E16506" s="10"/>
      <c r="G16506" s="81"/>
      <c r="AU16506" s="25"/>
    </row>
    <row r="16507">
      <c r="D16507" s="10"/>
      <c r="E16507" s="10"/>
      <c r="G16507" s="81"/>
      <c r="AU16507" s="25"/>
    </row>
    <row r="16508">
      <c r="D16508" s="10"/>
      <c r="E16508" s="10"/>
      <c r="G16508" s="81"/>
      <c r="AU16508" s="25"/>
    </row>
    <row r="16509">
      <c r="D16509" s="10"/>
      <c r="E16509" s="10"/>
      <c r="G16509" s="81"/>
      <c r="AU16509" s="25"/>
    </row>
    <row r="16510">
      <c r="D16510" s="10"/>
      <c r="E16510" s="10"/>
      <c r="G16510" s="81"/>
      <c r="AU16510" s="25"/>
    </row>
    <row r="16511">
      <c r="D16511" s="10"/>
      <c r="E16511" s="10"/>
      <c r="G16511" s="81"/>
      <c r="AU16511" s="25"/>
    </row>
    <row r="16512">
      <c r="D16512" s="10"/>
      <c r="E16512" s="10"/>
      <c r="G16512" s="81"/>
      <c r="AU16512" s="25"/>
    </row>
    <row r="16513">
      <c r="D16513" s="10"/>
      <c r="E16513" s="10"/>
      <c r="G16513" s="81"/>
      <c r="AU16513" s="25"/>
    </row>
    <row r="16514">
      <c r="D16514" s="10"/>
      <c r="E16514" s="10"/>
      <c r="G16514" s="81"/>
      <c r="AU16514" s="25"/>
    </row>
    <row r="16515">
      <c r="D16515" s="10"/>
      <c r="E16515" s="10"/>
      <c r="G16515" s="81"/>
      <c r="AU16515" s="25"/>
    </row>
    <row r="16516">
      <c r="D16516" s="10"/>
      <c r="E16516" s="10"/>
      <c r="G16516" s="81"/>
      <c r="AU16516" s="25"/>
    </row>
    <row r="16517">
      <c r="D16517" s="10"/>
      <c r="E16517" s="10"/>
      <c r="G16517" s="81"/>
      <c r="AU16517" s="25"/>
    </row>
    <row r="16518">
      <c r="D16518" s="10"/>
      <c r="E16518" s="10"/>
      <c r="G16518" s="81"/>
      <c r="AU16518" s="25"/>
    </row>
    <row r="16519">
      <c r="D16519" s="10"/>
      <c r="E16519" s="10"/>
      <c r="G16519" s="81"/>
      <c r="AU16519" s="25"/>
    </row>
    <row r="16520">
      <c r="D16520" s="10"/>
      <c r="E16520" s="10"/>
      <c r="G16520" s="81"/>
      <c r="AU16520" s="25"/>
    </row>
    <row r="16521">
      <c r="D16521" s="10"/>
      <c r="E16521" s="10"/>
      <c r="G16521" s="81"/>
      <c r="AU16521" s="25"/>
    </row>
    <row r="16522">
      <c r="D16522" s="10"/>
      <c r="E16522" s="10"/>
      <c r="G16522" s="81"/>
      <c r="AU16522" s="25"/>
    </row>
    <row r="16523">
      <c r="D16523" s="10"/>
      <c r="E16523" s="10"/>
      <c r="G16523" s="81"/>
      <c r="AU16523" s="25"/>
    </row>
    <row r="16524">
      <c r="D16524" s="10"/>
      <c r="E16524" s="10"/>
      <c r="G16524" s="81"/>
      <c r="AU16524" s="25"/>
    </row>
    <row r="16525">
      <c r="D16525" s="10"/>
      <c r="E16525" s="10"/>
      <c r="G16525" s="81"/>
      <c r="AU16525" s="25"/>
    </row>
    <row r="16526">
      <c r="D16526" s="10"/>
      <c r="E16526" s="10"/>
      <c r="G16526" s="81"/>
      <c r="AU16526" s="25"/>
    </row>
    <row r="16527">
      <c r="D16527" s="10"/>
      <c r="E16527" s="10"/>
      <c r="G16527" s="81"/>
      <c r="AU16527" s="25"/>
    </row>
    <row r="16528">
      <c r="D16528" s="10"/>
      <c r="E16528" s="10"/>
      <c r="G16528" s="81"/>
      <c r="AU16528" s="25"/>
    </row>
    <row r="16529">
      <c r="D16529" s="10"/>
      <c r="E16529" s="10"/>
      <c r="G16529" s="81"/>
      <c r="AU16529" s="25"/>
    </row>
    <row r="16530">
      <c r="D16530" s="10"/>
      <c r="E16530" s="10"/>
      <c r="G16530" s="81"/>
      <c r="AU16530" s="25"/>
    </row>
    <row r="16531">
      <c r="D16531" s="10"/>
      <c r="E16531" s="10"/>
      <c r="G16531" s="81"/>
      <c r="AU16531" s="25"/>
    </row>
    <row r="16532">
      <c r="D16532" s="10"/>
      <c r="E16532" s="10"/>
      <c r="G16532" s="81"/>
      <c r="AU16532" s="25"/>
    </row>
    <row r="16533">
      <c r="D16533" s="10"/>
      <c r="E16533" s="10"/>
      <c r="G16533" s="81"/>
      <c r="AU16533" s="25"/>
    </row>
    <row r="16534">
      <c r="D16534" s="10"/>
      <c r="E16534" s="10"/>
      <c r="G16534" s="81"/>
      <c r="AU16534" s="25"/>
    </row>
    <row r="16535">
      <c r="D16535" s="10"/>
      <c r="E16535" s="10"/>
      <c r="G16535" s="81"/>
      <c r="AU16535" s="25"/>
    </row>
    <row r="16536">
      <c r="D16536" s="10"/>
      <c r="E16536" s="10"/>
      <c r="G16536" s="81"/>
      <c r="AU16536" s="25"/>
    </row>
    <row r="16537">
      <c r="D16537" s="10"/>
      <c r="E16537" s="10"/>
      <c r="G16537" s="81"/>
      <c r="AU16537" s="25"/>
    </row>
    <row r="16538">
      <c r="D16538" s="10"/>
      <c r="E16538" s="10"/>
      <c r="G16538" s="81"/>
      <c r="AU16538" s="25"/>
    </row>
    <row r="16539">
      <c r="D16539" s="10"/>
      <c r="E16539" s="10"/>
      <c r="G16539" s="81"/>
      <c r="AU16539" s="25"/>
    </row>
    <row r="16540">
      <c r="D16540" s="10"/>
      <c r="E16540" s="10"/>
      <c r="G16540" s="81"/>
      <c r="AU16540" s="25"/>
    </row>
    <row r="16541">
      <c r="D16541" s="10"/>
      <c r="E16541" s="10"/>
      <c r="G16541" s="81"/>
      <c r="AU16541" s="25"/>
    </row>
    <row r="16542">
      <c r="D16542" s="10"/>
      <c r="E16542" s="10"/>
      <c r="G16542" s="81"/>
      <c r="AU16542" s="25"/>
    </row>
    <row r="16543">
      <c r="D16543" s="10"/>
      <c r="E16543" s="10"/>
      <c r="G16543" s="81"/>
      <c r="AU16543" s="25"/>
    </row>
    <row r="16544">
      <c r="D16544" s="10"/>
      <c r="E16544" s="10"/>
      <c r="G16544" s="81"/>
      <c r="AU16544" s="25"/>
    </row>
    <row r="16545">
      <c r="D16545" s="10"/>
      <c r="E16545" s="10"/>
      <c r="G16545" s="81"/>
      <c r="AU16545" s="25"/>
    </row>
    <row r="16546">
      <c r="D16546" s="10"/>
      <c r="E16546" s="10"/>
      <c r="G16546" s="81"/>
      <c r="AU16546" s="25"/>
    </row>
    <row r="16547">
      <c r="D16547" s="10"/>
      <c r="E16547" s="10"/>
      <c r="G16547" s="81"/>
      <c r="AU16547" s="25"/>
    </row>
    <row r="16548">
      <c r="D16548" s="10"/>
      <c r="E16548" s="10"/>
      <c r="G16548" s="81"/>
      <c r="AU16548" s="25"/>
    </row>
    <row r="16549">
      <c r="D16549" s="10"/>
      <c r="E16549" s="10"/>
      <c r="G16549" s="81"/>
      <c r="AU16549" s="25"/>
    </row>
    <row r="16550">
      <c r="D16550" s="10"/>
      <c r="E16550" s="10"/>
      <c r="G16550" s="81"/>
      <c r="AU16550" s="25"/>
    </row>
    <row r="16551">
      <c r="D16551" s="10"/>
      <c r="E16551" s="10"/>
      <c r="G16551" s="81"/>
      <c r="AU16551" s="25"/>
    </row>
    <row r="16552">
      <c r="D16552" s="10"/>
      <c r="E16552" s="10"/>
      <c r="G16552" s="81"/>
      <c r="AU16552" s="25"/>
    </row>
    <row r="16553">
      <c r="D16553" s="10"/>
      <c r="E16553" s="10"/>
      <c r="G16553" s="81"/>
      <c r="AU16553" s="25"/>
    </row>
    <row r="16554">
      <c r="D16554" s="10"/>
      <c r="E16554" s="10"/>
      <c r="G16554" s="81"/>
      <c r="AU16554" s="25"/>
    </row>
    <row r="16555">
      <c r="D16555" s="10"/>
      <c r="E16555" s="10"/>
      <c r="G16555" s="81"/>
      <c r="AU16555" s="25"/>
    </row>
    <row r="16556">
      <c r="D16556" s="10"/>
      <c r="E16556" s="10"/>
      <c r="G16556" s="81"/>
      <c r="AU16556" s="25"/>
    </row>
    <row r="16557">
      <c r="D16557" s="10"/>
      <c r="E16557" s="10"/>
      <c r="G16557" s="81"/>
      <c r="AU16557" s="25"/>
    </row>
    <row r="16558">
      <c r="D16558" s="10"/>
      <c r="E16558" s="10"/>
      <c r="G16558" s="81"/>
      <c r="AU16558" s="25"/>
    </row>
    <row r="16559">
      <c r="D16559" s="10"/>
      <c r="E16559" s="10"/>
      <c r="G16559" s="81"/>
      <c r="AU16559" s="25"/>
    </row>
    <row r="16560">
      <c r="D16560" s="10"/>
      <c r="E16560" s="10"/>
      <c r="G16560" s="81"/>
      <c r="AU16560" s="25"/>
    </row>
    <row r="16561">
      <c r="D16561" s="10"/>
      <c r="E16561" s="10"/>
      <c r="G16561" s="81"/>
      <c r="AU16561" s="25"/>
    </row>
    <row r="16562">
      <c r="D16562" s="10"/>
      <c r="E16562" s="10"/>
      <c r="G16562" s="81"/>
      <c r="AU16562" s="25"/>
    </row>
    <row r="16563">
      <c r="D16563" s="10"/>
      <c r="E16563" s="10"/>
      <c r="G16563" s="81"/>
      <c r="AU16563" s="25"/>
    </row>
    <row r="16564">
      <c r="D16564" s="10"/>
      <c r="E16564" s="10"/>
      <c r="G16564" s="81"/>
      <c r="AU16564" s="25"/>
    </row>
    <row r="16565">
      <c r="D16565" s="10"/>
      <c r="E16565" s="10"/>
      <c r="G16565" s="81"/>
      <c r="AU16565" s="25"/>
    </row>
    <row r="16566">
      <c r="D16566" s="10"/>
      <c r="E16566" s="10"/>
      <c r="G16566" s="81"/>
      <c r="AU16566" s="25"/>
    </row>
    <row r="16567">
      <c r="D16567" s="10"/>
      <c r="E16567" s="10"/>
      <c r="G16567" s="81"/>
      <c r="AU16567" s="25"/>
    </row>
    <row r="16568">
      <c r="D16568" s="10"/>
      <c r="E16568" s="10"/>
      <c r="G16568" s="81"/>
      <c r="AU16568" s="25"/>
    </row>
    <row r="16569">
      <c r="D16569" s="10"/>
      <c r="E16569" s="10"/>
      <c r="G16569" s="81"/>
      <c r="AU16569" s="25"/>
    </row>
    <row r="16570">
      <c r="D16570" s="10"/>
      <c r="E16570" s="10"/>
      <c r="G16570" s="81"/>
      <c r="AU16570" s="25"/>
    </row>
    <row r="16571">
      <c r="D16571" s="10"/>
      <c r="E16571" s="10"/>
      <c r="G16571" s="81"/>
      <c r="AU16571" s="25"/>
    </row>
    <row r="16572">
      <c r="D16572" s="10"/>
      <c r="E16572" s="10"/>
      <c r="G16572" s="81"/>
      <c r="AU16572" s="25"/>
    </row>
    <row r="16573">
      <c r="D16573" s="10"/>
      <c r="E16573" s="10"/>
      <c r="G16573" s="81"/>
      <c r="AU16573" s="25"/>
    </row>
    <row r="16574">
      <c r="D16574" s="10"/>
      <c r="E16574" s="10"/>
      <c r="G16574" s="81"/>
      <c r="AU16574" s="25"/>
    </row>
    <row r="16575">
      <c r="D16575" s="10"/>
      <c r="E16575" s="10"/>
      <c r="G16575" s="81"/>
      <c r="AU16575" s="25"/>
    </row>
    <row r="16576">
      <c r="D16576" s="10"/>
      <c r="E16576" s="10"/>
      <c r="G16576" s="81"/>
      <c r="AU16576" s="25"/>
    </row>
    <row r="16577">
      <c r="D16577" s="10"/>
      <c r="E16577" s="10"/>
      <c r="G16577" s="81"/>
      <c r="AU16577" s="25"/>
    </row>
    <row r="16578">
      <c r="D16578" s="10"/>
      <c r="E16578" s="10"/>
      <c r="G16578" s="81"/>
      <c r="AU16578" s="25"/>
    </row>
    <row r="16579">
      <c r="D16579" s="10"/>
      <c r="E16579" s="10"/>
      <c r="G16579" s="81"/>
      <c r="AU16579" s="25"/>
    </row>
    <row r="16580">
      <c r="D16580" s="10"/>
      <c r="E16580" s="10"/>
      <c r="G16580" s="81"/>
      <c r="AU16580" s="25"/>
    </row>
    <row r="16581">
      <c r="D16581" s="10"/>
      <c r="E16581" s="10"/>
      <c r="G16581" s="81"/>
      <c r="AU16581" s="25"/>
    </row>
    <row r="16582">
      <c r="D16582" s="10"/>
      <c r="E16582" s="10"/>
      <c r="G16582" s="81"/>
      <c r="AU16582" s="25"/>
    </row>
    <row r="16583">
      <c r="D16583" s="10"/>
      <c r="E16583" s="10"/>
      <c r="G16583" s="81"/>
      <c r="AU16583" s="25"/>
    </row>
    <row r="16584">
      <c r="D16584" s="10"/>
      <c r="E16584" s="10"/>
      <c r="G16584" s="81"/>
      <c r="AU16584" s="25"/>
    </row>
    <row r="16585">
      <c r="D16585" s="10"/>
      <c r="E16585" s="10"/>
      <c r="G16585" s="81"/>
      <c r="AU16585" s="25"/>
    </row>
    <row r="16586">
      <c r="D16586" s="10"/>
      <c r="E16586" s="10"/>
      <c r="G16586" s="81"/>
      <c r="AU16586" s="25"/>
    </row>
    <row r="16587">
      <c r="D16587" s="10"/>
      <c r="E16587" s="10"/>
      <c r="G16587" s="81"/>
      <c r="AU16587" s="25"/>
    </row>
    <row r="16588">
      <c r="D16588" s="10"/>
      <c r="E16588" s="10"/>
      <c r="G16588" s="81"/>
      <c r="AU16588" s="25"/>
    </row>
    <row r="16589">
      <c r="D16589" s="10"/>
      <c r="E16589" s="10"/>
      <c r="G16589" s="81"/>
      <c r="AU16589" s="25"/>
    </row>
    <row r="16590">
      <c r="D16590" s="10"/>
      <c r="E16590" s="10"/>
      <c r="G16590" s="81"/>
      <c r="AU16590" s="25"/>
    </row>
    <row r="16591">
      <c r="D16591" s="10"/>
      <c r="E16591" s="10"/>
      <c r="G16591" s="81"/>
      <c r="AU16591" s="25"/>
    </row>
    <row r="16592">
      <c r="D16592" s="10"/>
      <c r="E16592" s="10"/>
      <c r="G16592" s="81"/>
      <c r="AU16592" s="25"/>
    </row>
    <row r="16593">
      <c r="D16593" s="10"/>
      <c r="E16593" s="10"/>
      <c r="G16593" s="81"/>
      <c r="AU16593" s="25"/>
    </row>
    <row r="16594">
      <c r="D16594" s="10"/>
      <c r="E16594" s="10"/>
      <c r="G16594" s="81"/>
      <c r="AU16594" s="25"/>
    </row>
    <row r="16595">
      <c r="D16595" s="10"/>
      <c r="E16595" s="10"/>
      <c r="G16595" s="81"/>
      <c r="AU16595" s="25"/>
    </row>
    <row r="16596">
      <c r="D16596" s="10"/>
      <c r="E16596" s="10"/>
      <c r="G16596" s="81"/>
      <c r="AU16596" s="25"/>
    </row>
    <row r="16597">
      <c r="D16597" s="10"/>
      <c r="E16597" s="10"/>
      <c r="G16597" s="81"/>
      <c r="AU16597" s="25"/>
    </row>
    <row r="16598">
      <c r="D16598" s="10"/>
      <c r="E16598" s="10"/>
      <c r="G16598" s="81"/>
      <c r="AU16598" s="25"/>
    </row>
    <row r="16599">
      <c r="D16599" s="10"/>
      <c r="E16599" s="10"/>
      <c r="G16599" s="81"/>
      <c r="AU16599" s="25"/>
    </row>
    <row r="16600">
      <c r="D16600" s="10"/>
      <c r="E16600" s="10"/>
      <c r="G16600" s="81"/>
      <c r="AU16600" s="25"/>
    </row>
    <row r="16601">
      <c r="D16601" s="10"/>
      <c r="E16601" s="10"/>
      <c r="G16601" s="81"/>
      <c r="AU16601" s="25"/>
    </row>
    <row r="16602">
      <c r="D16602" s="10"/>
      <c r="E16602" s="10"/>
      <c r="G16602" s="81"/>
      <c r="AU16602" s="25"/>
    </row>
    <row r="16603">
      <c r="D16603" s="10"/>
      <c r="E16603" s="10"/>
      <c r="G16603" s="81"/>
      <c r="AU16603" s="25"/>
    </row>
    <row r="16604">
      <c r="D16604" s="10"/>
      <c r="E16604" s="10"/>
      <c r="G16604" s="81"/>
      <c r="AU16604" s="25"/>
    </row>
    <row r="16605">
      <c r="D16605" s="10"/>
      <c r="E16605" s="10"/>
      <c r="G16605" s="81"/>
      <c r="AU16605" s="25"/>
    </row>
    <row r="16606">
      <c r="D16606" s="10"/>
      <c r="E16606" s="10"/>
      <c r="G16606" s="81"/>
      <c r="AU16606" s="25"/>
    </row>
    <row r="16607">
      <c r="D16607" s="10"/>
      <c r="E16607" s="10"/>
      <c r="G16607" s="81"/>
      <c r="AU16607" s="25"/>
    </row>
    <row r="16608">
      <c r="D16608" s="10"/>
      <c r="E16608" s="10"/>
      <c r="G16608" s="81"/>
      <c r="AU16608" s="25"/>
    </row>
    <row r="16609">
      <c r="D16609" s="10"/>
      <c r="E16609" s="10"/>
      <c r="G16609" s="81"/>
      <c r="AU16609" s="25"/>
    </row>
    <row r="16610">
      <c r="D16610" s="10"/>
      <c r="E16610" s="10"/>
      <c r="G16610" s="81"/>
      <c r="AU16610" s="25"/>
    </row>
    <row r="16611">
      <c r="D16611" s="10"/>
      <c r="E16611" s="10"/>
      <c r="G16611" s="81"/>
      <c r="AU16611" s="25"/>
    </row>
    <row r="16612">
      <c r="D16612" s="10"/>
      <c r="E16612" s="10"/>
      <c r="G16612" s="81"/>
      <c r="AU16612" s="25"/>
    </row>
    <row r="16613">
      <c r="D16613" s="10"/>
      <c r="E16613" s="10"/>
      <c r="G16613" s="81"/>
      <c r="AU16613" s="25"/>
    </row>
    <row r="16614">
      <c r="D16614" s="10"/>
      <c r="E16614" s="10"/>
      <c r="G16614" s="81"/>
      <c r="AU16614" s="25"/>
    </row>
    <row r="16615">
      <c r="D16615" s="10"/>
      <c r="E16615" s="10"/>
      <c r="G16615" s="81"/>
      <c r="AU16615" s="25"/>
    </row>
    <row r="16616">
      <c r="D16616" s="10"/>
      <c r="E16616" s="10"/>
      <c r="G16616" s="81"/>
      <c r="AU16616" s="25"/>
    </row>
    <row r="16617">
      <c r="D16617" s="10"/>
      <c r="E16617" s="10"/>
      <c r="G16617" s="81"/>
      <c r="AU16617" s="25"/>
    </row>
    <row r="16618">
      <c r="D16618" s="10"/>
      <c r="E16618" s="10"/>
      <c r="G16618" s="81"/>
      <c r="AU16618" s="25"/>
    </row>
    <row r="16619">
      <c r="D16619" s="10"/>
      <c r="E16619" s="10"/>
      <c r="G16619" s="81"/>
      <c r="AU16619" s="25"/>
    </row>
    <row r="16620">
      <c r="D16620" s="10"/>
      <c r="E16620" s="10"/>
      <c r="G16620" s="81"/>
      <c r="AU16620" s="25"/>
    </row>
    <row r="16621">
      <c r="D16621" s="10"/>
      <c r="E16621" s="10"/>
      <c r="G16621" s="81"/>
      <c r="AU16621" s="25"/>
    </row>
    <row r="16622">
      <c r="D16622" s="10"/>
      <c r="E16622" s="10"/>
      <c r="G16622" s="81"/>
      <c r="AU16622" s="25"/>
    </row>
    <row r="16623">
      <c r="D16623" s="10"/>
      <c r="E16623" s="10"/>
      <c r="G16623" s="81"/>
      <c r="AU16623" s="25"/>
    </row>
    <row r="16624">
      <c r="D16624" s="10"/>
      <c r="E16624" s="10"/>
      <c r="G16624" s="81"/>
      <c r="AU16624" s="25"/>
    </row>
    <row r="16625">
      <c r="D16625" s="10"/>
      <c r="E16625" s="10"/>
      <c r="G16625" s="81"/>
      <c r="AU16625" s="25"/>
    </row>
    <row r="16626">
      <c r="D16626" s="10"/>
      <c r="E16626" s="10"/>
      <c r="G16626" s="81"/>
      <c r="AU16626" s="25"/>
    </row>
    <row r="16627">
      <c r="D16627" s="10"/>
      <c r="E16627" s="10"/>
      <c r="G16627" s="81"/>
      <c r="AU16627" s="25"/>
    </row>
    <row r="16628">
      <c r="D16628" s="10"/>
      <c r="E16628" s="10"/>
      <c r="G16628" s="81"/>
      <c r="AU16628" s="25"/>
    </row>
    <row r="16629">
      <c r="D16629" s="10"/>
      <c r="E16629" s="10"/>
      <c r="G16629" s="81"/>
      <c r="AU16629" s="25"/>
    </row>
    <row r="16630">
      <c r="D16630" s="10"/>
      <c r="E16630" s="10"/>
      <c r="G16630" s="81"/>
      <c r="AU16630" s="25"/>
    </row>
    <row r="16631">
      <c r="D16631" s="10"/>
      <c r="E16631" s="10"/>
      <c r="G16631" s="81"/>
      <c r="AU16631" s="25"/>
    </row>
    <row r="16632">
      <c r="D16632" s="10"/>
      <c r="E16632" s="10"/>
      <c r="G16632" s="81"/>
      <c r="AU16632" s="25"/>
    </row>
    <row r="16633">
      <c r="D16633" s="10"/>
      <c r="E16633" s="10"/>
      <c r="G16633" s="81"/>
      <c r="AU16633" s="25"/>
    </row>
    <row r="16634">
      <c r="D16634" s="10"/>
      <c r="E16634" s="10"/>
      <c r="G16634" s="81"/>
      <c r="AU16634" s="25"/>
    </row>
    <row r="16635">
      <c r="D16635" s="10"/>
      <c r="E16635" s="10"/>
      <c r="G16635" s="81"/>
      <c r="AU16635" s="25"/>
    </row>
    <row r="16636">
      <c r="D16636" s="10"/>
      <c r="E16636" s="10"/>
      <c r="G16636" s="81"/>
      <c r="AU16636" s="25"/>
    </row>
    <row r="16637">
      <c r="D16637" s="10"/>
      <c r="E16637" s="10"/>
      <c r="G16637" s="81"/>
      <c r="AU16637" s="25"/>
    </row>
    <row r="16638">
      <c r="D16638" s="10"/>
      <c r="E16638" s="10"/>
      <c r="G16638" s="81"/>
      <c r="AU16638" s="25"/>
    </row>
    <row r="16639">
      <c r="D16639" s="10"/>
      <c r="E16639" s="10"/>
      <c r="G16639" s="81"/>
      <c r="AU16639" s="25"/>
    </row>
    <row r="16640">
      <c r="D16640" s="10"/>
      <c r="E16640" s="10"/>
      <c r="G16640" s="81"/>
      <c r="AU16640" s="25"/>
    </row>
    <row r="16641">
      <c r="D16641" s="10"/>
      <c r="E16641" s="10"/>
      <c r="G16641" s="81"/>
      <c r="AU16641" s="25"/>
    </row>
    <row r="16642">
      <c r="D16642" s="10"/>
      <c r="E16642" s="10"/>
      <c r="G16642" s="81"/>
      <c r="AU16642" s="25"/>
    </row>
    <row r="16643">
      <c r="D16643" s="10"/>
      <c r="E16643" s="10"/>
      <c r="G16643" s="81"/>
      <c r="AU16643" s="25"/>
    </row>
    <row r="16644">
      <c r="D16644" s="10"/>
      <c r="E16644" s="10"/>
      <c r="G16644" s="81"/>
      <c r="AU16644" s="25"/>
    </row>
    <row r="16645">
      <c r="D16645" s="10"/>
      <c r="E16645" s="10"/>
      <c r="G16645" s="81"/>
      <c r="AU16645" s="25"/>
    </row>
    <row r="16646">
      <c r="D16646" s="10"/>
      <c r="E16646" s="10"/>
      <c r="G16646" s="81"/>
      <c r="AU16646" s="25"/>
    </row>
    <row r="16647">
      <c r="D16647" s="10"/>
      <c r="E16647" s="10"/>
      <c r="G16647" s="81"/>
      <c r="AU16647" s="25"/>
    </row>
    <row r="16648">
      <c r="D16648" s="10"/>
      <c r="E16648" s="10"/>
      <c r="G16648" s="81"/>
      <c r="AU16648" s="25"/>
    </row>
    <row r="16649">
      <c r="D16649" s="10"/>
      <c r="E16649" s="10"/>
      <c r="G16649" s="81"/>
      <c r="AU16649" s="25"/>
    </row>
    <row r="16650">
      <c r="D16650" s="10"/>
      <c r="E16650" s="10"/>
      <c r="G16650" s="81"/>
      <c r="AU16650" s="25"/>
    </row>
    <row r="16651">
      <c r="D16651" s="10"/>
      <c r="E16651" s="10"/>
      <c r="G16651" s="81"/>
      <c r="AU16651" s="25"/>
    </row>
    <row r="16652">
      <c r="D16652" s="10"/>
      <c r="E16652" s="10"/>
      <c r="G16652" s="81"/>
      <c r="AU16652" s="25"/>
    </row>
    <row r="16653">
      <c r="D16653" s="10"/>
      <c r="E16653" s="10"/>
      <c r="G16653" s="81"/>
      <c r="AU16653" s="25"/>
    </row>
    <row r="16654">
      <c r="D16654" s="10"/>
      <c r="E16654" s="10"/>
      <c r="G16654" s="81"/>
      <c r="AU16654" s="25"/>
    </row>
    <row r="16655">
      <c r="D16655" s="10"/>
      <c r="E16655" s="10"/>
      <c r="G16655" s="81"/>
      <c r="AU16655" s="25"/>
    </row>
    <row r="16656">
      <c r="D16656" s="10"/>
      <c r="E16656" s="10"/>
      <c r="G16656" s="81"/>
      <c r="AU16656" s="25"/>
    </row>
    <row r="16657">
      <c r="D16657" s="10"/>
      <c r="E16657" s="10"/>
      <c r="G16657" s="81"/>
      <c r="AU16657" s="25"/>
    </row>
    <row r="16658">
      <c r="D16658" s="10"/>
      <c r="E16658" s="10"/>
      <c r="G16658" s="81"/>
      <c r="AU16658" s="25"/>
    </row>
    <row r="16659">
      <c r="D16659" s="10"/>
      <c r="E16659" s="10"/>
      <c r="G16659" s="81"/>
      <c r="AU16659" s="25"/>
    </row>
    <row r="16660">
      <c r="D16660" s="10"/>
      <c r="E16660" s="10"/>
      <c r="G16660" s="81"/>
      <c r="AU16660" s="25"/>
    </row>
    <row r="16661">
      <c r="D16661" s="10"/>
      <c r="E16661" s="10"/>
      <c r="G16661" s="81"/>
      <c r="AU16661" s="25"/>
    </row>
    <row r="16662">
      <c r="D16662" s="10"/>
      <c r="E16662" s="10"/>
      <c r="G16662" s="81"/>
      <c r="AU16662" s="25"/>
    </row>
    <row r="16663">
      <c r="D16663" s="10"/>
      <c r="E16663" s="10"/>
      <c r="G16663" s="81"/>
      <c r="AU16663" s="25"/>
    </row>
    <row r="16664">
      <c r="D16664" s="10"/>
      <c r="E16664" s="10"/>
      <c r="G16664" s="81"/>
      <c r="AU16664" s="25"/>
    </row>
    <row r="16665">
      <c r="D16665" s="10"/>
      <c r="E16665" s="10"/>
      <c r="G16665" s="81"/>
      <c r="AU16665" s="25"/>
    </row>
    <row r="16666">
      <c r="D16666" s="10"/>
      <c r="E16666" s="10"/>
      <c r="G16666" s="81"/>
      <c r="AU16666" s="25"/>
    </row>
    <row r="16667">
      <c r="D16667" s="10"/>
      <c r="E16667" s="10"/>
      <c r="G16667" s="81"/>
      <c r="AU16667" s="25"/>
    </row>
    <row r="16668">
      <c r="D16668" s="10"/>
      <c r="E16668" s="10"/>
      <c r="G16668" s="81"/>
      <c r="AU16668" s="25"/>
    </row>
    <row r="16669">
      <c r="D16669" s="10"/>
      <c r="E16669" s="10"/>
      <c r="G16669" s="81"/>
      <c r="AU16669" s="25"/>
    </row>
    <row r="16670">
      <c r="D16670" s="10"/>
      <c r="E16670" s="10"/>
      <c r="G16670" s="81"/>
      <c r="AU16670" s="25"/>
    </row>
    <row r="16671">
      <c r="D16671" s="10"/>
      <c r="E16671" s="10"/>
      <c r="G16671" s="81"/>
      <c r="AU16671" s="25"/>
    </row>
    <row r="16672">
      <c r="D16672" s="10"/>
      <c r="E16672" s="10"/>
      <c r="G16672" s="81"/>
      <c r="AU16672" s="25"/>
    </row>
    <row r="16673">
      <c r="D16673" s="10"/>
      <c r="E16673" s="10"/>
      <c r="G16673" s="81"/>
      <c r="AU16673" s="25"/>
    </row>
    <row r="16674">
      <c r="D16674" s="10"/>
      <c r="E16674" s="10"/>
      <c r="G16674" s="81"/>
      <c r="AU16674" s="25"/>
    </row>
    <row r="16675">
      <c r="D16675" s="10"/>
      <c r="E16675" s="10"/>
      <c r="G16675" s="81"/>
      <c r="AU16675" s="25"/>
    </row>
    <row r="16676">
      <c r="D16676" s="10"/>
      <c r="E16676" s="10"/>
      <c r="G16676" s="81"/>
      <c r="AU16676" s="25"/>
    </row>
    <row r="16677">
      <c r="D16677" s="10"/>
      <c r="E16677" s="10"/>
      <c r="G16677" s="81"/>
      <c r="AU16677" s="25"/>
    </row>
    <row r="16678">
      <c r="D16678" s="10"/>
      <c r="E16678" s="10"/>
      <c r="G16678" s="81"/>
      <c r="AU16678" s="25"/>
    </row>
    <row r="16679">
      <c r="D16679" s="10"/>
      <c r="E16679" s="10"/>
      <c r="G16679" s="81"/>
      <c r="AU16679" s="25"/>
    </row>
    <row r="16680">
      <c r="D16680" s="10"/>
      <c r="E16680" s="10"/>
      <c r="G16680" s="81"/>
      <c r="AU16680" s="25"/>
    </row>
    <row r="16681">
      <c r="D16681" s="10"/>
      <c r="E16681" s="10"/>
      <c r="G16681" s="81"/>
      <c r="AU16681" s="25"/>
    </row>
    <row r="16682">
      <c r="D16682" s="10"/>
      <c r="E16682" s="10"/>
      <c r="G16682" s="81"/>
      <c r="AU16682" s="25"/>
    </row>
    <row r="16683">
      <c r="D16683" s="10"/>
      <c r="E16683" s="10"/>
      <c r="G16683" s="81"/>
      <c r="AU16683" s="25"/>
    </row>
    <row r="16684">
      <c r="D16684" s="10"/>
      <c r="E16684" s="10"/>
      <c r="G16684" s="81"/>
      <c r="AU16684" s="25"/>
    </row>
    <row r="16685">
      <c r="D16685" s="10"/>
      <c r="E16685" s="10"/>
      <c r="G16685" s="81"/>
      <c r="AU16685" s="25"/>
    </row>
    <row r="16686">
      <c r="D16686" s="10"/>
      <c r="E16686" s="10"/>
      <c r="G16686" s="81"/>
      <c r="AU16686" s="25"/>
    </row>
    <row r="16687">
      <c r="D16687" s="10"/>
      <c r="E16687" s="10"/>
      <c r="G16687" s="81"/>
      <c r="AU16687" s="25"/>
    </row>
    <row r="16688">
      <c r="D16688" s="10"/>
      <c r="E16688" s="10"/>
      <c r="G16688" s="81"/>
      <c r="AU16688" s="25"/>
    </row>
    <row r="16689">
      <c r="D16689" s="10"/>
      <c r="E16689" s="10"/>
      <c r="G16689" s="81"/>
      <c r="AU16689" s="25"/>
    </row>
    <row r="16690">
      <c r="D16690" s="10"/>
      <c r="E16690" s="10"/>
      <c r="G16690" s="81"/>
      <c r="AU16690" s="25"/>
    </row>
    <row r="16691">
      <c r="D16691" s="10"/>
      <c r="E16691" s="10"/>
      <c r="G16691" s="81"/>
      <c r="AU16691" s="25"/>
    </row>
    <row r="16692">
      <c r="D16692" s="10"/>
      <c r="E16692" s="10"/>
      <c r="G16692" s="81"/>
      <c r="AU16692" s="25"/>
    </row>
    <row r="16693">
      <c r="D16693" s="10"/>
      <c r="E16693" s="10"/>
      <c r="G16693" s="81"/>
      <c r="AU16693" s="25"/>
    </row>
    <row r="16694">
      <c r="D16694" s="10"/>
      <c r="E16694" s="10"/>
      <c r="G16694" s="81"/>
      <c r="AU16694" s="25"/>
    </row>
    <row r="16695">
      <c r="D16695" s="10"/>
      <c r="E16695" s="10"/>
      <c r="G16695" s="81"/>
      <c r="AU16695" s="25"/>
    </row>
    <row r="16696">
      <c r="D16696" s="10"/>
      <c r="E16696" s="10"/>
      <c r="G16696" s="81"/>
      <c r="AU16696" s="25"/>
    </row>
    <row r="16697">
      <c r="D16697" s="10"/>
      <c r="E16697" s="10"/>
      <c r="G16697" s="81"/>
      <c r="AU16697" s="25"/>
    </row>
    <row r="16698">
      <c r="D16698" s="10"/>
      <c r="E16698" s="10"/>
      <c r="G16698" s="81"/>
      <c r="AU16698" s="25"/>
    </row>
    <row r="16699">
      <c r="D16699" s="10"/>
      <c r="E16699" s="10"/>
      <c r="G16699" s="81"/>
      <c r="AU16699" s="25"/>
    </row>
    <row r="16700">
      <c r="D16700" s="10"/>
      <c r="E16700" s="10"/>
      <c r="G16700" s="81"/>
      <c r="AU16700" s="25"/>
    </row>
    <row r="16701">
      <c r="D16701" s="10"/>
      <c r="E16701" s="10"/>
      <c r="G16701" s="81"/>
      <c r="AU16701" s="25"/>
    </row>
    <row r="16702">
      <c r="D16702" s="10"/>
      <c r="E16702" s="10"/>
      <c r="G16702" s="81"/>
      <c r="AU16702" s="25"/>
    </row>
    <row r="16703">
      <c r="D16703" s="10"/>
      <c r="E16703" s="10"/>
      <c r="G16703" s="81"/>
      <c r="AU16703" s="25"/>
    </row>
    <row r="16704">
      <c r="D16704" s="10"/>
      <c r="E16704" s="10"/>
      <c r="G16704" s="81"/>
      <c r="AU16704" s="25"/>
    </row>
    <row r="16705">
      <c r="D16705" s="10"/>
      <c r="E16705" s="10"/>
      <c r="G16705" s="81"/>
      <c r="AU16705" s="25"/>
    </row>
    <row r="16706">
      <c r="D16706" s="10"/>
      <c r="E16706" s="10"/>
      <c r="G16706" s="81"/>
      <c r="AU16706" s="25"/>
    </row>
    <row r="16707">
      <c r="D16707" s="10"/>
      <c r="E16707" s="10"/>
      <c r="G16707" s="81"/>
      <c r="AU16707" s="25"/>
    </row>
    <row r="16708">
      <c r="D16708" s="10"/>
      <c r="E16708" s="10"/>
      <c r="G16708" s="81"/>
      <c r="AU16708" s="25"/>
    </row>
    <row r="16709">
      <c r="D16709" s="10"/>
      <c r="E16709" s="10"/>
      <c r="G16709" s="81"/>
      <c r="AU16709" s="25"/>
    </row>
    <row r="16710">
      <c r="D16710" s="10"/>
      <c r="E16710" s="10"/>
      <c r="G16710" s="81"/>
      <c r="AU16710" s="25"/>
    </row>
    <row r="16711">
      <c r="D16711" s="10"/>
      <c r="E16711" s="10"/>
      <c r="G16711" s="81"/>
      <c r="AU16711" s="25"/>
    </row>
    <row r="16712">
      <c r="D16712" s="10"/>
      <c r="E16712" s="10"/>
      <c r="G16712" s="81"/>
      <c r="AU16712" s="25"/>
    </row>
    <row r="16713">
      <c r="D16713" s="10"/>
      <c r="E16713" s="10"/>
      <c r="G16713" s="81"/>
      <c r="AU16713" s="25"/>
    </row>
    <row r="16714">
      <c r="D16714" s="10"/>
      <c r="E16714" s="10"/>
      <c r="G16714" s="81"/>
      <c r="AU16714" s="25"/>
    </row>
    <row r="16715">
      <c r="D16715" s="10"/>
      <c r="E16715" s="10"/>
      <c r="G16715" s="81"/>
      <c r="AU16715" s="25"/>
    </row>
    <row r="16716">
      <c r="D16716" s="10"/>
      <c r="E16716" s="10"/>
      <c r="G16716" s="81"/>
      <c r="AU16716" s="25"/>
    </row>
    <row r="16717">
      <c r="D16717" s="10"/>
      <c r="E16717" s="10"/>
      <c r="G16717" s="81"/>
      <c r="AU16717" s="25"/>
    </row>
    <row r="16718">
      <c r="D16718" s="10"/>
      <c r="E16718" s="10"/>
      <c r="G16718" s="81"/>
      <c r="AU16718" s="25"/>
    </row>
    <row r="16719">
      <c r="D16719" s="10"/>
      <c r="E16719" s="10"/>
      <c r="G16719" s="81"/>
      <c r="AU16719" s="25"/>
    </row>
    <row r="16720">
      <c r="D16720" s="10"/>
      <c r="E16720" s="10"/>
      <c r="G16720" s="81"/>
      <c r="AU16720" s="25"/>
    </row>
    <row r="16721">
      <c r="D16721" s="10"/>
      <c r="E16721" s="10"/>
      <c r="G16721" s="81"/>
      <c r="AU16721" s="25"/>
    </row>
    <row r="16722">
      <c r="D16722" s="10"/>
      <c r="E16722" s="10"/>
      <c r="G16722" s="81"/>
      <c r="AU16722" s="25"/>
    </row>
    <row r="16723">
      <c r="D16723" s="10"/>
      <c r="E16723" s="10"/>
      <c r="G16723" s="81"/>
      <c r="AU16723" s="25"/>
    </row>
    <row r="16724">
      <c r="D16724" s="10"/>
      <c r="E16724" s="10"/>
      <c r="G16724" s="81"/>
      <c r="AU16724" s="25"/>
    </row>
    <row r="16725">
      <c r="D16725" s="10"/>
      <c r="E16725" s="10"/>
      <c r="G16725" s="81"/>
      <c r="AU16725" s="25"/>
    </row>
    <row r="16726">
      <c r="D16726" s="10"/>
      <c r="E16726" s="10"/>
      <c r="G16726" s="81"/>
      <c r="AU16726" s="25"/>
    </row>
    <row r="16727">
      <c r="D16727" s="10"/>
      <c r="E16727" s="10"/>
      <c r="G16727" s="81"/>
      <c r="AU16727" s="25"/>
    </row>
    <row r="16728">
      <c r="D16728" s="10"/>
      <c r="E16728" s="10"/>
      <c r="G16728" s="81"/>
      <c r="AU16728" s="25"/>
    </row>
    <row r="16729">
      <c r="D16729" s="10"/>
      <c r="E16729" s="10"/>
      <c r="G16729" s="81"/>
      <c r="AU16729" s="25"/>
    </row>
    <row r="16730">
      <c r="D16730" s="10"/>
      <c r="E16730" s="10"/>
      <c r="G16730" s="81"/>
      <c r="AU16730" s="25"/>
    </row>
    <row r="16731">
      <c r="D16731" s="10"/>
      <c r="E16731" s="10"/>
      <c r="G16731" s="81"/>
      <c r="AU16731" s="25"/>
    </row>
    <row r="16732">
      <c r="D16732" s="10"/>
      <c r="E16732" s="10"/>
      <c r="G16732" s="81"/>
      <c r="AU16732" s="25"/>
    </row>
    <row r="16733">
      <c r="D16733" s="10"/>
      <c r="E16733" s="10"/>
      <c r="G16733" s="81"/>
      <c r="AU16733" s="25"/>
    </row>
    <row r="16734">
      <c r="D16734" s="10"/>
      <c r="E16734" s="10"/>
      <c r="G16734" s="81"/>
      <c r="AU16734" s="25"/>
    </row>
    <row r="16735">
      <c r="D16735" s="10"/>
      <c r="E16735" s="10"/>
      <c r="G16735" s="81"/>
      <c r="AU16735" s="25"/>
    </row>
    <row r="16736">
      <c r="D16736" s="10"/>
      <c r="E16736" s="10"/>
      <c r="G16736" s="81"/>
      <c r="AU16736" s="25"/>
    </row>
    <row r="16737">
      <c r="D16737" s="10"/>
      <c r="E16737" s="10"/>
      <c r="G16737" s="81"/>
      <c r="AU16737" s="25"/>
    </row>
    <row r="16738">
      <c r="D16738" s="10"/>
      <c r="E16738" s="10"/>
      <c r="G16738" s="81"/>
      <c r="AU16738" s="25"/>
    </row>
    <row r="16739">
      <c r="D16739" s="10"/>
      <c r="E16739" s="10"/>
      <c r="G16739" s="81"/>
      <c r="AU16739" s="25"/>
    </row>
    <row r="16740">
      <c r="D16740" s="10"/>
      <c r="E16740" s="10"/>
      <c r="G16740" s="81"/>
      <c r="AU16740" s="25"/>
    </row>
    <row r="16741">
      <c r="D16741" s="10"/>
      <c r="E16741" s="10"/>
      <c r="G16741" s="81"/>
      <c r="AU16741" s="25"/>
    </row>
    <row r="16742">
      <c r="D16742" s="10"/>
      <c r="E16742" s="10"/>
      <c r="G16742" s="81"/>
      <c r="AU16742" s="25"/>
    </row>
    <row r="16743">
      <c r="D16743" s="10"/>
      <c r="E16743" s="10"/>
      <c r="G16743" s="81"/>
      <c r="AU16743" s="25"/>
    </row>
    <row r="16744">
      <c r="D16744" s="10"/>
      <c r="E16744" s="10"/>
      <c r="G16744" s="81"/>
      <c r="AU16744" s="25"/>
    </row>
    <row r="16745">
      <c r="D16745" s="10"/>
      <c r="E16745" s="10"/>
      <c r="G16745" s="81"/>
      <c r="AU16745" s="25"/>
    </row>
    <row r="16746">
      <c r="D16746" s="10"/>
      <c r="E16746" s="10"/>
      <c r="G16746" s="81"/>
      <c r="AU16746" s="25"/>
    </row>
    <row r="16747">
      <c r="D16747" s="10"/>
      <c r="E16747" s="10"/>
      <c r="G16747" s="81"/>
      <c r="AU16747" s="25"/>
    </row>
    <row r="16748">
      <c r="D16748" s="10"/>
      <c r="E16748" s="10"/>
      <c r="G16748" s="81"/>
      <c r="AU16748" s="25"/>
    </row>
    <row r="16749">
      <c r="D16749" s="10"/>
      <c r="E16749" s="10"/>
      <c r="G16749" s="81"/>
      <c r="AU16749" s="25"/>
    </row>
    <row r="16750">
      <c r="D16750" s="10"/>
      <c r="E16750" s="10"/>
      <c r="G16750" s="81"/>
      <c r="AU16750" s="25"/>
    </row>
    <row r="16751">
      <c r="D16751" s="10"/>
      <c r="E16751" s="10"/>
      <c r="G16751" s="81"/>
      <c r="AU16751" s="25"/>
    </row>
    <row r="16752">
      <c r="D16752" s="10"/>
      <c r="E16752" s="10"/>
      <c r="G16752" s="81"/>
      <c r="AU16752" s="25"/>
    </row>
    <row r="16753">
      <c r="D16753" s="10"/>
      <c r="E16753" s="10"/>
      <c r="G16753" s="81"/>
      <c r="AU16753" s="25"/>
    </row>
    <row r="16754">
      <c r="D16754" s="10"/>
      <c r="E16754" s="10"/>
      <c r="G16754" s="81"/>
      <c r="AU16754" s="25"/>
    </row>
    <row r="16755">
      <c r="D16755" s="10"/>
      <c r="E16755" s="10"/>
      <c r="G16755" s="81"/>
      <c r="AU16755" s="25"/>
    </row>
    <row r="16756">
      <c r="D16756" s="10"/>
      <c r="E16756" s="10"/>
      <c r="G16756" s="81"/>
      <c r="AU16756" s="25"/>
    </row>
    <row r="16757">
      <c r="D16757" s="10"/>
      <c r="E16757" s="10"/>
      <c r="G16757" s="81"/>
      <c r="AU16757" s="25"/>
    </row>
    <row r="16758">
      <c r="D16758" s="10"/>
      <c r="E16758" s="10"/>
      <c r="G16758" s="81"/>
      <c r="AU16758" s="25"/>
    </row>
    <row r="16759">
      <c r="D16759" s="10"/>
      <c r="E16759" s="10"/>
      <c r="G16759" s="81"/>
      <c r="AU16759" s="25"/>
    </row>
    <row r="16760">
      <c r="D16760" s="10"/>
      <c r="E16760" s="10"/>
      <c r="G16760" s="81"/>
      <c r="AU16760" s="25"/>
    </row>
    <row r="16761">
      <c r="D16761" s="10"/>
      <c r="E16761" s="10"/>
      <c r="G16761" s="81"/>
      <c r="AU16761" s="25"/>
    </row>
    <row r="16762">
      <c r="D16762" s="10"/>
      <c r="E16762" s="10"/>
      <c r="G16762" s="81"/>
      <c r="AU16762" s="25"/>
    </row>
    <row r="16763">
      <c r="D16763" s="10"/>
      <c r="E16763" s="10"/>
      <c r="G16763" s="81"/>
      <c r="AU16763" s="25"/>
    </row>
    <row r="16764">
      <c r="D16764" s="10"/>
      <c r="E16764" s="10"/>
      <c r="G16764" s="81"/>
      <c r="AU16764" s="25"/>
    </row>
    <row r="16765">
      <c r="D16765" s="10"/>
      <c r="E16765" s="10"/>
      <c r="G16765" s="81"/>
      <c r="AU16765" s="25"/>
    </row>
    <row r="16766">
      <c r="D16766" s="10"/>
      <c r="E16766" s="10"/>
      <c r="G16766" s="81"/>
      <c r="AU16766" s="25"/>
    </row>
    <row r="16767">
      <c r="D16767" s="10"/>
      <c r="E16767" s="10"/>
      <c r="G16767" s="81"/>
      <c r="AU16767" s="25"/>
    </row>
    <row r="16768">
      <c r="D16768" s="10"/>
      <c r="E16768" s="10"/>
      <c r="G16768" s="81"/>
      <c r="AU16768" s="25"/>
    </row>
    <row r="16769">
      <c r="D16769" s="10"/>
      <c r="E16769" s="10"/>
      <c r="G16769" s="81"/>
      <c r="AU16769" s="25"/>
    </row>
    <row r="16770">
      <c r="D16770" s="10"/>
      <c r="E16770" s="10"/>
      <c r="G16770" s="81"/>
      <c r="AU16770" s="25"/>
    </row>
    <row r="16771">
      <c r="D16771" s="10"/>
      <c r="E16771" s="10"/>
      <c r="G16771" s="81"/>
      <c r="AU16771" s="25"/>
    </row>
    <row r="16772">
      <c r="D16772" s="10"/>
      <c r="E16772" s="10"/>
      <c r="G16772" s="81"/>
      <c r="AU16772" s="25"/>
    </row>
    <row r="16773">
      <c r="D16773" s="10"/>
      <c r="E16773" s="10"/>
      <c r="G16773" s="81"/>
      <c r="AU16773" s="25"/>
    </row>
    <row r="16774">
      <c r="D16774" s="10"/>
      <c r="E16774" s="10"/>
      <c r="G16774" s="81"/>
      <c r="AU16774" s="25"/>
    </row>
    <row r="16775">
      <c r="D16775" s="10"/>
      <c r="E16775" s="10"/>
      <c r="G16775" s="81"/>
      <c r="AU16775" s="25"/>
    </row>
    <row r="16776">
      <c r="D16776" s="10"/>
      <c r="E16776" s="10"/>
      <c r="G16776" s="81"/>
      <c r="AU16776" s="25"/>
    </row>
    <row r="16777">
      <c r="D16777" s="10"/>
      <c r="E16777" s="10"/>
      <c r="G16777" s="81"/>
      <c r="AU16777" s="25"/>
    </row>
    <row r="16778">
      <c r="D16778" s="10"/>
      <c r="E16778" s="10"/>
      <c r="G16778" s="81"/>
      <c r="AU16778" s="25"/>
    </row>
    <row r="16779">
      <c r="D16779" s="10"/>
      <c r="E16779" s="10"/>
      <c r="G16779" s="81"/>
      <c r="AU16779" s="25"/>
    </row>
    <row r="16780">
      <c r="D16780" s="10"/>
      <c r="E16780" s="10"/>
      <c r="G16780" s="81"/>
      <c r="AU16780" s="25"/>
    </row>
    <row r="16781">
      <c r="D16781" s="10"/>
      <c r="E16781" s="10"/>
      <c r="G16781" s="81"/>
      <c r="AU16781" s="25"/>
    </row>
    <row r="16782">
      <c r="D16782" s="10"/>
      <c r="E16782" s="10"/>
      <c r="G16782" s="81"/>
      <c r="AU16782" s="25"/>
    </row>
    <row r="16783">
      <c r="D16783" s="10"/>
      <c r="E16783" s="10"/>
      <c r="G16783" s="81"/>
      <c r="AU16783" s="25"/>
    </row>
    <row r="16784">
      <c r="D16784" s="10"/>
      <c r="E16784" s="10"/>
      <c r="G16784" s="81"/>
      <c r="AU16784" s="25"/>
    </row>
    <row r="16785">
      <c r="D16785" s="10"/>
      <c r="E16785" s="10"/>
      <c r="G16785" s="81"/>
      <c r="AU16785" s="25"/>
    </row>
    <row r="16786">
      <c r="D16786" s="10"/>
      <c r="E16786" s="10"/>
      <c r="G16786" s="81"/>
      <c r="AU16786" s="25"/>
    </row>
    <row r="16787">
      <c r="D16787" s="10"/>
      <c r="E16787" s="10"/>
      <c r="G16787" s="81"/>
      <c r="AU16787" s="25"/>
    </row>
    <row r="16788">
      <c r="D16788" s="10"/>
      <c r="E16788" s="10"/>
      <c r="G16788" s="81"/>
      <c r="AU16788" s="25"/>
    </row>
    <row r="16789">
      <c r="D16789" s="10"/>
      <c r="E16789" s="10"/>
      <c r="G16789" s="81"/>
      <c r="AU16789" s="25"/>
    </row>
    <row r="16790">
      <c r="D16790" s="10"/>
      <c r="E16790" s="10"/>
      <c r="G16790" s="81"/>
      <c r="AU16790" s="25"/>
    </row>
    <row r="16791">
      <c r="D16791" s="10"/>
      <c r="E16791" s="10"/>
      <c r="G16791" s="81"/>
      <c r="AU16791" s="25"/>
    </row>
    <row r="16792">
      <c r="D16792" s="10"/>
      <c r="E16792" s="10"/>
      <c r="G16792" s="81"/>
      <c r="AU16792" s="25"/>
    </row>
    <row r="16793">
      <c r="D16793" s="10"/>
      <c r="E16793" s="10"/>
      <c r="G16793" s="81"/>
      <c r="AU16793" s="25"/>
    </row>
    <row r="16794">
      <c r="D16794" s="10"/>
      <c r="E16794" s="10"/>
      <c r="G16794" s="81"/>
      <c r="AU16794" s="25"/>
    </row>
    <row r="16795">
      <c r="D16795" s="10"/>
      <c r="E16795" s="10"/>
      <c r="G16795" s="81"/>
      <c r="AU16795" s="25"/>
    </row>
    <row r="16796">
      <c r="D16796" s="10"/>
      <c r="E16796" s="10"/>
      <c r="G16796" s="81"/>
      <c r="AU16796" s="25"/>
    </row>
    <row r="16797">
      <c r="D16797" s="10"/>
      <c r="E16797" s="10"/>
      <c r="G16797" s="81"/>
      <c r="AU16797" s="25"/>
    </row>
    <row r="16798">
      <c r="D16798" s="10"/>
      <c r="E16798" s="10"/>
      <c r="G16798" s="81"/>
      <c r="AU16798" s="25"/>
    </row>
    <row r="16799">
      <c r="D16799" s="10"/>
      <c r="E16799" s="10"/>
      <c r="G16799" s="81"/>
      <c r="AU16799" s="25"/>
    </row>
    <row r="16800">
      <c r="D16800" s="10"/>
      <c r="E16800" s="10"/>
      <c r="G16800" s="81"/>
      <c r="AU16800" s="25"/>
    </row>
    <row r="16801">
      <c r="D16801" s="10"/>
      <c r="E16801" s="10"/>
      <c r="G16801" s="81"/>
      <c r="AU16801" s="25"/>
    </row>
    <row r="16802">
      <c r="D16802" s="10"/>
      <c r="E16802" s="10"/>
      <c r="G16802" s="81"/>
      <c r="AU16802" s="25"/>
    </row>
    <row r="16803">
      <c r="D16803" s="10"/>
      <c r="E16803" s="10"/>
      <c r="G16803" s="81"/>
      <c r="AU16803" s="25"/>
    </row>
    <row r="16804">
      <c r="D16804" s="10"/>
      <c r="E16804" s="10"/>
      <c r="G16804" s="81"/>
      <c r="AU16804" s="25"/>
    </row>
    <row r="16805">
      <c r="D16805" s="10"/>
      <c r="E16805" s="10"/>
      <c r="G16805" s="81"/>
      <c r="AU16805" s="25"/>
    </row>
    <row r="16806">
      <c r="D16806" s="10"/>
      <c r="E16806" s="10"/>
      <c r="G16806" s="81"/>
      <c r="AU16806" s="25"/>
    </row>
    <row r="16807">
      <c r="D16807" s="10"/>
      <c r="E16807" s="10"/>
      <c r="G16807" s="81"/>
      <c r="AU16807" s="25"/>
    </row>
    <row r="16808">
      <c r="D16808" s="10"/>
      <c r="E16808" s="10"/>
      <c r="G16808" s="81"/>
      <c r="AU16808" s="25"/>
    </row>
    <row r="16809">
      <c r="D16809" s="10"/>
      <c r="E16809" s="10"/>
      <c r="G16809" s="81"/>
      <c r="AU16809" s="25"/>
    </row>
    <row r="16810">
      <c r="D16810" s="10"/>
      <c r="E16810" s="10"/>
      <c r="G16810" s="81"/>
      <c r="AU16810" s="25"/>
    </row>
    <row r="16811">
      <c r="D16811" s="10"/>
      <c r="E16811" s="10"/>
      <c r="G16811" s="81"/>
      <c r="AU16811" s="25"/>
    </row>
    <row r="16812">
      <c r="D16812" s="10"/>
      <c r="E16812" s="10"/>
      <c r="G16812" s="81"/>
      <c r="AU16812" s="25"/>
    </row>
    <row r="16813">
      <c r="D16813" s="10"/>
      <c r="E16813" s="10"/>
      <c r="G16813" s="81"/>
      <c r="AU16813" s="25"/>
    </row>
    <row r="16814">
      <c r="D16814" s="10"/>
      <c r="E16814" s="10"/>
      <c r="G16814" s="81"/>
      <c r="AU16814" s="25"/>
    </row>
    <row r="16815">
      <c r="D16815" s="10"/>
      <c r="E16815" s="10"/>
      <c r="G16815" s="81"/>
      <c r="AU16815" s="25"/>
    </row>
    <row r="16816">
      <c r="D16816" s="10"/>
      <c r="E16816" s="10"/>
      <c r="G16816" s="81"/>
      <c r="AU16816" s="25"/>
    </row>
    <row r="16817">
      <c r="D16817" s="10"/>
      <c r="E16817" s="10"/>
      <c r="G16817" s="81"/>
      <c r="AU16817" s="25"/>
    </row>
    <row r="16818">
      <c r="D16818" s="10"/>
      <c r="E16818" s="10"/>
      <c r="G16818" s="81"/>
      <c r="AU16818" s="25"/>
    </row>
    <row r="16819">
      <c r="D16819" s="10"/>
      <c r="E16819" s="10"/>
      <c r="G16819" s="81"/>
      <c r="AU16819" s="25"/>
    </row>
    <row r="16820">
      <c r="D16820" s="10"/>
      <c r="E16820" s="10"/>
      <c r="G16820" s="81"/>
      <c r="AU16820" s="25"/>
    </row>
    <row r="16821">
      <c r="D16821" s="10"/>
      <c r="E16821" s="10"/>
      <c r="G16821" s="81"/>
      <c r="AU16821" s="25"/>
    </row>
    <row r="16822">
      <c r="D16822" s="10"/>
      <c r="E16822" s="10"/>
      <c r="G16822" s="81"/>
      <c r="AU16822" s="25"/>
    </row>
    <row r="16823">
      <c r="D16823" s="10"/>
      <c r="E16823" s="10"/>
      <c r="G16823" s="81"/>
      <c r="AU16823" s="25"/>
    </row>
    <row r="16824">
      <c r="D16824" s="10"/>
      <c r="E16824" s="10"/>
      <c r="G16824" s="81"/>
      <c r="AU16824" s="25"/>
    </row>
    <row r="16825">
      <c r="D16825" s="10"/>
      <c r="E16825" s="10"/>
      <c r="G16825" s="81"/>
      <c r="AU16825" s="25"/>
    </row>
    <row r="16826">
      <c r="D16826" s="10"/>
      <c r="E16826" s="10"/>
      <c r="G16826" s="81"/>
      <c r="AU16826" s="25"/>
    </row>
    <row r="16827">
      <c r="D16827" s="10"/>
      <c r="E16827" s="10"/>
      <c r="G16827" s="81"/>
      <c r="AU16827" s="25"/>
    </row>
    <row r="16828">
      <c r="D16828" s="10"/>
      <c r="E16828" s="10"/>
      <c r="G16828" s="81"/>
      <c r="AU16828" s="25"/>
    </row>
    <row r="16829">
      <c r="D16829" s="10"/>
      <c r="E16829" s="10"/>
      <c r="G16829" s="81"/>
      <c r="AU16829" s="25"/>
    </row>
    <row r="16830">
      <c r="D16830" s="10"/>
      <c r="E16830" s="10"/>
      <c r="G16830" s="81"/>
      <c r="AU16830" s="25"/>
    </row>
    <row r="16831">
      <c r="D16831" s="10"/>
      <c r="E16831" s="10"/>
      <c r="G16831" s="81"/>
      <c r="AU16831" s="25"/>
    </row>
    <row r="16832">
      <c r="D16832" s="10"/>
      <c r="E16832" s="10"/>
      <c r="G16832" s="81"/>
      <c r="AU16832" s="25"/>
    </row>
    <row r="16833">
      <c r="D16833" s="10"/>
      <c r="E16833" s="10"/>
      <c r="G16833" s="81"/>
      <c r="AU16833" s="25"/>
    </row>
    <row r="16834">
      <c r="D16834" s="10"/>
      <c r="E16834" s="10"/>
      <c r="G16834" s="81"/>
      <c r="AU16834" s="25"/>
    </row>
    <row r="16835">
      <c r="D16835" s="10"/>
      <c r="E16835" s="10"/>
      <c r="G16835" s="81"/>
      <c r="AU16835" s="25"/>
    </row>
    <row r="16836">
      <c r="D16836" s="10"/>
      <c r="E16836" s="10"/>
      <c r="G16836" s="81"/>
      <c r="AU16836" s="25"/>
    </row>
    <row r="16837">
      <c r="D16837" s="10"/>
      <c r="E16837" s="10"/>
      <c r="G16837" s="81"/>
      <c r="AU16837" s="25"/>
    </row>
    <row r="16838">
      <c r="D16838" s="10"/>
      <c r="E16838" s="10"/>
      <c r="G16838" s="81"/>
      <c r="AU16838" s="25"/>
    </row>
    <row r="16839">
      <c r="D16839" s="10"/>
      <c r="E16839" s="10"/>
      <c r="G16839" s="81"/>
      <c r="AU16839" s="25"/>
    </row>
    <row r="16840">
      <c r="D16840" s="10"/>
      <c r="E16840" s="10"/>
      <c r="G16840" s="81"/>
      <c r="AU16840" s="25"/>
    </row>
    <row r="16841">
      <c r="D16841" s="10"/>
      <c r="E16841" s="10"/>
      <c r="G16841" s="81"/>
      <c r="AU16841" s="25"/>
    </row>
    <row r="16842">
      <c r="D16842" s="10"/>
      <c r="E16842" s="10"/>
      <c r="G16842" s="81"/>
      <c r="AU16842" s="25"/>
    </row>
    <row r="16843">
      <c r="D16843" s="10"/>
      <c r="E16843" s="10"/>
      <c r="G16843" s="81"/>
      <c r="AU16843" s="25"/>
    </row>
    <row r="16844">
      <c r="D16844" s="10"/>
      <c r="E16844" s="10"/>
      <c r="G16844" s="81"/>
      <c r="AU16844" s="25"/>
    </row>
    <row r="16845">
      <c r="D16845" s="10"/>
      <c r="E16845" s="10"/>
      <c r="G16845" s="81"/>
      <c r="AU16845" s="25"/>
    </row>
    <row r="16846">
      <c r="D16846" s="10"/>
      <c r="E16846" s="10"/>
      <c r="G16846" s="81"/>
      <c r="AU16846" s="25"/>
    </row>
    <row r="16847">
      <c r="D16847" s="10"/>
      <c r="E16847" s="10"/>
      <c r="G16847" s="81"/>
      <c r="AU16847" s="25"/>
    </row>
    <row r="16848">
      <c r="D16848" s="10"/>
      <c r="E16848" s="10"/>
      <c r="G16848" s="81"/>
      <c r="AU16848" s="25"/>
    </row>
    <row r="16849">
      <c r="D16849" s="10"/>
      <c r="E16849" s="10"/>
      <c r="G16849" s="81"/>
      <c r="AU16849" s="25"/>
    </row>
    <row r="16850">
      <c r="D16850" s="10"/>
      <c r="E16850" s="10"/>
      <c r="G16850" s="81"/>
      <c r="AU16850" s="25"/>
    </row>
    <row r="16851">
      <c r="D16851" s="10"/>
      <c r="E16851" s="10"/>
      <c r="G16851" s="81"/>
      <c r="AU16851" s="25"/>
    </row>
    <row r="16852">
      <c r="D16852" s="10"/>
      <c r="E16852" s="10"/>
      <c r="G16852" s="81"/>
      <c r="AU16852" s="25"/>
    </row>
    <row r="16853">
      <c r="D16853" s="10"/>
      <c r="E16853" s="10"/>
      <c r="G16853" s="81"/>
      <c r="AU16853" s="25"/>
    </row>
    <row r="16854">
      <c r="D16854" s="10"/>
      <c r="E16854" s="10"/>
      <c r="G16854" s="81"/>
      <c r="AU16854" s="25"/>
    </row>
    <row r="16855">
      <c r="D16855" s="10"/>
      <c r="E16855" s="10"/>
      <c r="G16855" s="81"/>
      <c r="AU16855" s="25"/>
    </row>
    <row r="16856">
      <c r="D16856" s="10"/>
      <c r="E16856" s="10"/>
      <c r="G16856" s="81"/>
      <c r="AU16856" s="25"/>
    </row>
    <row r="16857">
      <c r="D16857" s="10"/>
      <c r="E16857" s="10"/>
      <c r="G16857" s="81"/>
      <c r="AU16857" s="25"/>
    </row>
    <row r="16858">
      <c r="D16858" s="10"/>
      <c r="E16858" s="10"/>
      <c r="G16858" s="81"/>
      <c r="AU16858" s="25"/>
    </row>
    <row r="16859">
      <c r="D16859" s="10"/>
      <c r="E16859" s="10"/>
      <c r="G16859" s="81"/>
      <c r="AU16859" s="25"/>
    </row>
    <row r="16860">
      <c r="D16860" s="10"/>
      <c r="E16860" s="10"/>
      <c r="G16860" s="81"/>
      <c r="AU16860" s="25"/>
    </row>
    <row r="16861">
      <c r="D16861" s="10"/>
      <c r="E16861" s="10"/>
      <c r="G16861" s="81"/>
      <c r="AU16861" s="25"/>
    </row>
    <row r="16862">
      <c r="D16862" s="10"/>
      <c r="E16862" s="10"/>
      <c r="G16862" s="81"/>
      <c r="AU16862" s="25"/>
    </row>
    <row r="16863">
      <c r="D16863" s="10"/>
      <c r="E16863" s="10"/>
      <c r="G16863" s="81"/>
      <c r="AU16863" s="25"/>
    </row>
    <row r="16864">
      <c r="D16864" s="10"/>
      <c r="E16864" s="10"/>
      <c r="G16864" s="81"/>
      <c r="AU16864" s="25"/>
    </row>
    <row r="16865">
      <c r="D16865" s="10"/>
      <c r="E16865" s="10"/>
      <c r="G16865" s="81"/>
      <c r="AU16865" s="25"/>
    </row>
    <row r="16866">
      <c r="D16866" s="10"/>
      <c r="E16866" s="10"/>
      <c r="G16866" s="81"/>
      <c r="AU16866" s="25"/>
    </row>
    <row r="16867">
      <c r="D16867" s="10"/>
      <c r="E16867" s="10"/>
      <c r="G16867" s="81"/>
      <c r="AU16867" s="25"/>
    </row>
    <row r="16868">
      <c r="D16868" s="10"/>
      <c r="E16868" s="10"/>
      <c r="G16868" s="81"/>
      <c r="AU16868" s="25"/>
    </row>
    <row r="16869">
      <c r="D16869" s="10"/>
      <c r="E16869" s="10"/>
      <c r="G16869" s="81"/>
      <c r="AU16869" s="25"/>
    </row>
    <row r="16870">
      <c r="D16870" s="10"/>
      <c r="E16870" s="10"/>
      <c r="G16870" s="81"/>
      <c r="AU16870" s="25"/>
    </row>
    <row r="16871">
      <c r="D16871" s="10"/>
      <c r="E16871" s="10"/>
      <c r="G16871" s="81"/>
      <c r="AU16871" s="25"/>
    </row>
    <row r="16872">
      <c r="D16872" s="10"/>
      <c r="E16872" s="10"/>
      <c r="G16872" s="81"/>
      <c r="AU16872" s="25"/>
    </row>
    <row r="16873">
      <c r="D16873" s="10"/>
      <c r="E16873" s="10"/>
      <c r="G16873" s="81"/>
      <c r="AU16873" s="25"/>
    </row>
    <row r="16874">
      <c r="D16874" s="10"/>
      <c r="E16874" s="10"/>
      <c r="G16874" s="81"/>
      <c r="AU16874" s="25"/>
    </row>
    <row r="16875">
      <c r="D16875" s="10"/>
      <c r="E16875" s="10"/>
      <c r="G16875" s="81"/>
      <c r="AU16875" s="25"/>
    </row>
    <row r="16876">
      <c r="D16876" s="10"/>
      <c r="E16876" s="10"/>
      <c r="G16876" s="81"/>
      <c r="AU16876" s="25"/>
    </row>
    <row r="16877">
      <c r="D16877" s="10"/>
      <c r="E16877" s="10"/>
      <c r="G16877" s="81"/>
      <c r="AU16877" s="25"/>
    </row>
    <row r="16878">
      <c r="D16878" s="10"/>
      <c r="E16878" s="10"/>
      <c r="G16878" s="81"/>
      <c r="AU16878" s="25"/>
    </row>
    <row r="16879">
      <c r="D16879" s="10"/>
      <c r="E16879" s="10"/>
      <c r="G16879" s="81"/>
      <c r="AU16879" s="25"/>
    </row>
    <row r="16880">
      <c r="D16880" s="10"/>
      <c r="E16880" s="10"/>
      <c r="G16880" s="81"/>
      <c r="AU16880" s="25"/>
    </row>
    <row r="16881">
      <c r="D16881" s="10"/>
      <c r="E16881" s="10"/>
      <c r="G16881" s="81"/>
      <c r="AU16881" s="25"/>
    </row>
    <row r="16882">
      <c r="D16882" s="10"/>
      <c r="E16882" s="10"/>
      <c r="G16882" s="81"/>
      <c r="AU16882" s="25"/>
    </row>
    <row r="16883">
      <c r="D16883" s="10"/>
      <c r="E16883" s="10"/>
      <c r="G16883" s="81"/>
      <c r="AU16883" s="25"/>
    </row>
    <row r="16884">
      <c r="D16884" s="10"/>
      <c r="E16884" s="10"/>
      <c r="G16884" s="81"/>
      <c r="AU16884" s="25"/>
    </row>
    <row r="16885">
      <c r="D16885" s="10"/>
      <c r="E16885" s="10"/>
      <c r="G16885" s="81"/>
      <c r="AU16885" s="25"/>
    </row>
    <row r="16886">
      <c r="D16886" s="10"/>
      <c r="E16886" s="10"/>
      <c r="G16886" s="81"/>
      <c r="AU16886" s="25"/>
    </row>
    <row r="16887">
      <c r="D16887" s="10"/>
      <c r="E16887" s="10"/>
      <c r="G16887" s="81"/>
      <c r="AU16887" s="25"/>
    </row>
    <row r="16888">
      <c r="D16888" s="10"/>
      <c r="E16888" s="10"/>
      <c r="G16888" s="81"/>
      <c r="AU16888" s="25"/>
    </row>
    <row r="16889">
      <c r="D16889" s="10"/>
      <c r="E16889" s="10"/>
      <c r="G16889" s="81"/>
      <c r="AU16889" s="25"/>
    </row>
    <row r="16890">
      <c r="D16890" s="10"/>
      <c r="E16890" s="10"/>
      <c r="G16890" s="81"/>
      <c r="AU16890" s="25"/>
    </row>
    <row r="16891">
      <c r="D16891" s="10"/>
      <c r="E16891" s="10"/>
      <c r="G16891" s="81"/>
      <c r="AU16891" s="25"/>
    </row>
    <row r="16892">
      <c r="D16892" s="10"/>
      <c r="E16892" s="10"/>
      <c r="G16892" s="81"/>
      <c r="AU16892" s="25"/>
    </row>
    <row r="16893">
      <c r="D16893" s="10"/>
      <c r="E16893" s="10"/>
      <c r="G16893" s="81"/>
      <c r="AU16893" s="25"/>
    </row>
    <row r="16894">
      <c r="D16894" s="10"/>
      <c r="E16894" s="10"/>
      <c r="G16894" s="81"/>
      <c r="AU16894" s="25"/>
    </row>
    <row r="16895">
      <c r="D16895" s="10"/>
      <c r="E16895" s="10"/>
      <c r="G16895" s="81"/>
      <c r="AU16895" s="25"/>
    </row>
    <row r="16896">
      <c r="D16896" s="10"/>
      <c r="E16896" s="10"/>
      <c r="G16896" s="81"/>
      <c r="AU16896" s="25"/>
    </row>
    <row r="16897">
      <c r="D16897" s="10"/>
      <c r="E16897" s="10"/>
      <c r="G16897" s="81"/>
      <c r="AU16897" s="25"/>
    </row>
    <row r="16898">
      <c r="D16898" s="10"/>
      <c r="E16898" s="10"/>
      <c r="G16898" s="81"/>
      <c r="AU16898" s="25"/>
    </row>
    <row r="16899">
      <c r="D16899" s="10"/>
      <c r="E16899" s="10"/>
      <c r="G16899" s="81"/>
      <c r="AU16899" s="25"/>
    </row>
    <row r="16900">
      <c r="D16900" s="10"/>
      <c r="E16900" s="10"/>
      <c r="G16900" s="81"/>
      <c r="AU16900" s="25"/>
    </row>
    <row r="16901">
      <c r="D16901" s="10"/>
      <c r="E16901" s="10"/>
      <c r="G16901" s="81"/>
      <c r="AU16901" s="25"/>
    </row>
    <row r="16902">
      <c r="D16902" s="10"/>
      <c r="E16902" s="10"/>
      <c r="G16902" s="81"/>
      <c r="AU16902" s="25"/>
    </row>
    <row r="16903">
      <c r="D16903" s="10"/>
      <c r="E16903" s="10"/>
      <c r="G16903" s="81"/>
      <c r="AU16903" s="25"/>
    </row>
    <row r="16904">
      <c r="D16904" s="10"/>
      <c r="E16904" s="10"/>
      <c r="G16904" s="81"/>
      <c r="AU16904" s="25"/>
    </row>
    <row r="16905">
      <c r="D16905" s="10"/>
      <c r="E16905" s="10"/>
      <c r="G16905" s="81"/>
      <c r="AU16905" s="25"/>
    </row>
    <row r="16906">
      <c r="D16906" s="10"/>
      <c r="E16906" s="10"/>
      <c r="G16906" s="81"/>
      <c r="AU16906" s="25"/>
    </row>
    <row r="16907">
      <c r="D16907" s="10"/>
      <c r="E16907" s="10"/>
      <c r="G16907" s="81"/>
      <c r="AU16907" s="25"/>
    </row>
    <row r="16908">
      <c r="D16908" s="10"/>
      <c r="E16908" s="10"/>
      <c r="G16908" s="81"/>
      <c r="AU16908" s="25"/>
    </row>
    <row r="16909">
      <c r="D16909" s="10"/>
      <c r="E16909" s="10"/>
      <c r="G16909" s="81"/>
      <c r="AU16909" s="25"/>
    </row>
    <row r="16910">
      <c r="D16910" s="10"/>
      <c r="E16910" s="10"/>
      <c r="G16910" s="81"/>
      <c r="AU16910" s="25"/>
    </row>
    <row r="16911">
      <c r="D16911" s="10"/>
      <c r="E16911" s="10"/>
      <c r="G16911" s="81"/>
      <c r="AU16911" s="25"/>
    </row>
    <row r="16912">
      <c r="D16912" s="10"/>
      <c r="E16912" s="10"/>
      <c r="G16912" s="81"/>
      <c r="AU16912" s="25"/>
    </row>
    <row r="16913">
      <c r="D16913" s="10"/>
      <c r="E16913" s="10"/>
      <c r="G16913" s="81"/>
      <c r="AU16913" s="25"/>
    </row>
    <row r="16914">
      <c r="D16914" s="10"/>
      <c r="E16914" s="10"/>
      <c r="G16914" s="81"/>
      <c r="AU16914" s="25"/>
    </row>
    <row r="16915">
      <c r="D16915" s="10"/>
      <c r="E16915" s="10"/>
      <c r="G16915" s="81"/>
      <c r="AU16915" s="25"/>
    </row>
    <row r="16916">
      <c r="D16916" s="10"/>
      <c r="E16916" s="10"/>
      <c r="G16916" s="81"/>
      <c r="AU16916" s="25"/>
    </row>
    <row r="16917">
      <c r="D16917" s="10"/>
      <c r="E16917" s="10"/>
      <c r="G16917" s="81"/>
      <c r="AU16917" s="25"/>
    </row>
    <row r="16918">
      <c r="D16918" s="10"/>
      <c r="E16918" s="10"/>
      <c r="G16918" s="81"/>
      <c r="AU16918" s="25"/>
    </row>
    <row r="16919">
      <c r="D16919" s="10"/>
      <c r="E16919" s="10"/>
      <c r="G16919" s="81"/>
      <c r="AU16919" s="25"/>
    </row>
    <row r="16920">
      <c r="D16920" s="10"/>
      <c r="E16920" s="10"/>
      <c r="G16920" s="81"/>
      <c r="AU16920" s="25"/>
    </row>
    <row r="16921">
      <c r="D16921" s="10"/>
      <c r="E16921" s="10"/>
      <c r="G16921" s="81"/>
      <c r="AU16921" s="25"/>
    </row>
    <row r="16922">
      <c r="D16922" s="10"/>
      <c r="E16922" s="10"/>
      <c r="G16922" s="81"/>
      <c r="AU16922" s="25"/>
    </row>
    <row r="16923">
      <c r="D16923" s="10"/>
      <c r="E16923" s="10"/>
      <c r="G16923" s="81"/>
      <c r="AU16923" s="25"/>
    </row>
    <row r="16924">
      <c r="D16924" s="10"/>
      <c r="E16924" s="10"/>
      <c r="G16924" s="81"/>
      <c r="AU16924" s="25"/>
    </row>
    <row r="16925">
      <c r="D16925" s="10"/>
      <c r="E16925" s="10"/>
      <c r="G16925" s="81"/>
      <c r="AU16925" s="25"/>
    </row>
    <row r="16926">
      <c r="D16926" s="10"/>
      <c r="E16926" s="10"/>
      <c r="G16926" s="81"/>
      <c r="AU16926" s="25"/>
    </row>
    <row r="16927">
      <c r="D16927" s="10"/>
      <c r="E16927" s="10"/>
      <c r="G16927" s="81"/>
      <c r="AU16927" s="25"/>
    </row>
    <row r="16928">
      <c r="D16928" s="10"/>
      <c r="E16928" s="10"/>
      <c r="G16928" s="81"/>
      <c r="AU16928" s="25"/>
    </row>
    <row r="16929">
      <c r="D16929" s="10"/>
      <c r="E16929" s="10"/>
      <c r="G16929" s="81"/>
      <c r="AU16929" s="25"/>
    </row>
    <row r="16930">
      <c r="D16930" s="10"/>
      <c r="E16930" s="10"/>
      <c r="G16930" s="81"/>
      <c r="AU16930" s="25"/>
    </row>
    <row r="16931">
      <c r="D16931" s="10"/>
      <c r="E16931" s="10"/>
      <c r="G16931" s="81"/>
      <c r="AU16931" s="25"/>
    </row>
    <row r="16932">
      <c r="D16932" s="10"/>
      <c r="E16932" s="10"/>
      <c r="G16932" s="81"/>
      <c r="AU16932" s="25"/>
    </row>
    <row r="16933">
      <c r="D16933" s="10"/>
      <c r="E16933" s="10"/>
      <c r="G16933" s="81"/>
      <c r="AU16933" s="25"/>
    </row>
    <row r="16934">
      <c r="D16934" s="10"/>
      <c r="E16934" s="10"/>
      <c r="G16934" s="81"/>
      <c r="AU16934" s="25"/>
    </row>
    <row r="16935">
      <c r="D16935" s="10"/>
      <c r="E16935" s="10"/>
      <c r="G16935" s="81"/>
      <c r="AU16935" s="25"/>
    </row>
    <row r="16936">
      <c r="D16936" s="10"/>
      <c r="E16936" s="10"/>
      <c r="G16936" s="81"/>
      <c r="AU16936" s="25"/>
    </row>
    <row r="16937">
      <c r="D16937" s="10"/>
      <c r="E16937" s="10"/>
      <c r="G16937" s="81"/>
      <c r="AU16937" s="25"/>
    </row>
    <row r="16938">
      <c r="D16938" s="10"/>
      <c r="E16938" s="10"/>
      <c r="G16938" s="81"/>
      <c r="AU16938" s="25"/>
    </row>
    <row r="16939">
      <c r="D16939" s="10"/>
      <c r="E16939" s="10"/>
      <c r="G16939" s="81"/>
      <c r="AU16939" s="25"/>
    </row>
    <row r="16940">
      <c r="D16940" s="10"/>
      <c r="E16940" s="10"/>
      <c r="G16940" s="81"/>
      <c r="AU16940" s="25"/>
    </row>
    <row r="16941">
      <c r="D16941" s="10"/>
      <c r="E16941" s="10"/>
      <c r="G16941" s="81"/>
      <c r="AU16941" s="25"/>
    </row>
    <row r="16942">
      <c r="D16942" s="10"/>
      <c r="E16942" s="10"/>
      <c r="G16942" s="81"/>
      <c r="AU16942" s="25"/>
    </row>
    <row r="16943">
      <c r="D16943" s="10"/>
      <c r="E16943" s="10"/>
      <c r="G16943" s="81"/>
      <c r="AU16943" s="25"/>
    </row>
    <row r="16944">
      <c r="D16944" s="10"/>
      <c r="E16944" s="10"/>
      <c r="G16944" s="81"/>
      <c r="AU16944" s="25"/>
    </row>
    <row r="16945">
      <c r="D16945" s="10"/>
      <c r="E16945" s="10"/>
      <c r="G16945" s="81"/>
      <c r="AU16945" s="25"/>
    </row>
    <row r="16946">
      <c r="D16946" s="10"/>
      <c r="E16946" s="10"/>
      <c r="G16946" s="81"/>
      <c r="AU16946" s="25"/>
    </row>
    <row r="16947">
      <c r="D16947" s="10"/>
      <c r="E16947" s="10"/>
      <c r="G16947" s="81"/>
      <c r="AU16947" s="25"/>
    </row>
    <row r="16948">
      <c r="D16948" s="10"/>
      <c r="E16948" s="10"/>
      <c r="G16948" s="81"/>
      <c r="AU16948" s="25"/>
    </row>
    <row r="16949">
      <c r="D16949" s="10"/>
      <c r="E16949" s="10"/>
      <c r="G16949" s="81"/>
      <c r="AU16949" s="25"/>
    </row>
    <row r="16950">
      <c r="D16950" s="10"/>
      <c r="E16950" s="10"/>
      <c r="G16950" s="81"/>
      <c r="AU16950" s="25"/>
    </row>
    <row r="16951">
      <c r="D16951" s="10"/>
      <c r="E16951" s="10"/>
      <c r="G16951" s="81"/>
      <c r="AU16951" s="25"/>
    </row>
    <row r="16952">
      <c r="D16952" s="10"/>
      <c r="E16952" s="10"/>
      <c r="G16952" s="81"/>
      <c r="AU16952" s="25"/>
    </row>
    <row r="16953">
      <c r="D16953" s="10"/>
      <c r="E16953" s="10"/>
      <c r="G16953" s="81"/>
      <c r="AU16953" s="25"/>
    </row>
    <row r="16954">
      <c r="D16954" s="10"/>
      <c r="E16954" s="10"/>
      <c r="G16954" s="81"/>
      <c r="AU16954" s="25"/>
    </row>
    <row r="16955">
      <c r="D16955" s="10"/>
      <c r="E16955" s="10"/>
      <c r="G16955" s="81"/>
      <c r="AU16955" s="25"/>
    </row>
    <row r="16956">
      <c r="D16956" s="10"/>
      <c r="E16956" s="10"/>
      <c r="G16956" s="81"/>
      <c r="AU16956" s="25"/>
    </row>
    <row r="16957">
      <c r="D16957" s="10"/>
      <c r="E16957" s="10"/>
      <c r="G16957" s="81"/>
      <c r="AU16957" s="25"/>
    </row>
    <row r="16958">
      <c r="D16958" s="10"/>
      <c r="E16958" s="10"/>
      <c r="G16958" s="81"/>
      <c r="AU16958" s="25"/>
    </row>
    <row r="16959">
      <c r="D16959" s="10"/>
      <c r="E16959" s="10"/>
      <c r="G16959" s="81"/>
      <c r="AU16959" s="25"/>
    </row>
    <row r="16960">
      <c r="D16960" s="10"/>
      <c r="E16960" s="10"/>
      <c r="G16960" s="81"/>
      <c r="AU16960" s="25"/>
    </row>
    <row r="16961">
      <c r="D16961" s="10"/>
      <c r="E16961" s="10"/>
      <c r="G16961" s="81"/>
      <c r="AU16961" s="25"/>
    </row>
    <row r="16962">
      <c r="D16962" s="10"/>
      <c r="E16962" s="10"/>
      <c r="G16962" s="81"/>
      <c r="AU16962" s="25"/>
    </row>
    <row r="16963">
      <c r="D16963" s="10"/>
      <c r="E16963" s="10"/>
      <c r="G16963" s="81"/>
      <c r="AU16963" s="25"/>
    </row>
    <row r="16964">
      <c r="D16964" s="10"/>
      <c r="E16964" s="10"/>
      <c r="G16964" s="81"/>
      <c r="AU16964" s="25"/>
    </row>
    <row r="16965">
      <c r="D16965" s="10"/>
      <c r="E16965" s="10"/>
      <c r="G16965" s="81"/>
      <c r="AU16965" s="25"/>
    </row>
    <row r="16966">
      <c r="D16966" s="10"/>
      <c r="E16966" s="10"/>
      <c r="G16966" s="81"/>
      <c r="AU16966" s="25"/>
    </row>
    <row r="16967">
      <c r="D16967" s="10"/>
      <c r="E16967" s="10"/>
      <c r="G16967" s="81"/>
      <c r="AU16967" s="25"/>
    </row>
    <row r="16968">
      <c r="D16968" s="10"/>
      <c r="E16968" s="10"/>
      <c r="G16968" s="81"/>
      <c r="AU16968" s="25"/>
    </row>
    <row r="16969">
      <c r="D16969" s="10"/>
      <c r="E16969" s="10"/>
      <c r="G16969" s="81"/>
      <c r="AU16969" s="25"/>
    </row>
    <row r="16970">
      <c r="D16970" s="10"/>
      <c r="E16970" s="10"/>
      <c r="G16970" s="81"/>
      <c r="AU16970" s="25"/>
    </row>
    <row r="16971">
      <c r="D16971" s="10"/>
      <c r="E16971" s="10"/>
      <c r="G16971" s="81"/>
      <c r="AU16971" s="25"/>
    </row>
    <row r="16972">
      <c r="D16972" s="10"/>
      <c r="E16972" s="10"/>
      <c r="G16972" s="81"/>
      <c r="AU16972" s="25"/>
    </row>
    <row r="16973">
      <c r="D16973" s="10"/>
      <c r="E16973" s="10"/>
      <c r="G16973" s="81"/>
      <c r="AU16973" s="25"/>
    </row>
    <row r="16974">
      <c r="D16974" s="10"/>
      <c r="E16974" s="10"/>
      <c r="G16974" s="81"/>
      <c r="AU16974" s="25"/>
    </row>
    <row r="16975">
      <c r="D16975" s="10"/>
      <c r="E16975" s="10"/>
      <c r="G16975" s="81"/>
      <c r="AU16975" s="25"/>
    </row>
    <row r="16976">
      <c r="D16976" s="10"/>
      <c r="E16976" s="10"/>
      <c r="G16976" s="81"/>
      <c r="AU16976" s="25"/>
    </row>
    <row r="16977">
      <c r="D16977" s="10"/>
      <c r="E16977" s="10"/>
      <c r="G16977" s="81"/>
      <c r="AU16977" s="25"/>
    </row>
    <row r="16978">
      <c r="D16978" s="10"/>
      <c r="E16978" s="10"/>
      <c r="G16978" s="81"/>
      <c r="AU16978" s="25"/>
    </row>
    <row r="16979">
      <c r="D16979" s="10"/>
      <c r="E16979" s="10"/>
      <c r="G16979" s="81"/>
      <c r="AU16979" s="25"/>
    </row>
    <row r="16980">
      <c r="D16980" s="10"/>
      <c r="E16980" s="10"/>
      <c r="G16980" s="81"/>
      <c r="AU16980" s="25"/>
    </row>
    <row r="16981">
      <c r="D16981" s="10"/>
      <c r="E16981" s="10"/>
      <c r="G16981" s="81"/>
      <c r="AU16981" s="25"/>
    </row>
    <row r="16982">
      <c r="D16982" s="10"/>
      <c r="E16982" s="10"/>
      <c r="G16982" s="81"/>
      <c r="AU16982" s="25"/>
    </row>
    <row r="16983">
      <c r="D16983" s="10"/>
      <c r="E16983" s="10"/>
      <c r="G16983" s="81"/>
      <c r="AU16983" s="25"/>
    </row>
    <row r="16984">
      <c r="D16984" s="10"/>
      <c r="E16984" s="10"/>
      <c r="G16984" s="81"/>
      <c r="AU16984" s="25"/>
    </row>
    <row r="16985">
      <c r="D16985" s="10"/>
      <c r="E16985" s="10"/>
      <c r="G16985" s="81"/>
      <c r="AU16985" s="25"/>
    </row>
    <row r="16986">
      <c r="D16986" s="10"/>
      <c r="E16986" s="10"/>
      <c r="G16986" s="81"/>
      <c r="AU16986" s="25"/>
    </row>
    <row r="16987">
      <c r="D16987" s="10"/>
      <c r="E16987" s="10"/>
      <c r="G16987" s="81"/>
      <c r="AU16987" s="25"/>
    </row>
    <row r="16988">
      <c r="D16988" s="10"/>
      <c r="E16988" s="10"/>
      <c r="G16988" s="81"/>
      <c r="AU16988" s="25"/>
    </row>
    <row r="16989">
      <c r="D16989" s="10"/>
      <c r="E16989" s="10"/>
      <c r="G16989" s="81"/>
      <c r="AU16989" s="25"/>
    </row>
    <row r="16990">
      <c r="D16990" s="10"/>
      <c r="E16990" s="10"/>
      <c r="G16990" s="81"/>
      <c r="AU16990" s="25"/>
    </row>
    <row r="16991">
      <c r="D16991" s="10"/>
      <c r="E16991" s="10"/>
      <c r="G16991" s="81"/>
      <c r="AU16991" s="25"/>
    </row>
    <row r="16992">
      <c r="D16992" s="10"/>
      <c r="E16992" s="10"/>
      <c r="G16992" s="81"/>
      <c r="AU16992" s="25"/>
    </row>
    <row r="16993">
      <c r="D16993" s="10"/>
      <c r="E16993" s="10"/>
      <c r="G16993" s="81"/>
      <c r="AU16993" s="25"/>
    </row>
    <row r="16994">
      <c r="D16994" s="10"/>
      <c r="E16994" s="10"/>
      <c r="G16994" s="81"/>
      <c r="AU16994" s="25"/>
    </row>
    <row r="16995">
      <c r="D16995" s="10"/>
      <c r="E16995" s="10"/>
      <c r="G16995" s="81"/>
      <c r="AU16995" s="25"/>
    </row>
    <row r="16996">
      <c r="D16996" s="10"/>
      <c r="E16996" s="10"/>
      <c r="G16996" s="81"/>
      <c r="AU16996" s="25"/>
    </row>
    <row r="16997">
      <c r="D16997" s="10"/>
      <c r="E16997" s="10"/>
      <c r="G16997" s="81"/>
      <c r="AU16997" s="25"/>
    </row>
    <row r="16998">
      <c r="D16998" s="10"/>
      <c r="E16998" s="10"/>
      <c r="G16998" s="81"/>
      <c r="AU16998" s="25"/>
    </row>
    <row r="16999">
      <c r="D16999" s="10"/>
      <c r="E16999" s="10"/>
      <c r="G16999" s="81"/>
      <c r="AU16999" s="25"/>
    </row>
    <row r="17000">
      <c r="D17000" s="10"/>
      <c r="E17000" s="10"/>
      <c r="G17000" s="81"/>
      <c r="AU17000" s="25"/>
    </row>
    <row r="17001">
      <c r="D17001" s="10"/>
      <c r="E17001" s="10"/>
      <c r="G17001" s="81"/>
      <c r="AU17001" s="25"/>
    </row>
    <row r="17002">
      <c r="D17002" s="10"/>
      <c r="E17002" s="10"/>
      <c r="G17002" s="81"/>
      <c r="AU17002" s="25"/>
    </row>
    <row r="17003">
      <c r="D17003" s="10"/>
      <c r="E17003" s="10"/>
      <c r="G17003" s="81"/>
      <c r="AU17003" s="25"/>
    </row>
    <row r="17004">
      <c r="D17004" s="10"/>
      <c r="E17004" s="10"/>
      <c r="G17004" s="81"/>
      <c r="AU17004" s="25"/>
    </row>
    <row r="17005">
      <c r="D17005" s="10"/>
      <c r="E17005" s="10"/>
      <c r="G17005" s="81"/>
      <c r="AU17005" s="25"/>
    </row>
    <row r="17006">
      <c r="D17006" s="10"/>
      <c r="E17006" s="10"/>
      <c r="G17006" s="81"/>
      <c r="AU17006" s="25"/>
    </row>
    <row r="17007">
      <c r="D17007" s="10"/>
      <c r="E17007" s="10"/>
      <c r="G17007" s="81"/>
      <c r="AU17007" s="25"/>
    </row>
    <row r="17008">
      <c r="D17008" s="10"/>
      <c r="E17008" s="10"/>
      <c r="G17008" s="81"/>
      <c r="AU17008" s="25"/>
    </row>
    <row r="17009">
      <c r="D17009" s="10"/>
      <c r="E17009" s="10"/>
      <c r="G17009" s="81"/>
      <c r="AU17009" s="25"/>
    </row>
    <row r="17010">
      <c r="D17010" s="10"/>
      <c r="E17010" s="10"/>
      <c r="G17010" s="81"/>
      <c r="AU17010" s="25"/>
    </row>
    <row r="17011">
      <c r="D17011" s="10"/>
      <c r="E17011" s="10"/>
      <c r="G17011" s="81"/>
      <c r="AU17011" s="25"/>
    </row>
    <row r="17012">
      <c r="D17012" s="10"/>
      <c r="E17012" s="10"/>
      <c r="G17012" s="81"/>
      <c r="AU17012" s="25"/>
    </row>
    <row r="17013">
      <c r="D17013" s="10"/>
      <c r="E17013" s="10"/>
      <c r="G17013" s="81"/>
      <c r="AU17013" s="25"/>
    </row>
    <row r="17014">
      <c r="D17014" s="10"/>
      <c r="E17014" s="10"/>
      <c r="G17014" s="81"/>
      <c r="AU17014" s="25"/>
    </row>
    <row r="17015">
      <c r="D17015" s="10"/>
      <c r="E17015" s="10"/>
      <c r="G17015" s="81"/>
      <c r="AU17015" s="25"/>
    </row>
    <row r="17016">
      <c r="D17016" s="10"/>
      <c r="E17016" s="10"/>
      <c r="G17016" s="81"/>
      <c r="AU17016" s="25"/>
    </row>
    <row r="17017">
      <c r="D17017" s="10"/>
      <c r="E17017" s="10"/>
      <c r="G17017" s="81"/>
      <c r="AU17017" s="25"/>
    </row>
    <row r="17018">
      <c r="D17018" s="10"/>
      <c r="E17018" s="10"/>
      <c r="G17018" s="81"/>
      <c r="AU17018" s="25"/>
    </row>
    <row r="17019">
      <c r="D17019" s="10"/>
      <c r="E17019" s="10"/>
      <c r="G17019" s="81"/>
      <c r="AU17019" s="25"/>
    </row>
    <row r="17020">
      <c r="D17020" s="10"/>
      <c r="E17020" s="10"/>
      <c r="G17020" s="81"/>
      <c r="AU17020" s="25"/>
    </row>
    <row r="17021">
      <c r="D17021" s="10"/>
      <c r="E17021" s="10"/>
      <c r="G17021" s="81"/>
      <c r="AU17021" s="25"/>
    </row>
    <row r="17022">
      <c r="D17022" s="10"/>
      <c r="E17022" s="10"/>
      <c r="G17022" s="81"/>
      <c r="AU17022" s="25"/>
    </row>
    <row r="17023">
      <c r="D17023" s="10"/>
      <c r="E17023" s="10"/>
      <c r="G17023" s="81"/>
      <c r="AU17023" s="25"/>
    </row>
    <row r="17024">
      <c r="D17024" s="10"/>
      <c r="E17024" s="10"/>
      <c r="G17024" s="81"/>
      <c r="AU17024" s="25"/>
    </row>
    <row r="17025">
      <c r="D17025" s="10"/>
      <c r="E17025" s="10"/>
      <c r="G17025" s="81"/>
      <c r="AU17025" s="25"/>
    </row>
    <row r="17026">
      <c r="D17026" s="10"/>
      <c r="E17026" s="10"/>
      <c r="G17026" s="81"/>
      <c r="AU17026" s="25"/>
    </row>
    <row r="17027">
      <c r="D17027" s="10"/>
      <c r="E17027" s="10"/>
      <c r="G17027" s="81"/>
      <c r="AU17027" s="25"/>
    </row>
    <row r="17028">
      <c r="D17028" s="10"/>
      <c r="E17028" s="10"/>
      <c r="G17028" s="81"/>
      <c r="AU17028" s="25"/>
    </row>
    <row r="17029">
      <c r="D17029" s="10"/>
      <c r="E17029" s="10"/>
      <c r="G17029" s="81"/>
      <c r="AU17029" s="25"/>
    </row>
    <row r="17030">
      <c r="D17030" s="10"/>
      <c r="E17030" s="10"/>
      <c r="G17030" s="81"/>
      <c r="AU17030" s="25"/>
    </row>
    <row r="17031">
      <c r="D17031" s="10"/>
      <c r="E17031" s="10"/>
      <c r="G17031" s="81"/>
      <c r="AU17031" s="25"/>
    </row>
    <row r="17032">
      <c r="D17032" s="10"/>
      <c r="E17032" s="10"/>
      <c r="G17032" s="81"/>
      <c r="AU17032" s="25"/>
    </row>
    <row r="17033">
      <c r="D17033" s="10"/>
      <c r="E17033" s="10"/>
      <c r="G17033" s="81"/>
      <c r="AU17033" s="25"/>
    </row>
    <row r="17034">
      <c r="D17034" s="10"/>
      <c r="E17034" s="10"/>
      <c r="G17034" s="81"/>
      <c r="AU17034" s="25"/>
    </row>
    <row r="17035">
      <c r="D17035" s="10"/>
      <c r="E17035" s="10"/>
      <c r="G17035" s="81"/>
      <c r="AU17035" s="25"/>
    </row>
    <row r="17036">
      <c r="D17036" s="10"/>
      <c r="E17036" s="10"/>
      <c r="G17036" s="81"/>
      <c r="AU17036" s="25"/>
    </row>
    <row r="17037">
      <c r="D17037" s="10"/>
      <c r="E17037" s="10"/>
      <c r="G17037" s="81"/>
      <c r="AU17037" s="25"/>
    </row>
    <row r="17038">
      <c r="D17038" s="10"/>
      <c r="E17038" s="10"/>
      <c r="G17038" s="81"/>
      <c r="AU17038" s="25"/>
    </row>
    <row r="17039">
      <c r="D17039" s="10"/>
      <c r="E17039" s="10"/>
      <c r="G17039" s="81"/>
      <c r="AU17039" s="25"/>
    </row>
    <row r="17040">
      <c r="D17040" s="10"/>
      <c r="E17040" s="10"/>
      <c r="G17040" s="81"/>
      <c r="AU17040" s="25"/>
    </row>
    <row r="17041">
      <c r="D17041" s="10"/>
      <c r="E17041" s="10"/>
      <c r="G17041" s="81"/>
      <c r="AU17041" s="25"/>
    </row>
    <row r="17042">
      <c r="D17042" s="10"/>
      <c r="E17042" s="10"/>
      <c r="G17042" s="81"/>
      <c r="AU17042" s="25"/>
    </row>
    <row r="17043">
      <c r="D17043" s="10"/>
      <c r="E17043" s="10"/>
      <c r="G17043" s="81"/>
      <c r="AU17043" s="25"/>
    </row>
    <row r="17044">
      <c r="D17044" s="10"/>
      <c r="E17044" s="10"/>
      <c r="G17044" s="81"/>
      <c r="AU17044" s="25"/>
    </row>
    <row r="17045">
      <c r="D17045" s="10"/>
      <c r="E17045" s="10"/>
      <c r="G17045" s="81"/>
      <c r="AU17045" s="25"/>
    </row>
    <row r="17046">
      <c r="D17046" s="10"/>
      <c r="E17046" s="10"/>
      <c r="G17046" s="81"/>
      <c r="AU17046" s="25"/>
    </row>
    <row r="17047">
      <c r="D17047" s="10"/>
      <c r="E17047" s="10"/>
      <c r="G17047" s="81"/>
      <c r="AU17047" s="25"/>
    </row>
    <row r="17048">
      <c r="D17048" s="10"/>
      <c r="E17048" s="10"/>
      <c r="G17048" s="81"/>
      <c r="AU17048" s="25"/>
    </row>
    <row r="17049">
      <c r="D17049" s="10"/>
      <c r="E17049" s="10"/>
      <c r="G17049" s="81"/>
      <c r="AU17049" s="25"/>
    </row>
    <row r="17050">
      <c r="D17050" s="10"/>
      <c r="E17050" s="10"/>
      <c r="G17050" s="81"/>
      <c r="AU17050" s="25"/>
    </row>
    <row r="17051">
      <c r="D17051" s="10"/>
      <c r="E17051" s="10"/>
      <c r="G17051" s="81"/>
      <c r="AU17051" s="25"/>
    </row>
    <row r="17052">
      <c r="D17052" s="10"/>
      <c r="E17052" s="10"/>
      <c r="G17052" s="81"/>
      <c r="AU17052" s="25"/>
    </row>
    <row r="17053">
      <c r="D17053" s="10"/>
      <c r="E17053" s="10"/>
      <c r="G17053" s="81"/>
      <c r="AU17053" s="25"/>
    </row>
    <row r="17054">
      <c r="D17054" s="10"/>
      <c r="E17054" s="10"/>
      <c r="G17054" s="81"/>
      <c r="AU17054" s="25"/>
    </row>
    <row r="17055">
      <c r="D17055" s="10"/>
      <c r="E17055" s="10"/>
      <c r="G17055" s="81"/>
      <c r="AU17055" s="25"/>
    </row>
    <row r="17056">
      <c r="D17056" s="10"/>
      <c r="E17056" s="10"/>
      <c r="G17056" s="81"/>
      <c r="AU17056" s="25"/>
    </row>
    <row r="17057">
      <c r="D17057" s="10"/>
      <c r="E17057" s="10"/>
      <c r="G17057" s="81"/>
      <c r="AU17057" s="25"/>
    </row>
    <row r="17058">
      <c r="D17058" s="10"/>
      <c r="E17058" s="10"/>
      <c r="G17058" s="81"/>
      <c r="AU17058" s="25"/>
    </row>
    <row r="17059">
      <c r="D17059" s="10"/>
      <c r="E17059" s="10"/>
      <c r="G17059" s="81"/>
      <c r="AU17059" s="25"/>
    </row>
    <row r="17060">
      <c r="D17060" s="10"/>
      <c r="E17060" s="10"/>
      <c r="G17060" s="81"/>
      <c r="AU17060" s="25"/>
    </row>
    <row r="17061">
      <c r="D17061" s="10"/>
      <c r="E17061" s="10"/>
      <c r="G17061" s="81"/>
      <c r="AU17061" s="25"/>
    </row>
    <row r="17062">
      <c r="D17062" s="10"/>
      <c r="E17062" s="10"/>
      <c r="G17062" s="81"/>
      <c r="AU17062" s="25"/>
    </row>
    <row r="17063">
      <c r="D17063" s="10"/>
      <c r="E17063" s="10"/>
      <c r="G17063" s="81"/>
      <c r="AU17063" s="25"/>
    </row>
    <row r="17064">
      <c r="D17064" s="10"/>
      <c r="E17064" s="10"/>
      <c r="G17064" s="81"/>
      <c r="AU17064" s="25"/>
    </row>
    <row r="17065">
      <c r="D17065" s="10"/>
      <c r="E17065" s="10"/>
      <c r="G17065" s="81"/>
      <c r="AU17065" s="25"/>
    </row>
    <row r="17066">
      <c r="D17066" s="10"/>
      <c r="E17066" s="10"/>
      <c r="G17066" s="81"/>
      <c r="AU17066" s="25"/>
    </row>
    <row r="17067">
      <c r="D17067" s="10"/>
      <c r="E17067" s="10"/>
      <c r="G17067" s="81"/>
      <c r="AU17067" s="25"/>
    </row>
    <row r="17068">
      <c r="D17068" s="10"/>
      <c r="E17068" s="10"/>
      <c r="G17068" s="81"/>
      <c r="AU17068" s="25"/>
    </row>
    <row r="17069">
      <c r="D17069" s="10"/>
      <c r="E17069" s="10"/>
      <c r="G17069" s="81"/>
      <c r="AU17069" s="25"/>
    </row>
    <row r="17070">
      <c r="D17070" s="10"/>
      <c r="E17070" s="10"/>
      <c r="G17070" s="81"/>
      <c r="AU17070" s="25"/>
    </row>
    <row r="17071">
      <c r="D17071" s="10"/>
      <c r="E17071" s="10"/>
      <c r="G17071" s="81"/>
      <c r="AU17071" s="25"/>
    </row>
    <row r="17072">
      <c r="D17072" s="10"/>
      <c r="E17072" s="10"/>
      <c r="G17072" s="81"/>
      <c r="AU17072" s="25"/>
    </row>
    <row r="17073">
      <c r="D17073" s="10"/>
      <c r="E17073" s="10"/>
      <c r="G17073" s="81"/>
      <c r="AU17073" s="25"/>
    </row>
    <row r="17074">
      <c r="D17074" s="10"/>
      <c r="E17074" s="10"/>
      <c r="G17074" s="81"/>
      <c r="AU17074" s="25"/>
    </row>
    <row r="17075">
      <c r="D17075" s="10"/>
      <c r="E17075" s="10"/>
      <c r="G17075" s="81"/>
      <c r="AU17075" s="25"/>
    </row>
    <row r="17076">
      <c r="D17076" s="10"/>
      <c r="E17076" s="10"/>
      <c r="G17076" s="81"/>
      <c r="AU17076" s="25"/>
    </row>
    <row r="17077">
      <c r="D17077" s="10"/>
      <c r="E17077" s="10"/>
      <c r="G17077" s="81"/>
      <c r="AU17077" s="25"/>
    </row>
    <row r="17078">
      <c r="D17078" s="10"/>
      <c r="E17078" s="10"/>
      <c r="G17078" s="81"/>
      <c r="AU17078" s="25"/>
    </row>
    <row r="17079">
      <c r="D17079" s="10"/>
      <c r="E17079" s="10"/>
      <c r="G17079" s="81"/>
      <c r="AU17079" s="25"/>
    </row>
    <row r="17080">
      <c r="D17080" s="10"/>
      <c r="E17080" s="10"/>
      <c r="G17080" s="81"/>
      <c r="AU17080" s="25"/>
    </row>
    <row r="17081">
      <c r="D17081" s="10"/>
      <c r="E17081" s="10"/>
      <c r="G17081" s="81"/>
      <c r="AU17081" s="25"/>
    </row>
    <row r="17082">
      <c r="D17082" s="10"/>
      <c r="E17082" s="10"/>
      <c r="G17082" s="81"/>
      <c r="AU17082" s="25"/>
    </row>
    <row r="17083">
      <c r="D17083" s="10"/>
      <c r="E17083" s="10"/>
      <c r="G17083" s="81"/>
      <c r="AU17083" s="25"/>
    </row>
    <row r="17084">
      <c r="D17084" s="10"/>
      <c r="E17084" s="10"/>
      <c r="G17084" s="81"/>
      <c r="AU17084" s="25"/>
    </row>
    <row r="17085">
      <c r="D17085" s="10"/>
      <c r="E17085" s="10"/>
      <c r="G17085" s="81"/>
      <c r="AU17085" s="25"/>
    </row>
    <row r="17086">
      <c r="D17086" s="10"/>
      <c r="E17086" s="10"/>
      <c r="G17086" s="81"/>
      <c r="AU17086" s="25"/>
    </row>
    <row r="17087">
      <c r="D17087" s="10"/>
      <c r="E17087" s="10"/>
      <c r="G17087" s="81"/>
      <c r="AU17087" s="25"/>
    </row>
    <row r="17088">
      <c r="D17088" s="10"/>
      <c r="E17088" s="10"/>
      <c r="G17088" s="81"/>
      <c r="AU17088" s="25"/>
    </row>
    <row r="17089">
      <c r="D17089" s="10"/>
      <c r="E17089" s="10"/>
      <c r="G17089" s="81"/>
      <c r="AU17089" s="25"/>
    </row>
    <row r="17090">
      <c r="D17090" s="10"/>
      <c r="E17090" s="10"/>
      <c r="G17090" s="81"/>
      <c r="AU17090" s="25"/>
    </row>
    <row r="17091">
      <c r="D17091" s="10"/>
      <c r="E17091" s="10"/>
      <c r="G17091" s="81"/>
      <c r="AU17091" s="25"/>
    </row>
    <row r="17092">
      <c r="D17092" s="10"/>
      <c r="E17092" s="10"/>
      <c r="G17092" s="81"/>
      <c r="AU17092" s="25"/>
    </row>
    <row r="17093">
      <c r="D17093" s="10"/>
      <c r="E17093" s="10"/>
      <c r="G17093" s="81"/>
      <c r="AU17093" s="25"/>
    </row>
    <row r="17094">
      <c r="D17094" s="10"/>
      <c r="E17094" s="10"/>
      <c r="G17094" s="81"/>
      <c r="AU17094" s="25"/>
    </row>
    <row r="17095">
      <c r="D17095" s="10"/>
      <c r="E17095" s="10"/>
      <c r="G17095" s="81"/>
      <c r="AU17095" s="25"/>
    </row>
    <row r="17096">
      <c r="D17096" s="10"/>
      <c r="E17096" s="10"/>
      <c r="G17096" s="81"/>
      <c r="AU17096" s="25"/>
    </row>
    <row r="17097">
      <c r="D17097" s="10"/>
      <c r="E17097" s="10"/>
      <c r="G17097" s="81"/>
      <c r="AU17097" s="25"/>
    </row>
    <row r="17098">
      <c r="D17098" s="10"/>
      <c r="E17098" s="10"/>
      <c r="G17098" s="81"/>
      <c r="AU17098" s="25"/>
    </row>
    <row r="17099">
      <c r="D17099" s="10"/>
      <c r="E17099" s="10"/>
      <c r="G17099" s="81"/>
      <c r="AU17099" s="25"/>
    </row>
    <row r="17100">
      <c r="D17100" s="10"/>
      <c r="E17100" s="10"/>
      <c r="G17100" s="81"/>
      <c r="AU17100" s="25"/>
    </row>
    <row r="17101">
      <c r="D17101" s="10"/>
      <c r="E17101" s="10"/>
      <c r="G17101" s="81"/>
      <c r="AU17101" s="25"/>
    </row>
    <row r="17102">
      <c r="D17102" s="10"/>
      <c r="E17102" s="10"/>
      <c r="G17102" s="81"/>
      <c r="AU17102" s="25"/>
    </row>
    <row r="17103">
      <c r="D17103" s="10"/>
      <c r="E17103" s="10"/>
      <c r="G17103" s="81"/>
      <c r="AU17103" s="25"/>
    </row>
    <row r="17104">
      <c r="D17104" s="10"/>
      <c r="E17104" s="10"/>
      <c r="G17104" s="81"/>
      <c r="AU17104" s="25"/>
    </row>
    <row r="17105">
      <c r="D17105" s="10"/>
      <c r="E17105" s="10"/>
      <c r="G17105" s="81"/>
      <c r="AU17105" s="25"/>
    </row>
    <row r="17106">
      <c r="D17106" s="10"/>
      <c r="E17106" s="10"/>
      <c r="G17106" s="81"/>
      <c r="AU17106" s="25"/>
    </row>
    <row r="17107">
      <c r="D17107" s="10"/>
      <c r="E17107" s="10"/>
      <c r="G17107" s="81"/>
      <c r="AU17107" s="25"/>
    </row>
    <row r="17108">
      <c r="D17108" s="10"/>
      <c r="E17108" s="10"/>
      <c r="G17108" s="81"/>
      <c r="AU17108" s="25"/>
    </row>
    <row r="17109">
      <c r="D17109" s="10"/>
      <c r="E17109" s="10"/>
      <c r="G17109" s="81"/>
      <c r="AU17109" s="25"/>
    </row>
    <row r="17110">
      <c r="D17110" s="10"/>
      <c r="E17110" s="10"/>
      <c r="G17110" s="81"/>
      <c r="AU17110" s="25"/>
    </row>
    <row r="17111">
      <c r="D17111" s="10"/>
      <c r="E17111" s="10"/>
      <c r="G17111" s="81"/>
      <c r="AU17111" s="25"/>
    </row>
    <row r="17112">
      <c r="D17112" s="10"/>
      <c r="E17112" s="10"/>
      <c r="G17112" s="81"/>
      <c r="AU17112" s="25"/>
    </row>
    <row r="17113">
      <c r="D17113" s="10"/>
      <c r="E17113" s="10"/>
      <c r="G17113" s="81"/>
      <c r="AU17113" s="25"/>
    </row>
    <row r="17114">
      <c r="D17114" s="10"/>
      <c r="E17114" s="10"/>
      <c r="G17114" s="81"/>
      <c r="AU17114" s="25"/>
    </row>
    <row r="17115">
      <c r="D17115" s="10"/>
      <c r="E17115" s="10"/>
      <c r="G17115" s="81"/>
      <c r="AU17115" s="25"/>
    </row>
    <row r="17116">
      <c r="D17116" s="10"/>
      <c r="E17116" s="10"/>
      <c r="G17116" s="81"/>
      <c r="AU17116" s="25"/>
    </row>
    <row r="17117">
      <c r="D17117" s="10"/>
      <c r="E17117" s="10"/>
      <c r="G17117" s="81"/>
      <c r="AU17117" s="25"/>
    </row>
    <row r="17118">
      <c r="D17118" s="10"/>
      <c r="E17118" s="10"/>
      <c r="G17118" s="81"/>
      <c r="AU17118" s="25"/>
    </row>
    <row r="17119">
      <c r="D17119" s="10"/>
      <c r="E17119" s="10"/>
      <c r="G17119" s="81"/>
      <c r="AU17119" s="25"/>
    </row>
    <row r="17120">
      <c r="D17120" s="10"/>
      <c r="E17120" s="10"/>
      <c r="G17120" s="81"/>
      <c r="AU17120" s="25"/>
    </row>
    <row r="17121">
      <c r="D17121" s="10"/>
      <c r="E17121" s="10"/>
      <c r="G17121" s="81"/>
      <c r="AU17121" s="25"/>
    </row>
    <row r="17122">
      <c r="D17122" s="10"/>
      <c r="E17122" s="10"/>
      <c r="G17122" s="81"/>
      <c r="AU17122" s="25"/>
    </row>
    <row r="17123">
      <c r="D17123" s="10"/>
      <c r="E17123" s="10"/>
      <c r="G17123" s="81"/>
      <c r="AU17123" s="25"/>
    </row>
    <row r="17124">
      <c r="D17124" s="10"/>
      <c r="E17124" s="10"/>
      <c r="G17124" s="81"/>
      <c r="AU17124" s="25"/>
    </row>
    <row r="17125">
      <c r="D17125" s="10"/>
      <c r="E17125" s="10"/>
      <c r="G17125" s="81"/>
      <c r="AU17125" s="25"/>
    </row>
    <row r="17126">
      <c r="D17126" s="10"/>
      <c r="E17126" s="10"/>
      <c r="G17126" s="81"/>
      <c r="AU17126" s="25"/>
    </row>
    <row r="17127">
      <c r="D17127" s="10"/>
      <c r="E17127" s="10"/>
      <c r="G17127" s="81"/>
      <c r="AU17127" s="25"/>
    </row>
    <row r="17128">
      <c r="D17128" s="10"/>
      <c r="E17128" s="10"/>
      <c r="G17128" s="81"/>
      <c r="AU17128" s="25"/>
    </row>
    <row r="17129">
      <c r="D17129" s="10"/>
      <c r="E17129" s="10"/>
      <c r="G17129" s="81"/>
      <c r="AU17129" s="25"/>
    </row>
    <row r="17130">
      <c r="D17130" s="10"/>
      <c r="E17130" s="10"/>
      <c r="G17130" s="81"/>
      <c r="AU17130" s="25"/>
    </row>
    <row r="17131">
      <c r="D17131" s="10"/>
      <c r="E17131" s="10"/>
      <c r="G17131" s="81"/>
      <c r="AU17131" s="25"/>
    </row>
    <row r="17132">
      <c r="D17132" s="10"/>
      <c r="E17132" s="10"/>
      <c r="G17132" s="81"/>
      <c r="AU17132" s="25"/>
    </row>
    <row r="17133">
      <c r="D17133" s="10"/>
      <c r="E17133" s="10"/>
      <c r="G17133" s="81"/>
      <c r="AU17133" s="25"/>
    </row>
    <row r="17134">
      <c r="D17134" s="10"/>
      <c r="E17134" s="10"/>
      <c r="G17134" s="81"/>
      <c r="AU17134" s="25"/>
    </row>
    <row r="17135">
      <c r="D17135" s="10"/>
      <c r="E17135" s="10"/>
      <c r="G17135" s="81"/>
      <c r="AU17135" s="25"/>
    </row>
    <row r="17136">
      <c r="D17136" s="10"/>
      <c r="E17136" s="10"/>
      <c r="G17136" s="81"/>
      <c r="AU17136" s="25"/>
    </row>
    <row r="17137">
      <c r="D17137" s="10"/>
      <c r="E17137" s="10"/>
      <c r="G17137" s="81"/>
      <c r="AU17137" s="25"/>
    </row>
    <row r="17138">
      <c r="D17138" s="10"/>
      <c r="E17138" s="10"/>
      <c r="G17138" s="81"/>
      <c r="AU17138" s="25"/>
    </row>
    <row r="17139">
      <c r="D17139" s="10"/>
      <c r="E17139" s="10"/>
      <c r="G17139" s="81"/>
      <c r="AU17139" s="25"/>
    </row>
    <row r="17140">
      <c r="D17140" s="10"/>
      <c r="E17140" s="10"/>
      <c r="G17140" s="81"/>
      <c r="AU17140" s="25"/>
    </row>
    <row r="17141">
      <c r="D17141" s="10"/>
      <c r="E17141" s="10"/>
      <c r="G17141" s="81"/>
      <c r="AU17141" s="25"/>
    </row>
    <row r="17142">
      <c r="D17142" s="10"/>
      <c r="E17142" s="10"/>
      <c r="G17142" s="81"/>
      <c r="AU17142" s="25"/>
    </row>
    <row r="17143">
      <c r="D17143" s="10"/>
      <c r="E17143" s="10"/>
      <c r="G17143" s="81"/>
      <c r="AU17143" s="25"/>
    </row>
    <row r="17144">
      <c r="D17144" s="10"/>
      <c r="E17144" s="10"/>
      <c r="G17144" s="81"/>
      <c r="AU17144" s="25"/>
    </row>
    <row r="17145">
      <c r="D17145" s="10"/>
      <c r="E17145" s="10"/>
      <c r="G17145" s="81"/>
      <c r="AU17145" s="25"/>
    </row>
    <row r="17146">
      <c r="D17146" s="10"/>
      <c r="E17146" s="10"/>
      <c r="G17146" s="81"/>
      <c r="AU17146" s="25"/>
    </row>
    <row r="17147">
      <c r="D17147" s="10"/>
      <c r="E17147" s="10"/>
      <c r="G17147" s="81"/>
      <c r="AU17147" s="25"/>
    </row>
    <row r="17148">
      <c r="D17148" s="10"/>
      <c r="E17148" s="10"/>
      <c r="G17148" s="81"/>
      <c r="AU17148" s="25"/>
    </row>
    <row r="17149">
      <c r="D17149" s="10"/>
      <c r="E17149" s="10"/>
      <c r="G17149" s="81"/>
      <c r="AU17149" s="25"/>
    </row>
    <row r="17150">
      <c r="D17150" s="10"/>
      <c r="E17150" s="10"/>
      <c r="G17150" s="81"/>
      <c r="AU17150" s="25"/>
    </row>
    <row r="17151">
      <c r="D17151" s="10"/>
      <c r="E17151" s="10"/>
      <c r="G17151" s="81"/>
      <c r="AU17151" s="25"/>
    </row>
    <row r="17152">
      <c r="D17152" s="10"/>
      <c r="E17152" s="10"/>
      <c r="G17152" s="81"/>
      <c r="AU17152" s="25"/>
    </row>
    <row r="17153">
      <c r="D17153" s="10"/>
      <c r="E17153" s="10"/>
      <c r="G17153" s="81"/>
      <c r="AU17153" s="25"/>
    </row>
    <row r="17154">
      <c r="D17154" s="10"/>
      <c r="E17154" s="10"/>
      <c r="G17154" s="81"/>
      <c r="AU17154" s="25"/>
    </row>
    <row r="17155">
      <c r="D17155" s="10"/>
      <c r="E17155" s="10"/>
      <c r="G17155" s="81"/>
      <c r="AU17155" s="25"/>
    </row>
    <row r="17156">
      <c r="D17156" s="10"/>
      <c r="E17156" s="10"/>
      <c r="G17156" s="81"/>
      <c r="AU17156" s="25"/>
    </row>
    <row r="17157">
      <c r="D17157" s="10"/>
      <c r="E17157" s="10"/>
      <c r="G17157" s="81"/>
      <c r="AU17157" s="25"/>
    </row>
    <row r="17158">
      <c r="D17158" s="10"/>
      <c r="E17158" s="10"/>
      <c r="G17158" s="81"/>
      <c r="AU17158" s="25"/>
    </row>
    <row r="17159">
      <c r="D17159" s="10"/>
      <c r="E17159" s="10"/>
      <c r="G17159" s="81"/>
      <c r="AU17159" s="25"/>
    </row>
    <row r="17160">
      <c r="D17160" s="10"/>
      <c r="E17160" s="10"/>
      <c r="G17160" s="81"/>
      <c r="AU17160" s="25"/>
    </row>
    <row r="17161">
      <c r="D17161" s="10"/>
      <c r="E17161" s="10"/>
      <c r="G17161" s="81"/>
      <c r="AU17161" s="25"/>
    </row>
    <row r="17162">
      <c r="D17162" s="10"/>
      <c r="E17162" s="10"/>
      <c r="G17162" s="81"/>
      <c r="AU17162" s="25"/>
    </row>
    <row r="17163">
      <c r="D17163" s="10"/>
      <c r="E17163" s="10"/>
      <c r="G17163" s="81"/>
      <c r="AU17163" s="25"/>
    </row>
    <row r="17164">
      <c r="D17164" s="10"/>
      <c r="E17164" s="10"/>
      <c r="G17164" s="81"/>
      <c r="AU17164" s="25"/>
    </row>
    <row r="17165">
      <c r="D17165" s="10"/>
      <c r="E17165" s="10"/>
      <c r="G17165" s="81"/>
      <c r="AU17165" s="25"/>
    </row>
    <row r="17166">
      <c r="D17166" s="10"/>
      <c r="E17166" s="10"/>
      <c r="G17166" s="81"/>
      <c r="AU17166" s="25"/>
    </row>
    <row r="17167">
      <c r="D17167" s="10"/>
      <c r="E17167" s="10"/>
      <c r="G17167" s="81"/>
      <c r="AU17167" s="25"/>
    </row>
    <row r="17168">
      <c r="D17168" s="10"/>
      <c r="E17168" s="10"/>
      <c r="G17168" s="81"/>
      <c r="AU17168" s="25"/>
    </row>
    <row r="17169">
      <c r="D17169" s="10"/>
      <c r="E17169" s="10"/>
      <c r="G17169" s="81"/>
      <c r="AU17169" s="25"/>
    </row>
    <row r="17170">
      <c r="D17170" s="10"/>
      <c r="E17170" s="10"/>
      <c r="G17170" s="81"/>
      <c r="AU17170" s="25"/>
    </row>
    <row r="17171">
      <c r="D17171" s="10"/>
      <c r="E17171" s="10"/>
      <c r="G17171" s="81"/>
      <c r="AU17171" s="25"/>
    </row>
    <row r="17172">
      <c r="D17172" s="10"/>
      <c r="E17172" s="10"/>
      <c r="G17172" s="81"/>
      <c r="AU17172" s="25"/>
    </row>
    <row r="17173">
      <c r="D17173" s="10"/>
      <c r="E17173" s="10"/>
      <c r="G17173" s="81"/>
      <c r="AU17173" s="25"/>
    </row>
    <row r="17174">
      <c r="D17174" s="10"/>
      <c r="E17174" s="10"/>
      <c r="G17174" s="81"/>
      <c r="AU17174" s="25"/>
    </row>
    <row r="17175">
      <c r="D17175" s="10"/>
      <c r="E17175" s="10"/>
      <c r="G17175" s="81"/>
      <c r="AU17175" s="25"/>
    </row>
    <row r="17176">
      <c r="D17176" s="10"/>
      <c r="E17176" s="10"/>
      <c r="G17176" s="81"/>
      <c r="AU17176" s="25"/>
    </row>
    <row r="17177">
      <c r="D17177" s="10"/>
      <c r="E17177" s="10"/>
      <c r="G17177" s="81"/>
      <c r="AU17177" s="25"/>
    </row>
    <row r="17178">
      <c r="D17178" s="10"/>
      <c r="E17178" s="10"/>
      <c r="G17178" s="81"/>
      <c r="AU17178" s="25"/>
    </row>
    <row r="17179">
      <c r="D17179" s="10"/>
      <c r="E17179" s="10"/>
      <c r="G17179" s="81"/>
      <c r="AU17179" s="25"/>
    </row>
    <row r="17180">
      <c r="D17180" s="10"/>
      <c r="E17180" s="10"/>
      <c r="G17180" s="81"/>
      <c r="AU17180" s="25"/>
    </row>
    <row r="17181">
      <c r="D17181" s="10"/>
      <c r="E17181" s="10"/>
      <c r="G17181" s="81"/>
      <c r="AU17181" s="25"/>
    </row>
    <row r="17182">
      <c r="D17182" s="10"/>
      <c r="E17182" s="10"/>
      <c r="G17182" s="81"/>
      <c r="AU17182" s="25"/>
    </row>
    <row r="17183">
      <c r="D17183" s="10"/>
      <c r="E17183" s="10"/>
      <c r="G17183" s="81"/>
      <c r="AU17183" s="25"/>
    </row>
    <row r="17184">
      <c r="D17184" s="10"/>
      <c r="E17184" s="10"/>
      <c r="G17184" s="81"/>
      <c r="AU17184" s="25"/>
    </row>
    <row r="17185">
      <c r="D17185" s="10"/>
      <c r="E17185" s="10"/>
      <c r="G17185" s="81"/>
      <c r="AU17185" s="25"/>
    </row>
    <row r="17186">
      <c r="D17186" s="10"/>
      <c r="E17186" s="10"/>
      <c r="G17186" s="81"/>
      <c r="AU17186" s="25"/>
    </row>
    <row r="17187">
      <c r="D17187" s="10"/>
      <c r="E17187" s="10"/>
      <c r="G17187" s="81"/>
      <c r="AU17187" s="25"/>
    </row>
    <row r="17188">
      <c r="D17188" s="10"/>
      <c r="E17188" s="10"/>
      <c r="G17188" s="81"/>
      <c r="AU17188" s="25"/>
    </row>
    <row r="17189">
      <c r="D17189" s="10"/>
      <c r="E17189" s="10"/>
      <c r="G17189" s="81"/>
      <c r="AU17189" s="25"/>
    </row>
    <row r="17190">
      <c r="D17190" s="10"/>
      <c r="E17190" s="10"/>
      <c r="G17190" s="81"/>
      <c r="AU17190" s="25"/>
    </row>
    <row r="17191">
      <c r="D17191" s="10"/>
      <c r="E17191" s="10"/>
      <c r="G17191" s="81"/>
      <c r="AU17191" s="25"/>
    </row>
    <row r="17192">
      <c r="D17192" s="10"/>
      <c r="E17192" s="10"/>
      <c r="G17192" s="81"/>
      <c r="AU17192" s="25"/>
    </row>
    <row r="17193">
      <c r="D17193" s="10"/>
      <c r="E17193" s="10"/>
      <c r="G17193" s="81"/>
      <c r="AU17193" s="25"/>
    </row>
    <row r="17194">
      <c r="D17194" s="10"/>
      <c r="E17194" s="10"/>
      <c r="G17194" s="81"/>
      <c r="AU17194" s="25"/>
    </row>
    <row r="17195">
      <c r="D17195" s="10"/>
      <c r="E17195" s="10"/>
      <c r="G17195" s="81"/>
      <c r="AU17195" s="25"/>
    </row>
    <row r="17196">
      <c r="D17196" s="10"/>
      <c r="E17196" s="10"/>
      <c r="G17196" s="81"/>
      <c r="AU17196" s="25"/>
    </row>
    <row r="17197">
      <c r="D17197" s="10"/>
      <c r="E17197" s="10"/>
      <c r="G17197" s="81"/>
      <c r="AU17197" s="25"/>
    </row>
    <row r="17198">
      <c r="D17198" s="10"/>
      <c r="E17198" s="10"/>
      <c r="G17198" s="81"/>
      <c r="AU17198" s="25"/>
    </row>
    <row r="17199">
      <c r="D17199" s="10"/>
      <c r="E17199" s="10"/>
      <c r="G17199" s="81"/>
      <c r="AU17199" s="25"/>
    </row>
    <row r="17200">
      <c r="D17200" s="10"/>
      <c r="E17200" s="10"/>
      <c r="G17200" s="81"/>
      <c r="AU17200" s="25"/>
    </row>
    <row r="17201">
      <c r="D17201" s="10"/>
      <c r="E17201" s="10"/>
      <c r="G17201" s="81"/>
      <c r="AU17201" s="25"/>
    </row>
    <row r="17202">
      <c r="D17202" s="10"/>
      <c r="E17202" s="10"/>
      <c r="G17202" s="81"/>
      <c r="AU17202" s="25"/>
    </row>
    <row r="17203">
      <c r="D17203" s="10"/>
      <c r="E17203" s="10"/>
      <c r="G17203" s="81"/>
      <c r="AU17203" s="25"/>
    </row>
    <row r="17204">
      <c r="D17204" s="10"/>
      <c r="E17204" s="10"/>
      <c r="G17204" s="81"/>
      <c r="AU17204" s="25"/>
    </row>
    <row r="17205">
      <c r="D17205" s="10"/>
      <c r="E17205" s="10"/>
      <c r="G17205" s="81"/>
      <c r="AU17205" s="25"/>
    </row>
    <row r="17206">
      <c r="D17206" s="10"/>
      <c r="E17206" s="10"/>
      <c r="G17206" s="81"/>
      <c r="AU17206" s="25"/>
    </row>
    <row r="17207">
      <c r="D17207" s="10"/>
      <c r="E17207" s="10"/>
      <c r="G17207" s="81"/>
      <c r="AU17207" s="25"/>
    </row>
    <row r="17208">
      <c r="D17208" s="10"/>
      <c r="E17208" s="10"/>
      <c r="G17208" s="81"/>
      <c r="AU17208" s="25"/>
    </row>
    <row r="17209">
      <c r="D17209" s="10"/>
      <c r="E17209" s="10"/>
      <c r="G17209" s="81"/>
      <c r="AU17209" s="25"/>
    </row>
    <row r="17210">
      <c r="D17210" s="10"/>
      <c r="E17210" s="10"/>
      <c r="G17210" s="81"/>
      <c r="AU17210" s="25"/>
    </row>
    <row r="17211">
      <c r="D17211" s="10"/>
      <c r="E17211" s="10"/>
      <c r="G17211" s="81"/>
      <c r="AU17211" s="25"/>
    </row>
    <row r="17212">
      <c r="D17212" s="10"/>
      <c r="E17212" s="10"/>
      <c r="G17212" s="81"/>
      <c r="AU17212" s="25"/>
    </row>
    <row r="17213">
      <c r="D17213" s="10"/>
      <c r="E17213" s="10"/>
      <c r="G17213" s="81"/>
      <c r="AU17213" s="25"/>
    </row>
    <row r="17214">
      <c r="D17214" s="10"/>
      <c r="E17214" s="10"/>
      <c r="G17214" s="81"/>
      <c r="AU17214" s="25"/>
    </row>
    <row r="17215">
      <c r="D17215" s="10"/>
      <c r="E17215" s="10"/>
      <c r="G17215" s="81"/>
      <c r="AU17215" s="25"/>
    </row>
    <row r="17216">
      <c r="D17216" s="10"/>
      <c r="E17216" s="10"/>
      <c r="G17216" s="81"/>
      <c r="AU17216" s="25"/>
    </row>
    <row r="17217">
      <c r="D17217" s="10"/>
      <c r="E17217" s="10"/>
      <c r="G17217" s="81"/>
      <c r="AU17217" s="25"/>
    </row>
    <row r="17218">
      <c r="D17218" s="10"/>
      <c r="E17218" s="10"/>
      <c r="G17218" s="81"/>
      <c r="AU17218" s="25"/>
    </row>
    <row r="17219">
      <c r="D17219" s="10"/>
      <c r="E17219" s="10"/>
      <c r="G17219" s="81"/>
      <c r="AU17219" s="25"/>
    </row>
    <row r="17220">
      <c r="D17220" s="10"/>
      <c r="E17220" s="10"/>
      <c r="G17220" s="81"/>
      <c r="AU17220" s="25"/>
    </row>
    <row r="17221">
      <c r="D17221" s="10"/>
      <c r="E17221" s="10"/>
      <c r="G17221" s="81"/>
      <c r="AU17221" s="25"/>
    </row>
    <row r="17222">
      <c r="D17222" s="10"/>
      <c r="E17222" s="10"/>
      <c r="G17222" s="81"/>
      <c r="AU17222" s="25"/>
    </row>
    <row r="17223">
      <c r="D17223" s="10"/>
      <c r="E17223" s="10"/>
      <c r="G17223" s="81"/>
      <c r="AU17223" s="25"/>
    </row>
    <row r="17224">
      <c r="D17224" s="10"/>
      <c r="E17224" s="10"/>
      <c r="G17224" s="81"/>
      <c r="AU17224" s="25"/>
    </row>
    <row r="17225">
      <c r="D17225" s="10"/>
      <c r="E17225" s="10"/>
      <c r="G17225" s="81"/>
      <c r="AU17225" s="25"/>
    </row>
    <row r="17226">
      <c r="D17226" s="10"/>
      <c r="E17226" s="10"/>
      <c r="G17226" s="81"/>
      <c r="AU17226" s="25"/>
    </row>
    <row r="17227">
      <c r="D17227" s="10"/>
      <c r="E17227" s="10"/>
      <c r="G17227" s="81"/>
      <c r="AU17227" s="25"/>
    </row>
    <row r="17228">
      <c r="D17228" s="10"/>
      <c r="E17228" s="10"/>
      <c r="G17228" s="81"/>
      <c r="AU17228" s="25"/>
    </row>
    <row r="17229">
      <c r="D17229" s="10"/>
      <c r="E17229" s="10"/>
      <c r="G17229" s="81"/>
      <c r="AU17229" s="25"/>
    </row>
    <row r="17230">
      <c r="D17230" s="10"/>
      <c r="E17230" s="10"/>
      <c r="G17230" s="81"/>
      <c r="AU17230" s="25"/>
    </row>
    <row r="17231">
      <c r="D17231" s="10"/>
      <c r="E17231" s="10"/>
      <c r="G17231" s="81"/>
      <c r="AU17231" s="25"/>
    </row>
    <row r="17232">
      <c r="D17232" s="10"/>
      <c r="E17232" s="10"/>
      <c r="G17232" s="81"/>
      <c r="AU17232" s="25"/>
    </row>
    <row r="17233">
      <c r="D17233" s="10"/>
      <c r="E17233" s="10"/>
      <c r="G17233" s="81"/>
      <c r="AU17233" s="25"/>
    </row>
    <row r="17234">
      <c r="D17234" s="10"/>
      <c r="E17234" s="10"/>
      <c r="G17234" s="81"/>
      <c r="AU17234" s="25"/>
    </row>
    <row r="17235">
      <c r="D17235" s="10"/>
      <c r="E17235" s="10"/>
      <c r="G17235" s="81"/>
      <c r="AU17235" s="25"/>
    </row>
    <row r="17236">
      <c r="D17236" s="10"/>
      <c r="E17236" s="10"/>
      <c r="G17236" s="81"/>
      <c r="AU17236" s="25"/>
    </row>
    <row r="17237">
      <c r="D17237" s="10"/>
      <c r="E17237" s="10"/>
      <c r="G17237" s="81"/>
      <c r="AU17237" s="25"/>
    </row>
    <row r="17238">
      <c r="D17238" s="10"/>
      <c r="E17238" s="10"/>
      <c r="G17238" s="81"/>
      <c r="AU17238" s="25"/>
    </row>
    <row r="17239">
      <c r="D17239" s="10"/>
      <c r="E17239" s="10"/>
      <c r="G17239" s="81"/>
      <c r="AU17239" s="25"/>
    </row>
    <row r="17240">
      <c r="D17240" s="10"/>
      <c r="E17240" s="10"/>
      <c r="G17240" s="81"/>
      <c r="AU17240" s="25"/>
    </row>
    <row r="17241">
      <c r="D17241" s="10"/>
      <c r="E17241" s="10"/>
      <c r="G17241" s="81"/>
      <c r="AU17241" s="25"/>
    </row>
    <row r="17242">
      <c r="D17242" s="10"/>
      <c r="E17242" s="10"/>
      <c r="G17242" s="81"/>
      <c r="AU17242" s="25"/>
    </row>
    <row r="17243">
      <c r="D17243" s="10"/>
      <c r="E17243" s="10"/>
      <c r="G17243" s="81"/>
      <c r="AU17243" s="25"/>
    </row>
    <row r="17244">
      <c r="D17244" s="10"/>
      <c r="E17244" s="10"/>
      <c r="G17244" s="81"/>
      <c r="AU17244" s="25"/>
    </row>
    <row r="17245">
      <c r="D17245" s="10"/>
      <c r="E17245" s="10"/>
      <c r="G17245" s="81"/>
      <c r="AU17245" s="25"/>
    </row>
    <row r="17246">
      <c r="D17246" s="10"/>
      <c r="E17246" s="10"/>
      <c r="G17246" s="81"/>
      <c r="AU17246" s="25"/>
    </row>
    <row r="17247">
      <c r="D17247" s="10"/>
      <c r="E17247" s="10"/>
      <c r="G17247" s="81"/>
      <c r="AU17247" s="25"/>
    </row>
    <row r="17248">
      <c r="D17248" s="10"/>
      <c r="E17248" s="10"/>
      <c r="G17248" s="81"/>
      <c r="AU17248" s="25"/>
    </row>
    <row r="17249">
      <c r="D17249" s="10"/>
      <c r="E17249" s="10"/>
      <c r="G17249" s="81"/>
      <c r="AU17249" s="25"/>
    </row>
    <row r="17250">
      <c r="D17250" s="10"/>
      <c r="E17250" s="10"/>
      <c r="G17250" s="81"/>
      <c r="AU17250" s="25"/>
    </row>
    <row r="17251">
      <c r="D17251" s="10"/>
      <c r="E17251" s="10"/>
      <c r="G17251" s="81"/>
      <c r="AU17251" s="25"/>
    </row>
    <row r="17252">
      <c r="D17252" s="10"/>
      <c r="E17252" s="10"/>
      <c r="G17252" s="81"/>
      <c r="AU17252" s="25"/>
    </row>
    <row r="17253">
      <c r="D17253" s="10"/>
      <c r="E17253" s="10"/>
      <c r="G17253" s="81"/>
      <c r="AU17253" s="25"/>
    </row>
    <row r="17254">
      <c r="D17254" s="10"/>
      <c r="E17254" s="10"/>
      <c r="G17254" s="81"/>
      <c r="AU17254" s="25"/>
    </row>
    <row r="17255">
      <c r="D17255" s="10"/>
      <c r="E17255" s="10"/>
      <c r="G17255" s="81"/>
      <c r="AU17255" s="25"/>
    </row>
    <row r="17256">
      <c r="D17256" s="10"/>
      <c r="E17256" s="10"/>
      <c r="G17256" s="81"/>
      <c r="AU17256" s="25"/>
    </row>
    <row r="17257">
      <c r="D17257" s="10"/>
      <c r="E17257" s="10"/>
      <c r="G17257" s="81"/>
      <c r="AU17257" s="25"/>
    </row>
    <row r="17258">
      <c r="D17258" s="10"/>
      <c r="E17258" s="10"/>
      <c r="G17258" s="81"/>
      <c r="AU17258" s="25"/>
    </row>
    <row r="17259">
      <c r="D17259" s="10"/>
      <c r="E17259" s="10"/>
      <c r="G17259" s="81"/>
      <c r="AU17259" s="25"/>
    </row>
    <row r="17260">
      <c r="D17260" s="10"/>
      <c r="E17260" s="10"/>
      <c r="G17260" s="81"/>
      <c r="AU17260" s="25"/>
    </row>
    <row r="17261">
      <c r="D17261" s="10"/>
      <c r="E17261" s="10"/>
      <c r="G17261" s="81"/>
      <c r="AU17261" s="25"/>
    </row>
    <row r="17262">
      <c r="D17262" s="10"/>
      <c r="E17262" s="10"/>
      <c r="G17262" s="81"/>
      <c r="AU17262" s="25"/>
    </row>
    <row r="17263">
      <c r="D17263" s="10"/>
      <c r="E17263" s="10"/>
      <c r="G17263" s="81"/>
      <c r="AU17263" s="25"/>
    </row>
    <row r="17264">
      <c r="D17264" s="10"/>
      <c r="E17264" s="10"/>
      <c r="G17264" s="81"/>
      <c r="AU17264" s="25"/>
    </row>
    <row r="17265">
      <c r="D17265" s="10"/>
      <c r="E17265" s="10"/>
      <c r="G17265" s="81"/>
      <c r="AU17265" s="25"/>
    </row>
    <row r="17266">
      <c r="D17266" s="10"/>
      <c r="E17266" s="10"/>
      <c r="G17266" s="81"/>
      <c r="AU17266" s="25"/>
    </row>
    <row r="17267">
      <c r="D17267" s="10"/>
      <c r="E17267" s="10"/>
      <c r="G17267" s="81"/>
      <c r="AU17267" s="25"/>
    </row>
    <row r="17268">
      <c r="D17268" s="10"/>
      <c r="E17268" s="10"/>
      <c r="G17268" s="81"/>
      <c r="AU17268" s="25"/>
    </row>
    <row r="17269">
      <c r="D17269" s="10"/>
      <c r="E17269" s="10"/>
      <c r="G17269" s="81"/>
      <c r="AU17269" s="25"/>
    </row>
    <row r="17270">
      <c r="D17270" s="10"/>
      <c r="E17270" s="10"/>
      <c r="G17270" s="81"/>
      <c r="AU17270" s="25"/>
    </row>
    <row r="17271">
      <c r="D17271" s="10"/>
      <c r="E17271" s="10"/>
      <c r="G17271" s="81"/>
      <c r="AU17271" s="25"/>
    </row>
    <row r="17272">
      <c r="D17272" s="10"/>
      <c r="E17272" s="10"/>
      <c r="G17272" s="81"/>
      <c r="AU17272" s="25"/>
    </row>
    <row r="17273">
      <c r="D17273" s="10"/>
      <c r="E17273" s="10"/>
      <c r="G17273" s="81"/>
      <c r="AU17273" s="25"/>
    </row>
    <row r="17274">
      <c r="D17274" s="10"/>
      <c r="E17274" s="10"/>
      <c r="G17274" s="81"/>
      <c r="AU17274" s="25"/>
    </row>
    <row r="17275">
      <c r="D17275" s="10"/>
      <c r="E17275" s="10"/>
      <c r="G17275" s="81"/>
      <c r="AU17275" s="25"/>
    </row>
    <row r="17276">
      <c r="D17276" s="10"/>
      <c r="E17276" s="10"/>
      <c r="G17276" s="81"/>
      <c r="AU17276" s="25"/>
    </row>
    <row r="17277">
      <c r="D17277" s="10"/>
      <c r="E17277" s="10"/>
      <c r="G17277" s="81"/>
      <c r="AU17277" s="25"/>
    </row>
    <row r="17278">
      <c r="D17278" s="10"/>
      <c r="E17278" s="10"/>
      <c r="G17278" s="81"/>
      <c r="AU17278" s="25"/>
    </row>
    <row r="17279">
      <c r="D17279" s="10"/>
      <c r="E17279" s="10"/>
      <c r="G17279" s="81"/>
      <c r="AU17279" s="25"/>
    </row>
    <row r="17280">
      <c r="D17280" s="10"/>
      <c r="E17280" s="10"/>
      <c r="G17280" s="81"/>
      <c r="AU17280" s="25"/>
    </row>
    <row r="17281">
      <c r="D17281" s="10"/>
      <c r="E17281" s="10"/>
      <c r="G17281" s="81"/>
      <c r="AU17281" s="25"/>
    </row>
    <row r="17282">
      <c r="D17282" s="10"/>
      <c r="E17282" s="10"/>
      <c r="G17282" s="81"/>
      <c r="AU17282" s="25"/>
    </row>
    <row r="17283">
      <c r="D17283" s="10"/>
      <c r="E17283" s="10"/>
      <c r="G17283" s="81"/>
      <c r="AU17283" s="25"/>
    </row>
    <row r="17284">
      <c r="D17284" s="10"/>
      <c r="E17284" s="10"/>
      <c r="G17284" s="81"/>
      <c r="AU17284" s="25"/>
    </row>
    <row r="17285">
      <c r="D17285" s="10"/>
      <c r="E17285" s="10"/>
      <c r="G17285" s="81"/>
      <c r="AU17285" s="25"/>
    </row>
    <row r="17286">
      <c r="D17286" s="10"/>
      <c r="E17286" s="10"/>
      <c r="G17286" s="81"/>
      <c r="AU17286" s="25"/>
    </row>
    <row r="17287">
      <c r="D17287" s="10"/>
      <c r="E17287" s="10"/>
      <c r="G17287" s="81"/>
      <c r="AU17287" s="25"/>
    </row>
    <row r="17288">
      <c r="D17288" s="10"/>
      <c r="E17288" s="10"/>
      <c r="G17288" s="81"/>
      <c r="AU17288" s="25"/>
    </row>
    <row r="17289">
      <c r="D17289" s="10"/>
      <c r="E17289" s="10"/>
      <c r="G17289" s="81"/>
      <c r="AU17289" s="25"/>
    </row>
    <row r="17290">
      <c r="D17290" s="10"/>
      <c r="E17290" s="10"/>
      <c r="G17290" s="81"/>
      <c r="AU17290" s="25"/>
    </row>
    <row r="17291">
      <c r="D17291" s="10"/>
      <c r="E17291" s="10"/>
      <c r="G17291" s="81"/>
      <c r="AU17291" s="25"/>
    </row>
    <row r="17292">
      <c r="D17292" s="10"/>
      <c r="E17292" s="10"/>
      <c r="G17292" s="81"/>
      <c r="AU17292" s="25"/>
    </row>
    <row r="17293">
      <c r="D17293" s="10"/>
      <c r="E17293" s="10"/>
      <c r="G17293" s="81"/>
      <c r="AU17293" s="25"/>
    </row>
    <row r="17294">
      <c r="D17294" s="10"/>
      <c r="E17294" s="10"/>
      <c r="G17294" s="81"/>
      <c r="AU17294" s="25"/>
    </row>
    <row r="17295">
      <c r="D17295" s="10"/>
      <c r="E17295" s="10"/>
      <c r="G17295" s="81"/>
      <c r="AU17295" s="25"/>
    </row>
    <row r="17296">
      <c r="D17296" s="10"/>
      <c r="E17296" s="10"/>
      <c r="G17296" s="81"/>
      <c r="AU17296" s="25"/>
    </row>
    <row r="17297">
      <c r="D17297" s="10"/>
      <c r="E17297" s="10"/>
      <c r="G17297" s="81"/>
      <c r="AU17297" s="25"/>
    </row>
    <row r="17298">
      <c r="D17298" s="10"/>
      <c r="E17298" s="10"/>
      <c r="G17298" s="81"/>
      <c r="AU17298" s="25"/>
    </row>
    <row r="17299">
      <c r="D17299" s="10"/>
      <c r="E17299" s="10"/>
      <c r="G17299" s="81"/>
      <c r="AU17299" s="25"/>
    </row>
    <row r="17300">
      <c r="D17300" s="10"/>
      <c r="E17300" s="10"/>
      <c r="G17300" s="81"/>
      <c r="AU17300" s="25"/>
    </row>
    <row r="17301">
      <c r="D17301" s="10"/>
      <c r="E17301" s="10"/>
      <c r="G17301" s="81"/>
      <c r="AU17301" s="25"/>
    </row>
    <row r="17302">
      <c r="D17302" s="10"/>
      <c r="E17302" s="10"/>
      <c r="G17302" s="81"/>
      <c r="AU17302" s="25"/>
    </row>
    <row r="17303">
      <c r="D17303" s="10"/>
      <c r="E17303" s="10"/>
      <c r="G17303" s="81"/>
      <c r="AU17303" s="25"/>
    </row>
    <row r="17304">
      <c r="D17304" s="10"/>
      <c r="E17304" s="10"/>
      <c r="G17304" s="81"/>
      <c r="AU17304" s="25"/>
    </row>
    <row r="17305">
      <c r="D17305" s="10"/>
      <c r="E17305" s="10"/>
      <c r="G17305" s="81"/>
      <c r="AU17305" s="25"/>
    </row>
    <row r="17306">
      <c r="D17306" s="10"/>
      <c r="E17306" s="10"/>
      <c r="G17306" s="81"/>
      <c r="AU17306" s="25"/>
    </row>
    <row r="17307">
      <c r="D17307" s="10"/>
      <c r="E17307" s="10"/>
      <c r="G17307" s="81"/>
      <c r="AU17307" s="25"/>
    </row>
    <row r="17308">
      <c r="D17308" s="10"/>
      <c r="E17308" s="10"/>
      <c r="G17308" s="81"/>
      <c r="AU17308" s="25"/>
    </row>
    <row r="17309">
      <c r="D17309" s="10"/>
      <c r="E17309" s="10"/>
      <c r="G17309" s="81"/>
      <c r="AU17309" s="25"/>
    </row>
    <row r="17310">
      <c r="D17310" s="10"/>
      <c r="E17310" s="10"/>
      <c r="G17310" s="81"/>
      <c r="AU17310" s="25"/>
    </row>
    <row r="17311">
      <c r="D17311" s="10"/>
      <c r="E17311" s="10"/>
      <c r="G17311" s="81"/>
      <c r="AU17311" s="25"/>
    </row>
    <row r="17312">
      <c r="D17312" s="10"/>
      <c r="E17312" s="10"/>
      <c r="G17312" s="81"/>
      <c r="AU17312" s="25"/>
    </row>
    <row r="17313">
      <c r="D17313" s="10"/>
      <c r="E17313" s="10"/>
      <c r="G17313" s="81"/>
      <c r="AU17313" s="25"/>
    </row>
    <row r="17314">
      <c r="D17314" s="10"/>
      <c r="E17314" s="10"/>
      <c r="G17314" s="81"/>
      <c r="AU17314" s="25"/>
    </row>
    <row r="17315">
      <c r="D17315" s="10"/>
      <c r="E17315" s="10"/>
      <c r="G17315" s="81"/>
      <c r="AU17315" s="25"/>
    </row>
    <row r="17316">
      <c r="D17316" s="10"/>
      <c r="E17316" s="10"/>
      <c r="G17316" s="81"/>
      <c r="AU17316" s="25"/>
    </row>
    <row r="17317">
      <c r="D17317" s="10"/>
      <c r="E17317" s="10"/>
      <c r="G17317" s="81"/>
      <c r="AU17317" s="25"/>
    </row>
    <row r="17318">
      <c r="D17318" s="10"/>
      <c r="E17318" s="10"/>
      <c r="G17318" s="81"/>
      <c r="AU17318" s="25"/>
    </row>
    <row r="17319">
      <c r="D17319" s="10"/>
      <c r="E17319" s="10"/>
      <c r="G17319" s="81"/>
      <c r="AU17319" s="25"/>
    </row>
    <row r="17320">
      <c r="D17320" s="10"/>
      <c r="E17320" s="10"/>
      <c r="G17320" s="81"/>
      <c r="AU17320" s="25"/>
    </row>
    <row r="17321">
      <c r="D17321" s="10"/>
      <c r="E17321" s="10"/>
      <c r="G17321" s="81"/>
      <c r="AU17321" s="25"/>
    </row>
    <row r="17322">
      <c r="D17322" s="10"/>
      <c r="E17322" s="10"/>
      <c r="G17322" s="81"/>
      <c r="AU17322" s="25"/>
    </row>
    <row r="17323">
      <c r="D17323" s="10"/>
      <c r="E17323" s="10"/>
      <c r="G17323" s="81"/>
      <c r="AU17323" s="25"/>
    </row>
    <row r="17324">
      <c r="D17324" s="10"/>
      <c r="E17324" s="10"/>
      <c r="G17324" s="81"/>
      <c r="AU17324" s="25"/>
    </row>
    <row r="17325">
      <c r="D17325" s="10"/>
      <c r="E17325" s="10"/>
      <c r="G17325" s="81"/>
      <c r="AU17325" s="25"/>
    </row>
    <row r="17326">
      <c r="D17326" s="10"/>
      <c r="E17326" s="10"/>
      <c r="G17326" s="81"/>
      <c r="AU17326" s="25"/>
    </row>
    <row r="17327">
      <c r="D17327" s="10"/>
      <c r="E17327" s="10"/>
      <c r="G17327" s="81"/>
      <c r="AU17327" s="25"/>
    </row>
    <row r="17328">
      <c r="D17328" s="10"/>
      <c r="E17328" s="10"/>
      <c r="G17328" s="81"/>
      <c r="AU17328" s="25"/>
    </row>
    <row r="17329">
      <c r="D17329" s="10"/>
      <c r="E17329" s="10"/>
      <c r="G17329" s="81"/>
      <c r="AU17329" s="25"/>
    </row>
    <row r="17330">
      <c r="D17330" s="10"/>
      <c r="E17330" s="10"/>
      <c r="G17330" s="81"/>
      <c r="AU17330" s="25"/>
    </row>
    <row r="17331">
      <c r="D17331" s="10"/>
      <c r="E17331" s="10"/>
      <c r="G17331" s="81"/>
      <c r="AU17331" s="25"/>
    </row>
    <row r="17332">
      <c r="D17332" s="10"/>
      <c r="E17332" s="10"/>
      <c r="G17332" s="81"/>
      <c r="AU17332" s="25"/>
    </row>
    <row r="17333">
      <c r="D17333" s="10"/>
      <c r="E17333" s="10"/>
      <c r="G17333" s="81"/>
      <c r="AU17333" s="25"/>
    </row>
    <row r="17334">
      <c r="D17334" s="10"/>
      <c r="E17334" s="10"/>
      <c r="G17334" s="81"/>
      <c r="AU17334" s="25"/>
    </row>
    <row r="17335">
      <c r="D17335" s="10"/>
      <c r="E17335" s="10"/>
      <c r="G17335" s="81"/>
      <c r="AU17335" s="25"/>
    </row>
    <row r="17336">
      <c r="D17336" s="10"/>
      <c r="E17336" s="10"/>
      <c r="G17336" s="81"/>
      <c r="AU17336" s="25"/>
    </row>
    <row r="17337">
      <c r="D17337" s="10"/>
      <c r="E17337" s="10"/>
      <c r="G17337" s="81"/>
      <c r="AU17337" s="25"/>
    </row>
    <row r="17338">
      <c r="D17338" s="10"/>
      <c r="E17338" s="10"/>
      <c r="G17338" s="81"/>
      <c r="AU17338" s="25"/>
    </row>
    <row r="17339">
      <c r="D17339" s="10"/>
      <c r="E17339" s="10"/>
      <c r="G17339" s="81"/>
      <c r="AU17339" s="25"/>
    </row>
    <row r="17340">
      <c r="D17340" s="10"/>
      <c r="E17340" s="10"/>
      <c r="G17340" s="81"/>
      <c r="AU17340" s="25"/>
    </row>
    <row r="17341">
      <c r="D17341" s="10"/>
      <c r="E17341" s="10"/>
      <c r="G17341" s="81"/>
      <c r="AU17341" s="25"/>
    </row>
    <row r="17342">
      <c r="D17342" s="10"/>
      <c r="E17342" s="10"/>
      <c r="G17342" s="81"/>
      <c r="AU17342" s="25"/>
    </row>
    <row r="17343">
      <c r="D17343" s="10"/>
      <c r="E17343" s="10"/>
      <c r="G17343" s="81"/>
      <c r="AU17343" s="25"/>
    </row>
    <row r="17344">
      <c r="D17344" s="10"/>
      <c r="E17344" s="10"/>
      <c r="G17344" s="81"/>
      <c r="AU17344" s="25"/>
    </row>
    <row r="17345">
      <c r="D17345" s="10"/>
      <c r="E17345" s="10"/>
      <c r="G17345" s="81"/>
      <c r="AU17345" s="25"/>
    </row>
    <row r="17346">
      <c r="D17346" s="10"/>
      <c r="E17346" s="10"/>
      <c r="G17346" s="81"/>
      <c r="AU17346" s="25"/>
    </row>
    <row r="17347">
      <c r="D17347" s="10"/>
      <c r="E17347" s="10"/>
      <c r="G17347" s="81"/>
      <c r="AU17347" s="25"/>
    </row>
    <row r="17348">
      <c r="D17348" s="10"/>
      <c r="E17348" s="10"/>
      <c r="G17348" s="81"/>
      <c r="AU17348" s="25"/>
    </row>
    <row r="17349">
      <c r="D17349" s="10"/>
      <c r="E17349" s="10"/>
      <c r="G17349" s="81"/>
      <c r="AU17349" s="25"/>
    </row>
    <row r="17350">
      <c r="D17350" s="10"/>
      <c r="E17350" s="10"/>
      <c r="G17350" s="81"/>
      <c r="AU17350" s="25"/>
    </row>
    <row r="17351">
      <c r="D17351" s="10"/>
      <c r="E17351" s="10"/>
      <c r="G17351" s="81"/>
      <c r="AU17351" s="25"/>
    </row>
    <row r="17352">
      <c r="D17352" s="10"/>
      <c r="E17352" s="10"/>
      <c r="G17352" s="81"/>
      <c r="AU17352" s="25"/>
    </row>
    <row r="17353">
      <c r="D17353" s="10"/>
      <c r="E17353" s="10"/>
      <c r="G17353" s="81"/>
      <c r="AU17353" s="25"/>
    </row>
    <row r="17354">
      <c r="D17354" s="10"/>
      <c r="E17354" s="10"/>
      <c r="G17354" s="81"/>
      <c r="AU17354" s="25"/>
    </row>
    <row r="17355">
      <c r="D17355" s="10"/>
      <c r="E17355" s="10"/>
      <c r="G17355" s="81"/>
      <c r="AU17355" s="25"/>
    </row>
    <row r="17356">
      <c r="D17356" s="10"/>
      <c r="E17356" s="10"/>
      <c r="G17356" s="81"/>
      <c r="AU17356" s="25"/>
    </row>
    <row r="17357">
      <c r="D17357" s="10"/>
      <c r="E17357" s="10"/>
      <c r="G17357" s="81"/>
      <c r="AU17357" s="25"/>
    </row>
    <row r="17358">
      <c r="D17358" s="10"/>
      <c r="E17358" s="10"/>
      <c r="G17358" s="81"/>
      <c r="AU17358" s="25"/>
    </row>
    <row r="17359">
      <c r="D17359" s="10"/>
      <c r="E17359" s="10"/>
      <c r="G17359" s="81"/>
      <c r="AU17359" s="25"/>
    </row>
    <row r="17360">
      <c r="D17360" s="10"/>
      <c r="E17360" s="10"/>
      <c r="G17360" s="81"/>
      <c r="AU17360" s="25"/>
    </row>
    <row r="17361">
      <c r="D17361" s="10"/>
      <c r="E17361" s="10"/>
      <c r="G17361" s="81"/>
      <c r="AU17361" s="25"/>
    </row>
    <row r="17362">
      <c r="D17362" s="10"/>
      <c r="E17362" s="10"/>
      <c r="G17362" s="81"/>
      <c r="AU17362" s="25"/>
    </row>
    <row r="17363">
      <c r="D17363" s="10"/>
      <c r="E17363" s="10"/>
      <c r="G17363" s="81"/>
      <c r="AU17363" s="25"/>
    </row>
    <row r="17364">
      <c r="D17364" s="10"/>
      <c r="E17364" s="10"/>
      <c r="G17364" s="81"/>
      <c r="AU17364" s="25"/>
    </row>
    <row r="17365">
      <c r="D17365" s="10"/>
      <c r="E17365" s="10"/>
      <c r="G17365" s="81"/>
      <c r="AU17365" s="25"/>
    </row>
    <row r="17366">
      <c r="D17366" s="10"/>
      <c r="E17366" s="10"/>
      <c r="G17366" s="81"/>
      <c r="AU17366" s="25"/>
    </row>
    <row r="17367">
      <c r="D17367" s="10"/>
      <c r="E17367" s="10"/>
      <c r="G17367" s="81"/>
      <c r="AU17367" s="25"/>
    </row>
    <row r="17368">
      <c r="D17368" s="10"/>
      <c r="E17368" s="10"/>
      <c r="G17368" s="81"/>
      <c r="AU17368" s="25"/>
    </row>
    <row r="17369">
      <c r="D17369" s="10"/>
      <c r="E17369" s="10"/>
      <c r="G17369" s="81"/>
      <c r="AU17369" s="25"/>
    </row>
    <row r="17370">
      <c r="D17370" s="10"/>
      <c r="E17370" s="10"/>
      <c r="G17370" s="81"/>
      <c r="AU17370" s="25"/>
    </row>
    <row r="17371">
      <c r="D17371" s="10"/>
      <c r="E17371" s="10"/>
      <c r="G17371" s="81"/>
      <c r="AU17371" s="25"/>
    </row>
    <row r="17372">
      <c r="D17372" s="10"/>
      <c r="E17372" s="10"/>
      <c r="G17372" s="81"/>
      <c r="AU17372" s="25"/>
    </row>
    <row r="17373">
      <c r="D17373" s="10"/>
      <c r="E17373" s="10"/>
      <c r="G17373" s="81"/>
      <c r="AU17373" s="25"/>
    </row>
    <row r="17374">
      <c r="D17374" s="10"/>
      <c r="E17374" s="10"/>
      <c r="G17374" s="81"/>
      <c r="AU17374" s="25"/>
    </row>
    <row r="17375">
      <c r="D17375" s="10"/>
      <c r="E17375" s="10"/>
      <c r="G17375" s="81"/>
      <c r="AU17375" s="25"/>
    </row>
    <row r="17376">
      <c r="D17376" s="10"/>
      <c r="E17376" s="10"/>
      <c r="G17376" s="81"/>
      <c r="AU17376" s="25"/>
    </row>
    <row r="17377">
      <c r="D17377" s="10"/>
      <c r="E17377" s="10"/>
      <c r="G17377" s="81"/>
      <c r="AU17377" s="25"/>
    </row>
    <row r="17378">
      <c r="D17378" s="10"/>
      <c r="E17378" s="10"/>
      <c r="G17378" s="81"/>
      <c r="AU17378" s="25"/>
    </row>
    <row r="17379">
      <c r="D17379" s="10"/>
      <c r="E17379" s="10"/>
      <c r="G17379" s="81"/>
      <c r="AU17379" s="25"/>
    </row>
    <row r="17380">
      <c r="D17380" s="10"/>
      <c r="E17380" s="10"/>
      <c r="G17380" s="81"/>
      <c r="AU17380" s="25"/>
    </row>
    <row r="17381">
      <c r="D17381" s="10"/>
      <c r="E17381" s="10"/>
      <c r="G17381" s="81"/>
      <c r="AU17381" s="25"/>
    </row>
    <row r="17382">
      <c r="D17382" s="10"/>
      <c r="E17382" s="10"/>
      <c r="G17382" s="81"/>
      <c r="AU17382" s="25"/>
    </row>
    <row r="17383">
      <c r="D17383" s="10"/>
      <c r="E17383" s="10"/>
      <c r="G17383" s="81"/>
      <c r="AU17383" s="25"/>
    </row>
    <row r="17384">
      <c r="D17384" s="10"/>
      <c r="E17384" s="10"/>
      <c r="G17384" s="81"/>
      <c r="AU17384" s="25"/>
    </row>
    <row r="17385">
      <c r="D17385" s="10"/>
      <c r="E17385" s="10"/>
      <c r="G17385" s="81"/>
      <c r="AU17385" s="25"/>
    </row>
    <row r="17386">
      <c r="D17386" s="10"/>
      <c r="E17386" s="10"/>
      <c r="G17386" s="81"/>
      <c r="AU17386" s="25"/>
    </row>
    <row r="17387">
      <c r="D17387" s="10"/>
      <c r="E17387" s="10"/>
      <c r="G17387" s="81"/>
      <c r="AU17387" s="25"/>
    </row>
    <row r="17388">
      <c r="D17388" s="10"/>
      <c r="E17388" s="10"/>
      <c r="G17388" s="81"/>
      <c r="AU17388" s="25"/>
    </row>
    <row r="17389">
      <c r="D17389" s="10"/>
      <c r="E17389" s="10"/>
      <c r="G17389" s="81"/>
      <c r="AU17389" s="25"/>
    </row>
    <row r="17390">
      <c r="D17390" s="10"/>
      <c r="E17390" s="10"/>
      <c r="G17390" s="81"/>
      <c r="AU17390" s="25"/>
    </row>
    <row r="17391">
      <c r="D17391" s="10"/>
      <c r="E17391" s="10"/>
      <c r="G17391" s="81"/>
      <c r="AU17391" s="25"/>
    </row>
    <row r="17392">
      <c r="D17392" s="10"/>
      <c r="E17392" s="10"/>
      <c r="G17392" s="81"/>
      <c r="AU17392" s="25"/>
    </row>
    <row r="17393">
      <c r="D17393" s="10"/>
      <c r="E17393" s="10"/>
      <c r="G17393" s="81"/>
      <c r="AU17393" s="25"/>
    </row>
    <row r="17394">
      <c r="D17394" s="10"/>
      <c r="E17394" s="10"/>
      <c r="G17394" s="81"/>
      <c r="AU17394" s="25"/>
    </row>
    <row r="17395">
      <c r="D17395" s="10"/>
      <c r="E17395" s="10"/>
      <c r="G17395" s="81"/>
      <c r="AU17395" s="25"/>
    </row>
    <row r="17396">
      <c r="D17396" s="10"/>
      <c r="E17396" s="10"/>
      <c r="G17396" s="81"/>
      <c r="AU17396" s="25"/>
    </row>
    <row r="17397">
      <c r="D17397" s="10"/>
      <c r="E17397" s="10"/>
      <c r="G17397" s="81"/>
      <c r="AU17397" s="25"/>
    </row>
    <row r="17398">
      <c r="D17398" s="10"/>
      <c r="E17398" s="10"/>
      <c r="G17398" s="81"/>
      <c r="AU17398" s="25"/>
    </row>
    <row r="17399">
      <c r="D17399" s="10"/>
      <c r="E17399" s="10"/>
      <c r="G17399" s="81"/>
      <c r="AU17399" s="25"/>
    </row>
    <row r="17400">
      <c r="D17400" s="10"/>
      <c r="E17400" s="10"/>
      <c r="G17400" s="81"/>
      <c r="AU17400" s="25"/>
    </row>
    <row r="17401">
      <c r="D17401" s="10"/>
      <c r="E17401" s="10"/>
      <c r="G17401" s="81"/>
      <c r="AU17401" s="25"/>
    </row>
    <row r="17402">
      <c r="D17402" s="10"/>
      <c r="E17402" s="10"/>
      <c r="G17402" s="81"/>
      <c r="AU17402" s="25"/>
    </row>
    <row r="17403">
      <c r="D17403" s="10"/>
      <c r="E17403" s="10"/>
      <c r="G17403" s="81"/>
      <c r="AU17403" s="25"/>
    </row>
    <row r="17404">
      <c r="D17404" s="10"/>
      <c r="E17404" s="10"/>
      <c r="G17404" s="81"/>
      <c r="AU17404" s="25"/>
    </row>
    <row r="17405">
      <c r="D17405" s="10"/>
      <c r="E17405" s="10"/>
      <c r="G17405" s="81"/>
      <c r="AU17405" s="25"/>
    </row>
    <row r="17406">
      <c r="D17406" s="10"/>
      <c r="E17406" s="10"/>
      <c r="G17406" s="81"/>
      <c r="AU17406" s="25"/>
    </row>
    <row r="17407">
      <c r="D17407" s="10"/>
      <c r="E17407" s="10"/>
      <c r="G17407" s="81"/>
      <c r="AU17407" s="25"/>
    </row>
    <row r="17408">
      <c r="D17408" s="10"/>
      <c r="E17408" s="10"/>
      <c r="G17408" s="81"/>
      <c r="AU17408" s="25"/>
    </row>
    <row r="17409">
      <c r="D17409" s="10"/>
      <c r="E17409" s="10"/>
      <c r="G17409" s="81"/>
      <c r="AU17409" s="25"/>
    </row>
    <row r="17410">
      <c r="D17410" s="10"/>
      <c r="E17410" s="10"/>
      <c r="G17410" s="81"/>
      <c r="AU17410" s="25"/>
    </row>
    <row r="17411">
      <c r="D17411" s="10"/>
      <c r="E17411" s="10"/>
      <c r="G17411" s="81"/>
      <c r="AU17411" s="25"/>
    </row>
    <row r="17412">
      <c r="D17412" s="10"/>
      <c r="E17412" s="10"/>
      <c r="G17412" s="81"/>
      <c r="AU17412" s="25"/>
    </row>
    <row r="17413">
      <c r="D17413" s="10"/>
      <c r="E17413" s="10"/>
      <c r="G17413" s="81"/>
      <c r="AU17413" s="25"/>
    </row>
    <row r="17414">
      <c r="D17414" s="10"/>
      <c r="E17414" s="10"/>
      <c r="G17414" s="81"/>
      <c r="AU17414" s="25"/>
    </row>
    <row r="17415">
      <c r="D17415" s="10"/>
      <c r="E17415" s="10"/>
      <c r="G17415" s="81"/>
      <c r="AU17415" s="25"/>
    </row>
    <row r="17416">
      <c r="D17416" s="10"/>
      <c r="E17416" s="10"/>
      <c r="G17416" s="81"/>
      <c r="AU17416" s="25"/>
    </row>
    <row r="17417">
      <c r="D17417" s="10"/>
      <c r="E17417" s="10"/>
      <c r="G17417" s="81"/>
      <c r="AU17417" s="25"/>
    </row>
    <row r="17418">
      <c r="D17418" s="10"/>
      <c r="E17418" s="10"/>
      <c r="G17418" s="81"/>
      <c r="AU17418" s="25"/>
    </row>
    <row r="17419">
      <c r="D17419" s="10"/>
      <c r="E17419" s="10"/>
      <c r="G17419" s="81"/>
      <c r="AU17419" s="25"/>
    </row>
    <row r="17420">
      <c r="D17420" s="10"/>
      <c r="E17420" s="10"/>
      <c r="G17420" s="81"/>
      <c r="AU17420" s="25"/>
    </row>
    <row r="17421">
      <c r="D17421" s="10"/>
      <c r="E17421" s="10"/>
      <c r="G17421" s="81"/>
      <c r="AU17421" s="25"/>
    </row>
    <row r="17422">
      <c r="D17422" s="10"/>
      <c r="E17422" s="10"/>
      <c r="G17422" s="81"/>
      <c r="AU17422" s="25"/>
    </row>
    <row r="17423">
      <c r="D17423" s="10"/>
      <c r="E17423" s="10"/>
      <c r="G17423" s="81"/>
      <c r="AU17423" s="25"/>
    </row>
    <row r="17424">
      <c r="D17424" s="10"/>
      <c r="E17424" s="10"/>
      <c r="G17424" s="81"/>
      <c r="AU17424" s="25"/>
    </row>
    <row r="17425">
      <c r="D17425" s="10"/>
      <c r="E17425" s="10"/>
      <c r="G17425" s="81"/>
      <c r="AU17425" s="25"/>
    </row>
    <row r="17426">
      <c r="D17426" s="10"/>
      <c r="E17426" s="10"/>
      <c r="G17426" s="81"/>
      <c r="AU17426" s="25"/>
    </row>
    <row r="17427">
      <c r="D17427" s="10"/>
      <c r="E17427" s="10"/>
      <c r="G17427" s="81"/>
      <c r="AU17427" s="25"/>
    </row>
    <row r="17428">
      <c r="D17428" s="10"/>
      <c r="E17428" s="10"/>
      <c r="G17428" s="81"/>
      <c r="AU17428" s="25"/>
    </row>
    <row r="17429">
      <c r="D17429" s="10"/>
      <c r="E17429" s="10"/>
      <c r="G17429" s="81"/>
      <c r="AU17429" s="25"/>
    </row>
    <row r="17430">
      <c r="D17430" s="10"/>
      <c r="E17430" s="10"/>
      <c r="G17430" s="81"/>
      <c r="AU17430" s="25"/>
    </row>
    <row r="17431">
      <c r="D17431" s="10"/>
      <c r="E17431" s="10"/>
      <c r="G17431" s="81"/>
      <c r="AU17431" s="25"/>
    </row>
    <row r="17432">
      <c r="D17432" s="10"/>
      <c r="E17432" s="10"/>
      <c r="G17432" s="81"/>
      <c r="AU17432" s="25"/>
    </row>
    <row r="17433">
      <c r="D17433" s="10"/>
      <c r="E17433" s="10"/>
      <c r="G17433" s="81"/>
      <c r="AU17433" s="25"/>
    </row>
    <row r="17434">
      <c r="D17434" s="10"/>
      <c r="E17434" s="10"/>
      <c r="G17434" s="81"/>
      <c r="AU17434" s="25"/>
    </row>
    <row r="17435">
      <c r="D17435" s="10"/>
      <c r="E17435" s="10"/>
      <c r="G17435" s="81"/>
      <c r="AU17435" s="25"/>
    </row>
    <row r="17436">
      <c r="D17436" s="10"/>
      <c r="E17436" s="10"/>
      <c r="G17436" s="81"/>
      <c r="AU17436" s="25"/>
    </row>
    <row r="17437">
      <c r="D17437" s="10"/>
      <c r="E17437" s="10"/>
      <c r="G17437" s="81"/>
      <c r="AU17437" s="25"/>
    </row>
    <row r="17438">
      <c r="D17438" s="10"/>
      <c r="E17438" s="10"/>
      <c r="G17438" s="81"/>
      <c r="AU17438" s="25"/>
    </row>
    <row r="17439">
      <c r="D17439" s="10"/>
      <c r="E17439" s="10"/>
      <c r="G17439" s="81"/>
      <c r="AU17439" s="25"/>
    </row>
    <row r="17440">
      <c r="D17440" s="10"/>
      <c r="E17440" s="10"/>
      <c r="G17440" s="81"/>
      <c r="AU17440" s="25"/>
    </row>
    <row r="17441">
      <c r="D17441" s="10"/>
      <c r="E17441" s="10"/>
      <c r="G17441" s="81"/>
      <c r="AU17441" s="25"/>
    </row>
    <row r="17442">
      <c r="D17442" s="10"/>
      <c r="E17442" s="10"/>
      <c r="G17442" s="81"/>
      <c r="AU17442" s="25"/>
    </row>
    <row r="17443">
      <c r="D17443" s="10"/>
      <c r="E17443" s="10"/>
      <c r="G17443" s="81"/>
      <c r="AU17443" s="25"/>
    </row>
    <row r="17444">
      <c r="D17444" s="10"/>
      <c r="E17444" s="10"/>
      <c r="G17444" s="81"/>
      <c r="AU17444" s="25"/>
    </row>
    <row r="17445">
      <c r="D17445" s="10"/>
      <c r="E17445" s="10"/>
      <c r="G17445" s="81"/>
      <c r="AU17445" s="25"/>
    </row>
    <row r="17446">
      <c r="D17446" s="10"/>
      <c r="E17446" s="10"/>
      <c r="G17446" s="81"/>
      <c r="AU17446" s="25"/>
    </row>
    <row r="17447">
      <c r="D17447" s="10"/>
      <c r="E17447" s="10"/>
      <c r="G17447" s="81"/>
      <c r="AU17447" s="25"/>
    </row>
    <row r="17448">
      <c r="D17448" s="10"/>
      <c r="E17448" s="10"/>
      <c r="G17448" s="81"/>
      <c r="AU17448" s="25"/>
    </row>
    <row r="17449">
      <c r="D17449" s="10"/>
      <c r="E17449" s="10"/>
      <c r="G17449" s="81"/>
      <c r="AU17449" s="25"/>
    </row>
    <row r="17450">
      <c r="D17450" s="10"/>
      <c r="E17450" s="10"/>
      <c r="G17450" s="81"/>
      <c r="AU17450" s="25"/>
    </row>
    <row r="17451">
      <c r="D17451" s="10"/>
      <c r="E17451" s="10"/>
      <c r="G17451" s="81"/>
      <c r="AU17451" s="25"/>
    </row>
    <row r="17452">
      <c r="D17452" s="10"/>
      <c r="E17452" s="10"/>
      <c r="G17452" s="81"/>
      <c r="AU17452" s="25"/>
    </row>
    <row r="17453">
      <c r="D17453" s="10"/>
      <c r="E17453" s="10"/>
      <c r="G17453" s="81"/>
      <c r="AU17453" s="25"/>
    </row>
    <row r="17454">
      <c r="D17454" s="10"/>
      <c r="E17454" s="10"/>
      <c r="G17454" s="81"/>
      <c r="AU17454" s="25"/>
    </row>
    <row r="17455">
      <c r="D17455" s="10"/>
      <c r="E17455" s="10"/>
      <c r="G17455" s="81"/>
      <c r="AU17455" s="25"/>
    </row>
    <row r="17456">
      <c r="D17456" s="10"/>
      <c r="E17456" s="10"/>
      <c r="G17456" s="81"/>
      <c r="AU17456" s="25"/>
    </row>
    <row r="17457">
      <c r="D17457" s="10"/>
      <c r="E17457" s="10"/>
      <c r="G17457" s="81"/>
      <c r="AU17457" s="25"/>
    </row>
    <row r="17458">
      <c r="D17458" s="10"/>
      <c r="E17458" s="10"/>
      <c r="G17458" s="81"/>
      <c r="AU17458" s="25"/>
    </row>
    <row r="17459">
      <c r="D17459" s="10"/>
      <c r="E17459" s="10"/>
      <c r="G17459" s="81"/>
      <c r="AU17459" s="25"/>
    </row>
    <row r="17460">
      <c r="D17460" s="10"/>
      <c r="E17460" s="10"/>
      <c r="G17460" s="81"/>
      <c r="AU17460" s="25"/>
    </row>
    <row r="17461">
      <c r="D17461" s="10"/>
      <c r="E17461" s="10"/>
      <c r="G17461" s="81"/>
      <c r="AU17461" s="25"/>
    </row>
    <row r="17462">
      <c r="D17462" s="10"/>
      <c r="E17462" s="10"/>
      <c r="G17462" s="81"/>
      <c r="AU17462" s="25"/>
    </row>
    <row r="17463">
      <c r="D17463" s="10"/>
      <c r="E17463" s="10"/>
      <c r="G17463" s="81"/>
      <c r="AU17463" s="25"/>
    </row>
    <row r="17464">
      <c r="D17464" s="10"/>
      <c r="E17464" s="10"/>
      <c r="G17464" s="81"/>
      <c r="AU17464" s="25"/>
    </row>
    <row r="17465">
      <c r="D17465" s="10"/>
      <c r="E17465" s="10"/>
      <c r="G17465" s="81"/>
      <c r="AU17465" s="25"/>
    </row>
    <row r="17466">
      <c r="D17466" s="10"/>
      <c r="E17466" s="10"/>
      <c r="G17466" s="81"/>
      <c r="AU17466" s="25"/>
    </row>
    <row r="17467">
      <c r="D17467" s="10"/>
      <c r="E17467" s="10"/>
      <c r="G17467" s="81"/>
      <c r="AU17467" s="25"/>
    </row>
    <row r="17468">
      <c r="D17468" s="10"/>
      <c r="E17468" s="10"/>
      <c r="G17468" s="81"/>
      <c r="AU17468" s="25"/>
    </row>
    <row r="17469">
      <c r="D17469" s="10"/>
      <c r="E17469" s="10"/>
      <c r="G17469" s="81"/>
      <c r="AU17469" s="25"/>
    </row>
    <row r="17470">
      <c r="D17470" s="10"/>
      <c r="E17470" s="10"/>
      <c r="G17470" s="81"/>
      <c r="AU17470" s="25"/>
    </row>
    <row r="17471">
      <c r="D17471" s="10"/>
      <c r="E17471" s="10"/>
      <c r="G17471" s="81"/>
      <c r="AU17471" s="25"/>
    </row>
    <row r="17472">
      <c r="D17472" s="10"/>
      <c r="E17472" s="10"/>
      <c r="G17472" s="81"/>
      <c r="AU17472" s="25"/>
    </row>
    <row r="17473">
      <c r="D17473" s="10"/>
      <c r="E17473" s="10"/>
      <c r="G17473" s="81"/>
      <c r="AU17473" s="25"/>
    </row>
    <row r="17474">
      <c r="D17474" s="10"/>
      <c r="E17474" s="10"/>
      <c r="G17474" s="81"/>
      <c r="AU17474" s="25"/>
    </row>
    <row r="17475">
      <c r="D17475" s="10"/>
      <c r="E17475" s="10"/>
      <c r="G17475" s="81"/>
      <c r="AU17475" s="25"/>
    </row>
    <row r="17476">
      <c r="D17476" s="10"/>
      <c r="E17476" s="10"/>
      <c r="G17476" s="81"/>
      <c r="AU17476" s="25"/>
    </row>
    <row r="17477">
      <c r="D17477" s="10"/>
      <c r="E17477" s="10"/>
      <c r="G17477" s="81"/>
      <c r="AU17477" s="25"/>
    </row>
    <row r="17478">
      <c r="D17478" s="10"/>
      <c r="E17478" s="10"/>
      <c r="G17478" s="81"/>
      <c r="AU17478" s="25"/>
    </row>
    <row r="17479">
      <c r="D17479" s="10"/>
      <c r="E17479" s="10"/>
      <c r="G17479" s="81"/>
      <c r="AU17479" s="25"/>
    </row>
    <row r="17480">
      <c r="D17480" s="10"/>
      <c r="E17480" s="10"/>
      <c r="G17480" s="81"/>
      <c r="AU17480" s="25"/>
    </row>
    <row r="17481">
      <c r="D17481" s="10"/>
      <c r="E17481" s="10"/>
      <c r="G17481" s="81"/>
      <c r="AU17481" s="25"/>
    </row>
    <row r="17482">
      <c r="D17482" s="10"/>
      <c r="E17482" s="10"/>
      <c r="G17482" s="81"/>
      <c r="AU17482" s="25"/>
    </row>
    <row r="17483">
      <c r="D17483" s="10"/>
      <c r="E17483" s="10"/>
      <c r="G17483" s="81"/>
      <c r="AU17483" s="25"/>
    </row>
    <row r="17484">
      <c r="D17484" s="10"/>
      <c r="E17484" s="10"/>
      <c r="G17484" s="81"/>
      <c r="AU17484" s="25"/>
    </row>
    <row r="17485">
      <c r="D17485" s="10"/>
      <c r="E17485" s="10"/>
      <c r="G17485" s="81"/>
      <c r="AU17485" s="25"/>
    </row>
    <row r="17486">
      <c r="D17486" s="10"/>
      <c r="E17486" s="10"/>
      <c r="G17486" s="81"/>
      <c r="AU17486" s="25"/>
    </row>
    <row r="17487">
      <c r="D17487" s="10"/>
      <c r="E17487" s="10"/>
      <c r="G17487" s="81"/>
      <c r="AU17487" s="25"/>
    </row>
    <row r="17488">
      <c r="D17488" s="10"/>
      <c r="E17488" s="10"/>
      <c r="G17488" s="81"/>
      <c r="AU17488" s="25"/>
    </row>
    <row r="17489">
      <c r="D17489" s="10"/>
      <c r="E17489" s="10"/>
      <c r="G17489" s="81"/>
      <c r="AU17489" s="25"/>
    </row>
    <row r="17490">
      <c r="D17490" s="10"/>
      <c r="E17490" s="10"/>
      <c r="G17490" s="81"/>
      <c r="AU17490" s="25"/>
    </row>
    <row r="17491">
      <c r="D17491" s="10"/>
      <c r="E17491" s="10"/>
      <c r="G17491" s="81"/>
      <c r="AU17491" s="25"/>
    </row>
    <row r="17492">
      <c r="D17492" s="10"/>
      <c r="E17492" s="10"/>
      <c r="G17492" s="81"/>
      <c r="AU17492" s="25"/>
    </row>
    <row r="17493">
      <c r="D17493" s="10"/>
      <c r="E17493" s="10"/>
      <c r="G17493" s="81"/>
      <c r="AU17493" s="25"/>
    </row>
    <row r="17494">
      <c r="D17494" s="10"/>
      <c r="E17494" s="10"/>
      <c r="G17494" s="81"/>
      <c r="AU17494" s="25"/>
    </row>
    <row r="17495">
      <c r="D17495" s="10"/>
      <c r="E17495" s="10"/>
      <c r="G17495" s="81"/>
      <c r="AU17495" s="25"/>
    </row>
    <row r="17496">
      <c r="D17496" s="10"/>
      <c r="E17496" s="10"/>
      <c r="G17496" s="81"/>
      <c r="AU17496" s="25"/>
    </row>
    <row r="17497">
      <c r="D17497" s="10"/>
      <c r="E17497" s="10"/>
      <c r="G17497" s="81"/>
      <c r="AU17497" s="25"/>
    </row>
    <row r="17498">
      <c r="D17498" s="10"/>
      <c r="E17498" s="10"/>
      <c r="G17498" s="81"/>
      <c r="AU17498" s="25"/>
    </row>
    <row r="17499">
      <c r="D17499" s="10"/>
      <c r="E17499" s="10"/>
      <c r="G17499" s="81"/>
      <c r="AU17499" s="25"/>
    </row>
    <row r="17500">
      <c r="D17500" s="10"/>
      <c r="E17500" s="10"/>
      <c r="G17500" s="81"/>
      <c r="AU17500" s="25"/>
    </row>
    <row r="17501">
      <c r="D17501" s="10"/>
      <c r="E17501" s="10"/>
      <c r="G17501" s="81"/>
      <c r="AU17501" s="25"/>
    </row>
    <row r="17502">
      <c r="D17502" s="10"/>
      <c r="E17502" s="10"/>
      <c r="G17502" s="81"/>
      <c r="AU17502" s="25"/>
    </row>
    <row r="17503">
      <c r="D17503" s="10"/>
      <c r="E17503" s="10"/>
      <c r="G17503" s="81"/>
      <c r="AU17503" s="25"/>
    </row>
    <row r="17504">
      <c r="D17504" s="10"/>
      <c r="E17504" s="10"/>
      <c r="G17504" s="81"/>
      <c r="AU17504" s="25"/>
    </row>
    <row r="17505">
      <c r="D17505" s="10"/>
      <c r="E17505" s="10"/>
      <c r="G17505" s="81"/>
      <c r="AU17505" s="25"/>
    </row>
    <row r="17506">
      <c r="D17506" s="10"/>
      <c r="E17506" s="10"/>
      <c r="G17506" s="81"/>
      <c r="AU17506" s="25"/>
    </row>
    <row r="17507">
      <c r="D17507" s="10"/>
      <c r="E17507" s="10"/>
      <c r="G17507" s="81"/>
      <c r="AU17507" s="25"/>
    </row>
    <row r="17508">
      <c r="D17508" s="10"/>
      <c r="E17508" s="10"/>
      <c r="G17508" s="81"/>
      <c r="AU17508" s="25"/>
    </row>
    <row r="17509">
      <c r="D17509" s="10"/>
      <c r="E17509" s="10"/>
      <c r="G17509" s="81"/>
      <c r="AU17509" s="25"/>
    </row>
    <row r="17510">
      <c r="D17510" s="10"/>
      <c r="E17510" s="10"/>
      <c r="G17510" s="81"/>
      <c r="AU17510" s="25"/>
    </row>
    <row r="17511">
      <c r="D17511" s="10"/>
      <c r="E17511" s="10"/>
      <c r="G17511" s="81"/>
      <c r="AU17511" s="25"/>
    </row>
    <row r="17512">
      <c r="D17512" s="10"/>
      <c r="E17512" s="10"/>
      <c r="G17512" s="81"/>
      <c r="AU17512" s="25"/>
    </row>
    <row r="17513">
      <c r="D17513" s="10"/>
      <c r="E17513" s="10"/>
      <c r="G17513" s="81"/>
      <c r="AU17513" s="25"/>
    </row>
    <row r="17514">
      <c r="D17514" s="10"/>
      <c r="E17514" s="10"/>
      <c r="G17514" s="81"/>
      <c r="AU17514" s="25"/>
    </row>
    <row r="17515">
      <c r="D17515" s="10"/>
      <c r="E17515" s="10"/>
      <c r="G17515" s="81"/>
      <c r="AU17515" s="25"/>
    </row>
    <row r="17516">
      <c r="D17516" s="10"/>
      <c r="E17516" s="10"/>
      <c r="G17516" s="81"/>
      <c r="AU17516" s="25"/>
    </row>
    <row r="17517">
      <c r="D17517" s="10"/>
      <c r="E17517" s="10"/>
      <c r="G17517" s="81"/>
      <c r="AU17517" s="25"/>
    </row>
    <row r="17518">
      <c r="D17518" s="10"/>
      <c r="E17518" s="10"/>
      <c r="G17518" s="81"/>
      <c r="AU17518" s="25"/>
    </row>
    <row r="17519">
      <c r="D17519" s="10"/>
      <c r="E17519" s="10"/>
      <c r="G17519" s="81"/>
      <c r="AU17519" s="25"/>
    </row>
    <row r="17520">
      <c r="D17520" s="10"/>
      <c r="E17520" s="10"/>
      <c r="G17520" s="81"/>
      <c r="AU17520" s="25"/>
    </row>
    <row r="17521">
      <c r="D17521" s="10"/>
      <c r="E17521" s="10"/>
      <c r="G17521" s="81"/>
      <c r="AU17521" s="25"/>
    </row>
    <row r="17522">
      <c r="D17522" s="10"/>
      <c r="E17522" s="10"/>
      <c r="G17522" s="81"/>
      <c r="AU17522" s="25"/>
    </row>
    <row r="17523">
      <c r="D17523" s="10"/>
      <c r="E17523" s="10"/>
      <c r="G17523" s="81"/>
      <c r="AU17523" s="25"/>
    </row>
    <row r="17524">
      <c r="D17524" s="10"/>
      <c r="E17524" s="10"/>
      <c r="G17524" s="81"/>
      <c r="AU17524" s="25"/>
    </row>
    <row r="17525">
      <c r="D17525" s="10"/>
      <c r="E17525" s="10"/>
      <c r="G17525" s="81"/>
      <c r="AU17525" s="25"/>
    </row>
    <row r="17526">
      <c r="D17526" s="10"/>
      <c r="E17526" s="10"/>
      <c r="G17526" s="81"/>
      <c r="AU17526" s="25"/>
    </row>
    <row r="17527">
      <c r="D17527" s="10"/>
      <c r="E17527" s="10"/>
      <c r="G17527" s="81"/>
      <c r="AU17527" s="25"/>
    </row>
    <row r="17528">
      <c r="D17528" s="10"/>
      <c r="E17528" s="10"/>
      <c r="G17528" s="81"/>
      <c r="AU17528" s="25"/>
    </row>
    <row r="17529">
      <c r="D17529" s="10"/>
      <c r="E17529" s="10"/>
      <c r="G17529" s="81"/>
      <c r="AU17529" s="25"/>
    </row>
    <row r="17530">
      <c r="D17530" s="10"/>
      <c r="E17530" s="10"/>
      <c r="G17530" s="81"/>
      <c r="AU17530" s="25"/>
    </row>
    <row r="17531">
      <c r="D17531" s="10"/>
      <c r="E17531" s="10"/>
      <c r="G17531" s="81"/>
      <c r="AU17531" s="25"/>
    </row>
    <row r="17532">
      <c r="D17532" s="10"/>
      <c r="E17532" s="10"/>
      <c r="G17532" s="81"/>
      <c r="AU17532" s="25"/>
    </row>
    <row r="17533">
      <c r="D17533" s="10"/>
      <c r="E17533" s="10"/>
      <c r="G17533" s="81"/>
      <c r="AU17533" s="25"/>
    </row>
    <row r="17534">
      <c r="D17534" s="10"/>
      <c r="E17534" s="10"/>
      <c r="G17534" s="81"/>
      <c r="AU17534" s="25"/>
    </row>
    <row r="17535">
      <c r="D17535" s="10"/>
      <c r="E17535" s="10"/>
      <c r="G17535" s="81"/>
      <c r="AU17535" s="25"/>
    </row>
    <row r="17536">
      <c r="D17536" s="10"/>
      <c r="E17536" s="10"/>
      <c r="G17536" s="81"/>
      <c r="AU17536" s="25"/>
    </row>
    <row r="17537">
      <c r="D17537" s="10"/>
      <c r="E17537" s="10"/>
      <c r="G17537" s="81"/>
      <c r="AU17537" s="25"/>
    </row>
    <row r="17538">
      <c r="D17538" s="10"/>
      <c r="E17538" s="10"/>
      <c r="G17538" s="81"/>
      <c r="AU17538" s="25"/>
    </row>
    <row r="17539">
      <c r="D17539" s="10"/>
      <c r="E17539" s="10"/>
      <c r="G17539" s="81"/>
      <c r="AU17539" s="25"/>
    </row>
    <row r="17540">
      <c r="D17540" s="10"/>
      <c r="E17540" s="10"/>
      <c r="G17540" s="81"/>
      <c r="AU17540" s="25"/>
    </row>
    <row r="17541">
      <c r="D17541" s="10"/>
      <c r="E17541" s="10"/>
      <c r="G17541" s="81"/>
      <c r="AU17541" s="25"/>
    </row>
    <row r="17542">
      <c r="D17542" s="10"/>
      <c r="E17542" s="10"/>
      <c r="G17542" s="81"/>
      <c r="AU17542" s="25"/>
    </row>
    <row r="17543">
      <c r="D17543" s="10"/>
      <c r="E17543" s="10"/>
      <c r="G17543" s="81"/>
      <c r="AU17543" s="25"/>
    </row>
    <row r="17544">
      <c r="D17544" s="10"/>
      <c r="E17544" s="10"/>
      <c r="G17544" s="81"/>
      <c r="AU17544" s="25"/>
    </row>
    <row r="17545">
      <c r="D17545" s="10"/>
      <c r="E17545" s="10"/>
      <c r="G17545" s="81"/>
      <c r="AU17545" s="25"/>
    </row>
    <row r="17546">
      <c r="D17546" s="10"/>
      <c r="E17546" s="10"/>
      <c r="G17546" s="81"/>
      <c r="AU17546" s="25"/>
    </row>
    <row r="17547">
      <c r="D17547" s="10"/>
      <c r="E17547" s="10"/>
      <c r="G17547" s="81"/>
      <c r="AU17547" s="25"/>
    </row>
    <row r="17548">
      <c r="D17548" s="10"/>
      <c r="E17548" s="10"/>
      <c r="G17548" s="81"/>
      <c r="AU17548" s="25"/>
    </row>
    <row r="17549">
      <c r="D17549" s="10"/>
      <c r="E17549" s="10"/>
      <c r="G17549" s="81"/>
      <c r="AU17549" s="25"/>
    </row>
    <row r="17550">
      <c r="D17550" s="10"/>
      <c r="E17550" s="10"/>
      <c r="G17550" s="81"/>
      <c r="AU17550" s="25"/>
    </row>
    <row r="17551">
      <c r="D17551" s="10"/>
      <c r="E17551" s="10"/>
      <c r="G17551" s="81"/>
      <c r="AU17551" s="25"/>
    </row>
    <row r="17552">
      <c r="D17552" s="10"/>
      <c r="E17552" s="10"/>
      <c r="G17552" s="81"/>
      <c r="AU17552" s="25"/>
    </row>
    <row r="17553">
      <c r="D17553" s="10"/>
      <c r="E17553" s="10"/>
      <c r="G17553" s="81"/>
      <c r="AU17553" s="25"/>
    </row>
    <row r="17554">
      <c r="D17554" s="10"/>
      <c r="E17554" s="10"/>
      <c r="G17554" s="81"/>
      <c r="AU17554" s="25"/>
    </row>
    <row r="17555">
      <c r="D17555" s="10"/>
      <c r="E17555" s="10"/>
      <c r="G17555" s="81"/>
      <c r="AU17555" s="25"/>
    </row>
    <row r="17556">
      <c r="D17556" s="10"/>
      <c r="E17556" s="10"/>
      <c r="G17556" s="81"/>
      <c r="AU17556" s="25"/>
    </row>
    <row r="17557">
      <c r="D17557" s="10"/>
      <c r="E17557" s="10"/>
      <c r="G17557" s="81"/>
      <c r="AU17557" s="25"/>
    </row>
    <row r="17558">
      <c r="D17558" s="10"/>
      <c r="E17558" s="10"/>
      <c r="G17558" s="81"/>
      <c r="AU17558" s="25"/>
    </row>
    <row r="17559">
      <c r="D17559" s="10"/>
      <c r="E17559" s="10"/>
      <c r="G17559" s="81"/>
      <c r="AU17559" s="25"/>
    </row>
    <row r="17560">
      <c r="D17560" s="10"/>
      <c r="E17560" s="10"/>
      <c r="G17560" s="81"/>
      <c r="AU17560" s="25"/>
    </row>
    <row r="17561">
      <c r="D17561" s="10"/>
      <c r="E17561" s="10"/>
      <c r="G17561" s="81"/>
      <c r="AU17561" s="25"/>
    </row>
    <row r="17562">
      <c r="D17562" s="10"/>
      <c r="E17562" s="10"/>
      <c r="G17562" s="81"/>
      <c r="AU17562" s="25"/>
    </row>
    <row r="17563">
      <c r="D17563" s="10"/>
      <c r="E17563" s="10"/>
      <c r="G17563" s="81"/>
      <c r="AU17563" s="25"/>
    </row>
    <row r="17564">
      <c r="D17564" s="10"/>
      <c r="E17564" s="10"/>
      <c r="G17564" s="81"/>
      <c r="AU17564" s="25"/>
    </row>
    <row r="17565">
      <c r="D17565" s="10"/>
      <c r="E17565" s="10"/>
      <c r="G17565" s="81"/>
      <c r="AU17565" s="25"/>
    </row>
    <row r="17566">
      <c r="D17566" s="10"/>
      <c r="E17566" s="10"/>
      <c r="G17566" s="81"/>
      <c r="AU17566" s="25"/>
    </row>
    <row r="17567">
      <c r="D17567" s="10"/>
      <c r="E17567" s="10"/>
      <c r="G17567" s="81"/>
      <c r="AU17567" s="25"/>
    </row>
    <row r="17568">
      <c r="D17568" s="10"/>
      <c r="E17568" s="10"/>
      <c r="G17568" s="81"/>
      <c r="AU17568" s="25"/>
    </row>
    <row r="17569">
      <c r="D17569" s="10"/>
      <c r="E17569" s="10"/>
      <c r="G17569" s="81"/>
      <c r="AU17569" s="25"/>
    </row>
    <row r="17570">
      <c r="D17570" s="10"/>
      <c r="E17570" s="10"/>
      <c r="G17570" s="81"/>
      <c r="AU17570" s="25"/>
    </row>
    <row r="17571">
      <c r="D17571" s="10"/>
      <c r="E17571" s="10"/>
      <c r="G17571" s="81"/>
      <c r="AU17571" s="25"/>
    </row>
    <row r="17572">
      <c r="D17572" s="10"/>
      <c r="E17572" s="10"/>
      <c r="G17572" s="81"/>
      <c r="AU17572" s="25"/>
    </row>
    <row r="17573">
      <c r="D17573" s="10"/>
      <c r="E17573" s="10"/>
      <c r="G17573" s="81"/>
      <c r="AU17573" s="25"/>
    </row>
    <row r="17574">
      <c r="D17574" s="10"/>
      <c r="E17574" s="10"/>
      <c r="G17574" s="81"/>
      <c r="AU17574" s="25"/>
    </row>
    <row r="17575">
      <c r="D17575" s="10"/>
      <c r="E17575" s="10"/>
      <c r="G17575" s="81"/>
      <c r="AU17575" s="25"/>
    </row>
    <row r="17576">
      <c r="D17576" s="10"/>
      <c r="E17576" s="10"/>
      <c r="G17576" s="81"/>
      <c r="AU17576" s="25"/>
    </row>
    <row r="17577">
      <c r="D17577" s="10"/>
      <c r="E17577" s="10"/>
      <c r="G17577" s="81"/>
      <c r="AU17577" s="25"/>
    </row>
    <row r="17578">
      <c r="D17578" s="10"/>
      <c r="E17578" s="10"/>
      <c r="G17578" s="81"/>
      <c r="AU17578" s="25"/>
    </row>
    <row r="17579">
      <c r="D17579" s="10"/>
      <c r="E17579" s="10"/>
      <c r="G17579" s="81"/>
      <c r="AU17579" s="25"/>
    </row>
    <row r="17580">
      <c r="D17580" s="10"/>
      <c r="E17580" s="10"/>
      <c r="G17580" s="81"/>
      <c r="AU17580" s="25"/>
    </row>
    <row r="17581">
      <c r="D17581" s="10"/>
      <c r="E17581" s="10"/>
      <c r="G17581" s="81"/>
      <c r="AU17581" s="25"/>
    </row>
    <row r="17582">
      <c r="D17582" s="10"/>
      <c r="E17582" s="10"/>
      <c r="G17582" s="81"/>
      <c r="AU17582" s="25"/>
    </row>
    <row r="17583">
      <c r="D17583" s="10"/>
      <c r="E17583" s="10"/>
      <c r="G17583" s="81"/>
      <c r="AU17583" s="25"/>
    </row>
    <row r="17584">
      <c r="D17584" s="10"/>
      <c r="E17584" s="10"/>
      <c r="G17584" s="81"/>
      <c r="AU17584" s="25"/>
    </row>
    <row r="17585">
      <c r="D17585" s="10"/>
      <c r="E17585" s="10"/>
      <c r="G17585" s="81"/>
      <c r="AU17585" s="25"/>
    </row>
    <row r="17586">
      <c r="D17586" s="10"/>
      <c r="E17586" s="10"/>
      <c r="G17586" s="81"/>
      <c r="AU17586" s="25"/>
    </row>
    <row r="17587">
      <c r="D17587" s="10"/>
      <c r="E17587" s="10"/>
      <c r="G17587" s="81"/>
      <c r="AU17587" s="25"/>
    </row>
    <row r="17588">
      <c r="D17588" s="10"/>
      <c r="E17588" s="10"/>
      <c r="G17588" s="81"/>
      <c r="AU17588" s="25"/>
    </row>
    <row r="17589">
      <c r="D17589" s="10"/>
      <c r="E17589" s="10"/>
      <c r="G17589" s="81"/>
      <c r="AU17589" s="25"/>
    </row>
    <row r="17590">
      <c r="D17590" s="10"/>
      <c r="E17590" s="10"/>
      <c r="G17590" s="81"/>
      <c r="AU17590" s="25"/>
    </row>
    <row r="17591">
      <c r="D17591" s="10"/>
      <c r="E17591" s="10"/>
      <c r="G17591" s="81"/>
      <c r="AU17591" s="25"/>
    </row>
    <row r="17592">
      <c r="D17592" s="10"/>
      <c r="E17592" s="10"/>
      <c r="G17592" s="81"/>
      <c r="AU17592" s="25"/>
    </row>
    <row r="17593">
      <c r="D17593" s="10"/>
      <c r="E17593" s="10"/>
      <c r="G17593" s="81"/>
      <c r="AU17593" s="25"/>
    </row>
    <row r="17594">
      <c r="D17594" s="10"/>
      <c r="E17594" s="10"/>
      <c r="G17594" s="81"/>
      <c r="AU17594" s="25"/>
    </row>
    <row r="17595">
      <c r="D17595" s="10"/>
      <c r="E17595" s="10"/>
      <c r="G17595" s="81"/>
      <c r="AU17595" s="25"/>
    </row>
    <row r="17596">
      <c r="D17596" s="10"/>
      <c r="E17596" s="10"/>
      <c r="G17596" s="81"/>
      <c r="AU17596" s="25"/>
    </row>
    <row r="17597">
      <c r="D17597" s="10"/>
      <c r="E17597" s="10"/>
      <c r="G17597" s="81"/>
      <c r="AU17597" s="25"/>
    </row>
    <row r="17598">
      <c r="D17598" s="10"/>
      <c r="E17598" s="10"/>
      <c r="G17598" s="81"/>
      <c r="AU17598" s="25"/>
    </row>
    <row r="17599">
      <c r="D17599" s="10"/>
      <c r="E17599" s="10"/>
      <c r="G17599" s="81"/>
      <c r="AU17599" s="25"/>
    </row>
    <row r="17600">
      <c r="D17600" s="10"/>
      <c r="E17600" s="10"/>
      <c r="G17600" s="81"/>
      <c r="AU17600" s="25"/>
    </row>
    <row r="17601">
      <c r="D17601" s="10"/>
      <c r="E17601" s="10"/>
      <c r="G17601" s="81"/>
      <c r="AU17601" s="25"/>
    </row>
    <row r="17602">
      <c r="D17602" s="10"/>
      <c r="E17602" s="10"/>
      <c r="G17602" s="81"/>
      <c r="AU17602" s="25"/>
    </row>
    <row r="17603">
      <c r="D17603" s="10"/>
      <c r="E17603" s="10"/>
      <c r="G17603" s="81"/>
      <c r="AU17603" s="25"/>
    </row>
    <row r="17604">
      <c r="D17604" s="10"/>
      <c r="E17604" s="10"/>
      <c r="G17604" s="81"/>
      <c r="AU17604" s="25"/>
    </row>
    <row r="17605">
      <c r="D17605" s="10"/>
      <c r="E17605" s="10"/>
      <c r="G17605" s="81"/>
      <c r="AU17605" s="25"/>
    </row>
    <row r="17606">
      <c r="D17606" s="10"/>
      <c r="E17606" s="10"/>
      <c r="G17606" s="81"/>
      <c r="AU17606" s="25"/>
    </row>
    <row r="17607">
      <c r="D17607" s="10"/>
      <c r="E17607" s="10"/>
      <c r="G17607" s="81"/>
      <c r="AU17607" s="25"/>
    </row>
    <row r="17608">
      <c r="D17608" s="10"/>
      <c r="E17608" s="10"/>
      <c r="G17608" s="81"/>
      <c r="AU17608" s="25"/>
    </row>
    <row r="17609">
      <c r="D17609" s="10"/>
      <c r="E17609" s="10"/>
      <c r="G17609" s="81"/>
      <c r="AU17609" s="25"/>
    </row>
    <row r="17610">
      <c r="D17610" s="10"/>
      <c r="E17610" s="10"/>
      <c r="G17610" s="81"/>
      <c r="AU17610" s="25"/>
    </row>
    <row r="17611">
      <c r="D17611" s="10"/>
      <c r="E17611" s="10"/>
      <c r="G17611" s="81"/>
      <c r="AU17611" s="25"/>
    </row>
    <row r="17612">
      <c r="D17612" s="10"/>
      <c r="E17612" s="10"/>
      <c r="G17612" s="81"/>
      <c r="AU17612" s="25"/>
    </row>
    <row r="17613">
      <c r="D17613" s="10"/>
      <c r="E17613" s="10"/>
      <c r="G17613" s="81"/>
      <c r="AU17613" s="25"/>
    </row>
    <row r="17614">
      <c r="D17614" s="10"/>
      <c r="E17614" s="10"/>
      <c r="G17614" s="81"/>
      <c r="AU17614" s="25"/>
    </row>
    <row r="17615">
      <c r="D17615" s="10"/>
      <c r="E17615" s="10"/>
      <c r="G17615" s="81"/>
      <c r="AU17615" s="25"/>
    </row>
    <row r="17616">
      <c r="D17616" s="10"/>
      <c r="E17616" s="10"/>
      <c r="G17616" s="81"/>
      <c r="AU17616" s="25"/>
    </row>
    <row r="17617">
      <c r="D17617" s="10"/>
      <c r="E17617" s="10"/>
      <c r="G17617" s="81"/>
      <c r="AU17617" s="25"/>
    </row>
    <row r="17618">
      <c r="D17618" s="10"/>
      <c r="E17618" s="10"/>
      <c r="G17618" s="81"/>
      <c r="AU17618" s="25"/>
    </row>
    <row r="17619">
      <c r="D17619" s="10"/>
      <c r="E17619" s="10"/>
      <c r="G17619" s="81"/>
      <c r="AU17619" s="25"/>
    </row>
    <row r="17620">
      <c r="D17620" s="10"/>
      <c r="E17620" s="10"/>
      <c r="G17620" s="81"/>
      <c r="AU17620" s="25"/>
    </row>
    <row r="17621">
      <c r="D17621" s="10"/>
      <c r="E17621" s="10"/>
      <c r="G17621" s="81"/>
      <c r="AU17621" s="25"/>
    </row>
    <row r="17622">
      <c r="D17622" s="10"/>
      <c r="E17622" s="10"/>
      <c r="G17622" s="81"/>
      <c r="AU17622" s="25"/>
    </row>
    <row r="17623">
      <c r="D17623" s="10"/>
      <c r="E17623" s="10"/>
      <c r="G17623" s="81"/>
      <c r="AU17623" s="25"/>
    </row>
    <row r="17624">
      <c r="D17624" s="10"/>
      <c r="E17624" s="10"/>
      <c r="G17624" s="81"/>
      <c r="AU17624" s="25"/>
    </row>
    <row r="17625">
      <c r="D17625" s="10"/>
      <c r="E17625" s="10"/>
      <c r="G17625" s="81"/>
      <c r="AU17625" s="25"/>
    </row>
    <row r="17626">
      <c r="D17626" s="10"/>
      <c r="E17626" s="10"/>
      <c r="G17626" s="81"/>
      <c r="AU17626" s="25"/>
    </row>
    <row r="17627">
      <c r="D17627" s="10"/>
      <c r="E17627" s="10"/>
      <c r="G17627" s="81"/>
      <c r="AU17627" s="25"/>
    </row>
    <row r="17628">
      <c r="D17628" s="10"/>
      <c r="E17628" s="10"/>
      <c r="G17628" s="81"/>
      <c r="AU17628" s="25"/>
    </row>
    <row r="17629">
      <c r="D17629" s="10"/>
      <c r="E17629" s="10"/>
      <c r="G17629" s="81"/>
      <c r="AU17629" s="25"/>
    </row>
    <row r="17630">
      <c r="D17630" s="10"/>
      <c r="E17630" s="10"/>
      <c r="G17630" s="81"/>
      <c r="AU17630" s="25"/>
    </row>
    <row r="17631">
      <c r="D17631" s="10"/>
      <c r="E17631" s="10"/>
      <c r="G17631" s="81"/>
      <c r="AU17631" s="25"/>
    </row>
    <row r="17632">
      <c r="D17632" s="10"/>
      <c r="E17632" s="10"/>
      <c r="G17632" s="81"/>
      <c r="AU17632" s="25"/>
    </row>
    <row r="17633">
      <c r="D17633" s="10"/>
      <c r="E17633" s="10"/>
      <c r="G17633" s="81"/>
      <c r="AU17633" s="25"/>
    </row>
    <row r="17634">
      <c r="D17634" s="10"/>
      <c r="E17634" s="10"/>
      <c r="G17634" s="81"/>
      <c r="AU17634" s="25"/>
    </row>
    <row r="17635">
      <c r="D17635" s="10"/>
      <c r="E17635" s="10"/>
      <c r="G17635" s="81"/>
      <c r="AU17635" s="25"/>
    </row>
    <row r="17636">
      <c r="D17636" s="10"/>
      <c r="E17636" s="10"/>
      <c r="G17636" s="81"/>
      <c r="AU17636" s="25"/>
    </row>
    <row r="17637">
      <c r="D17637" s="10"/>
      <c r="E17637" s="10"/>
      <c r="G17637" s="81"/>
      <c r="AU17637" s="25"/>
    </row>
    <row r="17638">
      <c r="D17638" s="10"/>
      <c r="E17638" s="10"/>
      <c r="G17638" s="81"/>
      <c r="AU17638" s="25"/>
    </row>
    <row r="17639">
      <c r="D17639" s="10"/>
      <c r="E17639" s="10"/>
      <c r="G17639" s="81"/>
      <c r="AU17639" s="25"/>
    </row>
    <row r="17640">
      <c r="D17640" s="10"/>
      <c r="E17640" s="10"/>
      <c r="G17640" s="81"/>
      <c r="AU17640" s="25"/>
    </row>
    <row r="17641">
      <c r="D17641" s="10"/>
      <c r="E17641" s="10"/>
      <c r="G17641" s="81"/>
      <c r="AU17641" s="25"/>
    </row>
    <row r="17642">
      <c r="D17642" s="10"/>
      <c r="E17642" s="10"/>
      <c r="G17642" s="81"/>
      <c r="AU17642" s="25"/>
    </row>
    <row r="17643">
      <c r="D17643" s="10"/>
      <c r="E17643" s="10"/>
      <c r="G17643" s="81"/>
      <c r="AU17643" s="25"/>
    </row>
    <row r="17644">
      <c r="D17644" s="10"/>
      <c r="E17644" s="10"/>
      <c r="G17644" s="81"/>
      <c r="AU17644" s="25"/>
    </row>
    <row r="17645">
      <c r="D17645" s="10"/>
      <c r="E17645" s="10"/>
      <c r="G17645" s="81"/>
      <c r="AU17645" s="25"/>
    </row>
    <row r="17646">
      <c r="D17646" s="10"/>
      <c r="E17646" s="10"/>
      <c r="G17646" s="81"/>
      <c r="AU17646" s="25"/>
    </row>
    <row r="17647">
      <c r="D17647" s="10"/>
      <c r="E17647" s="10"/>
      <c r="G17647" s="81"/>
      <c r="AU17647" s="25"/>
    </row>
    <row r="17648">
      <c r="D17648" s="10"/>
      <c r="E17648" s="10"/>
      <c r="G17648" s="81"/>
      <c r="AU17648" s="25"/>
    </row>
    <row r="17649">
      <c r="D17649" s="10"/>
      <c r="E17649" s="10"/>
      <c r="G17649" s="81"/>
      <c r="AU17649" s="25"/>
    </row>
    <row r="17650">
      <c r="D17650" s="10"/>
      <c r="E17650" s="10"/>
      <c r="G17650" s="81"/>
      <c r="AU17650" s="25"/>
    </row>
    <row r="17651">
      <c r="D17651" s="10"/>
      <c r="E17651" s="10"/>
      <c r="G17651" s="81"/>
      <c r="AU17651" s="25"/>
    </row>
    <row r="17652">
      <c r="D17652" s="10"/>
      <c r="E17652" s="10"/>
      <c r="G17652" s="81"/>
      <c r="AU17652" s="25"/>
    </row>
    <row r="17653">
      <c r="D17653" s="10"/>
      <c r="E17653" s="10"/>
      <c r="G17653" s="81"/>
      <c r="AU17653" s="25"/>
    </row>
    <row r="17654">
      <c r="D17654" s="10"/>
      <c r="E17654" s="10"/>
      <c r="G17654" s="81"/>
      <c r="AU17654" s="25"/>
    </row>
    <row r="17655">
      <c r="D17655" s="10"/>
      <c r="E17655" s="10"/>
      <c r="G17655" s="81"/>
      <c r="AU17655" s="25"/>
    </row>
    <row r="17656">
      <c r="D17656" s="10"/>
      <c r="E17656" s="10"/>
      <c r="G17656" s="81"/>
      <c r="AU17656" s="25"/>
    </row>
    <row r="17657">
      <c r="D17657" s="10"/>
      <c r="E17657" s="10"/>
      <c r="G17657" s="81"/>
      <c r="AU17657" s="25"/>
    </row>
    <row r="17658">
      <c r="D17658" s="10"/>
      <c r="E17658" s="10"/>
      <c r="G17658" s="81"/>
      <c r="AU17658" s="25"/>
    </row>
    <row r="17659">
      <c r="D17659" s="10"/>
      <c r="E17659" s="10"/>
      <c r="G17659" s="81"/>
      <c r="AU17659" s="25"/>
    </row>
    <row r="17660">
      <c r="D17660" s="10"/>
      <c r="E17660" s="10"/>
      <c r="G17660" s="81"/>
      <c r="AU17660" s="25"/>
    </row>
    <row r="17661">
      <c r="D17661" s="10"/>
      <c r="E17661" s="10"/>
      <c r="G17661" s="81"/>
      <c r="AU17661" s="25"/>
    </row>
    <row r="17662">
      <c r="D17662" s="10"/>
      <c r="E17662" s="10"/>
      <c r="G17662" s="81"/>
      <c r="AU17662" s="25"/>
    </row>
    <row r="17663">
      <c r="D17663" s="10"/>
      <c r="E17663" s="10"/>
      <c r="G17663" s="81"/>
      <c r="AU17663" s="25"/>
    </row>
    <row r="17664">
      <c r="D17664" s="10"/>
      <c r="E17664" s="10"/>
      <c r="G17664" s="81"/>
      <c r="AU17664" s="25"/>
    </row>
    <row r="17665">
      <c r="D17665" s="10"/>
      <c r="E17665" s="10"/>
      <c r="G17665" s="81"/>
      <c r="AU17665" s="25"/>
    </row>
    <row r="17666">
      <c r="D17666" s="10"/>
      <c r="E17666" s="10"/>
      <c r="G17666" s="81"/>
      <c r="AU17666" s="25"/>
    </row>
    <row r="17667">
      <c r="D17667" s="10"/>
      <c r="E17667" s="10"/>
      <c r="G17667" s="81"/>
      <c r="AU17667" s="25"/>
    </row>
    <row r="17668">
      <c r="D17668" s="10"/>
      <c r="E17668" s="10"/>
      <c r="G17668" s="81"/>
      <c r="AU17668" s="25"/>
    </row>
    <row r="17669">
      <c r="D17669" s="10"/>
      <c r="E17669" s="10"/>
      <c r="G17669" s="81"/>
      <c r="AU17669" s="25"/>
    </row>
    <row r="17670">
      <c r="D17670" s="10"/>
      <c r="E17670" s="10"/>
      <c r="G17670" s="81"/>
      <c r="AU17670" s="25"/>
    </row>
    <row r="17671">
      <c r="D17671" s="10"/>
      <c r="E17671" s="10"/>
      <c r="G17671" s="81"/>
      <c r="AU17671" s="25"/>
    </row>
    <row r="17672">
      <c r="D17672" s="10"/>
      <c r="E17672" s="10"/>
      <c r="G17672" s="81"/>
      <c r="AU17672" s="25"/>
    </row>
    <row r="17673">
      <c r="D17673" s="10"/>
      <c r="E17673" s="10"/>
      <c r="G17673" s="81"/>
      <c r="AU17673" s="25"/>
    </row>
    <row r="17674">
      <c r="D17674" s="10"/>
      <c r="E17674" s="10"/>
      <c r="G17674" s="81"/>
      <c r="AU17674" s="25"/>
    </row>
    <row r="17675">
      <c r="D17675" s="10"/>
      <c r="E17675" s="10"/>
      <c r="G17675" s="81"/>
      <c r="AU17675" s="25"/>
    </row>
    <row r="17676">
      <c r="D17676" s="10"/>
      <c r="E17676" s="10"/>
      <c r="G17676" s="81"/>
      <c r="AU17676" s="25"/>
    </row>
    <row r="17677">
      <c r="D17677" s="10"/>
      <c r="E17677" s="10"/>
      <c r="G17677" s="81"/>
      <c r="AU17677" s="25"/>
    </row>
    <row r="17678">
      <c r="D17678" s="10"/>
      <c r="E17678" s="10"/>
      <c r="G17678" s="81"/>
      <c r="AU17678" s="25"/>
    </row>
    <row r="17679">
      <c r="D17679" s="10"/>
      <c r="E17679" s="10"/>
      <c r="G17679" s="81"/>
      <c r="AU17679" s="25"/>
    </row>
    <row r="17680">
      <c r="D17680" s="10"/>
      <c r="E17680" s="10"/>
      <c r="G17680" s="81"/>
      <c r="AU17680" s="25"/>
    </row>
    <row r="17681">
      <c r="D17681" s="10"/>
      <c r="E17681" s="10"/>
      <c r="G17681" s="81"/>
      <c r="AU17681" s="25"/>
    </row>
    <row r="17682">
      <c r="D17682" s="10"/>
      <c r="E17682" s="10"/>
      <c r="G17682" s="81"/>
      <c r="AU17682" s="25"/>
    </row>
    <row r="17683">
      <c r="D17683" s="10"/>
      <c r="E17683" s="10"/>
      <c r="G17683" s="81"/>
      <c r="AU17683" s="25"/>
    </row>
    <row r="17684">
      <c r="D17684" s="10"/>
      <c r="E17684" s="10"/>
      <c r="G17684" s="81"/>
      <c r="AU17684" s="25"/>
    </row>
    <row r="17685">
      <c r="D17685" s="10"/>
      <c r="E17685" s="10"/>
      <c r="G17685" s="81"/>
      <c r="AU17685" s="25"/>
    </row>
    <row r="17686">
      <c r="D17686" s="10"/>
      <c r="E17686" s="10"/>
      <c r="G17686" s="81"/>
      <c r="AU17686" s="25"/>
    </row>
    <row r="17687">
      <c r="D17687" s="10"/>
      <c r="E17687" s="10"/>
      <c r="G17687" s="81"/>
      <c r="AU17687" s="25"/>
    </row>
    <row r="17688">
      <c r="D17688" s="10"/>
      <c r="E17688" s="10"/>
      <c r="G17688" s="81"/>
      <c r="AU17688" s="25"/>
    </row>
    <row r="17689">
      <c r="D17689" s="10"/>
      <c r="E17689" s="10"/>
      <c r="G17689" s="81"/>
      <c r="AU17689" s="25"/>
    </row>
    <row r="17690">
      <c r="D17690" s="10"/>
      <c r="E17690" s="10"/>
      <c r="G17690" s="81"/>
      <c r="AU17690" s="25"/>
    </row>
    <row r="17691">
      <c r="D17691" s="10"/>
      <c r="E17691" s="10"/>
      <c r="G17691" s="81"/>
      <c r="AU17691" s="25"/>
    </row>
    <row r="17692">
      <c r="D17692" s="10"/>
      <c r="E17692" s="10"/>
      <c r="G17692" s="81"/>
      <c r="AU17692" s="25"/>
    </row>
    <row r="17693">
      <c r="D17693" s="10"/>
      <c r="E17693" s="10"/>
      <c r="G17693" s="81"/>
      <c r="AU17693" s="25"/>
    </row>
    <row r="17694">
      <c r="D17694" s="10"/>
      <c r="E17694" s="10"/>
      <c r="G17694" s="81"/>
      <c r="AU17694" s="25"/>
    </row>
    <row r="17695">
      <c r="D17695" s="10"/>
      <c r="E17695" s="10"/>
      <c r="G17695" s="81"/>
      <c r="AU17695" s="25"/>
    </row>
    <row r="17696">
      <c r="D17696" s="10"/>
      <c r="E17696" s="10"/>
      <c r="G17696" s="81"/>
      <c r="AU17696" s="25"/>
    </row>
    <row r="17697">
      <c r="D17697" s="10"/>
      <c r="E17697" s="10"/>
      <c r="G17697" s="81"/>
      <c r="AU17697" s="25"/>
    </row>
    <row r="17698">
      <c r="D17698" s="10"/>
      <c r="E17698" s="10"/>
      <c r="G17698" s="81"/>
      <c r="AU17698" s="25"/>
    </row>
    <row r="17699">
      <c r="D17699" s="10"/>
      <c r="E17699" s="10"/>
      <c r="G17699" s="81"/>
      <c r="AU17699" s="25"/>
    </row>
    <row r="17700">
      <c r="D17700" s="10"/>
      <c r="E17700" s="10"/>
      <c r="G17700" s="81"/>
      <c r="AU17700" s="25"/>
    </row>
    <row r="17701">
      <c r="D17701" s="10"/>
      <c r="E17701" s="10"/>
      <c r="G17701" s="81"/>
      <c r="AU17701" s="25"/>
    </row>
    <row r="17702">
      <c r="D17702" s="10"/>
      <c r="E17702" s="10"/>
      <c r="G17702" s="81"/>
      <c r="AU17702" s="25"/>
    </row>
    <row r="17703">
      <c r="D17703" s="10"/>
      <c r="E17703" s="10"/>
      <c r="G17703" s="81"/>
      <c r="AU17703" s="25"/>
    </row>
    <row r="17704">
      <c r="D17704" s="10"/>
      <c r="E17704" s="10"/>
      <c r="G17704" s="81"/>
      <c r="AU17704" s="25"/>
    </row>
    <row r="17705">
      <c r="D17705" s="10"/>
      <c r="E17705" s="10"/>
      <c r="G17705" s="81"/>
      <c r="AU17705" s="25"/>
    </row>
    <row r="17706">
      <c r="D17706" s="10"/>
      <c r="E17706" s="10"/>
      <c r="G17706" s="81"/>
      <c r="AU17706" s="25"/>
    </row>
    <row r="17707">
      <c r="D17707" s="10"/>
      <c r="E17707" s="10"/>
      <c r="G17707" s="81"/>
      <c r="AU17707" s="25"/>
    </row>
    <row r="17708">
      <c r="D17708" s="10"/>
      <c r="E17708" s="10"/>
      <c r="G17708" s="81"/>
      <c r="AU17708" s="25"/>
    </row>
    <row r="17709">
      <c r="D17709" s="10"/>
      <c r="E17709" s="10"/>
      <c r="G17709" s="81"/>
      <c r="AU17709" s="25"/>
    </row>
    <row r="17710">
      <c r="D17710" s="10"/>
      <c r="E17710" s="10"/>
      <c r="G17710" s="81"/>
      <c r="AU17710" s="25"/>
    </row>
    <row r="17711">
      <c r="D17711" s="10"/>
      <c r="E17711" s="10"/>
      <c r="G17711" s="81"/>
      <c r="AU17711" s="25"/>
    </row>
    <row r="17712">
      <c r="D17712" s="10"/>
      <c r="E17712" s="10"/>
      <c r="G17712" s="81"/>
      <c r="AU17712" s="25"/>
    </row>
    <row r="17713">
      <c r="D17713" s="10"/>
      <c r="E17713" s="10"/>
      <c r="G17713" s="81"/>
      <c r="AU17713" s="25"/>
    </row>
    <row r="17714">
      <c r="D17714" s="10"/>
      <c r="E17714" s="10"/>
      <c r="G17714" s="81"/>
      <c r="AU17714" s="25"/>
    </row>
    <row r="17715">
      <c r="D17715" s="10"/>
      <c r="E17715" s="10"/>
      <c r="G17715" s="81"/>
      <c r="AU17715" s="25"/>
    </row>
    <row r="17716">
      <c r="D17716" s="10"/>
      <c r="E17716" s="10"/>
      <c r="G17716" s="81"/>
      <c r="AU17716" s="25"/>
    </row>
    <row r="17717">
      <c r="D17717" s="10"/>
      <c r="E17717" s="10"/>
      <c r="G17717" s="81"/>
      <c r="AU17717" s="25"/>
    </row>
    <row r="17718">
      <c r="D17718" s="10"/>
      <c r="E17718" s="10"/>
      <c r="G17718" s="81"/>
      <c r="AU17718" s="25"/>
    </row>
    <row r="17719">
      <c r="D17719" s="10"/>
      <c r="E17719" s="10"/>
      <c r="G17719" s="81"/>
      <c r="AU17719" s="25"/>
    </row>
    <row r="17720">
      <c r="D17720" s="10"/>
      <c r="E17720" s="10"/>
      <c r="G17720" s="81"/>
      <c r="AU17720" s="25"/>
    </row>
    <row r="17721">
      <c r="D17721" s="10"/>
      <c r="E17721" s="10"/>
      <c r="G17721" s="81"/>
      <c r="AU17721" s="25"/>
    </row>
    <row r="17722">
      <c r="D17722" s="10"/>
      <c r="E17722" s="10"/>
      <c r="G17722" s="81"/>
      <c r="AU17722" s="25"/>
    </row>
    <row r="17723">
      <c r="D17723" s="10"/>
      <c r="E17723" s="10"/>
      <c r="G17723" s="81"/>
      <c r="AU17723" s="25"/>
    </row>
    <row r="17724">
      <c r="D17724" s="10"/>
      <c r="E17724" s="10"/>
      <c r="G17724" s="81"/>
      <c r="AU17724" s="25"/>
    </row>
    <row r="17725">
      <c r="D17725" s="10"/>
      <c r="E17725" s="10"/>
      <c r="G17725" s="81"/>
      <c r="AU17725" s="25"/>
    </row>
    <row r="17726">
      <c r="D17726" s="10"/>
      <c r="E17726" s="10"/>
      <c r="G17726" s="81"/>
      <c r="AU17726" s="25"/>
    </row>
    <row r="17727">
      <c r="D17727" s="10"/>
      <c r="E17727" s="10"/>
      <c r="G17727" s="81"/>
      <c r="AU17727" s="25"/>
    </row>
    <row r="17728">
      <c r="D17728" s="10"/>
      <c r="E17728" s="10"/>
      <c r="G17728" s="81"/>
      <c r="AU17728" s="25"/>
    </row>
    <row r="17729">
      <c r="D17729" s="10"/>
      <c r="E17729" s="10"/>
      <c r="G17729" s="81"/>
      <c r="AU17729" s="25"/>
    </row>
    <row r="17730">
      <c r="D17730" s="10"/>
      <c r="E17730" s="10"/>
      <c r="G17730" s="81"/>
      <c r="AU17730" s="25"/>
    </row>
    <row r="17731">
      <c r="D17731" s="10"/>
      <c r="E17731" s="10"/>
      <c r="G17731" s="81"/>
      <c r="AU17731" s="25"/>
    </row>
    <row r="17732">
      <c r="D17732" s="10"/>
      <c r="E17732" s="10"/>
      <c r="G17732" s="81"/>
      <c r="AU17732" s="25"/>
    </row>
    <row r="17733">
      <c r="D17733" s="10"/>
      <c r="E17733" s="10"/>
      <c r="G17733" s="81"/>
      <c r="AU17733" s="25"/>
    </row>
    <row r="17734">
      <c r="D17734" s="10"/>
      <c r="E17734" s="10"/>
      <c r="G17734" s="81"/>
      <c r="AU17734" s="25"/>
    </row>
    <row r="17735">
      <c r="D17735" s="10"/>
      <c r="E17735" s="10"/>
      <c r="G17735" s="81"/>
      <c r="AU17735" s="25"/>
    </row>
    <row r="17736">
      <c r="D17736" s="10"/>
      <c r="E17736" s="10"/>
      <c r="G17736" s="81"/>
      <c r="AU17736" s="25"/>
    </row>
    <row r="17737">
      <c r="D17737" s="10"/>
      <c r="E17737" s="10"/>
      <c r="G17737" s="81"/>
      <c r="AU17737" s="25"/>
    </row>
    <row r="17738">
      <c r="D17738" s="10"/>
      <c r="E17738" s="10"/>
      <c r="G17738" s="81"/>
      <c r="AU17738" s="25"/>
    </row>
    <row r="17739">
      <c r="D17739" s="10"/>
      <c r="E17739" s="10"/>
      <c r="G17739" s="81"/>
      <c r="AU17739" s="25"/>
    </row>
    <row r="17740">
      <c r="D17740" s="10"/>
      <c r="E17740" s="10"/>
      <c r="G17740" s="81"/>
      <c r="AU17740" s="25"/>
    </row>
    <row r="17741">
      <c r="D17741" s="10"/>
      <c r="E17741" s="10"/>
      <c r="G17741" s="81"/>
      <c r="AU17741" s="25"/>
    </row>
    <row r="17742">
      <c r="D17742" s="10"/>
      <c r="E17742" s="10"/>
      <c r="G17742" s="81"/>
      <c r="AU17742" s="25"/>
    </row>
    <row r="17743">
      <c r="D17743" s="10"/>
      <c r="E17743" s="10"/>
      <c r="G17743" s="81"/>
      <c r="AU17743" s="25"/>
    </row>
    <row r="17744">
      <c r="D17744" s="10"/>
      <c r="E17744" s="10"/>
      <c r="G17744" s="81"/>
      <c r="AU17744" s="25"/>
    </row>
    <row r="17745">
      <c r="D17745" s="10"/>
      <c r="E17745" s="10"/>
      <c r="G17745" s="81"/>
      <c r="AU17745" s="25"/>
    </row>
    <row r="17746">
      <c r="D17746" s="10"/>
      <c r="E17746" s="10"/>
      <c r="G17746" s="81"/>
      <c r="AU17746" s="25"/>
    </row>
    <row r="17747">
      <c r="D17747" s="10"/>
      <c r="E17747" s="10"/>
      <c r="G17747" s="81"/>
      <c r="AU17747" s="25"/>
    </row>
    <row r="17748">
      <c r="D17748" s="10"/>
      <c r="E17748" s="10"/>
      <c r="G17748" s="81"/>
      <c r="AU17748" s="25"/>
    </row>
    <row r="17749">
      <c r="D17749" s="10"/>
      <c r="E17749" s="10"/>
      <c r="G17749" s="81"/>
      <c r="AU17749" s="25"/>
    </row>
    <row r="17750">
      <c r="D17750" s="10"/>
      <c r="E17750" s="10"/>
      <c r="G17750" s="81"/>
      <c r="AU17750" s="25"/>
    </row>
    <row r="17751">
      <c r="D17751" s="10"/>
      <c r="E17751" s="10"/>
      <c r="G17751" s="81"/>
      <c r="AU17751" s="25"/>
    </row>
    <row r="17752">
      <c r="D17752" s="10"/>
      <c r="E17752" s="10"/>
      <c r="G17752" s="81"/>
      <c r="AU17752" s="25"/>
    </row>
    <row r="17753">
      <c r="D17753" s="10"/>
      <c r="E17753" s="10"/>
      <c r="G17753" s="81"/>
      <c r="AU17753" s="25"/>
    </row>
    <row r="17754">
      <c r="D17754" s="10"/>
      <c r="E17754" s="10"/>
      <c r="G17754" s="81"/>
      <c r="AU17754" s="25"/>
    </row>
    <row r="17755">
      <c r="D17755" s="10"/>
      <c r="E17755" s="10"/>
      <c r="G17755" s="81"/>
      <c r="AU17755" s="25"/>
    </row>
    <row r="17756">
      <c r="D17756" s="10"/>
      <c r="E17756" s="10"/>
      <c r="G17756" s="81"/>
      <c r="AU17756" s="25"/>
    </row>
    <row r="17757">
      <c r="D17757" s="10"/>
      <c r="E17757" s="10"/>
      <c r="G17757" s="81"/>
      <c r="AU17757" s="25"/>
    </row>
    <row r="17758">
      <c r="D17758" s="10"/>
      <c r="E17758" s="10"/>
      <c r="G17758" s="81"/>
      <c r="AU17758" s="25"/>
    </row>
    <row r="17759">
      <c r="D17759" s="10"/>
      <c r="E17759" s="10"/>
      <c r="G17759" s="81"/>
      <c r="AU17759" s="25"/>
    </row>
    <row r="17760">
      <c r="D17760" s="10"/>
      <c r="E17760" s="10"/>
      <c r="G17760" s="81"/>
      <c r="AU17760" s="25"/>
    </row>
    <row r="17761">
      <c r="D17761" s="10"/>
      <c r="E17761" s="10"/>
      <c r="G17761" s="81"/>
      <c r="AU17761" s="25"/>
    </row>
    <row r="17762">
      <c r="D17762" s="10"/>
      <c r="E17762" s="10"/>
      <c r="G17762" s="81"/>
      <c r="AU17762" s="25"/>
    </row>
    <row r="17763">
      <c r="D17763" s="10"/>
      <c r="E17763" s="10"/>
      <c r="G17763" s="81"/>
      <c r="AU17763" s="25"/>
    </row>
    <row r="17764">
      <c r="D17764" s="10"/>
      <c r="E17764" s="10"/>
      <c r="G17764" s="81"/>
      <c r="AU17764" s="25"/>
    </row>
    <row r="17765">
      <c r="D17765" s="10"/>
      <c r="E17765" s="10"/>
      <c r="G17765" s="81"/>
      <c r="AU17765" s="25"/>
    </row>
    <row r="17766">
      <c r="D17766" s="10"/>
      <c r="E17766" s="10"/>
      <c r="G17766" s="81"/>
      <c r="AU17766" s="25"/>
    </row>
    <row r="17767">
      <c r="D17767" s="10"/>
      <c r="E17767" s="10"/>
      <c r="G17767" s="81"/>
      <c r="AU17767" s="25"/>
    </row>
    <row r="17768">
      <c r="D17768" s="10"/>
      <c r="E17768" s="10"/>
      <c r="G17768" s="81"/>
      <c r="AU17768" s="25"/>
    </row>
    <row r="17769">
      <c r="D17769" s="10"/>
      <c r="E17769" s="10"/>
      <c r="G17769" s="81"/>
      <c r="AU17769" s="25"/>
    </row>
    <row r="17770">
      <c r="D17770" s="10"/>
      <c r="E17770" s="10"/>
      <c r="G17770" s="81"/>
      <c r="AU17770" s="25"/>
    </row>
    <row r="17771">
      <c r="D17771" s="10"/>
      <c r="E17771" s="10"/>
      <c r="G17771" s="81"/>
      <c r="AU17771" s="25"/>
    </row>
    <row r="17772">
      <c r="D17772" s="10"/>
      <c r="E17772" s="10"/>
      <c r="G17772" s="81"/>
      <c r="AU17772" s="25"/>
    </row>
    <row r="17773">
      <c r="D17773" s="10"/>
      <c r="E17773" s="10"/>
      <c r="G17773" s="81"/>
      <c r="AU17773" s="25"/>
    </row>
    <row r="17774">
      <c r="D17774" s="10"/>
      <c r="E17774" s="10"/>
      <c r="G17774" s="81"/>
      <c r="AU17774" s="25"/>
    </row>
    <row r="17775">
      <c r="D17775" s="10"/>
      <c r="E17775" s="10"/>
      <c r="G17775" s="81"/>
      <c r="AU17775" s="25"/>
    </row>
    <row r="17776">
      <c r="D17776" s="10"/>
      <c r="E17776" s="10"/>
      <c r="G17776" s="81"/>
      <c r="AU17776" s="25"/>
    </row>
    <row r="17777">
      <c r="D17777" s="10"/>
      <c r="E17777" s="10"/>
      <c r="G17777" s="81"/>
      <c r="AU17777" s="25"/>
    </row>
    <row r="17778">
      <c r="D17778" s="10"/>
      <c r="E17778" s="10"/>
      <c r="G17778" s="81"/>
      <c r="AU17778" s="25"/>
    </row>
    <row r="17779">
      <c r="D17779" s="10"/>
      <c r="E17779" s="10"/>
      <c r="G17779" s="81"/>
      <c r="AU17779" s="25"/>
    </row>
    <row r="17780">
      <c r="D17780" s="10"/>
      <c r="E17780" s="10"/>
      <c r="G17780" s="81"/>
      <c r="AU17780" s="25"/>
    </row>
    <row r="17781">
      <c r="D17781" s="10"/>
      <c r="E17781" s="10"/>
      <c r="G17781" s="81"/>
      <c r="AU17781" s="25"/>
    </row>
    <row r="17782">
      <c r="D17782" s="10"/>
      <c r="E17782" s="10"/>
      <c r="G17782" s="81"/>
      <c r="AU17782" s="25"/>
    </row>
    <row r="17783">
      <c r="D17783" s="10"/>
      <c r="E17783" s="10"/>
      <c r="G17783" s="81"/>
      <c r="AU17783" s="25"/>
    </row>
    <row r="17784">
      <c r="D17784" s="10"/>
      <c r="E17784" s="10"/>
      <c r="G17784" s="81"/>
      <c r="AU17784" s="25"/>
    </row>
    <row r="17785">
      <c r="D17785" s="10"/>
      <c r="E17785" s="10"/>
      <c r="G17785" s="81"/>
      <c r="AU17785" s="25"/>
    </row>
    <row r="17786">
      <c r="D17786" s="10"/>
      <c r="E17786" s="10"/>
      <c r="G17786" s="81"/>
      <c r="AU17786" s="25"/>
    </row>
    <row r="17787">
      <c r="D17787" s="10"/>
      <c r="E17787" s="10"/>
      <c r="G17787" s="81"/>
      <c r="AU17787" s="25"/>
    </row>
    <row r="17788">
      <c r="D17788" s="10"/>
      <c r="E17788" s="10"/>
      <c r="G17788" s="81"/>
      <c r="AU17788" s="25"/>
    </row>
    <row r="17789">
      <c r="D17789" s="10"/>
      <c r="E17789" s="10"/>
      <c r="G17789" s="81"/>
      <c r="AU17789" s="25"/>
    </row>
    <row r="17790">
      <c r="D17790" s="10"/>
      <c r="E17790" s="10"/>
      <c r="G17790" s="81"/>
      <c r="AU17790" s="25"/>
    </row>
    <row r="17791">
      <c r="D17791" s="10"/>
      <c r="E17791" s="10"/>
      <c r="G17791" s="81"/>
      <c r="AU17791" s="25"/>
    </row>
    <row r="17792">
      <c r="D17792" s="10"/>
      <c r="E17792" s="10"/>
      <c r="G17792" s="81"/>
      <c r="AU17792" s="25"/>
    </row>
    <row r="17793">
      <c r="D17793" s="10"/>
      <c r="E17793" s="10"/>
      <c r="G17793" s="81"/>
      <c r="AU17793" s="25"/>
    </row>
    <row r="17794">
      <c r="D17794" s="10"/>
      <c r="E17794" s="10"/>
      <c r="G17794" s="81"/>
      <c r="AU17794" s="25"/>
    </row>
    <row r="17795">
      <c r="D17795" s="10"/>
      <c r="E17795" s="10"/>
      <c r="G17795" s="81"/>
      <c r="AU17795" s="25"/>
    </row>
    <row r="17796">
      <c r="D17796" s="10"/>
      <c r="E17796" s="10"/>
      <c r="G17796" s="81"/>
      <c r="AU17796" s="25"/>
    </row>
    <row r="17797">
      <c r="D17797" s="10"/>
      <c r="E17797" s="10"/>
      <c r="G17797" s="81"/>
      <c r="AU17797" s="25"/>
    </row>
    <row r="17798">
      <c r="D17798" s="10"/>
      <c r="E17798" s="10"/>
      <c r="G17798" s="81"/>
      <c r="AU17798" s="25"/>
    </row>
    <row r="17799">
      <c r="D17799" s="10"/>
      <c r="E17799" s="10"/>
      <c r="G17799" s="81"/>
      <c r="AU17799" s="25"/>
    </row>
    <row r="17800">
      <c r="D17800" s="10"/>
      <c r="E17800" s="10"/>
      <c r="G17800" s="81"/>
      <c r="AU17800" s="25"/>
    </row>
    <row r="17801">
      <c r="D17801" s="10"/>
      <c r="E17801" s="10"/>
      <c r="G17801" s="81"/>
      <c r="AU17801" s="25"/>
    </row>
    <row r="17802">
      <c r="D17802" s="10"/>
      <c r="E17802" s="10"/>
      <c r="G17802" s="81"/>
      <c r="AU17802" s="25"/>
    </row>
    <row r="17803">
      <c r="D17803" s="10"/>
      <c r="E17803" s="10"/>
      <c r="G17803" s="81"/>
      <c r="AU17803" s="25"/>
    </row>
    <row r="17804">
      <c r="D17804" s="10"/>
      <c r="E17804" s="10"/>
      <c r="G17804" s="81"/>
      <c r="AU17804" s="25"/>
    </row>
    <row r="17805">
      <c r="D17805" s="10"/>
      <c r="E17805" s="10"/>
      <c r="G17805" s="81"/>
      <c r="AU17805" s="25"/>
    </row>
    <row r="17806">
      <c r="D17806" s="10"/>
      <c r="E17806" s="10"/>
      <c r="G17806" s="81"/>
      <c r="AU17806" s="25"/>
    </row>
    <row r="17807">
      <c r="D17807" s="10"/>
      <c r="E17807" s="10"/>
      <c r="G17807" s="81"/>
      <c r="AU17807" s="25"/>
    </row>
    <row r="17808">
      <c r="D17808" s="10"/>
      <c r="E17808" s="10"/>
      <c r="G17808" s="81"/>
      <c r="AU17808" s="25"/>
    </row>
    <row r="17809">
      <c r="D17809" s="10"/>
      <c r="E17809" s="10"/>
      <c r="G17809" s="81"/>
      <c r="AU17809" s="25"/>
    </row>
    <row r="17810">
      <c r="D17810" s="10"/>
      <c r="E17810" s="10"/>
      <c r="G17810" s="81"/>
      <c r="AU17810" s="25"/>
    </row>
    <row r="17811">
      <c r="D17811" s="10"/>
      <c r="E17811" s="10"/>
      <c r="G17811" s="81"/>
      <c r="AU17811" s="25"/>
    </row>
    <row r="17812">
      <c r="D17812" s="10"/>
      <c r="E17812" s="10"/>
      <c r="G17812" s="81"/>
      <c r="AU17812" s="25"/>
    </row>
    <row r="17813">
      <c r="D17813" s="10"/>
      <c r="E17813" s="10"/>
      <c r="G17813" s="81"/>
      <c r="AU17813" s="25"/>
    </row>
    <row r="17814">
      <c r="D17814" s="10"/>
      <c r="E17814" s="10"/>
      <c r="G17814" s="81"/>
      <c r="AU17814" s="25"/>
    </row>
    <row r="17815">
      <c r="D17815" s="10"/>
      <c r="E17815" s="10"/>
      <c r="G17815" s="81"/>
      <c r="AU17815" s="25"/>
    </row>
    <row r="17816">
      <c r="D17816" s="10"/>
      <c r="E17816" s="10"/>
      <c r="G17816" s="81"/>
      <c r="AU17816" s="25"/>
    </row>
    <row r="17817">
      <c r="D17817" s="10"/>
      <c r="E17817" s="10"/>
      <c r="G17817" s="81"/>
      <c r="AU17817" s="25"/>
    </row>
    <row r="17818">
      <c r="D17818" s="10"/>
      <c r="E17818" s="10"/>
      <c r="G17818" s="81"/>
      <c r="AU17818" s="25"/>
    </row>
    <row r="17819">
      <c r="D17819" s="10"/>
      <c r="E17819" s="10"/>
      <c r="G17819" s="81"/>
      <c r="AU17819" s="25"/>
    </row>
    <row r="17820">
      <c r="D17820" s="10"/>
      <c r="E17820" s="10"/>
      <c r="G17820" s="81"/>
      <c r="AU17820" s="25"/>
    </row>
    <row r="17821">
      <c r="D17821" s="10"/>
      <c r="E17821" s="10"/>
      <c r="G17821" s="81"/>
      <c r="AU17821" s="25"/>
    </row>
    <row r="17822">
      <c r="D17822" s="10"/>
      <c r="E17822" s="10"/>
      <c r="G17822" s="81"/>
      <c r="AU17822" s="25"/>
    </row>
    <row r="17823">
      <c r="D17823" s="10"/>
      <c r="E17823" s="10"/>
      <c r="G17823" s="81"/>
      <c r="AU17823" s="25"/>
    </row>
    <row r="17824">
      <c r="D17824" s="10"/>
      <c r="E17824" s="10"/>
      <c r="G17824" s="81"/>
      <c r="AU17824" s="25"/>
    </row>
    <row r="17825">
      <c r="D17825" s="10"/>
      <c r="E17825" s="10"/>
      <c r="G17825" s="81"/>
      <c r="AU17825" s="25"/>
    </row>
    <row r="17826">
      <c r="D17826" s="10"/>
      <c r="E17826" s="10"/>
      <c r="G17826" s="81"/>
      <c r="AU17826" s="25"/>
    </row>
    <row r="17827">
      <c r="D17827" s="10"/>
      <c r="E17827" s="10"/>
      <c r="G17827" s="81"/>
      <c r="AU17827" s="25"/>
    </row>
    <row r="17828">
      <c r="D17828" s="10"/>
      <c r="E17828" s="10"/>
      <c r="G17828" s="81"/>
      <c r="AU17828" s="25"/>
    </row>
    <row r="17829">
      <c r="D17829" s="10"/>
      <c r="E17829" s="10"/>
      <c r="G17829" s="81"/>
      <c r="AU17829" s="25"/>
    </row>
    <row r="17830">
      <c r="D17830" s="10"/>
      <c r="E17830" s="10"/>
      <c r="G17830" s="81"/>
      <c r="AU17830" s="25"/>
    </row>
    <row r="17831">
      <c r="D17831" s="10"/>
      <c r="E17831" s="10"/>
      <c r="G17831" s="81"/>
      <c r="AU17831" s="25"/>
    </row>
    <row r="17832">
      <c r="D17832" s="10"/>
      <c r="E17832" s="10"/>
      <c r="G17832" s="81"/>
      <c r="AU17832" s="25"/>
    </row>
    <row r="17833">
      <c r="D17833" s="10"/>
      <c r="E17833" s="10"/>
      <c r="G17833" s="81"/>
      <c r="AU17833" s="25"/>
    </row>
    <row r="17834">
      <c r="D17834" s="10"/>
      <c r="E17834" s="10"/>
      <c r="G17834" s="81"/>
      <c r="AU17834" s="25"/>
    </row>
    <row r="17835">
      <c r="D17835" s="10"/>
      <c r="E17835" s="10"/>
      <c r="G17835" s="81"/>
      <c r="AU17835" s="25"/>
    </row>
    <row r="17836">
      <c r="D17836" s="10"/>
      <c r="E17836" s="10"/>
      <c r="G17836" s="81"/>
      <c r="AU17836" s="25"/>
    </row>
    <row r="17837">
      <c r="D17837" s="10"/>
      <c r="E17837" s="10"/>
      <c r="G17837" s="81"/>
      <c r="AU17837" s="25"/>
    </row>
    <row r="17838">
      <c r="D17838" s="10"/>
      <c r="E17838" s="10"/>
      <c r="G17838" s="81"/>
      <c r="AU17838" s="25"/>
    </row>
    <row r="17839">
      <c r="D17839" s="10"/>
      <c r="E17839" s="10"/>
      <c r="G17839" s="81"/>
      <c r="AU17839" s="25"/>
    </row>
    <row r="17840">
      <c r="D17840" s="10"/>
      <c r="E17840" s="10"/>
      <c r="G17840" s="81"/>
      <c r="AU17840" s="25"/>
    </row>
    <row r="17841">
      <c r="D17841" s="10"/>
      <c r="E17841" s="10"/>
      <c r="G17841" s="81"/>
      <c r="AU17841" s="25"/>
    </row>
    <row r="17842">
      <c r="D17842" s="10"/>
      <c r="E17842" s="10"/>
      <c r="G17842" s="81"/>
      <c r="AU17842" s="25"/>
    </row>
    <row r="17843">
      <c r="D17843" s="10"/>
      <c r="E17843" s="10"/>
      <c r="G17843" s="81"/>
      <c r="AU17843" s="25"/>
    </row>
    <row r="17844">
      <c r="D17844" s="10"/>
      <c r="E17844" s="10"/>
      <c r="G17844" s="81"/>
      <c r="AU17844" s="25"/>
    </row>
    <row r="17845">
      <c r="D17845" s="10"/>
      <c r="E17845" s="10"/>
      <c r="G17845" s="81"/>
      <c r="AU17845" s="25"/>
    </row>
    <row r="17846">
      <c r="D17846" s="10"/>
      <c r="E17846" s="10"/>
      <c r="G17846" s="81"/>
      <c r="AU17846" s="25"/>
    </row>
    <row r="17847">
      <c r="D17847" s="10"/>
      <c r="E17847" s="10"/>
      <c r="G17847" s="81"/>
      <c r="AU17847" s="25"/>
    </row>
    <row r="17848">
      <c r="D17848" s="10"/>
      <c r="E17848" s="10"/>
      <c r="G17848" s="81"/>
      <c r="AU17848" s="25"/>
    </row>
    <row r="17849">
      <c r="D17849" s="10"/>
      <c r="E17849" s="10"/>
      <c r="G17849" s="81"/>
      <c r="AU17849" s="25"/>
    </row>
    <row r="17850">
      <c r="D17850" s="10"/>
      <c r="E17850" s="10"/>
      <c r="G17850" s="81"/>
      <c r="AU17850" s="25"/>
    </row>
    <row r="17851">
      <c r="D17851" s="10"/>
      <c r="E17851" s="10"/>
      <c r="G17851" s="81"/>
      <c r="AU17851" s="25"/>
    </row>
    <row r="17852">
      <c r="D17852" s="10"/>
      <c r="E17852" s="10"/>
      <c r="G17852" s="81"/>
      <c r="AU17852" s="25"/>
    </row>
    <row r="17853">
      <c r="D17853" s="10"/>
      <c r="E17853" s="10"/>
      <c r="G17853" s="81"/>
      <c r="AU17853" s="25"/>
    </row>
    <row r="17854">
      <c r="D17854" s="10"/>
      <c r="E17854" s="10"/>
      <c r="G17854" s="81"/>
      <c r="AU17854" s="25"/>
    </row>
    <row r="17855">
      <c r="D17855" s="10"/>
      <c r="E17855" s="10"/>
      <c r="G17855" s="81"/>
      <c r="AU17855" s="25"/>
    </row>
    <row r="17856">
      <c r="D17856" s="10"/>
      <c r="E17856" s="10"/>
      <c r="G17856" s="81"/>
      <c r="AU17856" s="25"/>
    </row>
    <row r="17857">
      <c r="D17857" s="10"/>
      <c r="E17857" s="10"/>
      <c r="G17857" s="81"/>
      <c r="AU17857" s="25"/>
    </row>
    <row r="17858">
      <c r="D17858" s="10"/>
      <c r="E17858" s="10"/>
      <c r="G17858" s="81"/>
      <c r="AU17858" s="25"/>
    </row>
    <row r="17859">
      <c r="D17859" s="10"/>
      <c r="E17859" s="10"/>
      <c r="G17859" s="81"/>
      <c r="AU17859" s="25"/>
    </row>
    <row r="17860">
      <c r="D17860" s="10"/>
      <c r="E17860" s="10"/>
      <c r="G17860" s="81"/>
      <c r="AU17860" s="25"/>
    </row>
    <row r="17861">
      <c r="D17861" s="10"/>
      <c r="E17861" s="10"/>
      <c r="G17861" s="81"/>
      <c r="AU17861" s="25"/>
    </row>
    <row r="17862">
      <c r="D17862" s="10"/>
      <c r="E17862" s="10"/>
      <c r="G17862" s="81"/>
      <c r="AU17862" s="25"/>
    </row>
    <row r="17863">
      <c r="D17863" s="10"/>
      <c r="E17863" s="10"/>
      <c r="G17863" s="81"/>
      <c r="AU17863" s="25"/>
    </row>
    <row r="17864">
      <c r="D17864" s="10"/>
      <c r="E17864" s="10"/>
      <c r="G17864" s="81"/>
      <c r="AU17864" s="25"/>
    </row>
    <row r="17865">
      <c r="D17865" s="10"/>
      <c r="E17865" s="10"/>
      <c r="G17865" s="81"/>
      <c r="AU17865" s="25"/>
    </row>
    <row r="17866">
      <c r="D17866" s="10"/>
      <c r="E17866" s="10"/>
      <c r="G17866" s="81"/>
      <c r="AU17866" s="25"/>
    </row>
    <row r="17867">
      <c r="D17867" s="10"/>
      <c r="E17867" s="10"/>
      <c r="G17867" s="81"/>
      <c r="AU17867" s="25"/>
    </row>
    <row r="17868">
      <c r="D17868" s="10"/>
      <c r="E17868" s="10"/>
      <c r="G17868" s="81"/>
      <c r="AU17868" s="25"/>
    </row>
    <row r="17869">
      <c r="D17869" s="10"/>
      <c r="E17869" s="10"/>
      <c r="G17869" s="81"/>
      <c r="AU17869" s="25"/>
    </row>
    <row r="17870">
      <c r="D17870" s="10"/>
      <c r="E17870" s="10"/>
      <c r="G17870" s="81"/>
      <c r="AU17870" s="25"/>
    </row>
    <row r="17871">
      <c r="D17871" s="10"/>
      <c r="E17871" s="10"/>
      <c r="G17871" s="81"/>
      <c r="AU17871" s="25"/>
    </row>
    <row r="17872">
      <c r="D17872" s="10"/>
      <c r="E17872" s="10"/>
      <c r="G17872" s="81"/>
      <c r="AU17872" s="25"/>
    </row>
    <row r="17873">
      <c r="D17873" s="10"/>
      <c r="E17873" s="10"/>
      <c r="G17873" s="81"/>
      <c r="AU17873" s="25"/>
    </row>
    <row r="17874">
      <c r="D17874" s="10"/>
      <c r="E17874" s="10"/>
      <c r="G17874" s="81"/>
      <c r="AU17874" s="25"/>
    </row>
    <row r="17875">
      <c r="D17875" s="10"/>
      <c r="E17875" s="10"/>
      <c r="G17875" s="81"/>
      <c r="AU17875" s="25"/>
    </row>
    <row r="17876">
      <c r="D17876" s="10"/>
      <c r="E17876" s="10"/>
      <c r="G17876" s="81"/>
      <c r="AU17876" s="25"/>
    </row>
    <row r="17877">
      <c r="D17877" s="10"/>
      <c r="E17877" s="10"/>
      <c r="G17877" s="81"/>
      <c r="AU17877" s="25"/>
    </row>
    <row r="17878">
      <c r="D17878" s="10"/>
      <c r="E17878" s="10"/>
      <c r="G17878" s="81"/>
      <c r="AU17878" s="25"/>
    </row>
    <row r="17879">
      <c r="D17879" s="10"/>
      <c r="E17879" s="10"/>
      <c r="G17879" s="81"/>
      <c r="AU17879" s="25"/>
    </row>
    <row r="17880">
      <c r="D17880" s="10"/>
      <c r="E17880" s="10"/>
      <c r="G17880" s="81"/>
      <c r="AU17880" s="25"/>
    </row>
    <row r="17881">
      <c r="D17881" s="10"/>
      <c r="E17881" s="10"/>
      <c r="G17881" s="81"/>
      <c r="AU17881" s="25"/>
    </row>
    <row r="17882">
      <c r="D17882" s="10"/>
      <c r="E17882" s="10"/>
      <c r="G17882" s="81"/>
      <c r="AU17882" s="25"/>
    </row>
    <row r="17883">
      <c r="D17883" s="10"/>
      <c r="E17883" s="10"/>
      <c r="G17883" s="81"/>
      <c r="AU17883" s="25"/>
    </row>
    <row r="17884">
      <c r="D17884" s="10"/>
      <c r="E17884" s="10"/>
      <c r="G17884" s="81"/>
      <c r="AU17884" s="25"/>
    </row>
    <row r="17885">
      <c r="D17885" s="10"/>
      <c r="E17885" s="10"/>
      <c r="G17885" s="81"/>
      <c r="AU17885" s="25"/>
    </row>
    <row r="17886">
      <c r="D17886" s="10"/>
      <c r="E17886" s="10"/>
      <c r="G17886" s="81"/>
      <c r="AU17886" s="25"/>
    </row>
    <row r="17887">
      <c r="D17887" s="10"/>
      <c r="E17887" s="10"/>
      <c r="G17887" s="81"/>
      <c r="AU17887" s="25"/>
    </row>
    <row r="17888">
      <c r="D17888" s="10"/>
      <c r="E17888" s="10"/>
      <c r="G17888" s="81"/>
      <c r="AU17888" s="25"/>
    </row>
    <row r="17889">
      <c r="D17889" s="10"/>
      <c r="E17889" s="10"/>
      <c r="G17889" s="81"/>
      <c r="AU17889" s="25"/>
    </row>
    <row r="17890">
      <c r="D17890" s="10"/>
      <c r="E17890" s="10"/>
      <c r="G17890" s="81"/>
      <c r="AU17890" s="25"/>
    </row>
    <row r="17891">
      <c r="D17891" s="10"/>
      <c r="E17891" s="10"/>
      <c r="G17891" s="81"/>
      <c r="AU17891" s="25"/>
    </row>
    <row r="17892">
      <c r="D17892" s="10"/>
      <c r="E17892" s="10"/>
      <c r="G17892" s="81"/>
      <c r="AU17892" s="25"/>
    </row>
    <row r="17893">
      <c r="D17893" s="10"/>
      <c r="E17893" s="10"/>
      <c r="G17893" s="81"/>
      <c r="AU17893" s="25"/>
    </row>
    <row r="17894">
      <c r="D17894" s="10"/>
      <c r="E17894" s="10"/>
      <c r="G17894" s="81"/>
      <c r="AU17894" s="25"/>
    </row>
    <row r="17895">
      <c r="D17895" s="10"/>
      <c r="E17895" s="10"/>
      <c r="G17895" s="81"/>
      <c r="AU17895" s="25"/>
    </row>
    <row r="17896">
      <c r="D17896" s="10"/>
      <c r="E17896" s="10"/>
      <c r="G17896" s="81"/>
      <c r="AU17896" s="25"/>
    </row>
    <row r="17897">
      <c r="D17897" s="10"/>
      <c r="E17897" s="10"/>
      <c r="G17897" s="81"/>
      <c r="AU17897" s="25"/>
    </row>
    <row r="17898">
      <c r="D17898" s="10"/>
      <c r="E17898" s="10"/>
      <c r="G17898" s="81"/>
      <c r="AU17898" s="25"/>
    </row>
    <row r="17899">
      <c r="D17899" s="10"/>
      <c r="E17899" s="10"/>
      <c r="G17899" s="81"/>
      <c r="AU17899" s="25"/>
    </row>
    <row r="17900">
      <c r="D17900" s="10"/>
      <c r="E17900" s="10"/>
      <c r="G17900" s="81"/>
      <c r="AU17900" s="25"/>
    </row>
    <row r="17901">
      <c r="D17901" s="10"/>
      <c r="E17901" s="10"/>
      <c r="G17901" s="81"/>
      <c r="AU17901" s="25"/>
    </row>
    <row r="17902">
      <c r="D17902" s="10"/>
      <c r="E17902" s="10"/>
      <c r="G17902" s="81"/>
      <c r="AU17902" s="25"/>
    </row>
    <row r="17903">
      <c r="D17903" s="10"/>
      <c r="E17903" s="10"/>
      <c r="G17903" s="81"/>
      <c r="AU17903" s="25"/>
    </row>
    <row r="17904">
      <c r="D17904" s="10"/>
      <c r="E17904" s="10"/>
      <c r="G17904" s="81"/>
      <c r="AU17904" s="25"/>
    </row>
    <row r="17905">
      <c r="D17905" s="10"/>
      <c r="E17905" s="10"/>
      <c r="G17905" s="81"/>
      <c r="AU17905" s="25"/>
    </row>
    <row r="17906">
      <c r="D17906" s="10"/>
      <c r="E17906" s="10"/>
      <c r="G17906" s="81"/>
      <c r="AU17906" s="25"/>
    </row>
    <row r="17907">
      <c r="D17907" s="10"/>
      <c r="E17907" s="10"/>
      <c r="G17907" s="81"/>
      <c r="AU17907" s="25"/>
    </row>
    <row r="17908">
      <c r="D17908" s="10"/>
      <c r="E17908" s="10"/>
      <c r="G17908" s="81"/>
      <c r="AU17908" s="25"/>
    </row>
    <row r="17909">
      <c r="D17909" s="10"/>
      <c r="E17909" s="10"/>
      <c r="G17909" s="81"/>
      <c r="AU17909" s="25"/>
    </row>
    <row r="17910">
      <c r="D17910" s="10"/>
      <c r="E17910" s="10"/>
      <c r="G17910" s="81"/>
      <c r="AU17910" s="25"/>
    </row>
    <row r="17911">
      <c r="D17911" s="10"/>
      <c r="E17911" s="10"/>
      <c r="G17911" s="81"/>
      <c r="AU17911" s="25"/>
    </row>
    <row r="17912">
      <c r="D17912" s="10"/>
      <c r="E17912" s="10"/>
      <c r="G17912" s="81"/>
      <c r="AU17912" s="25"/>
    </row>
    <row r="17913">
      <c r="D17913" s="10"/>
      <c r="E17913" s="10"/>
      <c r="G17913" s="81"/>
      <c r="AU17913" s="25"/>
    </row>
    <row r="17914">
      <c r="D17914" s="10"/>
      <c r="E17914" s="10"/>
      <c r="G17914" s="81"/>
      <c r="AU17914" s="25"/>
    </row>
    <row r="17915">
      <c r="D17915" s="10"/>
      <c r="E17915" s="10"/>
      <c r="G17915" s="81"/>
      <c r="AU17915" s="25"/>
    </row>
    <row r="17916">
      <c r="D17916" s="10"/>
      <c r="E17916" s="10"/>
      <c r="G17916" s="81"/>
      <c r="AU17916" s="25"/>
    </row>
    <row r="17917">
      <c r="D17917" s="10"/>
      <c r="E17917" s="10"/>
      <c r="G17917" s="81"/>
      <c r="AU17917" s="25"/>
    </row>
    <row r="17918">
      <c r="D17918" s="10"/>
      <c r="E17918" s="10"/>
      <c r="G17918" s="81"/>
      <c r="AU17918" s="25"/>
    </row>
    <row r="17919">
      <c r="D17919" s="10"/>
      <c r="E17919" s="10"/>
      <c r="G17919" s="81"/>
      <c r="AU17919" s="25"/>
    </row>
    <row r="17920">
      <c r="D17920" s="10"/>
      <c r="E17920" s="10"/>
      <c r="G17920" s="81"/>
      <c r="AU17920" s="25"/>
    </row>
    <row r="17921">
      <c r="D17921" s="10"/>
      <c r="E17921" s="10"/>
      <c r="G17921" s="81"/>
      <c r="AU17921" s="25"/>
    </row>
    <row r="17922">
      <c r="D17922" s="10"/>
      <c r="E17922" s="10"/>
      <c r="G17922" s="81"/>
      <c r="AU17922" s="25"/>
    </row>
    <row r="17923">
      <c r="D17923" s="10"/>
      <c r="E17923" s="10"/>
      <c r="G17923" s="81"/>
      <c r="AU17923" s="25"/>
    </row>
    <row r="17924">
      <c r="D17924" s="10"/>
      <c r="E17924" s="10"/>
      <c r="G17924" s="81"/>
      <c r="AU17924" s="25"/>
    </row>
    <row r="17925">
      <c r="D17925" s="10"/>
      <c r="E17925" s="10"/>
      <c r="G17925" s="81"/>
      <c r="AU17925" s="25"/>
    </row>
    <row r="17926">
      <c r="D17926" s="10"/>
      <c r="E17926" s="10"/>
      <c r="G17926" s="81"/>
      <c r="AU17926" s="25"/>
    </row>
    <row r="17927">
      <c r="D17927" s="10"/>
      <c r="E17927" s="10"/>
      <c r="G17927" s="81"/>
      <c r="AU17927" s="25"/>
    </row>
    <row r="17928">
      <c r="D17928" s="10"/>
      <c r="E17928" s="10"/>
      <c r="G17928" s="81"/>
      <c r="AU17928" s="25"/>
    </row>
    <row r="17929">
      <c r="D17929" s="10"/>
      <c r="E17929" s="10"/>
      <c r="G17929" s="81"/>
      <c r="AU17929" s="25"/>
    </row>
    <row r="17930">
      <c r="D17930" s="10"/>
      <c r="E17930" s="10"/>
      <c r="G17930" s="81"/>
      <c r="AU17930" s="25"/>
    </row>
    <row r="17931">
      <c r="D17931" s="10"/>
      <c r="E17931" s="10"/>
      <c r="G17931" s="81"/>
      <c r="AU17931" s="25"/>
    </row>
    <row r="17932">
      <c r="D17932" s="10"/>
      <c r="E17932" s="10"/>
      <c r="G17932" s="81"/>
      <c r="AU17932" s="25"/>
    </row>
    <row r="17933">
      <c r="D17933" s="10"/>
      <c r="E17933" s="10"/>
      <c r="G17933" s="81"/>
      <c r="AU17933" s="25"/>
    </row>
    <row r="17934">
      <c r="D17934" s="10"/>
      <c r="E17934" s="10"/>
      <c r="G17934" s="81"/>
      <c r="AU17934" s="25"/>
    </row>
    <row r="17935">
      <c r="D17935" s="10"/>
      <c r="E17935" s="10"/>
      <c r="G17935" s="81"/>
      <c r="AU17935" s="25"/>
    </row>
    <row r="17936">
      <c r="D17936" s="10"/>
      <c r="E17936" s="10"/>
      <c r="G17936" s="81"/>
      <c r="AU17936" s="25"/>
    </row>
    <row r="17937">
      <c r="D17937" s="10"/>
      <c r="E17937" s="10"/>
      <c r="G17937" s="81"/>
      <c r="AU17937" s="25"/>
    </row>
    <row r="17938">
      <c r="D17938" s="10"/>
      <c r="E17938" s="10"/>
      <c r="G17938" s="81"/>
      <c r="AU17938" s="25"/>
    </row>
    <row r="17939">
      <c r="D17939" s="10"/>
      <c r="E17939" s="10"/>
      <c r="G17939" s="81"/>
      <c r="AU17939" s="25"/>
    </row>
    <row r="17940">
      <c r="D17940" s="10"/>
      <c r="E17940" s="10"/>
      <c r="G17940" s="81"/>
      <c r="AU17940" s="25"/>
    </row>
    <row r="17941">
      <c r="D17941" s="10"/>
      <c r="E17941" s="10"/>
      <c r="G17941" s="81"/>
      <c r="AU17941" s="25"/>
    </row>
    <row r="17942">
      <c r="D17942" s="10"/>
      <c r="E17942" s="10"/>
      <c r="G17942" s="81"/>
      <c r="AU17942" s="25"/>
    </row>
    <row r="17943">
      <c r="D17943" s="10"/>
      <c r="E17943" s="10"/>
      <c r="G17943" s="81"/>
      <c r="AU17943" s="25"/>
    </row>
    <row r="17944">
      <c r="D17944" s="10"/>
      <c r="E17944" s="10"/>
      <c r="G17944" s="81"/>
      <c r="AU17944" s="25"/>
    </row>
    <row r="17945">
      <c r="D17945" s="10"/>
      <c r="E17945" s="10"/>
      <c r="G17945" s="81"/>
      <c r="AU17945" s="25"/>
    </row>
    <row r="17946">
      <c r="D17946" s="10"/>
      <c r="E17946" s="10"/>
      <c r="G17946" s="81"/>
      <c r="AU17946" s="25"/>
    </row>
    <row r="17947">
      <c r="D17947" s="10"/>
      <c r="E17947" s="10"/>
      <c r="G17947" s="81"/>
      <c r="AU17947" s="25"/>
    </row>
    <row r="17948">
      <c r="D17948" s="10"/>
      <c r="E17948" s="10"/>
      <c r="G17948" s="81"/>
      <c r="AU17948" s="25"/>
    </row>
    <row r="17949">
      <c r="D17949" s="10"/>
      <c r="E17949" s="10"/>
      <c r="G17949" s="81"/>
      <c r="AU17949" s="25"/>
    </row>
    <row r="17950">
      <c r="D17950" s="10"/>
      <c r="E17950" s="10"/>
      <c r="G17950" s="81"/>
      <c r="AU17950" s="25"/>
    </row>
    <row r="17951">
      <c r="D17951" s="10"/>
      <c r="E17951" s="10"/>
      <c r="G17951" s="81"/>
      <c r="AU17951" s="25"/>
    </row>
    <row r="17952">
      <c r="D17952" s="10"/>
      <c r="E17952" s="10"/>
      <c r="G17952" s="81"/>
      <c r="AU17952" s="25"/>
    </row>
    <row r="17953">
      <c r="D17953" s="10"/>
      <c r="E17953" s="10"/>
      <c r="G17953" s="81"/>
      <c r="AU17953" s="25"/>
    </row>
    <row r="17954">
      <c r="D17954" s="10"/>
      <c r="E17954" s="10"/>
      <c r="G17954" s="81"/>
      <c r="AU17954" s="25"/>
    </row>
    <row r="17955">
      <c r="D17955" s="10"/>
      <c r="E17955" s="10"/>
      <c r="G17955" s="81"/>
      <c r="AU17955" s="25"/>
    </row>
    <row r="17956">
      <c r="D17956" s="10"/>
      <c r="E17956" s="10"/>
      <c r="G17956" s="81"/>
      <c r="AU17956" s="25"/>
    </row>
    <row r="17957">
      <c r="D17957" s="10"/>
      <c r="E17957" s="10"/>
      <c r="G17957" s="81"/>
      <c r="AU17957" s="25"/>
    </row>
    <row r="17958">
      <c r="D17958" s="10"/>
      <c r="E17958" s="10"/>
      <c r="G17958" s="81"/>
      <c r="AU17958" s="25"/>
    </row>
    <row r="17959">
      <c r="D17959" s="10"/>
      <c r="E17959" s="10"/>
      <c r="G17959" s="81"/>
      <c r="AU17959" s="25"/>
    </row>
    <row r="17960">
      <c r="D17960" s="10"/>
      <c r="E17960" s="10"/>
      <c r="G17960" s="81"/>
      <c r="AU17960" s="25"/>
    </row>
    <row r="17961">
      <c r="D17961" s="10"/>
      <c r="E17961" s="10"/>
      <c r="G17961" s="81"/>
      <c r="AU17961" s="25"/>
    </row>
    <row r="17962">
      <c r="D17962" s="10"/>
      <c r="E17962" s="10"/>
      <c r="G17962" s="81"/>
      <c r="AU17962" s="25"/>
    </row>
    <row r="17963">
      <c r="D17963" s="10"/>
      <c r="E17963" s="10"/>
      <c r="G17963" s="81"/>
      <c r="AU17963" s="25"/>
    </row>
    <row r="17964">
      <c r="D17964" s="10"/>
      <c r="E17964" s="10"/>
      <c r="G17964" s="81"/>
      <c r="AU17964" s="25"/>
    </row>
    <row r="17965">
      <c r="D17965" s="10"/>
      <c r="E17965" s="10"/>
      <c r="G17965" s="81"/>
      <c r="AU17965" s="25"/>
    </row>
    <row r="17966">
      <c r="D17966" s="10"/>
      <c r="E17966" s="10"/>
      <c r="G17966" s="81"/>
      <c r="AU17966" s="25"/>
    </row>
    <row r="17967">
      <c r="D17967" s="10"/>
      <c r="E17967" s="10"/>
      <c r="G17967" s="81"/>
      <c r="AU17967" s="25"/>
    </row>
    <row r="17968">
      <c r="D17968" s="10"/>
      <c r="E17968" s="10"/>
      <c r="G17968" s="81"/>
      <c r="AU17968" s="25"/>
    </row>
    <row r="17969">
      <c r="D17969" s="10"/>
      <c r="E17969" s="10"/>
      <c r="G17969" s="81"/>
      <c r="AU17969" s="25"/>
    </row>
    <row r="17970">
      <c r="D17970" s="10"/>
      <c r="E17970" s="10"/>
      <c r="G17970" s="81"/>
      <c r="AU17970" s="25"/>
    </row>
    <row r="17971">
      <c r="D17971" s="10"/>
      <c r="E17971" s="10"/>
      <c r="G17971" s="81"/>
      <c r="AU17971" s="25"/>
    </row>
    <row r="17972">
      <c r="D17972" s="10"/>
      <c r="E17972" s="10"/>
      <c r="G17972" s="81"/>
      <c r="AU17972" s="25"/>
    </row>
    <row r="17973">
      <c r="D17973" s="10"/>
      <c r="E17973" s="10"/>
      <c r="G17973" s="81"/>
      <c r="AU17973" s="25"/>
    </row>
    <row r="17974">
      <c r="D17974" s="10"/>
      <c r="E17974" s="10"/>
      <c r="G17974" s="81"/>
      <c r="AU17974" s="25"/>
    </row>
    <row r="17975">
      <c r="D17975" s="10"/>
      <c r="E17975" s="10"/>
      <c r="G17975" s="81"/>
      <c r="AU17975" s="25"/>
    </row>
    <row r="17976">
      <c r="D17976" s="10"/>
      <c r="E17976" s="10"/>
      <c r="G17976" s="81"/>
      <c r="AU17976" s="25"/>
    </row>
    <row r="17977">
      <c r="D17977" s="10"/>
      <c r="E17977" s="10"/>
      <c r="G17977" s="81"/>
      <c r="AU17977" s="25"/>
    </row>
    <row r="17978">
      <c r="D17978" s="10"/>
      <c r="E17978" s="10"/>
      <c r="G17978" s="81"/>
      <c r="AU17978" s="25"/>
    </row>
    <row r="17979">
      <c r="D17979" s="10"/>
      <c r="E17979" s="10"/>
      <c r="G17979" s="81"/>
      <c r="AU17979" s="25"/>
    </row>
    <row r="17980">
      <c r="D17980" s="10"/>
      <c r="E17980" s="10"/>
      <c r="G17980" s="81"/>
      <c r="AU17980" s="25"/>
    </row>
    <row r="17981">
      <c r="D17981" s="10"/>
      <c r="E17981" s="10"/>
      <c r="G17981" s="81"/>
      <c r="AU17981" s="25"/>
    </row>
    <row r="17982">
      <c r="D17982" s="10"/>
      <c r="E17982" s="10"/>
      <c r="G17982" s="81"/>
      <c r="AU17982" s="25"/>
    </row>
    <row r="17983">
      <c r="D17983" s="10"/>
      <c r="E17983" s="10"/>
      <c r="G17983" s="81"/>
      <c r="AU17983" s="25"/>
    </row>
    <row r="17984">
      <c r="D17984" s="10"/>
      <c r="E17984" s="10"/>
      <c r="G17984" s="81"/>
      <c r="AU17984" s="25"/>
    </row>
    <row r="17985">
      <c r="D17985" s="10"/>
      <c r="E17985" s="10"/>
      <c r="G17985" s="81"/>
      <c r="AU17985" s="25"/>
    </row>
    <row r="17986">
      <c r="D17986" s="10"/>
      <c r="E17986" s="10"/>
      <c r="G17986" s="81"/>
      <c r="AU17986" s="25"/>
    </row>
    <row r="17987">
      <c r="D17987" s="10"/>
      <c r="E17987" s="10"/>
      <c r="G17987" s="81"/>
      <c r="AU17987" s="25"/>
    </row>
    <row r="17988">
      <c r="D17988" s="10"/>
      <c r="E17988" s="10"/>
      <c r="G17988" s="81"/>
      <c r="AU17988" s="25"/>
    </row>
    <row r="17989">
      <c r="D17989" s="10"/>
      <c r="E17989" s="10"/>
      <c r="G17989" s="81"/>
      <c r="AU17989" s="25"/>
    </row>
    <row r="17990">
      <c r="D17990" s="10"/>
      <c r="E17990" s="10"/>
      <c r="G17990" s="81"/>
      <c r="AU17990" s="25"/>
    </row>
    <row r="17991">
      <c r="D17991" s="10"/>
      <c r="E17991" s="10"/>
      <c r="G17991" s="81"/>
      <c r="AU17991" s="25"/>
    </row>
    <row r="17992">
      <c r="D17992" s="10"/>
      <c r="E17992" s="10"/>
      <c r="G17992" s="81"/>
      <c r="AU17992" s="25"/>
    </row>
    <row r="17993">
      <c r="D17993" s="10"/>
      <c r="E17993" s="10"/>
      <c r="G17993" s="81"/>
      <c r="AU17993" s="25"/>
    </row>
    <row r="17994">
      <c r="D17994" s="10"/>
      <c r="E17994" s="10"/>
      <c r="G17994" s="81"/>
      <c r="AU17994" s="25"/>
    </row>
    <row r="17995">
      <c r="D17995" s="10"/>
      <c r="E17995" s="10"/>
      <c r="G17995" s="81"/>
      <c r="AU17995" s="25"/>
    </row>
    <row r="17996">
      <c r="D17996" s="10"/>
      <c r="E17996" s="10"/>
      <c r="G17996" s="81"/>
      <c r="AU17996" s="25"/>
    </row>
    <row r="17997">
      <c r="D17997" s="10"/>
      <c r="E17997" s="10"/>
      <c r="G17997" s="81"/>
      <c r="AU17997" s="25"/>
    </row>
    <row r="17998">
      <c r="D17998" s="10"/>
      <c r="E17998" s="10"/>
      <c r="G17998" s="81"/>
      <c r="AU17998" s="25"/>
    </row>
    <row r="17999">
      <c r="D17999" s="10"/>
      <c r="E17999" s="10"/>
      <c r="G17999" s="81"/>
      <c r="AU17999" s="25"/>
    </row>
    <row r="18000">
      <c r="D18000" s="10"/>
      <c r="E18000" s="10"/>
      <c r="G18000" s="81"/>
      <c r="AU18000" s="25"/>
    </row>
    <row r="18001">
      <c r="D18001" s="10"/>
      <c r="E18001" s="10"/>
      <c r="G18001" s="81"/>
      <c r="AU18001" s="25"/>
    </row>
    <row r="18002">
      <c r="D18002" s="10"/>
      <c r="E18002" s="10"/>
      <c r="G18002" s="81"/>
      <c r="AU18002" s="25"/>
    </row>
    <row r="18003">
      <c r="D18003" s="10"/>
      <c r="E18003" s="10"/>
      <c r="G18003" s="81"/>
      <c r="AU18003" s="25"/>
    </row>
    <row r="18004">
      <c r="D18004" s="10"/>
      <c r="E18004" s="10"/>
      <c r="G18004" s="81"/>
      <c r="AU18004" s="25"/>
    </row>
    <row r="18005">
      <c r="D18005" s="10"/>
      <c r="E18005" s="10"/>
      <c r="G18005" s="81"/>
      <c r="AU18005" s="25"/>
    </row>
    <row r="18006">
      <c r="D18006" s="10"/>
      <c r="E18006" s="10"/>
      <c r="G18006" s="81"/>
      <c r="AU18006" s="25"/>
    </row>
    <row r="18007">
      <c r="D18007" s="10"/>
      <c r="E18007" s="10"/>
      <c r="G18007" s="81"/>
      <c r="AU18007" s="25"/>
    </row>
    <row r="18008">
      <c r="D18008" s="10"/>
      <c r="E18008" s="10"/>
      <c r="G18008" s="81"/>
      <c r="AU18008" s="25"/>
    </row>
    <row r="18009">
      <c r="D18009" s="10"/>
      <c r="E18009" s="10"/>
      <c r="G18009" s="81"/>
      <c r="AU18009" s="25"/>
    </row>
    <row r="18010">
      <c r="D18010" s="10"/>
      <c r="E18010" s="10"/>
      <c r="G18010" s="81"/>
      <c r="AU18010" s="25"/>
    </row>
    <row r="18011">
      <c r="D18011" s="10"/>
      <c r="E18011" s="10"/>
      <c r="G18011" s="81"/>
      <c r="AU18011" s="25"/>
    </row>
    <row r="18012">
      <c r="D18012" s="10"/>
      <c r="E18012" s="10"/>
      <c r="G18012" s="81"/>
      <c r="AU18012" s="25"/>
    </row>
    <row r="18013">
      <c r="D18013" s="10"/>
      <c r="E18013" s="10"/>
      <c r="G18013" s="81"/>
      <c r="AU18013" s="25"/>
    </row>
    <row r="18014">
      <c r="D18014" s="10"/>
      <c r="E18014" s="10"/>
      <c r="G18014" s="81"/>
      <c r="AU18014" s="25"/>
    </row>
    <row r="18015">
      <c r="D18015" s="10"/>
      <c r="E18015" s="10"/>
      <c r="G18015" s="81"/>
      <c r="AU18015" s="25"/>
    </row>
    <row r="18016">
      <c r="D18016" s="10"/>
      <c r="E18016" s="10"/>
      <c r="G18016" s="81"/>
      <c r="AU18016" s="25"/>
    </row>
    <row r="18017">
      <c r="D18017" s="10"/>
      <c r="E18017" s="10"/>
      <c r="G18017" s="81"/>
      <c r="AU18017" s="25"/>
    </row>
    <row r="18018">
      <c r="D18018" s="10"/>
      <c r="E18018" s="10"/>
      <c r="G18018" s="81"/>
      <c r="AU18018" s="25"/>
    </row>
    <row r="18019">
      <c r="D18019" s="10"/>
      <c r="E18019" s="10"/>
      <c r="G18019" s="81"/>
      <c r="AU18019" s="25"/>
    </row>
    <row r="18020">
      <c r="D18020" s="10"/>
      <c r="E18020" s="10"/>
      <c r="G18020" s="81"/>
      <c r="AU18020" s="25"/>
    </row>
    <row r="18021">
      <c r="D18021" s="10"/>
      <c r="E18021" s="10"/>
      <c r="G18021" s="81"/>
      <c r="AU18021" s="25"/>
    </row>
    <row r="18022">
      <c r="D18022" s="10"/>
      <c r="E18022" s="10"/>
      <c r="G18022" s="81"/>
      <c r="AU18022" s="25"/>
    </row>
    <row r="18023">
      <c r="D18023" s="10"/>
      <c r="E18023" s="10"/>
      <c r="G18023" s="81"/>
      <c r="AU18023" s="25"/>
    </row>
    <row r="18024">
      <c r="D18024" s="10"/>
      <c r="E18024" s="10"/>
      <c r="G18024" s="81"/>
      <c r="AU18024" s="25"/>
    </row>
    <row r="18025">
      <c r="D18025" s="10"/>
      <c r="E18025" s="10"/>
      <c r="G18025" s="81"/>
      <c r="AU18025" s="25"/>
    </row>
    <row r="18026">
      <c r="D18026" s="10"/>
      <c r="E18026" s="10"/>
      <c r="G18026" s="81"/>
      <c r="AU18026" s="25"/>
    </row>
    <row r="18027">
      <c r="D18027" s="10"/>
      <c r="E18027" s="10"/>
      <c r="G18027" s="81"/>
      <c r="AU18027" s="25"/>
    </row>
    <row r="18028">
      <c r="D18028" s="10"/>
      <c r="E18028" s="10"/>
      <c r="G18028" s="81"/>
      <c r="AU18028" s="25"/>
    </row>
    <row r="18029">
      <c r="D18029" s="10"/>
      <c r="E18029" s="10"/>
      <c r="G18029" s="81"/>
      <c r="AU18029" s="25"/>
    </row>
    <row r="18030">
      <c r="D18030" s="10"/>
      <c r="E18030" s="10"/>
      <c r="G18030" s="81"/>
      <c r="AU18030" s="25"/>
    </row>
    <row r="18031">
      <c r="D18031" s="10"/>
      <c r="E18031" s="10"/>
      <c r="G18031" s="81"/>
      <c r="AU18031" s="25"/>
    </row>
    <row r="18032">
      <c r="D18032" s="10"/>
      <c r="E18032" s="10"/>
      <c r="G18032" s="81"/>
      <c r="AU18032" s="25"/>
    </row>
    <row r="18033">
      <c r="D18033" s="10"/>
      <c r="E18033" s="10"/>
      <c r="G18033" s="81"/>
      <c r="AU18033" s="25"/>
    </row>
    <row r="18034">
      <c r="D18034" s="10"/>
      <c r="E18034" s="10"/>
      <c r="G18034" s="81"/>
      <c r="AU18034" s="25"/>
    </row>
    <row r="18035">
      <c r="D18035" s="10"/>
      <c r="E18035" s="10"/>
      <c r="G18035" s="81"/>
      <c r="AU18035" s="25"/>
    </row>
    <row r="18036">
      <c r="D18036" s="10"/>
      <c r="E18036" s="10"/>
      <c r="G18036" s="81"/>
      <c r="AU18036" s="25"/>
    </row>
    <row r="18037">
      <c r="D18037" s="10"/>
      <c r="E18037" s="10"/>
      <c r="G18037" s="81"/>
      <c r="AU18037" s="25"/>
    </row>
    <row r="18038">
      <c r="D18038" s="10"/>
      <c r="E18038" s="10"/>
      <c r="G18038" s="81"/>
      <c r="AU18038" s="25"/>
    </row>
    <row r="18039">
      <c r="D18039" s="10"/>
      <c r="E18039" s="10"/>
      <c r="G18039" s="81"/>
      <c r="AU18039" s="25"/>
    </row>
    <row r="18040">
      <c r="D18040" s="10"/>
      <c r="E18040" s="10"/>
      <c r="G18040" s="81"/>
      <c r="AU18040" s="25"/>
    </row>
    <row r="18041">
      <c r="D18041" s="10"/>
      <c r="E18041" s="10"/>
      <c r="G18041" s="81"/>
      <c r="AU18041" s="25"/>
    </row>
    <row r="18042">
      <c r="D18042" s="10"/>
      <c r="E18042" s="10"/>
      <c r="G18042" s="81"/>
      <c r="AU18042" s="25"/>
    </row>
    <row r="18043">
      <c r="D18043" s="10"/>
      <c r="E18043" s="10"/>
      <c r="G18043" s="81"/>
      <c r="AU18043" s="25"/>
    </row>
    <row r="18044">
      <c r="D18044" s="10"/>
      <c r="E18044" s="10"/>
      <c r="G18044" s="81"/>
      <c r="AU18044" s="25"/>
    </row>
    <row r="18045">
      <c r="D18045" s="10"/>
      <c r="E18045" s="10"/>
      <c r="G18045" s="81"/>
      <c r="AU18045" s="25"/>
    </row>
    <row r="18046">
      <c r="D18046" s="10"/>
      <c r="E18046" s="10"/>
      <c r="G18046" s="81"/>
      <c r="AU18046" s="25"/>
    </row>
    <row r="18047">
      <c r="D18047" s="10"/>
      <c r="E18047" s="10"/>
      <c r="G18047" s="81"/>
      <c r="AU18047" s="25"/>
    </row>
    <row r="18048">
      <c r="D18048" s="10"/>
      <c r="E18048" s="10"/>
      <c r="G18048" s="81"/>
      <c r="AU18048" s="25"/>
    </row>
    <row r="18049">
      <c r="D18049" s="10"/>
      <c r="E18049" s="10"/>
      <c r="G18049" s="81"/>
      <c r="AU18049" s="25"/>
    </row>
    <row r="18050">
      <c r="D18050" s="10"/>
      <c r="E18050" s="10"/>
      <c r="G18050" s="81"/>
      <c r="AU18050" s="25"/>
    </row>
    <row r="18051">
      <c r="D18051" s="10"/>
      <c r="E18051" s="10"/>
      <c r="G18051" s="81"/>
      <c r="AU18051" s="25"/>
    </row>
    <row r="18052">
      <c r="D18052" s="10"/>
      <c r="E18052" s="10"/>
      <c r="G18052" s="81"/>
      <c r="AU18052" s="25"/>
    </row>
    <row r="18053">
      <c r="D18053" s="10"/>
      <c r="E18053" s="10"/>
      <c r="G18053" s="81"/>
      <c r="AU18053" s="25"/>
    </row>
    <row r="18054">
      <c r="D18054" s="10"/>
      <c r="E18054" s="10"/>
      <c r="G18054" s="81"/>
      <c r="AU18054" s="25"/>
    </row>
    <row r="18055">
      <c r="D18055" s="10"/>
      <c r="E18055" s="10"/>
      <c r="G18055" s="81"/>
      <c r="AU18055" s="25"/>
    </row>
    <row r="18056">
      <c r="D18056" s="10"/>
      <c r="E18056" s="10"/>
      <c r="G18056" s="81"/>
      <c r="AU18056" s="25"/>
    </row>
    <row r="18057">
      <c r="D18057" s="10"/>
      <c r="E18057" s="10"/>
      <c r="G18057" s="81"/>
      <c r="AU18057" s="25"/>
    </row>
    <row r="18058">
      <c r="D18058" s="10"/>
      <c r="E18058" s="10"/>
      <c r="G18058" s="81"/>
      <c r="AU18058" s="25"/>
    </row>
    <row r="18059">
      <c r="D18059" s="10"/>
      <c r="E18059" s="10"/>
      <c r="G18059" s="81"/>
      <c r="AU18059" s="25"/>
    </row>
    <row r="18060">
      <c r="D18060" s="10"/>
      <c r="E18060" s="10"/>
      <c r="G18060" s="81"/>
      <c r="AU18060" s="25"/>
    </row>
    <row r="18061">
      <c r="D18061" s="10"/>
      <c r="E18061" s="10"/>
      <c r="G18061" s="81"/>
      <c r="AU18061" s="25"/>
    </row>
    <row r="18062">
      <c r="D18062" s="10"/>
      <c r="E18062" s="10"/>
      <c r="G18062" s="81"/>
      <c r="AU18062" s="25"/>
    </row>
    <row r="18063">
      <c r="D18063" s="10"/>
      <c r="E18063" s="10"/>
      <c r="G18063" s="81"/>
      <c r="AU18063" s="25"/>
    </row>
    <row r="18064">
      <c r="D18064" s="10"/>
      <c r="E18064" s="10"/>
      <c r="G18064" s="81"/>
      <c r="AU18064" s="25"/>
    </row>
    <row r="18065">
      <c r="D18065" s="10"/>
      <c r="E18065" s="10"/>
      <c r="G18065" s="81"/>
      <c r="AU18065" s="25"/>
    </row>
    <row r="18066">
      <c r="D18066" s="10"/>
      <c r="E18066" s="10"/>
      <c r="G18066" s="81"/>
      <c r="AU18066" s="25"/>
    </row>
    <row r="18067">
      <c r="D18067" s="10"/>
      <c r="E18067" s="10"/>
      <c r="G18067" s="81"/>
      <c r="AU18067" s="25"/>
    </row>
    <row r="18068">
      <c r="D18068" s="10"/>
      <c r="E18068" s="10"/>
      <c r="G18068" s="81"/>
      <c r="AU18068" s="25"/>
    </row>
    <row r="18069">
      <c r="D18069" s="10"/>
      <c r="E18069" s="10"/>
      <c r="G18069" s="81"/>
      <c r="AU18069" s="25"/>
    </row>
    <row r="18070">
      <c r="D18070" s="10"/>
      <c r="E18070" s="10"/>
      <c r="G18070" s="81"/>
      <c r="AU18070" s="25"/>
    </row>
    <row r="18071">
      <c r="D18071" s="10"/>
      <c r="E18071" s="10"/>
      <c r="G18071" s="81"/>
      <c r="AU18071" s="25"/>
    </row>
    <row r="18072">
      <c r="D18072" s="10"/>
      <c r="E18072" s="10"/>
      <c r="G18072" s="81"/>
      <c r="AU18072" s="25"/>
    </row>
    <row r="18073">
      <c r="D18073" s="10"/>
      <c r="E18073" s="10"/>
      <c r="G18073" s="81"/>
      <c r="AU18073" s="25"/>
    </row>
    <row r="18074">
      <c r="D18074" s="10"/>
      <c r="E18074" s="10"/>
      <c r="G18074" s="81"/>
      <c r="AU18074" s="25"/>
    </row>
    <row r="18075">
      <c r="D18075" s="10"/>
      <c r="E18075" s="10"/>
      <c r="G18075" s="81"/>
      <c r="AU18075" s="25"/>
    </row>
    <row r="18076">
      <c r="D18076" s="10"/>
      <c r="E18076" s="10"/>
      <c r="G18076" s="81"/>
      <c r="AU18076" s="25"/>
    </row>
    <row r="18077">
      <c r="D18077" s="10"/>
      <c r="E18077" s="10"/>
      <c r="G18077" s="81"/>
      <c r="AU18077" s="25"/>
    </row>
    <row r="18078">
      <c r="D18078" s="10"/>
      <c r="E18078" s="10"/>
      <c r="G18078" s="81"/>
      <c r="AU18078" s="25"/>
    </row>
    <row r="18079">
      <c r="D18079" s="10"/>
      <c r="E18079" s="10"/>
      <c r="G18079" s="81"/>
      <c r="AU18079" s="25"/>
    </row>
    <row r="18080">
      <c r="D18080" s="10"/>
      <c r="E18080" s="10"/>
      <c r="G18080" s="81"/>
      <c r="AU18080" s="25"/>
    </row>
    <row r="18081">
      <c r="D18081" s="10"/>
      <c r="E18081" s="10"/>
      <c r="G18081" s="81"/>
      <c r="AU18081" s="25"/>
    </row>
    <row r="18082">
      <c r="D18082" s="10"/>
      <c r="E18082" s="10"/>
      <c r="G18082" s="81"/>
      <c r="AU18082" s="25"/>
    </row>
    <row r="18083">
      <c r="D18083" s="10"/>
      <c r="E18083" s="10"/>
      <c r="G18083" s="81"/>
      <c r="AU18083" s="25"/>
    </row>
    <row r="18084">
      <c r="D18084" s="10"/>
      <c r="E18084" s="10"/>
      <c r="G18084" s="81"/>
      <c r="AU18084" s="25"/>
    </row>
    <row r="18085">
      <c r="D18085" s="10"/>
      <c r="E18085" s="10"/>
      <c r="G18085" s="81"/>
      <c r="AU18085" s="25"/>
    </row>
    <row r="18086">
      <c r="D18086" s="10"/>
      <c r="E18086" s="10"/>
      <c r="G18086" s="81"/>
      <c r="AU18086" s="25"/>
    </row>
    <row r="18087">
      <c r="D18087" s="10"/>
      <c r="E18087" s="10"/>
      <c r="G18087" s="81"/>
      <c r="AU18087" s="25"/>
    </row>
    <row r="18088">
      <c r="D18088" s="10"/>
      <c r="E18088" s="10"/>
      <c r="G18088" s="81"/>
      <c r="AU18088" s="25"/>
    </row>
    <row r="18089">
      <c r="D18089" s="10"/>
      <c r="E18089" s="10"/>
      <c r="G18089" s="81"/>
      <c r="AU18089" s="25"/>
    </row>
    <row r="18090">
      <c r="D18090" s="10"/>
      <c r="E18090" s="10"/>
      <c r="G18090" s="81"/>
      <c r="AU18090" s="25"/>
    </row>
    <row r="18091">
      <c r="D18091" s="10"/>
      <c r="E18091" s="10"/>
      <c r="G18091" s="81"/>
      <c r="AU18091" s="25"/>
    </row>
    <row r="18092">
      <c r="D18092" s="10"/>
      <c r="E18092" s="10"/>
      <c r="G18092" s="81"/>
      <c r="AU18092" s="25"/>
    </row>
    <row r="18093">
      <c r="D18093" s="10"/>
      <c r="E18093" s="10"/>
      <c r="G18093" s="81"/>
      <c r="AU18093" s="25"/>
    </row>
    <row r="18094">
      <c r="D18094" s="10"/>
      <c r="E18094" s="10"/>
      <c r="G18094" s="81"/>
      <c r="AU18094" s="25"/>
    </row>
    <row r="18095">
      <c r="D18095" s="10"/>
      <c r="E18095" s="10"/>
      <c r="G18095" s="81"/>
      <c r="AU18095" s="25"/>
    </row>
    <row r="18096">
      <c r="D18096" s="10"/>
      <c r="E18096" s="10"/>
      <c r="G18096" s="81"/>
      <c r="AU18096" s="25"/>
    </row>
    <row r="18097">
      <c r="D18097" s="10"/>
      <c r="E18097" s="10"/>
      <c r="G18097" s="81"/>
      <c r="AU18097" s="25"/>
    </row>
    <row r="18098">
      <c r="D18098" s="10"/>
      <c r="E18098" s="10"/>
      <c r="G18098" s="81"/>
      <c r="AU18098" s="25"/>
    </row>
    <row r="18099">
      <c r="D18099" s="10"/>
      <c r="E18099" s="10"/>
      <c r="G18099" s="81"/>
      <c r="AU18099" s="25"/>
    </row>
    <row r="18100">
      <c r="D18100" s="10"/>
      <c r="E18100" s="10"/>
      <c r="G18100" s="81"/>
      <c r="AU18100" s="25"/>
    </row>
    <row r="18101">
      <c r="D18101" s="10"/>
      <c r="E18101" s="10"/>
      <c r="G18101" s="81"/>
      <c r="AU18101" s="25"/>
    </row>
    <row r="18102">
      <c r="D18102" s="10"/>
      <c r="E18102" s="10"/>
      <c r="G18102" s="81"/>
      <c r="AU18102" s="25"/>
    </row>
    <row r="18103">
      <c r="D18103" s="10"/>
      <c r="E18103" s="10"/>
      <c r="G18103" s="81"/>
      <c r="AU18103" s="25"/>
    </row>
    <row r="18104">
      <c r="D18104" s="10"/>
      <c r="E18104" s="10"/>
      <c r="G18104" s="81"/>
      <c r="AU18104" s="25"/>
    </row>
    <row r="18105">
      <c r="D18105" s="10"/>
      <c r="E18105" s="10"/>
      <c r="G18105" s="81"/>
      <c r="AU18105" s="25"/>
    </row>
    <row r="18106">
      <c r="D18106" s="10"/>
      <c r="E18106" s="10"/>
      <c r="G18106" s="81"/>
      <c r="AU18106" s="25"/>
    </row>
    <row r="18107">
      <c r="D18107" s="10"/>
      <c r="E18107" s="10"/>
      <c r="G18107" s="81"/>
      <c r="AU18107" s="25"/>
    </row>
    <row r="18108">
      <c r="D18108" s="10"/>
      <c r="E18108" s="10"/>
      <c r="G18108" s="81"/>
      <c r="AU18108" s="25"/>
    </row>
    <row r="18109">
      <c r="D18109" s="10"/>
      <c r="E18109" s="10"/>
      <c r="G18109" s="81"/>
      <c r="AU18109" s="25"/>
    </row>
    <row r="18110">
      <c r="D18110" s="10"/>
      <c r="E18110" s="10"/>
      <c r="G18110" s="81"/>
      <c r="AU18110" s="25"/>
    </row>
    <row r="18111">
      <c r="D18111" s="10"/>
      <c r="E18111" s="10"/>
      <c r="G18111" s="81"/>
      <c r="AU18111" s="25"/>
    </row>
    <row r="18112">
      <c r="D18112" s="10"/>
      <c r="E18112" s="10"/>
      <c r="G18112" s="81"/>
      <c r="AU18112" s="25"/>
    </row>
    <row r="18113">
      <c r="D18113" s="10"/>
      <c r="E18113" s="10"/>
      <c r="G18113" s="81"/>
      <c r="AU18113" s="25"/>
    </row>
    <row r="18114">
      <c r="D18114" s="10"/>
      <c r="E18114" s="10"/>
      <c r="G18114" s="81"/>
      <c r="AU18114" s="25"/>
    </row>
    <row r="18115">
      <c r="D18115" s="10"/>
      <c r="E18115" s="10"/>
      <c r="G18115" s="81"/>
      <c r="AU18115" s="25"/>
    </row>
    <row r="18116">
      <c r="D18116" s="10"/>
      <c r="E18116" s="10"/>
      <c r="G18116" s="81"/>
      <c r="AU18116" s="25"/>
    </row>
    <row r="18117">
      <c r="D18117" s="10"/>
      <c r="E18117" s="10"/>
      <c r="G18117" s="81"/>
      <c r="AU18117" s="25"/>
    </row>
    <row r="18118">
      <c r="D18118" s="10"/>
      <c r="E18118" s="10"/>
      <c r="G18118" s="81"/>
      <c r="AU18118" s="25"/>
    </row>
    <row r="18119">
      <c r="D18119" s="10"/>
      <c r="E18119" s="10"/>
      <c r="G18119" s="81"/>
      <c r="AU18119" s="25"/>
    </row>
    <row r="18120">
      <c r="D18120" s="10"/>
      <c r="E18120" s="10"/>
      <c r="G18120" s="81"/>
      <c r="AU18120" s="25"/>
    </row>
    <row r="18121">
      <c r="D18121" s="10"/>
      <c r="E18121" s="10"/>
      <c r="G18121" s="81"/>
      <c r="AU18121" s="25"/>
    </row>
    <row r="18122">
      <c r="D18122" s="10"/>
      <c r="E18122" s="10"/>
      <c r="G18122" s="81"/>
      <c r="AU18122" s="25"/>
    </row>
    <row r="18123">
      <c r="D18123" s="10"/>
      <c r="E18123" s="10"/>
      <c r="G18123" s="81"/>
      <c r="AU18123" s="25"/>
    </row>
    <row r="18124">
      <c r="D18124" s="10"/>
      <c r="E18124" s="10"/>
      <c r="G18124" s="81"/>
      <c r="AU18124" s="25"/>
    </row>
    <row r="18125">
      <c r="D18125" s="10"/>
      <c r="E18125" s="10"/>
      <c r="G18125" s="81"/>
      <c r="AU18125" s="25"/>
    </row>
    <row r="18126">
      <c r="D18126" s="10"/>
      <c r="E18126" s="10"/>
      <c r="G18126" s="81"/>
      <c r="AU18126" s="25"/>
    </row>
    <row r="18127">
      <c r="D18127" s="10"/>
      <c r="E18127" s="10"/>
      <c r="G18127" s="81"/>
      <c r="AU18127" s="25"/>
    </row>
    <row r="18128">
      <c r="D18128" s="10"/>
      <c r="E18128" s="10"/>
      <c r="G18128" s="81"/>
      <c r="AU18128" s="25"/>
    </row>
    <row r="18129">
      <c r="D18129" s="10"/>
      <c r="E18129" s="10"/>
      <c r="G18129" s="81"/>
      <c r="AU18129" s="25"/>
    </row>
    <row r="18130">
      <c r="D18130" s="10"/>
      <c r="E18130" s="10"/>
      <c r="G18130" s="81"/>
      <c r="AU18130" s="25"/>
    </row>
    <row r="18131">
      <c r="D18131" s="10"/>
      <c r="E18131" s="10"/>
      <c r="G18131" s="81"/>
      <c r="AU18131" s="25"/>
    </row>
    <row r="18132">
      <c r="D18132" s="10"/>
      <c r="E18132" s="10"/>
      <c r="G18132" s="81"/>
      <c r="AU18132" s="25"/>
    </row>
    <row r="18133">
      <c r="D18133" s="10"/>
      <c r="E18133" s="10"/>
      <c r="G18133" s="81"/>
      <c r="AU18133" s="25"/>
    </row>
    <row r="18134">
      <c r="D18134" s="10"/>
      <c r="E18134" s="10"/>
      <c r="G18134" s="81"/>
      <c r="AU18134" s="25"/>
    </row>
    <row r="18135">
      <c r="D18135" s="10"/>
      <c r="E18135" s="10"/>
      <c r="G18135" s="81"/>
      <c r="AU18135" s="25"/>
    </row>
    <row r="18136">
      <c r="D18136" s="10"/>
      <c r="E18136" s="10"/>
      <c r="G18136" s="81"/>
      <c r="AU18136" s="25"/>
    </row>
    <row r="18137">
      <c r="D18137" s="10"/>
      <c r="E18137" s="10"/>
      <c r="G18137" s="81"/>
      <c r="AU18137" s="25"/>
    </row>
    <row r="18138">
      <c r="D18138" s="10"/>
      <c r="E18138" s="10"/>
      <c r="G18138" s="81"/>
      <c r="AU18138" s="25"/>
    </row>
    <row r="18139">
      <c r="D18139" s="10"/>
      <c r="E18139" s="10"/>
      <c r="G18139" s="81"/>
      <c r="AU18139" s="25"/>
    </row>
    <row r="18140">
      <c r="D18140" s="10"/>
      <c r="E18140" s="10"/>
      <c r="G18140" s="81"/>
      <c r="AU18140" s="25"/>
    </row>
    <row r="18141">
      <c r="D18141" s="10"/>
      <c r="E18141" s="10"/>
      <c r="G18141" s="81"/>
      <c r="AU18141" s="25"/>
    </row>
    <row r="18142">
      <c r="D18142" s="10"/>
      <c r="E18142" s="10"/>
      <c r="G18142" s="81"/>
      <c r="AU18142" s="25"/>
    </row>
    <row r="18143">
      <c r="D18143" s="10"/>
      <c r="E18143" s="10"/>
      <c r="G18143" s="81"/>
      <c r="AU18143" s="25"/>
    </row>
    <row r="18144">
      <c r="D18144" s="10"/>
      <c r="E18144" s="10"/>
      <c r="G18144" s="81"/>
      <c r="AU18144" s="25"/>
    </row>
    <row r="18145">
      <c r="D18145" s="10"/>
      <c r="E18145" s="10"/>
      <c r="G18145" s="81"/>
      <c r="AU18145" s="25"/>
    </row>
    <row r="18146">
      <c r="D18146" s="10"/>
      <c r="E18146" s="10"/>
      <c r="G18146" s="81"/>
      <c r="AU18146" s="25"/>
    </row>
    <row r="18147">
      <c r="D18147" s="10"/>
      <c r="E18147" s="10"/>
      <c r="G18147" s="81"/>
      <c r="AU18147" s="25"/>
    </row>
    <row r="18148">
      <c r="D18148" s="10"/>
      <c r="E18148" s="10"/>
      <c r="G18148" s="81"/>
      <c r="AU18148" s="25"/>
    </row>
    <row r="18149">
      <c r="D18149" s="10"/>
      <c r="E18149" s="10"/>
      <c r="G18149" s="81"/>
      <c r="AU18149" s="25"/>
    </row>
    <row r="18150">
      <c r="D18150" s="10"/>
      <c r="E18150" s="10"/>
      <c r="G18150" s="81"/>
      <c r="AU18150" s="25"/>
    </row>
    <row r="18151">
      <c r="D18151" s="10"/>
      <c r="E18151" s="10"/>
      <c r="G18151" s="81"/>
      <c r="AU18151" s="25"/>
    </row>
    <row r="18152">
      <c r="D18152" s="10"/>
      <c r="E18152" s="10"/>
      <c r="G18152" s="81"/>
      <c r="AU18152" s="25"/>
    </row>
    <row r="18153">
      <c r="D18153" s="10"/>
      <c r="E18153" s="10"/>
      <c r="G18153" s="81"/>
      <c r="AU18153" s="25"/>
    </row>
    <row r="18154">
      <c r="D18154" s="10"/>
      <c r="E18154" s="10"/>
      <c r="G18154" s="81"/>
      <c r="AU18154" s="25"/>
    </row>
    <row r="18155">
      <c r="D18155" s="10"/>
      <c r="E18155" s="10"/>
      <c r="G18155" s="81"/>
      <c r="AU18155" s="25"/>
    </row>
    <row r="18156">
      <c r="D18156" s="10"/>
      <c r="E18156" s="10"/>
      <c r="G18156" s="81"/>
      <c r="AU18156" s="25"/>
    </row>
    <row r="18157">
      <c r="D18157" s="10"/>
      <c r="E18157" s="10"/>
      <c r="G18157" s="81"/>
      <c r="AU18157" s="25"/>
    </row>
    <row r="18158">
      <c r="D18158" s="10"/>
      <c r="E18158" s="10"/>
      <c r="G18158" s="81"/>
      <c r="AU18158" s="25"/>
    </row>
    <row r="18159">
      <c r="D18159" s="10"/>
      <c r="E18159" s="10"/>
      <c r="G18159" s="81"/>
      <c r="AU18159" s="25"/>
    </row>
    <row r="18160">
      <c r="D18160" s="10"/>
      <c r="E18160" s="10"/>
      <c r="G18160" s="81"/>
      <c r="AU18160" s="25"/>
    </row>
    <row r="18161">
      <c r="D18161" s="10"/>
      <c r="E18161" s="10"/>
      <c r="G18161" s="81"/>
      <c r="AU18161" s="25"/>
    </row>
    <row r="18162">
      <c r="D18162" s="10"/>
      <c r="E18162" s="10"/>
      <c r="G18162" s="81"/>
      <c r="AU18162" s="25"/>
    </row>
    <row r="18163">
      <c r="D18163" s="10"/>
      <c r="E18163" s="10"/>
      <c r="G18163" s="81"/>
      <c r="AU18163" s="25"/>
    </row>
    <row r="18164">
      <c r="D18164" s="10"/>
      <c r="E18164" s="10"/>
      <c r="G18164" s="81"/>
      <c r="AU18164" s="25"/>
    </row>
    <row r="18165">
      <c r="D18165" s="10"/>
      <c r="E18165" s="10"/>
      <c r="G18165" s="81"/>
      <c r="AU18165" s="25"/>
    </row>
    <row r="18166">
      <c r="D18166" s="10"/>
      <c r="E18166" s="10"/>
      <c r="G18166" s="81"/>
      <c r="AU18166" s="25"/>
    </row>
    <row r="18167">
      <c r="D18167" s="10"/>
      <c r="E18167" s="10"/>
      <c r="G18167" s="81"/>
      <c r="AU18167" s="25"/>
    </row>
    <row r="18168">
      <c r="D18168" s="10"/>
      <c r="E18168" s="10"/>
      <c r="G18168" s="81"/>
      <c r="AU18168" s="25"/>
    </row>
    <row r="18169">
      <c r="D18169" s="10"/>
      <c r="E18169" s="10"/>
      <c r="G18169" s="81"/>
      <c r="AU18169" s="25"/>
    </row>
    <row r="18170">
      <c r="D18170" s="10"/>
      <c r="E18170" s="10"/>
      <c r="G18170" s="81"/>
      <c r="AU18170" s="25"/>
    </row>
    <row r="18171">
      <c r="D18171" s="10"/>
      <c r="E18171" s="10"/>
      <c r="G18171" s="81"/>
      <c r="AU18171" s="25"/>
    </row>
    <row r="18172">
      <c r="D18172" s="10"/>
      <c r="E18172" s="10"/>
      <c r="G18172" s="81"/>
      <c r="AU18172" s="25"/>
    </row>
    <row r="18173">
      <c r="D18173" s="10"/>
      <c r="E18173" s="10"/>
      <c r="G18173" s="81"/>
      <c r="AU18173" s="25"/>
    </row>
    <row r="18174">
      <c r="D18174" s="10"/>
      <c r="E18174" s="10"/>
      <c r="G18174" s="81"/>
      <c r="AU18174" s="25"/>
    </row>
    <row r="18175">
      <c r="D18175" s="10"/>
      <c r="E18175" s="10"/>
      <c r="G18175" s="81"/>
      <c r="AU18175" s="25"/>
    </row>
    <row r="18176">
      <c r="D18176" s="10"/>
      <c r="E18176" s="10"/>
      <c r="G18176" s="81"/>
      <c r="AU18176" s="25"/>
    </row>
    <row r="18177">
      <c r="D18177" s="10"/>
      <c r="E18177" s="10"/>
      <c r="G18177" s="81"/>
      <c r="AU18177" s="25"/>
    </row>
    <row r="18178">
      <c r="D18178" s="10"/>
      <c r="E18178" s="10"/>
      <c r="G18178" s="81"/>
      <c r="AU18178" s="25"/>
    </row>
    <row r="18179">
      <c r="D18179" s="10"/>
      <c r="E18179" s="10"/>
      <c r="G18179" s="81"/>
      <c r="AU18179" s="25"/>
    </row>
    <row r="18180">
      <c r="D18180" s="10"/>
      <c r="E18180" s="10"/>
      <c r="G18180" s="81"/>
      <c r="AU18180" s="25"/>
    </row>
    <row r="18181">
      <c r="D18181" s="10"/>
      <c r="E18181" s="10"/>
      <c r="G18181" s="81"/>
      <c r="AU18181" s="25"/>
    </row>
    <row r="18182">
      <c r="D18182" s="10"/>
      <c r="E18182" s="10"/>
      <c r="G18182" s="81"/>
      <c r="AU18182" s="25"/>
    </row>
    <row r="18183">
      <c r="D18183" s="10"/>
      <c r="E18183" s="10"/>
      <c r="G18183" s="81"/>
      <c r="AU18183" s="25"/>
    </row>
    <row r="18184">
      <c r="D18184" s="10"/>
      <c r="E18184" s="10"/>
      <c r="G18184" s="81"/>
      <c r="AU18184" s="25"/>
    </row>
    <row r="18185">
      <c r="D18185" s="10"/>
      <c r="E18185" s="10"/>
      <c r="G18185" s="81"/>
      <c r="AU18185" s="25"/>
    </row>
    <row r="18186">
      <c r="D18186" s="10"/>
      <c r="E18186" s="10"/>
      <c r="G18186" s="81"/>
      <c r="AU18186" s="25"/>
    </row>
    <row r="18187">
      <c r="D18187" s="10"/>
      <c r="E18187" s="10"/>
      <c r="G18187" s="81"/>
      <c r="AU18187" s="25"/>
    </row>
    <row r="18188">
      <c r="D18188" s="10"/>
      <c r="E18188" s="10"/>
      <c r="G18188" s="81"/>
      <c r="AU18188" s="25"/>
    </row>
    <row r="18189">
      <c r="D18189" s="10"/>
      <c r="E18189" s="10"/>
      <c r="G18189" s="81"/>
      <c r="AU18189" s="25"/>
    </row>
    <row r="18190">
      <c r="D18190" s="10"/>
      <c r="E18190" s="10"/>
      <c r="G18190" s="81"/>
      <c r="AU18190" s="25"/>
    </row>
    <row r="18191">
      <c r="D18191" s="10"/>
      <c r="E18191" s="10"/>
      <c r="G18191" s="81"/>
      <c r="AU18191" s="25"/>
    </row>
    <row r="18192">
      <c r="D18192" s="10"/>
      <c r="E18192" s="10"/>
      <c r="G18192" s="81"/>
      <c r="AU18192" s="25"/>
    </row>
    <row r="18193">
      <c r="D18193" s="10"/>
      <c r="E18193" s="10"/>
      <c r="G18193" s="81"/>
      <c r="AU18193" s="25"/>
    </row>
    <row r="18194">
      <c r="D18194" s="10"/>
      <c r="E18194" s="10"/>
      <c r="G18194" s="81"/>
      <c r="AU18194" s="25"/>
    </row>
    <row r="18195">
      <c r="D18195" s="10"/>
      <c r="E18195" s="10"/>
      <c r="G18195" s="81"/>
      <c r="AU18195" s="25"/>
    </row>
    <row r="18196">
      <c r="D18196" s="10"/>
      <c r="E18196" s="10"/>
      <c r="G18196" s="81"/>
      <c r="AU18196" s="25"/>
    </row>
    <row r="18197">
      <c r="D18197" s="10"/>
      <c r="E18197" s="10"/>
      <c r="G18197" s="81"/>
      <c r="AU18197" s="25"/>
    </row>
    <row r="18198">
      <c r="D18198" s="10"/>
      <c r="E18198" s="10"/>
      <c r="G18198" s="81"/>
      <c r="AU18198" s="25"/>
    </row>
    <row r="18199">
      <c r="D18199" s="10"/>
      <c r="E18199" s="10"/>
      <c r="G18199" s="81"/>
      <c r="AU18199" s="25"/>
    </row>
    <row r="18200">
      <c r="D18200" s="10"/>
      <c r="E18200" s="10"/>
      <c r="G18200" s="81"/>
      <c r="AU18200" s="25"/>
    </row>
    <row r="18201">
      <c r="D18201" s="10"/>
      <c r="E18201" s="10"/>
      <c r="G18201" s="81"/>
      <c r="AU18201" s="25"/>
    </row>
    <row r="18202">
      <c r="D18202" s="10"/>
      <c r="E18202" s="10"/>
      <c r="G18202" s="81"/>
      <c r="AU18202" s="25"/>
    </row>
    <row r="18203">
      <c r="D18203" s="10"/>
      <c r="E18203" s="10"/>
      <c r="G18203" s="81"/>
      <c r="AU18203" s="25"/>
    </row>
    <row r="18204">
      <c r="D18204" s="10"/>
      <c r="E18204" s="10"/>
      <c r="G18204" s="81"/>
      <c r="AU18204" s="25"/>
    </row>
    <row r="18205">
      <c r="D18205" s="10"/>
      <c r="E18205" s="10"/>
      <c r="G18205" s="81"/>
      <c r="AU18205" s="25"/>
    </row>
    <row r="18206">
      <c r="D18206" s="10"/>
      <c r="E18206" s="10"/>
      <c r="G18206" s="81"/>
      <c r="AU18206" s="25"/>
    </row>
    <row r="18207">
      <c r="D18207" s="10"/>
      <c r="E18207" s="10"/>
      <c r="G18207" s="81"/>
      <c r="AU18207" s="25"/>
    </row>
    <row r="18208">
      <c r="D18208" s="10"/>
      <c r="E18208" s="10"/>
      <c r="G18208" s="81"/>
      <c r="AU18208" s="25"/>
    </row>
    <row r="18209">
      <c r="D18209" s="10"/>
      <c r="E18209" s="10"/>
      <c r="G18209" s="81"/>
      <c r="AU18209" s="25"/>
    </row>
    <row r="18210">
      <c r="D18210" s="10"/>
      <c r="E18210" s="10"/>
      <c r="G18210" s="81"/>
      <c r="AU18210" s="25"/>
    </row>
    <row r="18211">
      <c r="D18211" s="10"/>
      <c r="E18211" s="10"/>
      <c r="G18211" s="81"/>
      <c r="AU18211" s="25"/>
    </row>
    <row r="18212">
      <c r="D18212" s="10"/>
      <c r="E18212" s="10"/>
      <c r="G18212" s="81"/>
      <c r="AU18212" s="25"/>
    </row>
    <row r="18213">
      <c r="D18213" s="10"/>
      <c r="E18213" s="10"/>
      <c r="G18213" s="81"/>
      <c r="AU18213" s="25"/>
    </row>
    <row r="18214">
      <c r="D18214" s="10"/>
      <c r="E18214" s="10"/>
      <c r="G18214" s="81"/>
      <c r="AU18214" s="25"/>
    </row>
    <row r="18215">
      <c r="D18215" s="10"/>
      <c r="E18215" s="10"/>
      <c r="G18215" s="81"/>
      <c r="AU18215" s="25"/>
    </row>
    <row r="18216">
      <c r="D18216" s="10"/>
      <c r="E18216" s="10"/>
      <c r="G18216" s="81"/>
      <c r="AU18216" s="25"/>
    </row>
    <row r="18217">
      <c r="D18217" s="10"/>
      <c r="E18217" s="10"/>
      <c r="G18217" s="81"/>
      <c r="AU18217" s="25"/>
    </row>
    <row r="18218">
      <c r="D18218" s="10"/>
      <c r="E18218" s="10"/>
      <c r="G18218" s="81"/>
      <c r="AU18218" s="25"/>
    </row>
    <row r="18219">
      <c r="D18219" s="10"/>
      <c r="E18219" s="10"/>
      <c r="G18219" s="81"/>
      <c r="AU18219" s="25"/>
    </row>
    <row r="18220">
      <c r="D18220" s="10"/>
      <c r="E18220" s="10"/>
      <c r="G18220" s="81"/>
      <c r="AU18220" s="25"/>
    </row>
    <row r="18221">
      <c r="D18221" s="10"/>
      <c r="E18221" s="10"/>
      <c r="G18221" s="81"/>
      <c r="AU18221" s="25"/>
    </row>
    <row r="18222">
      <c r="D18222" s="10"/>
      <c r="E18222" s="10"/>
      <c r="G18222" s="81"/>
      <c r="AU18222" s="25"/>
    </row>
    <row r="18223">
      <c r="D18223" s="10"/>
      <c r="E18223" s="10"/>
      <c r="G18223" s="81"/>
      <c r="AU18223" s="25"/>
    </row>
    <row r="18224">
      <c r="D18224" s="10"/>
      <c r="E18224" s="10"/>
      <c r="G18224" s="81"/>
      <c r="AU18224" s="25"/>
    </row>
    <row r="18225">
      <c r="D18225" s="10"/>
      <c r="E18225" s="10"/>
      <c r="G18225" s="81"/>
      <c r="AU18225" s="25"/>
    </row>
    <row r="18226">
      <c r="D18226" s="10"/>
      <c r="E18226" s="10"/>
      <c r="G18226" s="81"/>
      <c r="AU18226" s="25"/>
    </row>
    <row r="18227">
      <c r="D18227" s="10"/>
      <c r="E18227" s="10"/>
      <c r="G18227" s="81"/>
      <c r="AU18227" s="25"/>
    </row>
    <row r="18228">
      <c r="D18228" s="10"/>
      <c r="E18228" s="10"/>
      <c r="G18228" s="81"/>
      <c r="AU18228" s="25"/>
    </row>
    <row r="18229">
      <c r="D18229" s="10"/>
      <c r="E18229" s="10"/>
      <c r="G18229" s="81"/>
      <c r="AU18229" s="25"/>
    </row>
    <row r="18230">
      <c r="D18230" s="10"/>
      <c r="E18230" s="10"/>
      <c r="G18230" s="81"/>
      <c r="AU18230" s="25"/>
    </row>
    <row r="18231">
      <c r="D18231" s="10"/>
      <c r="E18231" s="10"/>
      <c r="G18231" s="81"/>
      <c r="AU18231" s="25"/>
    </row>
    <row r="18232">
      <c r="D18232" s="10"/>
      <c r="E18232" s="10"/>
      <c r="G18232" s="81"/>
      <c r="AU18232" s="25"/>
    </row>
    <row r="18233">
      <c r="D18233" s="10"/>
      <c r="E18233" s="10"/>
      <c r="G18233" s="81"/>
      <c r="AU18233" s="25"/>
    </row>
    <row r="18234">
      <c r="D18234" s="10"/>
      <c r="E18234" s="10"/>
      <c r="G18234" s="81"/>
      <c r="AU18234" s="25"/>
    </row>
    <row r="18235">
      <c r="D18235" s="10"/>
      <c r="E18235" s="10"/>
      <c r="G18235" s="81"/>
      <c r="AU18235" s="25"/>
    </row>
    <row r="18236">
      <c r="D18236" s="10"/>
      <c r="E18236" s="10"/>
      <c r="G18236" s="81"/>
      <c r="AU18236" s="25"/>
    </row>
    <row r="18237">
      <c r="D18237" s="10"/>
      <c r="E18237" s="10"/>
      <c r="G18237" s="81"/>
      <c r="AU18237" s="25"/>
    </row>
    <row r="18238">
      <c r="D18238" s="10"/>
      <c r="E18238" s="10"/>
      <c r="G18238" s="81"/>
      <c r="AU18238" s="25"/>
    </row>
    <row r="18239">
      <c r="D18239" s="10"/>
      <c r="E18239" s="10"/>
      <c r="G18239" s="81"/>
      <c r="AU18239" s="25"/>
    </row>
    <row r="18240">
      <c r="D18240" s="10"/>
      <c r="E18240" s="10"/>
      <c r="G18240" s="81"/>
      <c r="AU18240" s="25"/>
    </row>
    <row r="18241">
      <c r="D18241" s="10"/>
      <c r="E18241" s="10"/>
      <c r="G18241" s="81"/>
      <c r="AU18241" s="25"/>
    </row>
    <row r="18242">
      <c r="D18242" s="10"/>
      <c r="E18242" s="10"/>
      <c r="G18242" s="81"/>
      <c r="AU18242" s="25"/>
    </row>
    <row r="18243">
      <c r="D18243" s="10"/>
      <c r="E18243" s="10"/>
      <c r="G18243" s="81"/>
      <c r="AU18243" s="25"/>
    </row>
    <row r="18244">
      <c r="D18244" s="10"/>
      <c r="E18244" s="10"/>
      <c r="G18244" s="81"/>
      <c r="AU18244" s="25"/>
    </row>
    <row r="18245">
      <c r="D18245" s="10"/>
      <c r="E18245" s="10"/>
      <c r="G18245" s="81"/>
      <c r="AU18245" s="25"/>
    </row>
    <row r="18246">
      <c r="D18246" s="10"/>
      <c r="E18246" s="10"/>
      <c r="G18246" s="81"/>
      <c r="AU18246" s="25"/>
    </row>
    <row r="18247">
      <c r="D18247" s="10"/>
      <c r="E18247" s="10"/>
      <c r="G18247" s="81"/>
      <c r="AU18247" s="25"/>
    </row>
    <row r="18248">
      <c r="D18248" s="10"/>
      <c r="E18248" s="10"/>
      <c r="G18248" s="81"/>
      <c r="AU18248" s="25"/>
    </row>
    <row r="18249">
      <c r="D18249" s="10"/>
      <c r="E18249" s="10"/>
      <c r="G18249" s="81"/>
      <c r="AU18249" s="25"/>
    </row>
    <row r="18250">
      <c r="D18250" s="10"/>
      <c r="E18250" s="10"/>
      <c r="G18250" s="81"/>
      <c r="AU18250" s="25"/>
    </row>
    <row r="18251">
      <c r="D18251" s="10"/>
      <c r="E18251" s="10"/>
      <c r="G18251" s="81"/>
      <c r="AU18251" s="25"/>
    </row>
    <row r="18252">
      <c r="D18252" s="10"/>
      <c r="E18252" s="10"/>
      <c r="G18252" s="81"/>
      <c r="AU18252" s="25"/>
    </row>
    <row r="18253">
      <c r="D18253" s="10"/>
      <c r="E18253" s="10"/>
      <c r="G18253" s="81"/>
      <c r="AU18253" s="25"/>
    </row>
    <row r="18254">
      <c r="D18254" s="10"/>
      <c r="E18254" s="10"/>
      <c r="G18254" s="81"/>
      <c r="AU18254" s="25"/>
    </row>
    <row r="18255">
      <c r="D18255" s="10"/>
      <c r="E18255" s="10"/>
      <c r="G18255" s="81"/>
      <c r="AU18255" s="25"/>
    </row>
    <row r="18256">
      <c r="D18256" s="10"/>
      <c r="E18256" s="10"/>
      <c r="G18256" s="81"/>
      <c r="AU18256" s="25"/>
    </row>
    <row r="18257">
      <c r="D18257" s="10"/>
      <c r="E18257" s="10"/>
      <c r="G18257" s="81"/>
      <c r="AU18257" s="25"/>
    </row>
    <row r="18258">
      <c r="D18258" s="10"/>
      <c r="E18258" s="10"/>
      <c r="G18258" s="81"/>
      <c r="AU18258" s="25"/>
    </row>
    <row r="18259">
      <c r="D18259" s="10"/>
      <c r="E18259" s="10"/>
      <c r="G18259" s="81"/>
      <c r="AU18259" s="25"/>
    </row>
    <row r="18260">
      <c r="D18260" s="10"/>
      <c r="E18260" s="10"/>
      <c r="G18260" s="81"/>
      <c r="AU18260" s="25"/>
    </row>
    <row r="18261">
      <c r="D18261" s="10"/>
      <c r="E18261" s="10"/>
      <c r="G18261" s="81"/>
      <c r="AU18261" s="25"/>
    </row>
    <row r="18262">
      <c r="D18262" s="10"/>
      <c r="E18262" s="10"/>
      <c r="G18262" s="81"/>
      <c r="AU18262" s="25"/>
    </row>
    <row r="18263">
      <c r="D18263" s="10"/>
      <c r="E18263" s="10"/>
      <c r="G18263" s="81"/>
      <c r="AU18263" s="25"/>
    </row>
    <row r="18264">
      <c r="D18264" s="10"/>
      <c r="E18264" s="10"/>
      <c r="G18264" s="81"/>
      <c r="AU18264" s="25"/>
    </row>
    <row r="18265">
      <c r="D18265" s="10"/>
      <c r="E18265" s="10"/>
      <c r="G18265" s="81"/>
      <c r="AU18265" s="25"/>
    </row>
    <row r="18266">
      <c r="D18266" s="10"/>
      <c r="E18266" s="10"/>
      <c r="G18266" s="81"/>
      <c r="AU18266" s="25"/>
    </row>
    <row r="18267">
      <c r="D18267" s="10"/>
      <c r="E18267" s="10"/>
      <c r="G18267" s="81"/>
      <c r="AU18267" s="25"/>
    </row>
    <row r="18268">
      <c r="D18268" s="10"/>
      <c r="E18268" s="10"/>
      <c r="G18268" s="81"/>
      <c r="AU18268" s="25"/>
    </row>
    <row r="18269">
      <c r="D18269" s="10"/>
      <c r="E18269" s="10"/>
      <c r="G18269" s="81"/>
      <c r="AU18269" s="25"/>
    </row>
    <row r="18270">
      <c r="D18270" s="10"/>
      <c r="E18270" s="10"/>
      <c r="G18270" s="81"/>
      <c r="AU18270" s="25"/>
    </row>
    <row r="18271">
      <c r="D18271" s="10"/>
      <c r="E18271" s="10"/>
      <c r="G18271" s="81"/>
      <c r="AU18271" s="25"/>
    </row>
    <row r="18272">
      <c r="D18272" s="10"/>
      <c r="E18272" s="10"/>
      <c r="G18272" s="81"/>
      <c r="AU18272" s="25"/>
    </row>
    <row r="18273">
      <c r="D18273" s="10"/>
      <c r="E18273" s="10"/>
      <c r="G18273" s="81"/>
      <c r="AU18273" s="25"/>
    </row>
    <row r="18274">
      <c r="D18274" s="10"/>
      <c r="E18274" s="10"/>
      <c r="G18274" s="81"/>
      <c r="AU18274" s="25"/>
    </row>
    <row r="18275">
      <c r="D18275" s="10"/>
      <c r="E18275" s="10"/>
      <c r="G18275" s="81"/>
      <c r="AU18275" s="25"/>
    </row>
    <row r="18276">
      <c r="D18276" s="10"/>
      <c r="E18276" s="10"/>
      <c r="G18276" s="81"/>
      <c r="AU18276" s="25"/>
    </row>
    <row r="18277">
      <c r="D18277" s="10"/>
      <c r="E18277" s="10"/>
      <c r="G18277" s="81"/>
      <c r="AU18277" s="25"/>
    </row>
    <row r="18278">
      <c r="D18278" s="10"/>
      <c r="E18278" s="10"/>
      <c r="G18278" s="81"/>
      <c r="AU18278" s="25"/>
    </row>
    <row r="18279">
      <c r="D18279" s="10"/>
      <c r="E18279" s="10"/>
      <c r="G18279" s="81"/>
      <c r="AU18279" s="25"/>
    </row>
    <row r="18280">
      <c r="D18280" s="10"/>
      <c r="E18280" s="10"/>
      <c r="G18280" s="81"/>
      <c r="AU18280" s="25"/>
    </row>
    <row r="18281">
      <c r="D18281" s="10"/>
      <c r="E18281" s="10"/>
      <c r="G18281" s="81"/>
      <c r="AU18281" s="25"/>
    </row>
    <row r="18282">
      <c r="D18282" s="10"/>
      <c r="E18282" s="10"/>
      <c r="G18282" s="81"/>
      <c r="AU18282" s="25"/>
    </row>
    <row r="18283">
      <c r="D18283" s="10"/>
      <c r="E18283" s="10"/>
      <c r="G18283" s="81"/>
      <c r="AU18283" s="25"/>
    </row>
    <row r="18284">
      <c r="D18284" s="10"/>
      <c r="E18284" s="10"/>
      <c r="G18284" s="81"/>
      <c r="AU18284" s="25"/>
    </row>
    <row r="18285">
      <c r="D18285" s="10"/>
      <c r="E18285" s="10"/>
      <c r="G18285" s="81"/>
      <c r="AU18285" s="25"/>
    </row>
    <row r="18286">
      <c r="D18286" s="10"/>
      <c r="E18286" s="10"/>
      <c r="G18286" s="81"/>
      <c r="AU18286" s="25"/>
    </row>
    <row r="18287">
      <c r="D18287" s="10"/>
      <c r="E18287" s="10"/>
      <c r="G18287" s="81"/>
      <c r="AU18287" s="25"/>
    </row>
    <row r="18288">
      <c r="D18288" s="10"/>
      <c r="E18288" s="10"/>
      <c r="G18288" s="81"/>
      <c r="AU18288" s="25"/>
    </row>
    <row r="18289">
      <c r="D18289" s="10"/>
      <c r="E18289" s="10"/>
      <c r="G18289" s="81"/>
      <c r="AU18289" s="25"/>
    </row>
    <row r="18290">
      <c r="D18290" s="10"/>
      <c r="E18290" s="10"/>
      <c r="G18290" s="81"/>
      <c r="AU18290" s="25"/>
    </row>
    <row r="18291">
      <c r="D18291" s="10"/>
      <c r="E18291" s="10"/>
      <c r="G18291" s="81"/>
      <c r="AU18291" s="25"/>
    </row>
    <row r="18292">
      <c r="D18292" s="10"/>
      <c r="E18292" s="10"/>
      <c r="G18292" s="81"/>
      <c r="AU18292" s="25"/>
    </row>
    <row r="18293">
      <c r="D18293" s="10"/>
      <c r="E18293" s="10"/>
      <c r="G18293" s="81"/>
      <c r="AU18293" s="25"/>
    </row>
    <row r="18294">
      <c r="D18294" s="10"/>
      <c r="E18294" s="10"/>
      <c r="G18294" s="81"/>
      <c r="AU18294" s="25"/>
    </row>
    <row r="18295">
      <c r="D18295" s="10"/>
      <c r="E18295" s="10"/>
      <c r="G18295" s="81"/>
      <c r="AU18295" s="25"/>
    </row>
    <row r="18296">
      <c r="D18296" s="10"/>
      <c r="E18296" s="10"/>
      <c r="G18296" s="81"/>
      <c r="AU18296" s="25"/>
    </row>
    <row r="18297">
      <c r="D18297" s="10"/>
      <c r="E18297" s="10"/>
      <c r="G18297" s="81"/>
      <c r="AU18297" s="25"/>
    </row>
    <row r="18298">
      <c r="D18298" s="10"/>
      <c r="E18298" s="10"/>
      <c r="G18298" s="81"/>
      <c r="AU18298" s="25"/>
    </row>
    <row r="18299">
      <c r="D18299" s="10"/>
      <c r="E18299" s="10"/>
      <c r="G18299" s="81"/>
      <c r="AU18299" s="25"/>
    </row>
    <row r="18300">
      <c r="D18300" s="10"/>
      <c r="E18300" s="10"/>
      <c r="G18300" s="81"/>
      <c r="AU18300" s="25"/>
    </row>
    <row r="18301">
      <c r="D18301" s="10"/>
      <c r="E18301" s="10"/>
      <c r="G18301" s="81"/>
      <c r="AU18301" s="25"/>
    </row>
    <row r="18302">
      <c r="D18302" s="10"/>
      <c r="E18302" s="10"/>
      <c r="G18302" s="81"/>
      <c r="AU18302" s="25"/>
    </row>
    <row r="18303">
      <c r="D18303" s="10"/>
      <c r="E18303" s="10"/>
      <c r="G18303" s="81"/>
      <c r="AU18303" s="25"/>
    </row>
    <row r="18304">
      <c r="D18304" s="10"/>
      <c r="E18304" s="10"/>
      <c r="G18304" s="81"/>
      <c r="AU18304" s="25"/>
    </row>
    <row r="18305">
      <c r="D18305" s="10"/>
      <c r="E18305" s="10"/>
      <c r="G18305" s="81"/>
      <c r="AU18305" s="25"/>
    </row>
    <row r="18306">
      <c r="D18306" s="10"/>
      <c r="E18306" s="10"/>
      <c r="G18306" s="81"/>
      <c r="AU18306" s="25"/>
    </row>
    <row r="18307">
      <c r="D18307" s="10"/>
      <c r="E18307" s="10"/>
      <c r="G18307" s="81"/>
      <c r="AU18307" s="25"/>
    </row>
    <row r="18308">
      <c r="D18308" s="10"/>
      <c r="E18308" s="10"/>
      <c r="G18308" s="81"/>
      <c r="AU18308" s="25"/>
    </row>
    <row r="18309">
      <c r="D18309" s="10"/>
      <c r="E18309" s="10"/>
      <c r="G18309" s="81"/>
      <c r="AU18309" s="25"/>
    </row>
    <row r="18310">
      <c r="D18310" s="10"/>
      <c r="E18310" s="10"/>
      <c r="G18310" s="81"/>
      <c r="AU18310" s="25"/>
    </row>
    <row r="18311">
      <c r="D18311" s="10"/>
      <c r="E18311" s="10"/>
      <c r="G18311" s="81"/>
      <c r="AU18311" s="25"/>
    </row>
    <row r="18312">
      <c r="D18312" s="10"/>
      <c r="E18312" s="10"/>
      <c r="G18312" s="81"/>
      <c r="AU18312" s="25"/>
    </row>
    <row r="18313">
      <c r="D18313" s="10"/>
      <c r="E18313" s="10"/>
      <c r="G18313" s="81"/>
      <c r="AU18313" s="25"/>
    </row>
    <row r="18314">
      <c r="D18314" s="10"/>
      <c r="E18314" s="10"/>
      <c r="G18314" s="81"/>
      <c r="AU18314" s="25"/>
    </row>
    <row r="18315">
      <c r="D18315" s="10"/>
      <c r="E18315" s="10"/>
      <c r="G18315" s="81"/>
      <c r="AU18315" s="25"/>
    </row>
    <row r="18316">
      <c r="D18316" s="10"/>
      <c r="E18316" s="10"/>
      <c r="G18316" s="81"/>
      <c r="AU18316" s="25"/>
    </row>
    <row r="18317">
      <c r="D18317" s="10"/>
      <c r="E18317" s="10"/>
      <c r="G18317" s="81"/>
      <c r="AU18317" s="25"/>
    </row>
    <row r="18318">
      <c r="D18318" s="10"/>
      <c r="E18318" s="10"/>
      <c r="G18318" s="81"/>
      <c r="AU18318" s="25"/>
    </row>
    <row r="18319">
      <c r="D18319" s="10"/>
      <c r="E18319" s="10"/>
      <c r="G18319" s="81"/>
      <c r="AU18319" s="25"/>
    </row>
    <row r="18320">
      <c r="D18320" s="10"/>
      <c r="E18320" s="10"/>
      <c r="G18320" s="81"/>
      <c r="AU18320" s="25"/>
    </row>
    <row r="18321">
      <c r="D18321" s="10"/>
      <c r="E18321" s="10"/>
      <c r="G18321" s="81"/>
      <c r="AU18321" s="25"/>
    </row>
    <row r="18322">
      <c r="D18322" s="10"/>
      <c r="E18322" s="10"/>
      <c r="G18322" s="81"/>
      <c r="AU18322" s="25"/>
    </row>
    <row r="18323">
      <c r="D18323" s="10"/>
      <c r="E18323" s="10"/>
      <c r="G18323" s="81"/>
      <c r="AU18323" s="25"/>
    </row>
    <row r="18324">
      <c r="D18324" s="10"/>
      <c r="E18324" s="10"/>
      <c r="G18324" s="81"/>
      <c r="AU18324" s="25"/>
    </row>
    <row r="18325">
      <c r="D18325" s="10"/>
      <c r="E18325" s="10"/>
      <c r="G18325" s="81"/>
      <c r="AU18325" s="25"/>
    </row>
    <row r="18326">
      <c r="D18326" s="10"/>
      <c r="E18326" s="10"/>
      <c r="G18326" s="81"/>
      <c r="AU18326" s="25"/>
    </row>
    <row r="18327">
      <c r="D18327" s="10"/>
      <c r="E18327" s="10"/>
      <c r="G18327" s="81"/>
      <c r="AU18327" s="25"/>
    </row>
    <row r="18328">
      <c r="D18328" s="10"/>
      <c r="E18328" s="10"/>
      <c r="G18328" s="81"/>
      <c r="AU18328" s="25"/>
    </row>
    <row r="18329">
      <c r="D18329" s="10"/>
      <c r="E18329" s="10"/>
      <c r="G18329" s="81"/>
      <c r="AU18329" s="25"/>
    </row>
    <row r="18330">
      <c r="D18330" s="10"/>
      <c r="E18330" s="10"/>
      <c r="G18330" s="81"/>
      <c r="AU18330" s="25"/>
    </row>
    <row r="18331">
      <c r="D18331" s="10"/>
      <c r="E18331" s="10"/>
      <c r="G18331" s="81"/>
      <c r="AU18331" s="25"/>
    </row>
    <row r="18332">
      <c r="D18332" s="10"/>
      <c r="E18332" s="10"/>
      <c r="G18332" s="81"/>
      <c r="AU18332" s="25"/>
    </row>
    <row r="18333">
      <c r="D18333" s="10"/>
      <c r="E18333" s="10"/>
      <c r="G18333" s="81"/>
      <c r="AU18333" s="25"/>
    </row>
    <row r="18334">
      <c r="D18334" s="10"/>
      <c r="E18334" s="10"/>
      <c r="G18334" s="81"/>
      <c r="AU18334" s="25"/>
    </row>
    <row r="18335">
      <c r="D18335" s="10"/>
      <c r="E18335" s="10"/>
      <c r="G18335" s="81"/>
      <c r="AU18335" s="25"/>
    </row>
    <row r="18336">
      <c r="D18336" s="10"/>
      <c r="E18336" s="10"/>
      <c r="G18336" s="81"/>
      <c r="AU18336" s="25"/>
    </row>
    <row r="18337">
      <c r="D18337" s="10"/>
      <c r="E18337" s="10"/>
      <c r="G18337" s="81"/>
      <c r="AU18337" s="25"/>
    </row>
    <row r="18338">
      <c r="D18338" s="10"/>
      <c r="E18338" s="10"/>
      <c r="G18338" s="81"/>
      <c r="AU18338" s="25"/>
    </row>
    <row r="18339">
      <c r="D18339" s="10"/>
      <c r="E18339" s="10"/>
      <c r="G18339" s="81"/>
      <c r="AU18339" s="25"/>
    </row>
    <row r="18340">
      <c r="D18340" s="10"/>
      <c r="E18340" s="10"/>
      <c r="G18340" s="81"/>
      <c r="AU18340" s="25"/>
    </row>
    <row r="18341">
      <c r="D18341" s="10"/>
      <c r="E18341" s="10"/>
      <c r="G18341" s="81"/>
      <c r="AU18341" s="25"/>
    </row>
    <row r="18342">
      <c r="D18342" s="10"/>
      <c r="E18342" s="10"/>
      <c r="G18342" s="81"/>
      <c r="AU18342" s="25"/>
    </row>
    <row r="18343">
      <c r="D18343" s="10"/>
      <c r="E18343" s="10"/>
      <c r="G18343" s="81"/>
      <c r="AU18343" s="25"/>
    </row>
    <row r="18344">
      <c r="D18344" s="10"/>
      <c r="E18344" s="10"/>
      <c r="G18344" s="81"/>
      <c r="AU18344" s="25"/>
    </row>
    <row r="18345">
      <c r="D18345" s="10"/>
      <c r="E18345" s="10"/>
      <c r="G18345" s="81"/>
      <c r="AU18345" s="25"/>
    </row>
    <row r="18346">
      <c r="D18346" s="10"/>
      <c r="E18346" s="10"/>
      <c r="G18346" s="81"/>
      <c r="AU18346" s="25"/>
    </row>
    <row r="18347">
      <c r="D18347" s="10"/>
      <c r="E18347" s="10"/>
      <c r="G18347" s="81"/>
      <c r="AU18347" s="25"/>
    </row>
    <row r="18348">
      <c r="D18348" s="10"/>
      <c r="E18348" s="10"/>
      <c r="G18348" s="81"/>
      <c r="AU18348" s="25"/>
    </row>
    <row r="18349">
      <c r="D18349" s="10"/>
      <c r="E18349" s="10"/>
      <c r="G18349" s="81"/>
      <c r="AU18349" s="25"/>
    </row>
    <row r="18350">
      <c r="D18350" s="10"/>
      <c r="E18350" s="10"/>
      <c r="G18350" s="81"/>
      <c r="AU18350" s="25"/>
    </row>
    <row r="18351">
      <c r="D18351" s="10"/>
      <c r="E18351" s="10"/>
      <c r="G18351" s="81"/>
      <c r="AU18351" s="25"/>
    </row>
    <row r="18352">
      <c r="D18352" s="10"/>
      <c r="E18352" s="10"/>
      <c r="G18352" s="81"/>
      <c r="AU18352" s="25"/>
    </row>
    <row r="18353">
      <c r="D18353" s="10"/>
      <c r="E18353" s="10"/>
      <c r="G18353" s="81"/>
      <c r="AU18353" s="25"/>
    </row>
    <row r="18354">
      <c r="D18354" s="10"/>
      <c r="E18354" s="10"/>
      <c r="G18354" s="81"/>
      <c r="AU18354" s="25"/>
    </row>
    <row r="18355">
      <c r="D18355" s="10"/>
      <c r="E18355" s="10"/>
      <c r="G18355" s="81"/>
      <c r="AU18355" s="25"/>
    </row>
    <row r="18356">
      <c r="D18356" s="10"/>
      <c r="E18356" s="10"/>
      <c r="G18356" s="81"/>
      <c r="AU18356" s="25"/>
    </row>
    <row r="18357">
      <c r="D18357" s="10"/>
      <c r="E18357" s="10"/>
      <c r="G18357" s="81"/>
      <c r="AU18357" s="25"/>
    </row>
    <row r="18358">
      <c r="D18358" s="10"/>
      <c r="E18358" s="10"/>
      <c r="G18358" s="81"/>
      <c r="AU18358" s="25"/>
    </row>
    <row r="18359">
      <c r="D18359" s="10"/>
      <c r="E18359" s="10"/>
      <c r="G18359" s="81"/>
      <c r="AU18359" s="25"/>
    </row>
    <row r="18360">
      <c r="D18360" s="10"/>
      <c r="E18360" s="10"/>
      <c r="G18360" s="81"/>
      <c r="AU18360" s="25"/>
    </row>
    <row r="18361">
      <c r="D18361" s="10"/>
      <c r="E18361" s="10"/>
      <c r="G18361" s="81"/>
      <c r="AU18361" s="25"/>
    </row>
    <row r="18362">
      <c r="D18362" s="10"/>
      <c r="E18362" s="10"/>
      <c r="G18362" s="81"/>
      <c r="AU18362" s="25"/>
    </row>
    <row r="18363">
      <c r="D18363" s="10"/>
      <c r="E18363" s="10"/>
      <c r="G18363" s="81"/>
      <c r="AU18363" s="25"/>
    </row>
    <row r="18364">
      <c r="D18364" s="10"/>
      <c r="E18364" s="10"/>
      <c r="G18364" s="81"/>
      <c r="AU18364" s="25"/>
    </row>
    <row r="18365">
      <c r="D18365" s="10"/>
      <c r="E18365" s="10"/>
      <c r="G18365" s="81"/>
      <c r="AU18365" s="25"/>
    </row>
    <row r="18366">
      <c r="D18366" s="10"/>
      <c r="E18366" s="10"/>
      <c r="G18366" s="81"/>
      <c r="AU18366" s="25"/>
    </row>
    <row r="18367">
      <c r="D18367" s="10"/>
      <c r="E18367" s="10"/>
      <c r="G18367" s="81"/>
      <c r="AU18367" s="25"/>
    </row>
    <row r="18368">
      <c r="D18368" s="10"/>
      <c r="E18368" s="10"/>
      <c r="G18368" s="81"/>
      <c r="AU18368" s="25"/>
    </row>
    <row r="18369">
      <c r="D18369" s="10"/>
      <c r="E18369" s="10"/>
      <c r="G18369" s="81"/>
      <c r="AU18369" s="25"/>
    </row>
    <row r="18370">
      <c r="D18370" s="10"/>
      <c r="E18370" s="10"/>
      <c r="G18370" s="81"/>
      <c r="AU18370" s="25"/>
    </row>
    <row r="18371">
      <c r="D18371" s="10"/>
      <c r="E18371" s="10"/>
      <c r="G18371" s="81"/>
      <c r="AU18371" s="25"/>
    </row>
    <row r="18372">
      <c r="D18372" s="10"/>
      <c r="E18372" s="10"/>
      <c r="G18372" s="81"/>
      <c r="AU18372" s="25"/>
    </row>
    <row r="18373">
      <c r="D18373" s="10"/>
      <c r="E18373" s="10"/>
      <c r="G18373" s="81"/>
      <c r="AU18373" s="25"/>
    </row>
    <row r="18374">
      <c r="D18374" s="10"/>
      <c r="E18374" s="10"/>
      <c r="G18374" s="81"/>
      <c r="AU18374" s="25"/>
    </row>
    <row r="18375">
      <c r="D18375" s="10"/>
      <c r="E18375" s="10"/>
      <c r="G18375" s="81"/>
      <c r="AU18375" s="25"/>
    </row>
    <row r="18376">
      <c r="D18376" s="10"/>
      <c r="E18376" s="10"/>
      <c r="G18376" s="81"/>
      <c r="AU18376" s="25"/>
    </row>
    <row r="18377">
      <c r="D18377" s="10"/>
      <c r="E18377" s="10"/>
      <c r="G18377" s="81"/>
      <c r="AU18377" s="25"/>
    </row>
    <row r="18378">
      <c r="D18378" s="10"/>
      <c r="E18378" s="10"/>
      <c r="G18378" s="81"/>
      <c r="AU18378" s="25"/>
    </row>
    <row r="18379">
      <c r="D18379" s="10"/>
      <c r="E18379" s="10"/>
      <c r="G18379" s="81"/>
      <c r="AU18379" s="25"/>
    </row>
    <row r="18380">
      <c r="D18380" s="10"/>
      <c r="E18380" s="10"/>
      <c r="G18380" s="81"/>
      <c r="AU18380" s="25"/>
    </row>
    <row r="18381">
      <c r="D18381" s="10"/>
      <c r="E18381" s="10"/>
      <c r="G18381" s="81"/>
      <c r="AU18381" s="25"/>
    </row>
    <row r="18382">
      <c r="D18382" s="10"/>
      <c r="E18382" s="10"/>
      <c r="G18382" s="81"/>
      <c r="AU18382" s="25"/>
    </row>
    <row r="18383">
      <c r="D18383" s="10"/>
      <c r="E18383" s="10"/>
      <c r="G18383" s="81"/>
      <c r="AU18383" s="25"/>
    </row>
    <row r="18384">
      <c r="D18384" s="10"/>
      <c r="E18384" s="10"/>
      <c r="G18384" s="81"/>
      <c r="AU18384" s="25"/>
    </row>
    <row r="18385">
      <c r="D18385" s="10"/>
      <c r="E18385" s="10"/>
      <c r="G18385" s="81"/>
      <c r="AU18385" s="25"/>
    </row>
    <row r="18386">
      <c r="D18386" s="10"/>
      <c r="E18386" s="10"/>
      <c r="G18386" s="81"/>
      <c r="AU18386" s="25"/>
    </row>
    <row r="18387">
      <c r="D18387" s="10"/>
      <c r="E18387" s="10"/>
      <c r="G18387" s="81"/>
      <c r="AU18387" s="25"/>
    </row>
    <row r="18388">
      <c r="D18388" s="10"/>
      <c r="E18388" s="10"/>
      <c r="G18388" s="81"/>
      <c r="AU18388" s="25"/>
    </row>
    <row r="18389">
      <c r="D18389" s="10"/>
      <c r="E18389" s="10"/>
      <c r="G18389" s="81"/>
      <c r="AU18389" s="25"/>
    </row>
    <row r="18390">
      <c r="D18390" s="10"/>
      <c r="E18390" s="10"/>
      <c r="G18390" s="81"/>
      <c r="AU18390" s="25"/>
    </row>
    <row r="18391">
      <c r="D18391" s="10"/>
      <c r="E18391" s="10"/>
      <c r="G18391" s="81"/>
      <c r="AU18391" s="25"/>
    </row>
    <row r="18392">
      <c r="D18392" s="10"/>
      <c r="E18392" s="10"/>
      <c r="G18392" s="81"/>
      <c r="AU18392" s="25"/>
    </row>
    <row r="18393">
      <c r="D18393" s="10"/>
      <c r="E18393" s="10"/>
      <c r="G18393" s="81"/>
      <c r="AU18393" s="25"/>
    </row>
    <row r="18394">
      <c r="D18394" s="10"/>
      <c r="E18394" s="10"/>
      <c r="G18394" s="81"/>
      <c r="AU18394" s="25"/>
    </row>
    <row r="18395">
      <c r="D18395" s="10"/>
      <c r="E18395" s="10"/>
      <c r="G18395" s="81"/>
      <c r="AU18395" s="25"/>
    </row>
    <row r="18396">
      <c r="D18396" s="10"/>
      <c r="E18396" s="10"/>
      <c r="G18396" s="81"/>
      <c r="AU18396" s="25"/>
    </row>
    <row r="18397">
      <c r="D18397" s="10"/>
      <c r="E18397" s="10"/>
      <c r="G18397" s="81"/>
      <c r="AU18397" s="25"/>
    </row>
    <row r="18398">
      <c r="D18398" s="10"/>
      <c r="E18398" s="10"/>
      <c r="G18398" s="81"/>
      <c r="AU18398" s="25"/>
    </row>
    <row r="18399">
      <c r="D18399" s="10"/>
      <c r="E18399" s="10"/>
      <c r="G18399" s="81"/>
      <c r="AU18399" s="25"/>
    </row>
    <row r="18400">
      <c r="D18400" s="10"/>
      <c r="E18400" s="10"/>
      <c r="G18400" s="81"/>
      <c r="AU18400" s="25"/>
    </row>
    <row r="18401">
      <c r="D18401" s="10"/>
      <c r="E18401" s="10"/>
      <c r="G18401" s="81"/>
      <c r="AU18401" s="25"/>
    </row>
    <row r="18402">
      <c r="D18402" s="10"/>
      <c r="E18402" s="10"/>
      <c r="G18402" s="81"/>
      <c r="AU18402" s="25"/>
    </row>
    <row r="18403">
      <c r="D18403" s="10"/>
      <c r="E18403" s="10"/>
      <c r="G18403" s="81"/>
      <c r="AU18403" s="25"/>
    </row>
    <row r="18404">
      <c r="D18404" s="10"/>
      <c r="E18404" s="10"/>
      <c r="G18404" s="81"/>
      <c r="AU18404" s="25"/>
    </row>
    <row r="18405">
      <c r="D18405" s="10"/>
      <c r="E18405" s="10"/>
      <c r="G18405" s="81"/>
      <c r="AU18405" s="25"/>
    </row>
    <row r="18406">
      <c r="D18406" s="10"/>
      <c r="E18406" s="10"/>
      <c r="G18406" s="81"/>
      <c r="AU18406" s="25"/>
    </row>
    <row r="18407">
      <c r="D18407" s="10"/>
      <c r="E18407" s="10"/>
      <c r="G18407" s="81"/>
      <c r="AU18407" s="25"/>
    </row>
    <row r="18408">
      <c r="D18408" s="10"/>
      <c r="E18408" s="10"/>
      <c r="G18408" s="81"/>
      <c r="AU18408" s="25"/>
    </row>
    <row r="18409">
      <c r="D18409" s="10"/>
      <c r="E18409" s="10"/>
      <c r="G18409" s="81"/>
      <c r="AU18409" s="25"/>
    </row>
    <row r="18410">
      <c r="D18410" s="10"/>
      <c r="E18410" s="10"/>
      <c r="G18410" s="81"/>
      <c r="AU18410" s="25"/>
    </row>
    <row r="18411">
      <c r="D18411" s="10"/>
      <c r="E18411" s="10"/>
      <c r="G18411" s="81"/>
      <c r="AU18411" s="25"/>
    </row>
    <row r="18412">
      <c r="D18412" s="10"/>
      <c r="E18412" s="10"/>
      <c r="G18412" s="81"/>
      <c r="AU18412" s="25"/>
    </row>
    <row r="18413">
      <c r="D18413" s="10"/>
      <c r="E18413" s="10"/>
      <c r="G18413" s="81"/>
      <c r="AU18413" s="25"/>
    </row>
    <row r="18414">
      <c r="D18414" s="10"/>
      <c r="E18414" s="10"/>
      <c r="G18414" s="81"/>
      <c r="AU18414" s="25"/>
    </row>
    <row r="18415">
      <c r="D18415" s="10"/>
      <c r="E18415" s="10"/>
      <c r="G18415" s="81"/>
      <c r="AU18415" s="25"/>
    </row>
    <row r="18416">
      <c r="D18416" s="10"/>
      <c r="E18416" s="10"/>
      <c r="G18416" s="81"/>
      <c r="AU18416" s="25"/>
    </row>
    <row r="18417">
      <c r="D18417" s="10"/>
      <c r="E18417" s="10"/>
      <c r="G18417" s="81"/>
      <c r="AU18417" s="25"/>
    </row>
    <row r="18418">
      <c r="D18418" s="10"/>
      <c r="E18418" s="10"/>
      <c r="G18418" s="81"/>
      <c r="AU18418" s="25"/>
    </row>
    <row r="18419">
      <c r="D18419" s="10"/>
      <c r="E18419" s="10"/>
      <c r="G18419" s="81"/>
      <c r="AU18419" s="25"/>
    </row>
    <row r="18420">
      <c r="D18420" s="10"/>
      <c r="E18420" s="10"/>
      <c r="G18420" s="81"/>
      <c r="AU18420" s="25"/>
    </row>
    <row r="18421">
      <c r="D18421" s="10"/>
      <c r="E18421" s="10"/>
      <c r="G18421" s="81"/>
      <c r="AU18421" s="25"/>
    </row>
    <row r="18422">
      <c r="D18422" s="10"/>
      <c r="E18422" s="10"/>
      <c r="G18422" s="81"/>
      <c r="AU18422" s="25"/>
    </row>
    <row r="18423">
      <c r="D18423" s="10"/>
      <c r="E18423" s="10"/>
      <c r="G18423" s="81"/>
      <c r="AU18423" s="25"/>
    </row>
    <row r="18424">
      <c r="D18424" s="10"/>
      <c r="E18424" s="10"/>
      <c r="G18424" s="81"/>
      <c r="AU18424" s="25"/>
    </row>
    <row r="18425">
      <c r="D18425" s="10"/>
      <c r="E18425" s="10"/>
      <c r="G18425" s="81"/>
      <c r="AU18425" s="25"/>
    </row>
    <row r="18426">
      <c r="D18426" s="10"/>
      <c r="E18426" s="10"/>
      <c r="G18426" s="81"/>
      <c r="AU18426" s="25"/>
    </row>
    <row r="18427">
      <c r="D18427" s="10"/>
      <c r="E18427" s="10"/>
      <c r="G18427" s="81"/>
      <c r="AU18427" s="25"/>
    </row>
    <row r="18428">
      <c r="D18428" s="10"/>
      <c r="E18428" s="10"/>
      <c r="G18428" s="81"/>
      <c r="AU18428" s="25"/>
    </row>
    <row r="18429">
      <c r="D18429" s="10"/>
      <c r="E18429" s="10"/>
      <c r="G18429" s="81"/>
      <c r="AU18429" s="25"/>
    </row>
    <row r="18430">
      <c r="D18430" s="10"/>
      <c r="E18430" s="10"/>
      <c r="G18430" s="81"/>
      <c r="AU18430" s="25"/>
    </row>
    <row r="18431">
      <c r="D18431" s="10"/>
      <c r="E18431" s="10"/>
      <c r="G18431" s="81"/>
      <c r="AU18431" s="25"/>
    </row>
    <row r="18432">
      <c r="D18432" s="10"/>
      <c r="E18432" s="10"/>
      <c r="G18432" s="81"/>
      <c r="AU18432" s="25"/>
    </row>
    <row r="18433">
      <c r="D18433" s="10"/>
      <c r="E18433" s="10"/>
      <c r="G18433" s="81"/>
      <c r="AU18433" s="25"/>
    </row>
    <row r="18434">
      <c r="D18434" s="10"/>
      <c r="E18434" s="10"/>
      <c r="G18434" s="81"/>
      <c r="AU18434" s="25"/>
    </row>
    <row r="18435">
      <c r="D18435" s="10"/>
      <c r="E18435" s="10"/>
      <c r="G18435" s="81"/>
      <c r="AU18435" s="25"/>
    </row>
    <row r="18436">
      <c r="D18436" s="10"/>
      <c r="E18436" s="10"/>
      <c r="G18436" s="81"/>
      <c r="AU18436" s="25"/>
    </row>
    <row r="18437">
      <c r="D18437" s="10"/>
      <c r="E18437" s="10"/>
      <c r="G18437" s="81"/>
      <c r="AU18437" s="25"/>
    </row>
    <row r="18438">
      <c r="D18438" s="10"/>
      <c r="E18438" s="10"/>
      <c r="G18438" s="81"/>
      <c r="AU18438" s="25"/>
    </row>
    <row r="18439">
      <c r="D18439" s="10"/>
      <c r="E18439" s="10"/>
      <c r="G18439" s="81"/>
      <c r="AU18439" s="25"/>
    </row>
    <row r="18440">
      <c r="D18440" s="10"/>
      <c r="E18440" s="10"/>
      <c r="G18440" s="81"/>
      <c r="AU18440" s="25"/>
    </row>
    <row r="18441">
      <c r="D18441" s="10"/>
      <c r="E18441" s="10"/>
      <c r="G18441" s="81"/>
      <c r="AU18441" s="25"/>
    </row>
    <row r="18442">
      <c r="D18442" s="10"/>
      <c r="E18442" s="10"/>
      <c r="G18442" s="81"/>
      <c r="AU18442" s="25"/>
    </row>
    <row r="18443">
      <c r="D18443" s="10"/>
      <c r="E18443" s="10"/>
      <c r="G18443" s="81"/>
      <c r="AU18443" s="25"/>
    </row>
    <row r="18444">
      <c r="D18444" s="10"/>
      <c r="E18444" s="10"/>
      <c r="G18444" s="81"/>
      <c r="AU18444" s="25"/>
    </row>
    <row r="18445">
      <c r="D18445" s="10"/>
      <c r="E18445" s="10"/>
      <c r="G18445" s="81"/>
      <c r="AU18445" s="25"/>
    </row>
    <row r="18446">
      <c r="D18446" s="10"/>
      <c r="E18446" s="10"/>
      <c r="G18446" s="81"/>
      <c r="AU18446" s="25"/>
    </row>
    <row r="18447">
      <c r="D18447" s="10"/>
      <c r="E18447" s="10"/>
      <c r="G18447" s="81"/>
      <c r="AU18447" s="25"/>
    </row>
    <row r="18448">
      <c r="D18448" s="10"/>
      <c r="E18448" s="10"/>
      <c r="G18448" s="81"/>
      <c r="AU18448" s="25"/>
    </row>
    <row r="18449">
      <c r="D18449" s="10"/>
      <c r="E18449" s="10"/>
      <c r="G18449" s="81"/>
      <c r="AU18449" s="25"/>
    </row>
    <row r="18450">
      <c r="D18450" s="10"/>
      <c r="E18450" s="10"/>
      <c r="G18450" s="81"/>
      <c r="AU18450" s="25"/>
    </row>
    <row r="18451">
      <c r="D18451" s="10"/>
      <c r="E18451" s="10"/>
      <c r="G18451" s="81"/>
      <c r="AU18451" s="25"/>
    </row>
    <row r="18452">
      <c r="D18452" s="10"/>
      <c r="E18452" s="10"/>
      <c r="G18452" s="81"/>
      <c r="AU18452" s="25"/>
    </row>
    <row r="18453">
      <c r="D18453" s="10"/>
      <c r="E18453" s="10"/>
      <c r="G18453" s="81"/>
      <c r="AU18453" s="25"/>
    </row>
    <row r="18454">
      <c r="D18454" s="10"/>
      <c r="E18454" s="10"/>
      <c r="G18454" s="81"/>
      <c r="AU18454" s="25"/>
    </row>
    <row r="18455">
      <c r="D18455" s="10"/>
      <c r="E18455" s="10"/>
      <c r="G18455" s="81"/>
      <c r="AU18455" s="25"/>
    </row>
    <row r="18456">
      <c r="D18456" s="10"/>
      <c r="E18456" s="10"/>
      <c r="G18456" s="81"/>
      <c r="AU18456" s="25"/>
    </row>
    <row r="18457">
      <c r="D18457" s="10"/>
      <c r="E18457" s="10"/>
      <c r="G18457" s="81"/>
      <c r="AU18457" s="25"/>
    </row>
    <row r="18458">
      <c r="D18458" s="10"/>
      <c r="E18458" s="10"/>
      <c r="G18458" s="81"/>
      <c r="AU18458" s="25"/>
    </row>
    <row r="18459">
      <c r="D18459" s="10"/>
      <c r="E18459" s="10"/>
      <c r="G18459" s="81"/>
      <c r="AU18459" s="25"/>
    </row>
    <row r="18460">
      <c r="D18460" s="10"/>
      <c r="E18460" s="10"/>
      <c r="G18460" s="81"/>
      <c r="AU18460" s="25"/>
    </row>
    <row r="18461">
      <c r="D18461" s="10"/>
      <c r="E18461" s="10"/>
      <c r="G18461" s="81"/>
      <c r="AU18461" s="25"/>
    </row>
    <row r="18462">
      <c r="D18462" s="10"/>
      <c r="E18462" s="10"/>
      <c r="G18462" s="81"/>
      <c r="AU18462" s="25"/>
    </row>
    <row r="18463">
      <c r="D18463" s="10"/>
      <c r="E18463" s="10"/>
      <c r="G18463" s="81"/>
      <c r="AU18463" s="25"/>
    </row>
    <row r="18464">
      <c r="D18464" s="10"/>
      <c r="E18464" s="10"/>
      <c r="G18464" s="81"/>
      <c r="AU18464" s="25"/>
    </row>
    <row r="18465">
      <c r="D18465" s="10"/>
      <c r="E18465" s="10"/>
      <c r="G18465" s="81"/>
      <c r="AU18465" s="25"/>
    </row>
    <row r="18466">
      <c r="D18466" s="10"/>
      <c r="E18466" s="10"/>
      <c r="G18466" s="81"/>
      <c r="AU18466" s="25"/>
    </row>
    <row r="18467">
      <c r="D18467" s="10"/>
      <c r="E18467" s="10"/>
      <c r="G18467" s="81"/>
      <c r="AU18467" s="25"/>
    </row>
    <row r="18468">
      <c r="D18468" s="10"/>
      <c r="E18468" s="10"/>
      <c r="G18468" s="81"/>
      <c r="AU18468" s="25"/>
    </row>
    <row r="18469">
      <c r="D18469" s="10"/>
      <c r="E18469" s="10"/>
      <c r="G18469" s="81"/>
      <c r="AU18469" s="25"/>
    </row>
    <row r="18470">
      <c r="D18470" s="10"/>
      <c r="E18470" s="10"/>
      <c r="G18470" s="81"/>
      <c r="AU18470" s="25"/>
    </row>
    <row r="18471">
      <c r="D18471" s="10"/>
      <c r="E18471" s="10"/>
      <c r="G18471" s="81"/>
      <c r="AU18471" s="25"/>
    </row>
    <row r="18472">
      <c r="D18472" s="10"/>
      <c r="E18472" s="10"/>
      <c r="G18472" s="81"/>
      <c r="AU18472" s="25"/>
    </row>
    <row r="18473">
      <c r="D18473" s="10"/>
      <c r="E18473" s="10"/>
      <c r="G18473" s="81"/>
      <c r="AU18473" s="25"/>
    </row>
    <row r="18474">
      <c r="D18474" s="10"/>
      <c r="E18474" s="10"/>
      <c r="G18474" s="81"/>
      <c r="AU18474" s="25"/>
    </row>
    <row r="18475">
      <c r="D18475" s="10"/>
      <c r="E18475" s="10"/>
      <c r="G18475" s="81"/>
      <c r="AU18475" s="25"/>
    </row>
    <row r="18476">
      <c r="D18476" s="10"/>
      <c r="E18476" s="10"/>
      <c r="G18476" s="81"/>
      <c r="AU18476" s="25"/>
    </row>
    <row r="18477">
      <c r="D18477" s="10"/>
      <c r="E18477" s="10"/>
      <c r="G18477" s="81"/>
      <c r="AU18477" s="25"/>
    </row>
    <row r="18478">
      <c r="D18478" s="10"/>
      <c r="E18478" s="10"/>
      <c r="G18478" s="81"/>
      <c r="AU18478" s="25"/>
    </row>
    <row r="18479">
      <c r="D18479" s="10"/>
      <c r="E18479" s="10"/>
      <c r="G18479" s="81"/>
      <c r="AU18479" s="25"/>
    </row>
    <row r="18480">
      <c r="D18480" s="10"/>
      <c r="E18480" s="10"/>
      <c r="G18480" s="81"/>
      <c r="AU18480" s="25"/>
    </row>
    <row r="18481">
      <c r="D18481" s="10"/>
      <c r="E18481" s="10"/>
      <c r="G18481" s="81"/>
      <c r="AU18481" s="25"/>
    </row>
    <row r="18482">
      <c r="D18482" s="10"/>
      <c r="E18482" s="10"/>
      <c r="G18482" s="81"/>
      <c r="AU18482" s="25"/>
    </row>
    <row r="18483">
      <c r="D18483" s="10"/>
      <c r="E18483" s="10"/>
      <c r="G18483" s="81"/>
      <c r="AU18483" s="25"/>
    </row>
    <row r="18484">
      <c r="D18484" s="10"/>
      <c r="E18484" s="10"/>
      <c r="G18484" s="81"/>
      <c r="AU18484" s="25"/>
    </row>
    <row r="18485">
      <c r="D18485" s="10"/>
      <c r="E18485" s="10"/>
      <c r="G18485" s="81"/>
      <c r="AU18485" s="25"/>
    </row>
    <row r="18486">
      <c r="D18486" s="10"/>
      <c r="E18486" s="10"/>
      <c r="G18486" s="81"/>
      <c r="AU18486" s="25"/>
    </row>
    <row r="18487">
      <c r="D18487" s="10"/>
      <c r="E18487" s="10"/>
      <c r="G18487" s="81"/>
      <c r="AU18487" s="25"/>
    </row>
    <row r="18488">
      <c r="D18488" s="10"/>
      <c r="E18488" s="10"/>
      <c r="G18488" s="81"/>
      <c r="AU18488" s="25"/>
    </row>
    <row r="18489">
      <c r="D18489" s="10"/>
      <c r="E18489" s="10"/>
      <c r="G18489" s="81"/>
      <c r="AU18489" s="25"/>
    </row>
    <row r="18490">
      <c r="D18490" s="10"/>
      <c r="E18490" s="10"/>
      <c r="G18490" s="81"/>
      <c r="AU18490" s="25"/>
    </row>
    <row r="18491">
      <c r="D18491" s="10"/>
      <c r="E18491" s="10"/>
      <c r="G18491" s="81"/>
      <c r="AU18491" s="25"/>
    </row>
    <row r="18492">
      <c r="D18492" s="10"/>
      <c r="E18492" s="10"/>
      <c r="G18492" s="81"/>
      <c r="AU18492" s="25"/>
    </row>
    <row r="18493">
      <c r="D18493" s="10"/>
      <c r="E18493" s="10"/>
      <c r="G18493" s="81"/>
      <c r="AU18493" s="25"/>
    </row>
    <row r="18494">
      <c r="D18494" s="10"/>
      <c r="E18494" s="10"/>
      <c r="G18494" s="81"/>
      <c r="AU18494" s="25"/>
    </row>
    <row r="18495">
      <c r="D18495" s="10"/>
      <c r="E18495" s="10"/>
      <c r="G18495" s="81"/>
      <c r="AU18495" s="25"/>
    </row>
    <row r="18496">
      <c r="D18496" s="10"/>
      <c r="E18496" s="10"/>
      <c r="G18496" s="81"/>
      <c r="AU18496" s="25"/>
    </row>
    <row r="18497">
      <c r="D18497" s="10"/>
      <c r="E18497" s="10"/>
      <c r="G18497" s="81"/>
      <c r="AU18497" s="25"/>
    </row>
    <row r="18498">
      <c r="D18498" s="10"/>
      <c r="E18498" s="10"/>
      <c r="G18498" s="81"/>
      <c r="AU18498" s="25"/>
    </row>
    <row r="18499">
      <c r="D18499" s="10"/>
      <c r="E18499" s="10"/>
      <c r="G18499" s="81"/>
      <c r="AU18499" s="25"/>
    </row>
    <row r="18500">
      <c r="D18500" s="10"/>
      <c r="E18500" s="10"/>
      <c r="G18500" s="81"/>
      <c r="AU18500" s="25"/>
    </row>
    <row r="18501">
      <c r="D18501" s="10"/>
      <c r="E18501" s="10"/>
      <c r="G18501" s="81"/>
      <c r="AU18501" s="25"/>
    </row>
    <row r="18502">
      <c r="D18502" s="10"/>
      <c r="E18502" s="10"/>
      <c r="G18502" s="81"/>
      <c r="AU18502" s="25"/>
    </row>
    <row r="18503">
      <c r="D18503" s="10"/>
      <c r="E18503" s="10"/>
      <c r="G18503" s="81"/>
      <c r="AU18503" s="25"/>
    </row>
    <row r="18504">
      <c r="D18504" s="10"/>
      <c r="E18504" s="10"/>
      <c r="G18504" s="81"/>
      <c r="AU18504" s="25"/>
    </row>
    <row r="18505">
      <c r="D18505" s="10"/>
      <c r="E18505" s="10"/>
      <c r="G18505" s="81"/>
      <c r="AU18505" s="25"/>
    </row>
    <row r="18506">
      <c r="D18506" s="10"/>
      <c r="E18506" s="10"/>
      <c r="G18506" s="81"/>
      <c r="AU18506" s="25"/>
    </row>
    <row r="18507">
      <c r="D18507" s="10"/>
      <c r="E18507" s="10"/>
      <c r="G18507" s="81"/>
      <c r="AU18507" s="25"/>
    </row>
    <row r="18508">
      <c r="D18508" s="10"/>
      <c r="E18508" s="10"/>
      <c r="G18508" s="81"/>
      <c r="AU18508" s="25"/>
    </row>
    <row r="18509">
      <c r="D18509" s="10"/>
      <c r="E18509" s="10"/>
      <c r="G18509" s="81"/>
      <c r="AU18509" s="25"/>
    </row>
    <row r="18510">
      <c r="D18510" s="10"/>
      <c r="E18510" s="10"/>
      <c r="G18510" s="81"/>
      <c r="AU18510" s="25"/>
    </row>
    <row r="18511">
      <c r="D18511" s="10"/>
      <c r="E18511" s="10"/>
      <c r="G18511" s="81"/>
      <c r="AU18511" s="25"/>
    </row>
    <row r="18512">
      <c r="D18512" s="10"/>
      <c r="E18512" s="10"/>
      <c r="G18512" s="81"/>
      <c r="AU18512" s="25"/>
    </row>
    <row r="18513">
      <c r="D18513" s="10"/>
      <c r="E18513" s="10"/>
      <c r="G18513" s="81"/>
      <c r="AU18513" s="25"/>
    </row>
    <row r="18514">
      <c r="D18514" s="10"/>
      <c r="E18514" s="10"/>
      <c r="G18514" s="81"/>
      <c r="AU18514" s="25"/>
    </row>
    <row r="18515">
      <c r="D18515" s="10"/>
      <c r="E18515" s="10"/>
      <c r="G18515" s="81"/>
      <c r="AU18515" s="25"/>
    </row>
    <row r="18516">
      <c r="D18516" s="10"/>
      <c r="E18516" s="10"/>
      <c r="G18516" s="81"/>
      <c r="AU18516" s="25"/>
    </row>
    <row r="18517">
      <c r="D18517" s="10"/>
      <c r="E18517" s="10"/>
      <c r="G18517" s="81"/>
      <c r="AU18517" s="25"/>
    </row>
    <row r="18518">
      <c r="D18518" s="10"/>
      <c r="E18518" s="10"/>
      <c r="G18518" s="81"/>
      <c r="AU18518" s="25"/>
    </row>
    <row r="18519">
      <c r="D18519" s="10"/>
      <c r="E18519" s="10"/>
      <c r="G18519" s="81"/>
      <c r="AU18519" s="25"/>
    </row>
    <row r="18520">
      <c r="D18520" s="10"/>
      <c r="E18520" s="10"/>
      <c r="G18520" s="81"/>
      <c r="AU18520" s="25"/>
    </row>
    <row r="18521">
      <c r="D18521" s="10"/>
      <c r="E18521" s="10"/>
      <c r="G18521" s="81"/>
      <c r="AU18521" s="25"/>
    </row>
    <row r="18522">
      <c r="D18522" s="10"/>
      <c r="E18522" s="10"/>
      <c r="G18522" s="81"/>
      <c r="AU18522" s="25"/>
    </row>
    <row r="18523">
      <c r="D18523" s="10"/>
      <c r="E18523" s="10"/>
      <c r="G18523" s="81"/>
      <c r="AU18523" s="25"/>
    </row>
    <row r="18524">
      <c r="D18524" s="10"/>
      <c r="E18524" s="10"/>
      <c r="G18524" s="81"/>
      <c r="AU18524" s="25"/>
    </row>
    <row r="18525">
      <c r="D18525" s="10"/>
      <c r="E18525" s="10"/>
      <c r="G18525" s="81"/>
      <c r="AU18525" s="25"/>
    </row>
    <row r="18526">
      <c r="D18526" s="10"/>
      <c r="E18526" s="10"/>
      <c r="G18526" s="81"/>
      <c r="AU18526" s="25"/>
    </row>
    <row r="18527">
      <c r="D18527" s="10"/>
      <c r="E18527" s="10"/>
      <c r="G18527" s="81"/>
      <c r="AU18527" s="25"/>
    </row>
    <row r="18528">
      <c r="D18528" s="10"/>
      <c r="E18528" s="10"/>
      <c r="G18528" s="81"/>
      <c r="AU18528" s="25"/>
    </row>
    <row r="18529">
      <c r="D18529" s="10"/>
      <c r="E18529" s="10"/>
      <c r="G18529" s="81"/>
      <c r="AU18529" s="25"/>
    </row>
    <row r="18530">
      <c r="D18530" s="10"/>
      <c r="E18530" s="10"/>
      <c r="G18530" s="81"/>
      <c r="AU18530" s="25"/>
    </row>
    <row r="18531">
      <c r="D18531" s="10"/>
      <c r="E18531" s="10"/>
      <c r="G18531" s="81"/>
      <c r="AU18531" s="25"/>
    </row>
    <row r="18532">
      <c r="D18532" s="10"/>
      <c r="E18532" s="10"/>
      <c r="G18532" s="81"/>
      <c r="AU18532" s="25"/>
    </row>
    <row r="18533">
      <c r="D18533" s="10"/>
      <c r="E18533" s="10"/>
      <c r="G18533" s="81"/>
      <c r="AU18533" s="25"/>
    </row>
    <row r="18534">
      <c r="D18534" s="10"/>
      <c r="E18534" s="10"/>
      <c r="G18534" s="81"/>
      <c r="AU18534" s="25"/>
    </row>
    <row r="18535">
      <c r="D18535" s="10"/>
      <c r="E18535" s="10"/>
      <c r="G18535" s="81"/>
      <c r="AU18535" s="25"/>
    </row>
    <row r="18536">
      <c r="D18536" s="10"/>
      <c r="E18536" s="10"/>
      <c r="G18536" s="81"/>
      <c r="AU18536" s="25"/>
    </row>
    <row r="18537">
      <c r="D18537" s="10"/>
      <c r="E18537" s="10"/>
      <c r="G18537" s="81"/>
      <c r="AU18537" s="25"/>
    </row>
    <row r="18538">
      <c r="D18538" s="10"/>
      <c r="E18538" s="10"/>
      <c r="G18538" s="81"/>
      <c r="AU18538" s="25"/>
    </row>
    <row r="18539">
      <c r="D18539" s="10"/>
      <c r="E18539" s="10"/>
      <c r="G18539" s="81"/>
      <c r="AU18539" s="25"/>
    </row>
    <row r="18540">
      <c r="D18540" s="10"/>
      <c r="E18540" s="10"/>
      <c r="G18540" s="81"/>
      <c r="AU18540" s="25"/>
    </row>
    <row r="18541">
      <c r="D18541" s="10"/>
      <c r="E18541" s="10"/>
      <c r="G18541" s="81"/>
      <c r="AU18541" s="25"/>
    </row>
    <row r="18542">
      <c r="D18542" s="10"/>
      <c r="E18542" s="10"/>
      <c r="G18542" s="81"/>
      <c r="AU18542" s="25"/>
    </row>
    <row r="18543">
      <c r="D18543" s="10"/>
      <c r="E18543" s="10"/>
      <c r="G18543" s="81"/>
      <c r="AU18543" s="25"/>
    </row>
    <row r="18544">
      <c r="D18544" s="10"/>
      <c r="E18544" s="10"/>
      <c r="G18544" s="81"/>
      <c r="AU18544" s="25"/>
    </row>
    <row r="18545">
      <c r="D18545" s="10"/>
      <c r="E18545" s="10"/>
      <c r="G18545" s="81"/>
      <c r="AU18545" s="25"/>
    </row>
    <row r="18546">
      <c r="D18546" s="10"/>
      <c r="E18546" s="10"/>
      <c r="G18546" s="81"/>
      <c r="AU18546" s="25"/>
    </row>
    <row r="18547">
      <c r="D18547" s="10"/>
      <c r="E18547" s="10"/>
      <c r="G18547" s="81"/>
      <c r="AU18547" s="25"/>
    </row>
    <row r="18548">
      <c r="D18548" s="10"/>
      <c r="E18548" s="10"/>
      <c r="G18548" s="81"/>
      <c r="AU18548" s="25"/>
    </row>
    <row r="18549">
      <c r="D18549" s="10"/>
      <c r="E18549" s="10"/>
      <c r="G18549" s="81"/>
      <c r="AU18549" s="25"/>
    </row>
    <row r="18550">
      <c r="D18550" s="10"/>
      <c r="E18550" s="10"/>
      <c r="G18550" s="81"/>
      <c r="AU18550" s="25"/>
    </row>
    <row r="18551">
      <c r="D18551" s="10"/>
      <c r="E18551" s="10"/>
      <c r="G18551" s="81"/>
      <c r="AU18551" s="25"/>
    </row>
    <row r="18552">
      <c r="D18552" s="10"/>
      <c r="E18552" s="10"/>
      <c r="G18552" s="81"/>
      <c r="AU18552" s="25"/>
    </row>
    <row r="18553">
      <c r="D18553" s="10"/>
      <c r="E18553" s="10"/>
      <c r="G18553" s="81"/>
      <c r="AU18553" s="25"/>
    </row>
    <row r="18554">
      <c r="D18554" s="10"/>
      <c r="E18554" s="10"/>
      <c r="G18554" s="81"/>
      <c r="AU18554" s="25"/>
    </row>
    <row r="18555">
      <c r="D18555" s="10"/>
      <c r="E18555" s="10"/>
      <c r="G18555" s="81"/>
      <c r="AU18555" s="25"/>
    </row>
    <row r="18556">
      <c r="D18556" s="10"/>
      <c r="E18556" s="10"/>
      <c r="G18556" s="81"/>
      <c r="AU18556" s="25"/>
    </row>
    <row r="18557">
      <c r="D18557" s="10"/>
      <c r="E18557" s="10"/>
      <c r="G18557" s="81"/>
      <c r="AU18557" s="25"/>
    </row>
    <row r="18558">
      <c r="D18558" s="10"/>
      <c r="E18558" s="10"/>
      <c r="G18558" s="81"/>
      <c r="AU18558" s="25"/>
    </row>
    <row r="18559">
      <c r="D18559" s="10"/>
      <c r="E18559" s="10"/>
      <c r="G18559" s="81"/>
      <c r="AU18559" s="25"/>
    </row>
    <row r="18560">
      <c r="D18560" s="10"/>
      <c r="E18560" s="10"/>
      <c r="G18560" s="81"/>
      <c r="AU18560" s="25"/>
    </row>
    <row r="18561">
      <c r="D18561" s="10"/>
      <c r="E18561" s="10"/>
      <c r="G18561" s="81"/>
      <c r="AU18561" s="25"/>
    </row>
    <row r="18562">
      <c r="D18562" s="10"/>
      <c r="E18562" s="10"/>
      <c r="G18562" s="81"/>
      <c r="AU18562" s="25"/>
    </row>
    <row r="18563">
      <c r="D18563" s="10"/>
      <c r="E18563" s="10"/>
      <c r="G18563" s="81"/>
      <c r="AU18563" s="25"/>
    </row>
    <row r="18564">
      <c r="D18564" s="10"/>
      <c r="E18564" s="10"/>
      <c r="G18564" s="81"/>
      <c r="AU18564" s="25"/>
    </row>
    <row r="18565">
      <c r="D18565" s="10"/>
      <c r="E18565" s="10"/>
      <c r="G18565" s="81"/>
      <c r="AU18565" s="25"/>
    </row>
    <row r="18566">
      <c r="D18566" s="10"/>
      <c r="E18566" s="10"/>
      <c r="G18566" s="81"/>
      <c r="AU18566" s="25"/>
    </row>
    <row r="18567">
      <c r="D18567" s="10"/>
      <c r="E18567" s="10"/>
      <c r="G18567" s="81"/>
      <c r="AU18567" s="25"/>
    </row>
    <row r="18568">
      <c r="D18568" s="10"/>
      <c r="E18568" s="10"/>
      <c r="G18568" s="81"/>
      <c r="AU18568" s="25"/>
    </row>
    <row r="18569">
      <c r="D18569" s="10"/>
      <c r="E18569" s="10"/>
      <c r="G18569" s="81"/>
      <c r="AU18569" s="25"/>
    </row>
    <row r="18570">
      <c r="D18570" s="10"/>
      <c r="E18570" s="10"/>
      <c r="G18570" s="81"/>
      <c r="AU18570" s="25"/>
    </row>
    <row r="18571">
      <c r="D18571" s="10"/>
      <c r="E18571" s="10"/>
      <c r="G18571" s="81"/>
      <c r="AU18571" s="25"/>
    </row>
    <row r="18572">
      <c r="D18572" s="10"/>
      <c r="E18572" s="10"/>
      <c r="G18572" s="81"/>
      <c r="AU18572" s="25"/>
    </row>
    <row r="18573">
      <c r="D18573" s="10"/>
      <c r="E18573" s="10"/>
      <c r="G18573" s="81"/>
      <c r="AU18573" s="25"/>
    </row>
    <row r="18574">
      <c r="D18574" s="10"/>
      <c r="E18574" s="10"/>
      <c r="G18574" s="81"/>
      <c r="AU18574" s="25"/>
    </row>
    <row r="18575">
      <c r="D18575" s="10"/>
      <c r="E18575" s="10"/>
      <c r="G18575" s="81"/>
      <c r="AU18575" s="25"/>
    </row>
    <row r="18576">
      <c r="D18576" s="10"/>
      <c r="E18576" s="10"/>
      <c r="G18576" s="81"/>
      <c r="AU18576" s="25"/>
    </row>
    <row r="18577">
      <c r="D18577" s="10"/>
      <c r="E18577" s="10"/>
      <c r="G18577" s="81"/>
      <c r="AU18577" s="25"/>
    </row>
    <row r="18578">
      <c r="D18578" s="10"/>
      <c r="E18578" s="10"/>
      <c r="G18578" s="81"/>
      <c r="AU18578" s="25"/>
    </row>
    <row r="18579">
      <c r="D18579" s="10"/>
      <c r="E18579" s="10"/>
      <c r="G18579" s="81"/>
      <c r="AU18579" s="25"/>
    </row>
    <row r="18580">
      <c r="D18580" s="10"/>
      <c r="E18580" s="10"/>
      <c r="G18580" s="81"/>
      <c r="AU18580" s="25"/>
    </row>
    <row r="18581">
      <c r="D18581" s="10"/>
      <c r="E18581" s="10"/>
      <c r="G18581" s="81"/>
      <c r="AU18581" s="25"/>
    </row>
    <row r="18582">
      <c r="D18582" s="10"/>
      <c r="E18582" s="10"/>
      <c r="G18582" s="81"/>
      <c r="AU18582" s="25"/>
    </row>
    <row r="18583">
      <c r="D18583" s="10"/>
      <c r="E18583" s="10"/>
      <c r="G18583" s="81"/>
      <c r="AU18583" s="25"/>
    </row>
    <row r="18584">
      <c r="D18584" s="10"/>
      <c r="E18584" s="10"/>
      <c r="G18584" s="81"/>
      <c r="AU18584" s="25"/>
    </row>
    <row r="18585">
      <c r="D18585" s="10"/>
      <c r="E18585" s="10"/>
      <c r="G18585" s="81"/>
      <c r="AU18585" s="25"/>
    </row>
    <row r="18586">
      <c r="D18586" s="10"/>
      <c r="E18586" s="10"/>
      <c r="G18586" s="81"/>
      <c r="AU18586" s="25"/>
    </row>
    <row r="18587">
      <c r="D18587" s="10"/>
      <c r="E18587" s="10"/>
      <c r="G18587" s="81"/>
      <c r="AU18587" s="25"/>
    </row>
    <row r="18588">
      <c r="D18588" s="10"/>
      <c r="E18588" s="10"/>
      <c r="G18588" s="81"/>
      <c r="AU18588" s="25"/>
    </row>
    <row r="18589">
      <c r="D18589" s="10"/>
      <c r="E18589" s="10"/>
      <c r="G18589" s="81"/>
      <c r="AU18589" s="25"/>
    </row>
    <row r="18590">
      <c r="D18590" s="10"/>
      <c r="E18590" s="10"/>
      <c r="G18590" s="81"/>
      <c r="AU18590" s="25"/>
    </row>
    <row r="18591">
      <c r="D18591" s="10"/>
      <c r="E18591" s="10"/>
      <c r="G18591" s="81"/>
      <c r="AU18591" s="25"/>
    </row>
    <row r="18592">
      <c r="D18592" s="10"/>
      <c r="E18592" s="10"/>
      <c r="G18592" s="81"/>
      <c r="AU18592" s="25"/>
    </row>
    <row r="18593">
      <c r="D18593" s="10"/>
      <c r="E18593" s="10"/>
      <c r="G18593" s="81"/>
      <c r="AU18593" s="25"/>
    </row>
    <row r="18594">
      <c r="D18594" s="10"/>
      <c r="E18594" s="10"/>
      <c r="G18594" s="81"/>
      <c r="AU18594" s="25"/>
    </row>
    <row r="18595">
      <c r="D18595" s="10"/>
      <c r="E18595" s="10"/>
      <c r="G18595" s="81"/>
      <c r="AU18595" s="25"/>
    </row>
    <row r="18596">
      <c r="D18596" s="10"/>
      <c r="E18596" s="10"/>
      <c r="G18596" s="81"/>
      <c r="AU18596" s="25"/>
    </row>
    <row r="18597">
      <c r="D18597" s="10"/>
      <c r="E18597" s="10"/>
      <c r="G18597" s="81"/>
      <c r="AU18597" s="25"/>
    </row>
    <row r="18598">
      <c r="D18598" s="10"/>
      <c r="E18598" s="10"/>
      <c r="G18598" s="81"/>
      <c r="AU18598" s="25"/>
    </row>
    <row r="18599">
      <c r="D18599" s="10"/>
      <c r="E18599" s="10"/>
      <c r="G18599" s="81"/>
      <c r="AU18599" s="25"/>
    </row>
    <row r="18600">
      <c r="D18600" s="10"/>
      <c r="E18600" s="10"/>
      <c r="G18600" s="81"/>
      <c r="AU18600" s="25"/>
    </row>
    <row r="18601">
      <c r="D18601" s="10"/>
      <c r="E18601" s="10"/>
      <c r="G18601" s="81"/>
      <c r="AU18601" s="25"/>
    </row>
    <row r="18602">
      <c r="D18602" s="10"/>
      <c r="E18602" s="10"/>
      <c r="G18602" s="81"/>
      <c r="AU18602" s="25"/>
    </row>
    <row r="18603">
      <c r="D18603" s="10"/>
      <c r="E18603" s="10"/>
      <c r="G18603" s="81"/>
      <c r="AU18603" s="25"/>
    </row>
    <row r="18604">
      <c r="D18604" s="10"/>
      <c r="E18604" s="10"/>
      <c r="G18604" s="81"/>
      <c r="AU18604" s="25"/>
    </row>
    <row r="18605">
      <c r="D18605" s="10"/>
      <c r="E18605" s="10"/>
      <c r="G18605" s="81"/>
      <c r="AU18605" s="25"/>
    </row>
    <row r="18606">
      <c r="D18606" s="10"/>
      <c r="E18606" s="10"/>
      <c r="G18606" s="81"/>
      <c r="AU18606" s="25"/>
    </row>
    <row r="18607">
      <c r="D18607" s="10"/>
      <c r="E18607" s="10"/>
      <c r="G18607" s="81"/>
      <c r="AU18607" s="25"/>
    </row>
    <row r="18608">
      <c r="D18608" s="10"/>
      <c r="E18608" s="10"/>
      <c r="G18608" s="81"/>
      <c r="AU18608" s="25"/>
    </row>
    <row r="18609">
      <c r="D18609" s="10"/>
      <c r="E18609" s="10"/>
      <c r="G18609" s="81"/>
      <c r="AU18609" s="25"/>
    </row>
    <row r="18610">
      <c r="D18610" s="10"/>
      <c r="E18610" s="10"/>
      <c r="G18610" s="81"/>
      <c r="AU18610" s="25"/>
    </row>
    <row r="18611">
      <c r="D18611" s="10"/>
      <c r="E18611" s="10"/>
      <c r="G18611" s="81"/>
      <c r="AU18611" s="25"/>
    </row>
    <row r="18612">
      <c r="D18612" s="10"/>
      <c r="E18612" s="10"/>
      <c r="G18612" s="81"/>
      <c r="AU18612" s="25"/>
    </row>
    <row r="18613">
      <c r="D18613" s="10"/>
      <c r="E18613" s="10"/>
      <c r="G18613" s="81"/>
      <c r="AU18613" s="25"/>
    </row>
    <row r="18614">
      <c r="D18614" s="10"/>
      <c r="E18614" s="10"/>
      <c r="G18614" s="81"/>
      <c r="AU18614" s="25"/>
    </row>
    <row r="18615">
      <c r="D18615" s="10"/>
      <c r="E18615" s="10"/>
      <c r="G18615" s="81"/>
      <c r="AU18615" s="25"/>
    </row>
    <row r="18616">
      <c r="D18616" s="10"/>
      <c r="E18616" s="10"/>
      <c r="G18616" s="81"/>
      <c r="AU18616" s="25"/>
    </row>
    <row r="18617">
      <c r="D18617" s="10"/>
      <c r="E18617" s="10"/>
      <c r="G18617" s="81"/>
      <c r="AU18617" s="25"/>
    </row>
    <row r="18618">
      <c r="D18618" s="10"/>
      <c r="E18618" s="10"/>
      <c r="G18618" s="81"/>
      <c r="AU18618" s="25"/>
    </row>
    <row r="18619">
      <c r="D18619" s="10"/>
      <c r="E18619" s="10"/>
      <c r="G18619" s="81"/>
      <c r="AU18619" s="25"/>
    </row>
    <row r="18620">
      <c r="D18620" s="10"/>
      <c r="E18620" s="10"/>
      <c r="G18620" s="81"/>
      <c r="AU18620" s="25"/>
    </row>
    <row r="18621">
      <c r="D18621" s="10"/>
      <c r="E18621" s="10"/>
      <c r="G18621" s="81"/>
      <c r="AU18621" s="25"/>
    </row>
    <row r="18622">
      <c r="D18622" s="10"/>
      <c r="E18622" s="10"/>
      <c r="G18622" s="81"/>
      <c r="AU18622" s="25"/>
    </row>
    <row r="18623">
      <c r="D18623" s="10"/>
      <c r="E18623" s="10"/>
      <c r="G18623" s="81"/>
      <c r="AU18623" s="25"/>
    </row>
    <row r="18624">
      <c r="D18624" s="10"/>
      <c r="E18624" s="10"/>
      <c r="G18624" s="81"/>
      <c r="AU18624" s="25"/>
    </row>
    <row r="18625">
      <c r="D18625" s="10"/>
      <c r="E18625" s="10"/>
      <c r="G18625" s="81"/>
      <c r="AU18625" s="25"/>
    </row>
    <row r="18626">
      <c r="D18626" s="10"/>
      <c r="E18626" s="10"/>
      <c r="G18626" s="81"/>
      <c r="AU18626" s="25"/>
    </row>
    <row r="18627">
      <c r="D18627" s="10"/>
      <c r="E18627" s="10"/>
      <c r="G18627" s="81"/>
      <c r="AU18627" s="25"/>
    </row>
    <row r="18628">
      <c r="D18628" s="10"/>
      <c r="E18628" s="10"/>
      <c r="G18628" s="81"/>
      <c r="AU18628" s="25"/>
    </row>
    <row r="18629">
      <c r="D18629" s="10"/>
      <c r="E18629" s="10"/>
      <c r="G18629" s="81"/>
      <c r="AU18629" s="25"/>
    </row>
    <row r="18630">
      <c r="D18630" s="10"/>
      <c r="E18630" s="10"/>
      <c r="G18630" s="81"/>
      <c r="AU18630" s="25"/>
    </row>
    <row r="18631">
      <c r="D18631" s="10"/>
      <c r="E18631" s="10"/>
      <c r="G18631" s="81"/>
      <c r="AU18631" s="25"/>
    </row>
    <row r="18632">
      <c r="D18632" s="10"/>
      <c r="E18632" s="10"/>
      <c r="G18632" s="81"/>
      <c r="AU18632" s="25"/>
    </row>
    <row r="18633">
      <c r="D18633" s="10"/>
      <c r="E18633" s="10"/>
      <c r="G18633" s="81"/>
      <c r="AU18633" s="25"/>
    </row>
    <row r="18634">
      <c r="D18634" s="10"/>
      <c r="E18634" s="10"/>
      <c r="G18634" s="81"/>
      <c r="AU18634" s="25"/>
    </row>
    <row r="18635">
      <c r="D18635" s="10"/>
      <c r="E18635" s="10"/>
      <c r="G18635" s="81"/>
      <c r="AU18635" s="25"/>
    </row>
    <row r="18636">
      <c r="D18636" s="10"/>
      <c r="E18636" s="10"/>
      <c r="G18636" s="81"/>
      <c r="AU18636" s="25"/>
    </row>
    <row r="18637">
      <c r="D18637" s="10"/>
      <c r="E18637" s="10"/>
      <c r="G18637" s="81"/>
      <c r="AU18637" s="25"/>
    </row>
    <row r="18638">
      <c r="D18638" s="10"/>
      <c r="E18638" s="10"/>
      <c r="G18638" s="81"/>
      <c r="AU18638" s="25"/>
    </row>
    <row r="18639">
      <c r="D18639" s="10"/>
      <c r="E18639" s="10"/>
      <c r="G18639" s="81"/>
      <c r="AU18639" s="25"/>
    </row>
    <row r="18640">
      <c r="D18640" s="10"/>
      <c r="E18640" s="10"/>
      <c r="G18640" s="81"/>
      <c r="AU18640" s="25"/>
    </row>
    <row r="18641">
      <c r="D18641" s="10"/>
      <c r="E18641" s="10"/>
      <c r="G18641" s="81"/>
      <c r="AU18641" s="25"/>
    </row>
    <row r="18642">
      <c r="D18642" s="10"/>
      <c r="E18642" s="10"/>
      <c r="G18642" s="81"/>
      <c r="AU18642" s="25"/>
    </row>
    <row r="18643">
      <c r="D18643" s="10"/>
      <c r="E18643" s="10"/>
      <c r="G18643" s="81"/>
      <c r="AU18643" s="25"/>
    </row>
    <row r="18644">
      <c r="D18644" s="10"/>
      <c r="E18644" s="10"/>
      <c r="G18644" s="81"/>
      <c r="AU18644" s="25"/>
    </row>
    <row r="18645">
      <c r="D18645" s="10"/>
      <c r="E18645" s="10"/>
      <c r="G18645" s="81"/>
      <c r="AU18645" s="25"/>
    </row>
    <row r="18646">
      <c r="D18646" s="10"/>
      <c r="E18646" s="10"/>
      <c r="G18646" s="81"/>
      <c r="AU18646" s="25"/>
    </row>
    <row r="18647">
      <c r="D18647" s="10"/>
      <c r="E18647" s="10"/>
      <c r="G18647" s="81"/>
      <c r="AU18647" s="25"/>
    </row>
    <row r="18648">
      <c r="D18648" s="10"/>
      <c r="E18648" s="10"/>
      <c r="G18648" s="81"/>
      <c r="AU18648" s="25"/>
    </row>
    <row r="18649">
      <c r="D18649" s="10"/>
      <c r="E18649" s="10"/>
      <c r="G18649" s="81"/>
      <c r="AU18649" s="25"/>
    </row>
    <row r="18650">
      <c r="D18650" s="10"/>
      <c r="E18650" s="10"/>
      <c r="G18650" s="81"/>
      <c r="AU18650" s="25"/>
    </row>
    <row r="18651">
      <c r="D18651" s="10"/>
      <c r="E18651" s="10"/>
      <c r="G18651" s="81"/>
      <c r="AU18651" s="25"/>
    </row>
    <row r="18652">
      <c r="D18652" s="10"/>
      <c r="E18652" s="10"/>
      <c r="G18652" s="81"/>
      <c r="AU18652" s="25"/>
    </row>
    <row r="18653">
      <c r="D18653" s="10"/>
      <c r="E18653" s="10"/>
      <c r="G18653" s="81"/>
      <c r="AU18653" s="25"/>
    </row>
    <row r="18654">
      <c r="D18654" s="10"/>
      <c r="E18654" s="10"/>
      <c r="G18654" s="81"/>
      <c r="AU18654" s="25"/>
    </row>
    <row r="18655">
      <c r="D18655" s="10"/>
      <c r="E18655" s="10"/>
      <c r="G18655" s="81"/>
      <c r="AU18655" s="25"/>
    </row>
    <row r="18656">
      <c r="D18656" s="10"/>
      <c r="E18656" s="10"/>
      <c r="G18656" s="81"/>
      <c r="AU18656" s="25"/>
    </row>
    <row r="18657">
      <c r="D18657" s="10"/>
      <c r="E18657" s="10"/>
      <c r="G18657" s="81"/>
      <c r="AU18657" s="25"/>
    </row>
    <row r="18658">
      <c r="D18658" s="10"/>
      <c r="E18658" s="10"/>
      <c r="G18658" s="81"/>
      <c r="AU18658" s="25"/>
    </row>
    <row r="18659">
      <c r="D18659" s="10"/>
      <c r="E18659" s="10"/>
      <c r="G18659" s="81"/>
      <c r="AU18659" s="25"/>
    </row>
    <row r="18660">
      <c r="D18660" s="10"/>
      <c r="E18660" s="10"/>
      <c r="G18660" s="81"/>
      <c r="AU18660" s="25"/>
    </row>
    <row r="18661">
      <c r="D18661" s="10"/>
      <c r="E18661" s="10"/>
      <c r="G18661" s="81"/>
      <c r="AU18661" s="25"/>
    </row>
    <row r="18662">
      <c r="D18662" s="10"/>
      <c r="E18662" s="10"/>
      <c r="G18662" s="81"/>
      <c r="AU18662" s="25"/>
    </row>
    <row r="18663">
      <c r="D18663" s="10"/>
      <c r="E18663" s="10"/>
      <c r="G18663" s="81"/>
      <c r="AU18663" s="25"/>
    </row>
    <row r="18664">
      <c r="D18664" s="10"/>
      <c r="E18664" s="10"/>
      <c r="G18664" s="81"/>
      <c r="AU18664" s="25"/>
    </row>
    <row r="18665">
      <c r="D18665" s="10"/>
      <c r="E18665" s="10"/>
      <c r="G18665" s="81"/>
      <c r="AU18665" s="25"/>
    </row>
    <row r="18666">
      <c r="D18666" s="10"/>
      <c r="E18666" s="10"/>
      <c r="G18666" s="81"/>
      <c r="AU18666" s="25"/>
    </row>
    <row r="18667">
      <c r="D18667" s="10"/>
      <c r="E18667" s="10"/>
      <c r="G18667" s="81"/>
      <c r="AU18667" s="25"/>
    </row>
    <row r="18668">
      <c r="D18668" s="10"/>
      <c r="E18668" s="10"/>
      <c r="G18668" s="81"/>
      <c r="AU18668" s="25"/>
    </row>
    <row r="18669">
      <c r="D18669" s="10"/>
      <c r="E18669" s="10"/>
      <c r="G18669" s="81"/>
      <c r="AU18669" s="25"/>
    </row>
    <row r="18670">
      <c r="D18670" s="10"/>
      <c r="E18670" s="10"/>
      <c r="G18670" s="81"/>
      <c r="AU18670" s="25"/>
    </row>
    <row r="18671">
      <c r="D18671" s="10"/>
      <c r="E18671" s="10"/>
      <c r="G18671" s="81"/>
      <c r="AU18671" s="25"/>
    </row>
    <row r="18672">
      <c r="D18672" s="10"/>
      <c r="E18672" s="10"/>
      <c r="G18672" s="81"/>
      <c r="AU18672" s="25"/>
    </row>
    <row r="18673">
      <c r="D18673" s="10"/>
      <c r="E18673" s="10"/>
      <c r="G18673" s="81"/>
      <c r="AU18673" s="25"/>
    </row>
    <row r="18674">
      <c r="D18674" s="10"/>
      <c r="E18674" s="10"/>
      <c r="G18674" s="81"/>
      <c r="AU18674" s="25"/>
    </row>
    <row r="18675">
      <c r="D18675" s="10"/>
      <c r="E18675" s="10"/>
      <c r="G18675" s="81"/>
      <c r="AU18675" s="25"/>
    </row>
    <row r="18676">
      <c r="D18676" s="10"/>
      <c r="E18676" s="10"/>
      <c r="G18676" s="81"/>
      <c r="AU18676" s="25"/>
    </row>
    <row r="18677">
      <c r="D18677" s="10"/>
      <c r="E18677" s="10"/>
      <c r="G18677" s="81"/>
      <c r="AU18677" s="25"/>
    </row>
    <row r="18678">
      <c r="D18678" s="10"/>
      <c r="E18678" s="10"/>
      <c r="G18678" s="81"/>
      <c r="AU18678" s="25"/>
    </row>
    <row r="18679">
      <c r="D18679" s="10"/>
      <c r="E18679" s="10"/>
      <c r="G18679" s="81"/>
      <c r="AU18679" s="25"/>
    </row>
    <row r="18680">
      <c r="D18680" s="10"/>
      <c r="E18680" s="10"/>
      <c r="G18680" s="81"/>
      <c r="AU18680" s="25"/>
    </row>
    <row r="18681">
      <c r="D18681" s="10"/>
      <c r="E18681" s="10"/>
      <c r="G18681" s="81"/>
      <c r="AU18681" s="25"/>
    </row>
    <row r="18682">
      <c r="D18682" s="10"/>
      <c r="E18682" s="10"/>
      <c r="G18682" s="81"/>
      <c r="AU18682" s="25"/>
    </row>
    <row r="18683">
      <c r="D18683" s="10"/>
      <c r="E18683" s="10"/>
      <c r="G18683" s="81"/>
      <c r="AU18683" s="25"/>
    </row>
    <row r="18684">
      <c r="D18684" s="10"/>
      <c r="E18684" s="10"/>
      <c r="G18684" s="81"/>
      <c r="AU18684" s="25"/>
    </row>
    <row r="18685">
      <c r="D18685" s="10"/>
      <c r="E18685" s="10"/>
      <c r="G18685" s="81"/>
      <c r="AU18685" s="25"/>
    </row>
    <row r="18686">
      <c r="D18686" s="10"/>
      <c r="E18686" s="10"/>
      <c r="G18686" s="81"/>
      <c r="AU18686" s="25"/>
    </row>
    <row r="18687">
      <c r="D18687" s="10"/>
      <c r="E18687" s="10"/>
      <c r="G18687" s="81"/>
      <c r="AU18687" s="25"/>
    </row>
    <row r="18688">
      <c r="D18688" s="10"/>
      <c r="E18688" s="10"/>
      <c r="G18688" s="81"/>
      <c r="AU18688" s="25"/>
    </row>
    <row r="18689">
      <c r="D18689" s="10"/>
      <c r="E18689" s="10"/>
      <c r="G18689" s="81"/>
      <c r="AU18689" s="25"/>
    </row>
    <row r="18690">
      <c r="D18690" s="10"/>
      <c r="E18690" s="10"/>
      <c r="G18690" s="81"/>
      <c r="AU18690" s="25"/>
    </row>
    <row r="18691">
      <c r="D18691" s="10"/>
      <c r="E18691" s="10"/>
      <c r="G18691" s="81"/>
      <c r="AU18691" s="25"/>
    </row>
    <row r="18692">
      <c r="D18692" s="10"/>
      <c r="E18692" s="10"/>
      <c r="G18692" s="81"/>
      <c r="AU18692" s="25"/>
    </row>
    <row r="18693">
      <c r="D18693" s="10"/>
      <c r="E18693" s="10"/>
      <c r="G18693" s="81"/>
      <c r="AU18693" s="25"/>
    </row>
    <row r="18694">
      <c r="D18694" s="10"/>
      <c r="E18694" s="10"/>
      <c r="G18694" s="81"/>
      <c r="AU18694" s="25"/>
    </row>
    <row r="18695">
      <c r="D18695" s="10"/>
      <c r="E18695" s="10"/>
      <c r="G18695" s="81"/>
      <c r="AU18695" s="25"/>
    </row>
    <row r="18696">
      <c r="D18696" s="10"/>
      <c r="E18696" s="10"/>
      <c r="G18696" s="81"/>
      <c r="AU18696" s="25"/>
    </row>
    <row r="18697">
      <c r="D18697" s="10"/>
      <c r="E18697" s="10"/>
      <c r="G18697" s="81"/>
      <c r="AU18697" s="25"/>
    </row>
    <row r="18698">
      <c r="D18698" s="10"/>
      <c r="E18698" s="10"/>
      <c r="G18698" s="81"/>
      <c r="AU18698" s="25"/>
    </row>
    <row r="18699">
      <c r="D18699" s="10"/>
      <c r="E18699" s="10"/>
      <c r="G18699" s="81"/>
      <c r="AU18699" s="25"/>
    </row>
    <row r="18700">
      <c r="D18700" s="10"/>
      <c r="E18700" s="10"/>
      <c r="G18700" s="81"/>
      <c r="AU18700" s="25"/>
    </row>
    <row r="18701">
      <c r="D18701" s="10"/>
      <c r="E18701" s="10"/>
      <c r="G18701" s="81"/>
      <c r="AU18701" s="25"/>
    </row>
    <row r="18702">
      <c r="D18702" s="10"/>
      <c r="E18702" s="10"/>
      <c r="G18702" s="81"/>
      <c r="AU18702" s="25"/>
    </row>
    <row r="18703">
      <c r="D18703" s="10"/>
      <c r="E18703" s="10"/>
      <c r="G18703" s="81"/>
      <c r="AU18703" s="25"/>
    </row>
    <row r="18704">
      <c r="D18704" s="10"/>
      <c r="E18704" s="10"/>
      <c r="G18704" s="81"/>
      <c r="AU18704" s="25"/>
    </row>
    <row r="18705">
      <c r="D18705" s="10"/>
      <c r="E18705" s="10"/>
      <c r="G18705" s="81"/>
      <c r="AU18705" s="25"/>
    </row>
    <row r="18706">
      <c r="D18706" s="10"/>
      <c r="E18706" s="10"/>
      <c r="G18706" s="81"/>
      <c r="AU18706" s="25"/>
    </row>
    <row r="18707">
      <c r="D18707" s="10"/>
      <c r="E18707" s="10"/>
      <c r="G18707" s="81"/>
      <c r="AU18707" s="25"/>
    </row>
    <row r="18708">
      <c r="D18708" s="10"/>
      <c r="E18708" s="10"/>
      <c r="G18708" s="81"/>
      <c r="AU18708" s="25"/>
    </row>
    <row r="18709">
      <c r="D18709" s="10"/>
      <c r="E18709" s="10"/>
      <c r="G18709" s="81"/>
      <c r="AU18709" s="25"/>
    </row>
    <row r="18710">
      <c r="D18710" s="10"/>
      <c r="E18710" s="10"/>
      <c r="G18710" s="81"/>
      <c r="AU18710" s="25"/>
    </row>
    <row r="18711">
      <c r="D18711" s="10"/>
      <c r="E18711" s="10"/>
      <c r="G18711" s="81"/>
      <c r="AU18711" s="25"/>
    </row>
    <row r="18712">
      <c r="D18712" s="10"/>
      <c r="E18712" s="10"/>
      <c r="G18712" s="81"/>
      <c r="AU18712" s="25"/>
    </row>
    <row r="18713">
      <c r="D18713" s="10"/>
      <c r="E18713" s="10"/>
      <c r="G18713" s="81"/>
      <c r="AU18713" s="25"/>
    </row>
    <row r="18714">
      <c r="D18714" s="10"/>
      <c r="E18714" s="10"/>
      <c r="G18714" s="81"/>
      <c r="AU18714" s="25"/>
    </row>
    <row r="18715">
      <c r="D18715" s="10"/>
      <c r="E18715" s="10"/>
      <c r="G18715" s="81"/>
      <c r="AU18715" s="25"/>
    </row>
    <row r="18716">
      <c r="D18716" s="10"/>
      <c r="E18716" s="10"/>
      <c r="G18716" s="81"/>
      <c r="AU18716" s="25"/>
    </row>
    <row r="18717">
      <c r="D18717" s="10"/>
      <c r="E18717" s="10"/>
      <c r="G18717" s="81"/>
      <c r="AU18717" s="25"/>
    </row>
    <row r="18718">
      <c r="D18718" s="10"/>
      <c r="E18718" s="10"/>
      <c r="G18718" s="81"/>
      <c r="AU18718" s="25"/>
    </row>
    <row r="18719">
      <c r="D18719" s="10"/>
      <c r="E18719" s="10"/>
      <c r="G18719" s="81"/>
      <c r="AU18719" s="25"/>
    </row>
    <row r="18720">
      <c r="D18720" s="10"/>
      <c r="E18720" s="10"/>
      <c r="G18720" s="81"/>
      <c r="AU18720" s="25"/>
    </row>
    <row r="18721">
      <c r="D18721" s="10"/>
      <c r="E18721" s="10"/>
      <c r="G18721" s="81"/>
      <c r="AU18721" s="25"/>
    </row>
    <row r="18722">
      <c r="D18722" s="10"/>
      <c r="E18722" s="10"/>
      <c r="G18722" s="81"/>
      <c r="AU18722" s="25"/>
    </row>
    <row r="18723">
      <c r="D18723" s="10"/>
      <c r="E18723" s="10"/>
      <c r="G18723" s="81"/>
      <c r="AU18723" s="25"/>
    </row>
    <row r="18724">
      <c r="D18724" s="10"/>
      <c r="E18724" s="10"/>
      <c r="G18724" s="81"/>
      <c r="AU18724" s="25"/>
    </row>
    <row r="18725">
      <c r="D18725" s="10"/>
      <c r="E18725" s="10"/>
      <c r="G18725" s="81"/>
      <c r="AU18725" s="25"/>
    </row>
    <row r="18726">
      <c r="D18726" s="10"/>
      <c r="E18726" s="10"/>
      <c r="G18726" s="81"/>
      <c r="AU18726" s="25"/>
    </row>
    <row r="18727">
      <c r="D18727" s="10"/>
      <c r="E18727" s="10"/>
      <c r="G18727" s="81"/>
      <c r="AU18727" s="25"/>
    </row>
    <row r="18728">
      <c r="D18728" s="10"/>
      <c r="E18728" s="10"/>
      <c r="G18728" s="81"/>
      <c r="AU18728" s="25"/>
    </row>
    <row r="18729">
      <c r="D18729" s="10"/>
      <c r="E18729" s="10"/>
      <c r="G18729" s="81"/>
      <c r="AU18729" s="25"/>
    </row>
    <row r="18730">
      <c r="D18730" s="10"/>
      <c r="E18730" s="10"/>
      <c r="G18730" s="81"/>
      <c r="AU18730" s="25"/>
    </row>
    <row r="18731">
      <c r="D18731" s="10"/>
      <c r="E18731" s="10"/>
      <c r="G18731" s="81"/>
      <c r="AU18731" s="25"/>
    </row>
    <row r="18732">
      <c r="D18732" s="10"/>
      <c r="E18732" s="10"/>
      <c r="G18732" s="81"/>
      <c r="AU18732" s="25"/>
    </row>
    <row r="18733">
      <c r="D18733" s="10"/>
      <c r="E18733" s="10"/>
      <c r="G18733" s="81"/>
      <c r="AU18733" s="25"/>
    </row>
    <row r="18734">
      <c r="D18734" s="10"/>
      <c r="E18734" s="10"/>
      <c r="G18734" s="81"/>
      <c r="AU18734" s="25"/>
    </row>
    <row r="18735">
      <c r="D18735" s="10"/>
      <c r="E18735" s="10"/>
      <c r="G18735" s="81"/>
      <c r="AU18735" s="25"/>
    </row>
    <row r="18736">
      <c r="D18736" s="10"/>
      <c r="E18736" s="10"/>
      <c r="G18736" s="81"/>
      <c r="AU18736" s="25"/>
    </row>
    <row r="18737">
      <c r="D18737" s="10"/>
      <c r="E18737" s="10"/>
      <c r="G18737" s="81"/>
      <c r="AU18737" s="25"/>
    </row>
    <row r="18738">
      <c r="D18738" s="10"/>
      <c r="E18738" s="10"/>
      <c r="G18738" s="81"/>
      <c r="AU18738" s="25"/>
    </row>
    <row r="18739">
      <c r="D18739" s="10"/>
      <c r="E18739" s="10"/>
      <c r="G18739" s="81"/>
      <c r="AU18739" s="25"/>
    </row>
    <row r="18740">
      <c r="D18740" s="10"/>
      <c r="E18740" s="10"/>
      <c r="G18740" s="81"/>
      <c r="AU18740" s="25"/>
    </row>
    <row r="18741">
      <c r="D18741" s="10"/>
      <c r="E18741" s="10"/>
      <c r="G18741" s="81"/>
      <c r="AU18741" s="25"/>
    </row>
    <row r="18742">
      <c r="D18742" s="10"/>
      <c r="E18742" s="10"/>
      <c r="G18742" s="81"/>
      <c r="AU18742" s="25"/>
    </row>
    <row r="18743">
      <c r="D18743" s="10"/>
      <c r="E18743" s="10"/>
      <c r="G18743" s="81"/>
      <c r="AU18743" s="25"/>
    </row>
    <row r="18744">
      <c r="D18744" s="10"/>
      <c r="E18744" s="10"/>
      <c r="G18744" s="81"/>
      <c r="AU18744" s="25"/>
    </row>
    <row r="18745">
      <c r="D18745" s="10"/>
      <c r="E18745" s="10"/>
      <c r="G18745" s="81"/>
      <c r="AU18745" s="25"/>
    </row>
    <row r="18746">
      <c r="D18746" s="10"/>
      <c r="E18746" s="10"/>
      <c r="G18746" s="81"/>
      <c r="AU18746" s="25"/>
    </row>
    <row r="18747">
      <c r="D18747" s="10"/>
      <c r="E18747" s="10"/>
      <c r="G18747" s="81"/>
      <c r="AU18747" s="25"/>
    </row>
    <row r="18748">
      <c r="D18748" s="10"/>
      <c r="E18748" s="10"/>
      <c r="G18748" s="81"/>
      <c r="AU18748" s="25"/>
    </row>
    <row r="18749">
      <c r="D18749" s="10"/>
      <c r="E18749" s="10"/>
      <c r="G18749" s="81"/>
      <c r="AU18749" s="25"/>
    </row>
    <row r="18750">
      <c r="D18750" s="10"/>
      <c r="E18750" s="10"/>
      <c r="G18750" s="81"/>
      <c r="AU18750" s="25"/>
    </row>
    <row r="18751">
      <c r="D18751" s="10"/>
      <c r="E18751" s="10"/>
      <c r="G18751" s="81"/>
      <c r="AU18751" s="25"/>
    </row>
    <row r="18752">
      <c r="D18752" s="10"/>
      <c r="E18752" s="10"/>
      <c r="G18752" s="81"/>
      <c r="AU18752" s="25"/>
    </row>
    <row r="18753">
      <c r="D18753" s="10"/>
      <c r="E18753" s="10"/>
      <c r="G18753" s="81"/>
      <c r="AU18753" s="25"/>
    </row>
    <row r="18754">
      <c r="D18754" s="10"/>
      <c r="E18754" s="10"/>
      <c r="G18754" s="81"/>
      <c r="AU18754" s="25"/>
    </row>
    <row r="18755">
      <c r="D18755" s="10"/>
      <c r="E18755" s="10"/>
      <c r="G18755" s="81"/>
      <c r="AU18755" s="25"/>
    </row>
    <row r="18756">
      <c r="D18756" s="10"/>
      <c r="E18756" s="10"/>
      <c r="G18756" s="81"/>
      <c r="AU18756" s="25"/>
    </row>
    <row r="18757">
      <c r="D18757" s="10"/>
      <c r="E18757" s="10"/>
      <c r="G18757" s="81"/>
      <c r="AU18757" s="25"/>
    </row>
    <row r="18758">
      <c r="D18758" s="10"/>
      <c r="E18758" s="10"/>
      <c r="G18758" s="81"/>
      <c r="AU18758" s="25"/>
    </row>
    <row r="18759">
      <c r="D18759" s="10"/>
      <c r="E18759" s="10"/>
      <c r="G18759" s="81"/>
      <c r="AU18759" s="25"/>
    </row>
    <row r="18760">
      <c r="D18760" s="10"/>
      <c r="E18760" s="10"/>
      <c r="G18760" s="81"/>
      <c r="AU18760" s="25"/>
    </row>
    <row r="18761">
      <c r="D18761" s="10"/>
      <c r="E18761" s="10"/>
      <c r="G18761" s="81"/>
      <c r="AU18761" s="25"/>
    </row>
    <row r="18762">
      <c r="D18762" s="10"/>
      <c r="E18762" s="10"/>
      <c r="G18762" s="81"/>
      <c r="AU18762" s="25"/>
    </row>
    <row r="18763">
      <c r="D18763" s="10"/>
      <c r="E18763" s="10"/>
      <c r="G18763" s="81"/>
      <c r="AU18763" s="25"/>
    </row>
    <row r="18764">
      <c r="D18764" s="10"/>
      <c r="E18764" s="10"/>
      <c r="G18764" s="81"/>
      <c r="AU18764" s="25"/>
    </row>
    <row r="18765">
      <c r="D18765" s="10"/>
      <c r="E18765" s="10"/>
      <c r="G18765" s="81"/>
      <c r="AU18765" s="25"/>
    </row>
    <row r="18766">
      <c r="D18766" s="10"/>
      <c r="E18766" s="10"/>
      <c r="G18766" s="81"/>
      <c r="AU18766" s="25"/>
    </row>
    <row r="18767">
      <c r="D18767" s="10"/>
      <c r="E18767" s="10"/>
      <c r="G18767" s="81"/>
      <c r="AU18767" s="25"/>
    </row>
    <row r="18768">
      <c r="D18768" s="10"/>
      <c r="E18768" s="10"/>
      <c r="G18768" s="81"/>
      <c r="AU18768" s="25"/>
    </row>
    <row r="18769">
      <c r="D18769" s="10"/>
      <c r="E18769" s="10"/>
      <c r="G18769" s="81"/>
      <c r="AU18769" s="25"/>
    </row>
    <row r="18770">
      <c r="D18770" s="10"/>
      <c r="E18770" s="10"/>
      <c r="G18770" s="81"/>
      <c r="AU18770" s="25"/>
    </row>
    <row r="18771">
      <c r="D18771" s="10"/>
      <c r="E18771" s="10"/>
      <c r="G18771" s="81"/>
      <c r="AU18771" s="25"/>
    </row>
    <row r="18772">
      <c r="D18772" s="10"/>
      <c r="E18772" s="10"/>
      <c r="G18772" s="81"/>
      <c r="AU18772" s="25"/>
    </row>
    <row r="18773">
      <c r="D18773" s="10"/>
      <c r="E18773" s="10"/>
      <c r="G18773" s="81"/>
      <c r="AU18773" s="25"/>
    </row>
    <row r="18774">
      <c r="D18774" s="10"/>
      <c r="E18774" s="10"/>
      <c r="G18774" s="81"/>
      <c r="AU18774" s="25"/>
    </row>
    <row r="18775">
      <c r="D18775" s="10"/>
      <c r="E18775" s="10"/>
      <c r="G18775" s="81"/>
      <c r="AU18775" s="25"/>
    </row>
    <row r="18776">
      <c r="D18776" s="10"/>
      <c r="E18776" s="10"/>
      <c r="G18776" s="81"/>
      <c r="AU18776" s="25"/>
    </row>
    <row r="18777">
      <c r="D18777" s="10"/>
      <c r="E18777" s="10"/>
      <c r="G18777" s="81"/>
      <c r="AU18777" s="25"/>
    </row>
    <row r="18778">
      <c r="D18778" s="10"/>
      <c r="E18778" s="10"/>
      <c r="G18778" s="81"/>
      <c r="AU18778" s="25"/>
    </row>
    <row r="18779">
      <c r="D18779" s="10"/>
      <c r="E18779" s="10"/>
      <c r="G18779" s="81"/>
      <c r="AU18779" s="25"/>
    </row>
    <row r="18780">
      <c r="D18780" s="10"/>
      <c r="E18780" s="10"/>
      <c r="G18780" s="81"/>
      <c r="AU18780" s="25"/>
    </row>
    <row r="18781">
      <c r="D18781" s="10"/>
      <c r="E18781" s="10"/>
      <c r="G18781" s="81"/>
      <c r="AU18781" s="25"/>
    </row>
    <row r="18782">
      <c r="D18782" s="10"/>
      <c r="E18782" s="10"/>
      <c r="G18782" s="81"/>
      <c r="AU18782" s="25"/>
    </row>
    <row r="18783">
      <c r="D18783" s="10"/>
      <c r="E18783" s="10"/>
      <c r="G18783" s="81"/>
      <c r="AU18783" s="25"/>
    </row>
    <row r="18784">
      <c r="D18784" s="10"/>
      <c r="E18784" s="10"/>
      <c r="G18784" s="81"/>
      <c r="AU18784" s="25"/>
    </row>
    <row r="18785">
      <c r="D18785" s="10"/>
      <c r="E18785" s="10"/>
      <c r="G18785" s="81"/>
      <c r="AU18785" s="25"/>
    </row>
    <row r="18786">
      <c r="D18786" s="10"/>
      <c r="E18786" s="10"/>
      <c r="G18786" s="81"/>
      <c r="AU18786" s="25"/>
    </row>
    <row r="18787">
      <c r="D18787" s="10"/>
      <c r="E18787" s="10"/>
      <c r="G18787" s="81"/>
      <c r="AU18787" s="25"/>
    </row>
    <row r="18788">
      <c r="D18788" s="10"/>
      <c r="E18788" s="10"/>
      <c r="G18788" s="81"/>
      <c r="AU18788" s="25"/>
    </row>
    <row r="18789">
      <c r="D18789" s="10"/>
      <c r="E18789" s="10"/>
      <c r="G18789" s="81"/>
      <c r="AU18789" s="25"/>
    </row>
    <row r="18790">
      <c r="D18790" s="10"/>
      <c r="E18790" s="10"/>
      <c r="G18790" s="81"/>
      <c r="AU18790" s="25"/>
    </row>
    <row r="18791">
      <c r="D18791" s="10"/>
      <c r="E18791" s="10"/>
      <c r="G18791" s="81"/>
      <c r="AU18791" s="25"/>
    </row>
    <row r="18792">
      <c r="D18792" s="10"/>
      <c r="E18792" s="10"/>
      <c r="G18792" s="81"/>
      <c r="AU18792" s="25"/>
    </row>
    <row r="18793">
      <c r="D18793" s="10"/>
      <c r="E18793" s="10"/>
      <c r="G18793" s="81"/>
      <c r="AU18793" s="25"/>
    </row>
    <row r="18794">
      <c r="D18794" s="10"/>
      <c r="E18794" s="10"/>
      <c r="G18794" s="81"/>
      <c r="AU18794" s="25"/>
    </row>
    <row r="18795">
      <c r="D18795" s="10"/>
      <c r="E18795" s="10"/>
      <c r="G18795" s="81"/>
      <c r="AU18795" s="25"/>
    </row>
    <row r="18796">
      <c r="D18796" s="10"/>
      <c r="E18796" s="10"/>
      <c r="G18796" s="81"/>
      <c r="AU18796" s="25"/>
    </row>
    <row r="18797">
      <c r="D18797" s="10"/>
      <c r="E18797" s="10"/>
      <c r="G18797" s="81"/>
      <c r="AU18797" s="25"/>
    </row>
    <row r="18798">
      <c r="D18798" s="10"/>
      <c r="E18798" s="10"/>
      <c r="G18798" s="81"/>
      <c r="AU18798" s="25"/>
    </row>
    <row r="18799">
      <c r="D18799" s="10"/>
      <c r="E18799" s="10"/>
      <c r="G18799" s="81"/>
      <c r="AU18799" s="25"/>
    </row>
    <row r="18800">
      <c r="D18800" s="10"/>
      <c r="E18800" s="10"/>
      <c r="G18800" s="81"/>
      <c r="AU18800" s="25"/>
    </row>
    <row r="18801">
      <c r="D18801" s="10"/>
      <c r="E18801" s="10"/>
      <c r="G18801" s="81"/>
      <c r="AU18801" s="25"/>
    </row>
    <row r="18802">
      <c r="D18802" s="10"/>
      <c r="E18802" s="10"/>
      <c r="G18802" s="81"/>
      <c r="AU18802" s="25"/>
    </row>
    <row r="18803">
      <c r="D18803" s="10"/>
      <c r="E18803" s="10"/>
      <c r="G18803" s="81"/>
      <c r="AU18803" s="25"/>
    </row>
    <row r="18804">
      <c r="D18804" s="10"/>
      <c r="E18804" s="10"/>
      <c r="G18804" s="81"/>
      <c r="AU18804" s="25"/>
    </row>
    <row r="18805">
      <c r="D18805" s="10"/>
      <c r="E18805" s="10"/>
      <c r="G18805" s="81"/>
      <c r="AU18805" s="25"/>
    </row>
    <row r="18806">
      <c r="D18806" s="10"/>
      <c r="E18806" s="10"/>
      <c r="G18806" s="81"/>
      <c r="AU18806" s="25"/>
    </row>
    <row r="18807">
      <c r="D18807" s="10"/>
      <c r="E18807" s="10"/>
      <c r="G18807" s="81"/>
      <c r="AU18807" s="25"/>
    </row>
    <row r="18808">
      <c r="D18808" s="10"/>
      <c r="E18808" s="10"/>
      <c r="G18808" s="81"/>
      <c r="AU18808" s="25"/>
    </row>
    <row r="18809">
      <c r="D18809" s="10"/>
      <c r="E18809" s="10"/>
      <c r="G18809" s="81"/>
      <c r="AU18809" s="25"/>
    </row>
    <row r="18810">
      <c r="D18810" s="10"/>
      <c r="E18810" s="10"/>
      <c r="G18810" s="81"/>
      <c r="AU18810" s="25"/>
    </row>
    <row r="18811">
      <c r="D18811" s="10"/>
      <c r="E18811" s="10"/>
      <c r="G18811" s="81"/>
      <c r="AU18811" s="25"/>
    </row>
    <row r="18812">
      <c r="D18812" s="10"/>
      <c r="E18812" s="10"/>
      <c r="G18812" s="81"/>
      <c r="AU18812" s="25"/>
    </row>
    <row r="18813">
      <c r="D18813" s="10"/>
      <c r="E18813" s="10"/>
      <c r="G18813" s="81"/>
      <c r="AU18813" s="25"/>
    </row>
    <row r="18814">
      <c r="D18814" s="10"/>
      <c r="E18814" s="10"/>
      <c r="G18814" s="81"/>
      <c r="AU18814" s="25"/>
    </row>
    <row r="18815">
      <c r="D18815" s="10"/>
      <c r="E18815" s="10"/>
      <c r="G18815" s="81"/>
      <c r="AU18815" s="25"/>
    </row>
    <row r="18816">
      <c r="D18816" s="10"/>
      <c r="E18816" s="10"/>
      <c r="G18816" s="81"/>
      <c r="AU18816" s="25"/>
    </row>
    <row r="18817">
      <c r="D18817" s="10"/>
      <c r="E18817" s="10"/>
      <c r="G18817" s="81"/>
      <c r="AU18817" s="25"/>
    </row>
    <row r="18818">
      <c r="D18818" s="10"/>
      <c r="E18818" s="10"/>
      <c r="G18818" s="81"/>
      <c r="AU18818" s="25"/>
    </row>
    <row r="18819">
      <c r="D18819" s="10"/>
      <c r="E18819" s="10"/>
      <c r="G18819" s="81"/>
      <c r="AU18819" s="25"/>
    </row>
    <row r="18820">
      <c r="D18820" s="10"/>
      <c r="E18820" s="10"/>
      <c r="G18820" s="81"/>
      <c r="AU18820" s="25"/>
    </row>
    <row r="18821">
      <c r="D18821" s="10"/>
      <c r="E18821" s="10"/>
      <c r="G18821" s="81"/>
      <c r="AU18821" s="25"/>
    </row>
    <row r="18822">
      <c r="D18822" s="10"/>
      <c r="E18822" s="10"/>
      <c r="G18822" s="81"/>
      <c r="AU18822" s="25"/>
    </row>
    <row r="18823">
      <c r="D18823" s="10"/>
      <c r="E18823" s="10"/>
      <c r="G18823" s="81"/>
      <c r="AU18823" s="25"/>
    </row>
    <row r="18824">
      <c r="D18824" s="10"/>
      <c r="E18824" s="10"/>
      <c r="G18824" s="81"/>
      <c r="AU18824" s="25"/>
    </row>
    <row r="18825">
      <c r="D18825" s="10"/>
      <c r="E18825" s="10"/>
      <c r="G18825" s="81"/>
      <c r="AU18825" s="25"/>
    </row>
    <row r="18826">
      <c r="D18826" s="10"/>
      <c r="E18826" s="10"/>
      <c r="G18826" s="81"/>
      <c r="AU18826" s="25"/>
    </row>
    <row r="18827">
      <c r="D18827" s="10"/>
      <c r="E18827" s="10"/>
      <c r="G18827" s="81"/>
      <c r="AU18827" s="25"/>
    </row>
    <row r="18828">
      <c r="D18828" s="10"/>
      <c r="E18828" s="10"/>
      <c r="G18828" s="81"/>
      <c r="AU18828" s="25"/>
    </row>
    <row r="18829">
      <c r="D18829" s="10"/>
      <c r="E18829" s="10"/>
      <c r="G18829" s="81"/>
      <c r="AU18829" s="25"/>
    </row>
    <row r="18830">
      <c r="D18830" s="10"/>
      <c r="E18830" s="10"/>
      <c r="G18830" s="81"/>
      <c r="AU18830" s="25"/>
    </row>
    <row r="18831">
      <c r="D18831" s="10"/>
      <c r="E18831" s="10"/>
      <c r="G18831" s="81"/>
      <c r="AU18831" s="25"/>
    </row>
    <row r="18832">
      <c r="D18832" s="10"/>
      <c r="E18832" s="10"/>
      <c r="G18832" s="81"/>
      <c r="AU18832" s="25"/>
    </row>
    <row r="18833">
      <c r="D18833" s="10"/>
      <c r="E18833" s="10"/>
      <c r="G18833" s="81"/>
      <c r="AU18833" s="25"/>
    </row>
    <row r="18834">
      <c r="D18834" s="10"/>
      <c r="E18834" s="10"/>
      <c r="G18834" s="81"/>
      <c r="AU18834" s="25"/>
    </row>
    <row r="18835">
      <c r="D18835" s="10"/>
      <c r="E18835" s="10"/>
      <c r="G18835" s="81"/>
      <c r="AU18835" s="25"/>
    </row>
    <row r="18836">
      <c r="D18836" s="10"/>
      <c r="E18836" s="10"/>
      <c r="G18836" s="81"/>
      <c r="AU18836" s="25"/>
    </row>
    <row r="18837">
      <c r="D18837" s="10"/>
      <c r="E18837" s="10"/>
      <c r="G18837" s="81"/>
      <c r="AU18837" s="25"/>
    </row>
    <row r="18838">
      <c r="D18838" s="10"/>
      <c r="E18838" s="10"/>
      <c r="G18838" s="81"/>
      <c r="AU18838" s="25"/>
    </row>
    <row r="18839">
      <c r="D18839" s="10"/>
      <c r="E18839" s="10"/>
      <c r="G18839" s="81"/>
      <c r="AU18839" s="25"/>
    </row>
    <row r="18840">
      <c r="D18840" s="10"/>
      <c r="E18840" s="10"/>
      <c r="G18840" s="81"/>
      <c r="AU18840" s="25"/>
    </row>
    <row r="18841">
      <c r="D18841" s="10"/>
      <c r="E18841" s="10"/>
      <c r="G18841" s="81"/>
      <c r="AU18841" s="25"/>
    </row>
    <row r="18842">
      <c r="D18842" s="10"/>
      <c r="E18842" s="10"/>
      <c r="G18842" s="81"/>
      <c r="AU18842" s="25"/>
    </row>
    <row r="18843">
      <c r="D18843" s="10"/>
      <c r="E18843" s="10"/>
      <c r="G18843" s="81"/>
      <c r="AU18843" s="25"/>
    </row>
    <row r="18844">
      <c r="D18844" s="10"/>
      <c r="E18844" s="10"/>
      <c r="G18844" s="81"/>
      <c r="AU18844" s="25"/>
    </row>
    <row r="18845">
      <c r="D18845" s="10"/>
      <c r="E18845" s="10"/>
      <c r="G18845" s="81"/>
      <c r="AU18845" s="25"/>
    </row>
    <row r="18846">
      <c r="D18846" s="10"/>
      <c r="E18846" s="10"/>
      <c r="G18846" s="81"/>
      <c r="AU18846" s="25"/>
    </row>
    <row r="18847">
      <c r="D18847" s="10"/>
      <c r="E18847" s="10"/>
      <c r="G18847" s="81"/>
      <c r="AU18847" s="25"/>
    </row>
    <row r="18848">
      <c r="D18848" s="10"/>
      <c r="E18848" s="10"/>
      <c r="G18848" s="81"/>
      <c r="AU18848" s="25"/>
    </row>
    <row r="18849">
      <c r="D18849" s="10"/>
      <c r="E18849" s="10"/>
      <c r="G18849" s="81"/>
      <c r="AU18849" s="25"/>
    </row>
    <row r="18850">
      <c r="D18850" s="10"/>
      <c r="E18850" s="10"/>
      <c r="G18850" s="81"/>
      <c r="AU18850" s="25"/>
    </row>
    <row r="18851">
      <c r="D18851" s="10"/>
      <c r="E18851" s="10"/>
      <c r="G18851" s="81"/>
      <c r="AU18851" s="25"/>
    </row>
    <row r="18852">
      <c r="D18852" s="10"/>
      <c r="E18852" s="10"/>
      <c r="G18852" s="81"/>
      <c r="AU18852" s="25"/>
    </row>
    <row r="18853">
      <c r="D18853" s="10"/>
      <c r="E18853" s="10"/>
      <c r="G18853" s="81"/>
      <c r="AU18853" s="25"/>
    </row>
    <row r="18854">
      <c r="D18854" s="10"/>
      <c r="E18854" s="10"/>
      <c r="G18854" s="81"/>
      <c r="AU18854" s="25"/>
    </row>
    <row r="18855">
      <c r="D18855" s="10"/>
      <c r="E18855" s="10"/>
      <c r="G18855" s="81"/>
      <c r="AU18855" s="25"/>
    </row>
    <row r="18856">
      <c r="D18856" s="10"/>
      <c r="E18856" s="10"/>
      <c r="G18856" s="81"/>
      <c r="AU18856" s="25"/>
    </row>
    <row r="18857">
      <c r="D18857" s="10"/>
      <c r="E18857" s="10"/>
      <c r="G18857" s="81"/>
      <c r="AU18857" s="25"/>
    </row>
    <row r="18858">
      <c r="D18858" s="10"/>
      <c r="E18858" s="10"/>
      <c r="G18858" s="81"/>
      <c r="AU18858" s="25"/>
    </row>
    <row r="18859">
      <c r="D18859" s="10"/>
      <c r="E18859" s="10"/>
      <c r="G18859" s="81"/>
      <c r="AU18859" s="25"/>
    </row>
    <row r="18860">
      <c r="D18860" s="10"/>
      <c r="E18860" s="10"/>
      <c r="G18860" s="81"/>
      <c r="AU18860" s="25"/>
    </row>
    <row r="18861">
      <c r="D18861" s="10"/>
      <c r="E18861" s="10"/>
      <c r="G18861" s="81"/>
      <c r="AU18861" s="25"/>
    </row>
    <row r="18862">
      <c r="D18862" s="10"/>
      <c r="E18862" s="10"/>
      <c r="G18862" s="81"/>
      <c r="AU18862" s="25"/>
    </row>
    <row r="18863">
      <c r="D18863" s="10"/>
      <c r="E18863" s="10"/>
      <c r="G18863" s="81"/>
      <c r="AU18863" s="25"/>
    </row>
    <row r="18864">
      <c r="D18864" s="10"/>
      <c r="E18864" s="10"/>
      <c r="G18864" s="81"/>
      <c r="AU18864" s="25"/>
    </row>
    <row r="18865">
      <c r="D18865" s="10"/>
      <c r="E18865" s="10"/>
      <c r="G18865" s="81"/>
      <c r="AU18865" s="25"/>
    </row>
    <row r="18866">
      <c r="D18866" s="10"/>
      <c r="E18866" s="10"/>
      <c r="G18866" s="81"/>
      <c r="AU18866" s="25"/>
    </row>
    <row r="18867">
      <c r="D18867" s="10"/>
      <c r="E18867" s="10"/>
      <c r="G18867" s="81"/>
      <c r="AU18867" s="25"/>
    </row>
    <row r="18868">
      <c r="D18868" s="10"/>
      <c r="E18868" s="10"/>
      <c r="G18868" s="81"/>
      <c r="AU18868" s="25"/>
    </row>
    <row r="18869">
      <c r="D18869" s="10"/>
      <c r="E18869" s="10"/>
      <c r="G18869" s="81"/>
      <c r="AU18869" s="25"/>
    </row>
    <row r="18870">
      <c r="D18870" s="10"/>
      <c r="E18870" s="10"/>
      <c r="G18870" s="81"/>
      <c r="AU18870" s="25"/>
    </row>
    <row r="18871">
      <c r="D18871" s="10"/>
      <c r="E18871" s="10"/>
      <c r="G18871" s="81"/>
      <c r="AU18871" s="25"/>
    </row>
    <row r="18872">
      <c r="D18872" s="10"/>
      <c r="E18872" s="10"/>
      <c r="G18872" s="81"/>
      <c r="AU18872" s="25"/>
    </row>
    <row r="18873">
      <c r="D18873" s="10"/>
      <c r="E18873" s="10"/>
      <c r="G18873" s="81"/>
      <c r="AU18873" s="25"/>
    </row>
    <row r="18874">
      <c r="D18874" s="10"/>
      <c r="E18874" s="10"/>
      <c r="G18874" s="81"/>
      <c r="AU18874" s="25"/>
    </row>
    <row r="18875">
      <c r="D18875" s="10"/>
      <c r="E18875" s="10"/>
      <c r="G18875" s="81"/>
      <c r="AU18875" s="25"/>
    </row>
    <row r="18876">
      <c r="D18876" s="10"/>
      <c r="E18876" s="10"/>
      <c r="G18876" s="81"/>
      <c r="AU18876" s="25"/>
    </row>
    <row r="18877">
      <c r="D18877" s="10"/>
      <c r="E18877" s="10"/>
      <c r="G18877" s="81"/>
      <c r="AU18877" s="25"/>
    </row>
    <row r="18878">
      <c r="D18878" s="10"/>
      <c r="E18878" s="10"/>
      <c r="G18878" s="81"/>
      <c r="AU18878" s="25"/>
    </row>
    <row r="18879">
      <c r="D18879" s="10"/>
      <c r="E18879" s="10"/>
      <c r="G18879" s="81"/>
      <c r="AU18879" s="25"/>
    </row>
    <row r="18880">
      <c r="D18880" s="10"/>
      <c r="E18880" s="10"/>
      <c r="G18880" s="81"/>
      <c r="AU18880" s="25"/>
    </row>
    <row r="18881">
      <c r="D18881" s="10"/>
      <c r="E18881" s="10"/>
      <c r="G18881" s="81"/>
      <c r="AU18881" s="25"/>
    </row>
    <row r="18882">
      <c r="D18882" s="10"/>
      <c r="E18882" s="10"/>
      <c r="G18882" s="81"/>
      <c r="AU18882" s="25"/>
    </row>
    <row r="18883">
      <c r="D18883" s="10"/>
      <c r="E18883" s="10"/>
      <c r="G18883" s="81"/>
      <c r="AU18883" s="25"/>
    </row>
    <row r="18884">
      <c r="D18884" s="10"/>
      <c r="E18884" s="10"/>
      <c r="G18884" s="81"/>
      <c r="AU18884" s="25"/>
    </row>
    <row r="18885">
      <c r="D18885" s="10"/>
      <c r="E18885" s="10"/>
      <c r="G18885" s="81"/>
      <c r="AU18885" s="25"/>
    </row>
    <row r="18886">
      <c r="D18886" s="10"/>
      <c r="E18886" s="10"/>
      <c r="G18886" s="81"/>
      <c r="AU18886" s="25"/>
    </row>
    <row r="18887">
      <c r="D18887" s="10"/>
      <c r="E18887" s="10"/>
      <c r="G18887" s="81"/>
      <c r="AU18887" s="25"/>
    </row>
    <row r="18888">
      <c r="D18888" s="10"/>
      <c r="E18888" s="10"/>
      <c r="G18888" s="81"/>
      <c r="AU18888" s="25"/>
    </row>
    <row r="18889">
      <c r="D18889" s="10"/>
      <c r="E18889" s="10"/>
      <c r="G18889" s="81"/>
      <c r="AU18889" s="25"/>
    </row>
    <row r="18890">
      <c r="D18890" s="10"/>
      <c r="E18890" s="10"/>
      <c r="G18890" s="81"/>
      <c r="AU18890" s="25"/>
    </row>
    <row r="18891">
      <c r="D18891" s="10"/>
      <c r="E18891" s="10"/>
      <c r="G18891" s="81"/>
      <c r="AU18891" s="25"/>
    </row>
    <row r="18892">
      <c r="D18892" s="10"/>
      <c r="E18892" s="10"/>
      <c r="G18892" s="81"/>
      <c r="AU18892" s="25"/>
    </row>
    <row r="18893">
      <c r="D18893" s="10"/>
      <c r="E18893" s="10"/>
      <c r="G18893" s="81"/>
      <c r="AU18893" s="25"/>
    </row>
    <row r="18894">
      <c r="D18894" s="10"/>
      <c r="E18894" s="10"/>
      <c r="G18894" s="81"/>
      <c r="AU18894" s="25"/>
    </row>
    <row r="18895">
      <c r="D18895" s="10"/>
      <c r="E18895" s="10"/>
      <c r="G18895" s="81"/>
      <c r="AU18895" s="25"/>
    </row>
    <row r="18896">
      <c r="D18896" s="10"/>
      <c r="E18896" s="10"/>
      <c r="G18896" s="81"/>
      <c r="AU18896" s="25"/>
    </row>
    <row r="18897">
      <c r="D18897" s="10"/>
      <c r="E18897" s="10"/>
      <c r="G18897" s="81"/>
      <c r="AU18897" s="25"/>
    </row>
    <row r="18898">
      <c r="D18898" s="10"/>
      <c r="E18898" s="10"/>
      <c r="G18898" s="81"/>
      <c r="AU18898" s="25"/>
    </row>
    <row r="18899">
      <c r="D18899" s="10"/>
      <c r="E18899" s="10"/>
      <c r="G18899" s="81"/>
      <c r="AU18899" s="25"/>
    </row>
    <row r="18900">
      <c r="D18900" s="10"/>
      <c r="E18900" s="10"/>
      <c r="G18900" s="81"/>
      <c r="AU18900" s="25"/>
    </row>
    <row r="18901">
      <c r="D18901" s="10"/>
      <c r="E18901" s="10"/>
      <c r="G18901" s="81"/>
      <c r="AU18901" s="25"/>
    </row>
    <row r="18902">
      <c r="D18902" s="10"/>
      <c r="E18902" s="10"/>
      <c r="G18902" s="81"/>
      <c r="AU18902" s="25"/>
    </row>
    <row r="18903">
      <c r="D18903" s="10"/>
      <c r="E18903" s="10"/>
      <c r="G18903" s="81"/>
      <c r="AU18903" s="25"/>
    </row>
    <row r="18904">
      <c r="D18904" s="10"/>
      <c r="E18904" s="10"/>
      <c r="G18904" s="81"/>
      <c r="AU18904" s="25"/>
    </row>
    <row r="18905">
      <c r="D18905" s="10"/>
      <c r="E18905" s="10"/>
      <c r="G18905" s="81"/>
      <c r="AU18905" s="25"/>
    </row>
    <row r="18906">
      <c r="D18906" s="10"/>
      <c r="E18906" s="10"/>
      <c r="G18906" s="81"/>
      <c r="AU18906" s="25"/>
    </row>
    <row r="18907">
      <c r="D18907" s="10"/>
      <c r="E18907" s="10"/>
      <c r="G18907" s="81"/>
      <c r="AU18907" s="25"/>
    </row>
    <row r="18908">
      <c r="D18908" s="10"/>
      <c r="E18908" s="10"/>
      <c r="G18908" s="81"/>
      <c r="AU18908" s="25"/>
    </row>
    <row r="18909">
      <c r="D18909" s="10"/>
      <c r="E18909" s="10"/>
      <c r="G18909" s="81"/>
      <c r="AU18909" s="25"/>
    </row>
    <row r="18910">
      <c r="D18910" s="10"/>
      <c r="E18910" s="10"/>
      <c r="G18910" s="81"/>
      <c r="AU18910" s="25"/>
    </row>
    <row r="18911">
      <c r="D18911" s="10"/>
      <c r="E18911" s="10"/>
      <c r="G18911" s="81"/>
      <c r="AU18911" s="25"/>
    </row>
    <row r="18912">
      <c r="D18912" s="10"/>
      <c r="E18912" s="10"/>
      <c r="G18912" s="81"/>
      <c r="AU18912" s="25"/>
    </row>
    <row r="18913">
      <c r="D18913" s="10"/>
      <c r="E18913" s="10"/>
      <c r="G18913" s="81"/>
      <c r="AU18913" s="25"/>
    </row>
    <row r="18914">
      <c r="D18914" s="10"/>
      <c r="E18914" s="10"/>
      <c r="G18914" s="81"/>
      <c r="AU18914" s="25"/>
    </row>
    <row r="18915">
      <c r="D18915" s="10"/>
      <c r="E18915" s="10"/>
      <c r="G18915" s="81"/>
      <c r="AU18915" s="25"/>
    </row>
    <row r="18916">
      <c r="D18916" s="10"/>
      <c r="E18916" s="10"/>
      <c r="G18916" s="81"/>
      <c r="AU18916" s="25"/>
    </row>
    <row r="18917">
      <c r="D18917" s="10"/>
      <c r="E18917" s="10"/>
      <c r="G18917" s="81"/>
      <c r="AU18917" s="25"/>
    </row>
    <row r="18918">
      <c r="D18918" s="10"/>
      <c r="E18918" s="10"/>
      <c r="G18918" s="81"/>
      <c r="AU18918" s="25"/>
    </row>
    <row r="18919">
      <c r="D18919" s="10"/>
      <c r="E18919" s="10"/>
      <c r="G18919" s="81"/>
      <c r="AU18919" s="25"/>
    </row>
    <row r="18920">
      <c r="D18920" s="10"/>
      <c r="E18920" s="10"/>
      <c r="G18920" s="81"/>
      <c r="AU18920" s="25"/>
    </row>
    <row r="18921">
      <c r="D18921" s="10"/>
      <c r="E18921" s="10"/>
      <c r="G18921" s="81"/>
      <c r="AU18921" s="25"/>
    </row>
    <row r="18922">
      <c r="D18922" s="10"/>
      <c r="E18922" s="10"/>
      <c r="G18922" s="81"/>
      <c r="AU18922" s="25"/>
    </row>
    <row r="18923">
      <c r="D18923" s="10"/>
      <c r="E18923" s="10"/>
      <c r="G18923" s="81"/>
      <c r="AU18923" s="25"/>
    </row>
    <row r="18924">
      <c r="D18924" s="10"/>
      <c r="E18924" s="10"/>
      <c r="G18924" s="81"/>
      <c r="AU18924" s="25"/>
    </row>
    <row r="18925">
      <c r="D18925" s="10"/>
      <c r="E18925" s="10"/>
      <c r="G18925" s="81"/>
      <c r="AU18925" s="25"/>
    </row>
    <row r="18926">
      <c r="D18926" s="10"/>
      <c r="E18926" s="10"/>
      <c r="G18926" s="81"/>
      <c r="AU18926" s="25"/>
    </row>
    <row r="18927">
      <c r="D18927" s="10"/>
      <c r="E18927" s="10"/>
      <c r="G18927" s="81"/>
      <c r="AU18927" s="25"/>
    </row>
    <row r="18928">
      <c r="D18928" s="10"/>
      <c r="E18928" s="10"/>
      <c r="G18928" s="81"/>
      <c r="AU18928" s="25"/>
    </row>
    <row r="18929">
      <c r="D18929" s="10"/>
      <c r="E18929" s="10"/>
      <c r="G18929" s="81"/>
      <c r="AU18929" s="25"/>
    </row>
    <row r="18930">
      <c r="D18930" s="10"/>
      <c r="E18930" s="10"/>
      <c r="G18930" s="81"/>
      <c r="AU18930" s="25"/>
    </row>
    <row r="18931">
      <c r="D18931" s="10"/>
      <c r="E18931" s="10"/>
      <c r="G18931" s="81"/>
      <c r="AU18931" s="25"/>
    </row>
    <row r="18932">
      <c r="D18932" s="10"/>
      <c r="E18932" s="10"/>
      <c r="G18932" s="81"/>
      <c r="AU18932" s="25"/>
    </row>
    <row r="18933">
      <c r="D18933" s="10"/>
      <c r="E18933" s="10"/>
      <c r="G18933" s="81"/>
      <c r="AU18933" s="25"/>
    </row>
    <row r="18934">
      <c r="D18934" s="10"/>
      <c r="E18934" s="10"/>
      <c r="G18934" s="81"/>
      <c r="AU18934" s="25"/>
    </row>
    <row r="18935">
      <c r="D18935" s="10"/>
      <c r="E18935" s="10"/>
      <c r="G18935" s="81"/>
      <c r="AU18935" s="25"/>
    </row>
    <row r="18936">
      <c r="D18936" s="10"/>
      <c r="E18936" s="10"/>
      <c r="G18936" s="81"/>
      <c r="AU18936" s="25"/>
    </row>
    <row r="18937">
      <c r="D18937" s="10"/>
      <c r="E18937" s="10"/>
      <c r="G18937" s="81"/>
      <c r="AU18937" s="25"/>
    </row>
    <row r="18938">
      <c r="D18938" s="10"/>
      <c r="E18938" s="10"/>
      <c r="G18938" s="81"/>
      <c r="AU18938" s="25"/>
    </row>
    <row r="18939">
      <c r="D18939" s="10"/>
      <c r="E18939" s="10"/>
      <c r="G18939" s="81"/>
      <c r="AU18939" s="25"/>
    </row>
    <row r="18940">
      <c r="D18940" s="10"/>
      <c r="E18940" s="10"/>
      <c r="G18940" s="81"/>
      <c r="AU18940" s="25"/>
    </row>
    <row r="18941">
      <c r="D18941" s="10"/>
      <c r="E18941" s="10"/>
      <c r="G18941" s="81"/>
      <c r="AU18941" s="25"/>
    </row>
    <row r="18942">
      <c r="D18942" s="10"/>
      <c r="E18942" s="10"/>
      <c r="G18942" s="81"/>
      <c r="AU18942" s="25"/>
    </row>
    <row r="18943">
      <c r="D18943" s="10"/>
      <c r="E18943" s="10"/>
      <c r="G18943" s="81"/>
      <c r="AU18943" s="25"/>
    </row>
    <row r="18944">
      <c r="D18944" s="10"/>
      <c r="E18944" s="10"/>
      <c r="G18944" s="81"/>
      <c r="AU18944" s="25"/>
    </row>
    <row r="18945">
      <c r="D18945" s="10"/>
      <c r="E18945" s="10"/>
      <c r="G18945" s="81"/>
      <c r="AU18945" s="25"/>
    </row>
    <row r="18946">
      <c r="D18946" s="10"/>
      <c r="E18946" s="10"/>
      <c r="G18946" s="81"/>
      <c r="AU18946" s="25"/>
    </row>
    <row r="18947">
      <c r="D18947" s="10"/>
      <c r="E18947" s="10"/>
      <c r="G18947" s="81"/>
      <c r="AU18947" s="25"/>
    </row>
    <row r="18948">
      <c r="D18948" s="10"/>
      <c r="E18948" s="10"/>
      <c r="G18948" s="81"/>
      <c r="AU18948" s="25"/>
    </row>
    <row r="18949">
      <c r="D18949" s="10"/>
      <c r="E18949" s="10"/>
      <c r="G18949" s="81"/>
      <c r="AU18949" s="25"/>
    </row>
    <row r="18950">
      <c r="D18950" s="10"/>
      <c r="E18950" s="10"/>
      <c r="G18950" s="81"/>
      <c r="AU18950" s="25"/>
    </row>
    <row r="18951">
      <c r="D18951" s="10"/>
      <c r="E18951" s="10"/>
      <c r="G18951" s="81"/>
      <c r="AU18951" s="25"/>
    </row>
    <row r="18952">
      <c r="D18952" s="10"/>
      <c r="E18952" s="10"/>
      <c r="G18952" s="81"/>
      <c r="AU18952" s="25"/>
    </row>
    <row r="18953">
      <c r="D18953" s="10"/>
      <c r="E18953" s="10"/>
      <c r="G18953" s="81"/>
      <c r="AU18953" s="25"/>
    </row>
    <row r="18954">
      <c r="D18954" s="10"/>
      <c r="E18954" s="10"/>
      <c r="G18954" s="81"/>
      <c r="AU18954" s="25"/>
    </row>
    <row r="18955">
      <c r="D18955" s="10"/>
      <c r="E18955" s="10"/>
      <c r="G18955" s="81"/>
      <c r="AU18955" s="25"/>
    </row>
    <row r="18956">
      <c r="D18956" s="10"/>
      <c r="E18956" s="10"/>
      <c r="G18956" s="81"/>
      <c r="AU18956" s="25"/>
    </row>
    <row r="18957">
      <c r="D18957" s="10"/>
      <c r="E18957" s="10"/>
      <c r="G18957" s="81"/>
      <c r="AU18957" s="25"/>
    </row>
    <row r="18958">
      <c r="D18958" s="10"/>
      <c r="E18958" s="10"/>
      <c r="G18958" s="81"/>
      <c r="AU18958" s="25"/>
    </row>
    <row r="18959">
      <c r="D18959" s="10"/>
      <c r="E18959" s="10"/>
      <c r="G18959" s="81"/>
      <c r="AU18959" s="25"/>
    </row>
    <row r="18960">
      <c r="D18960" s="10"/>
      <c r="E18960" s="10"/>
      <c r="G18960" s="81"/>
      <c r="AU18960" s="25"/>
    </row>
    <row r="18961">
      <c r="D18961" s="10"/>
      <c r="E18961" s="10"/>
      <c r="G18961" s="81"/>
      <c r="AU18961" s="25"/>
    </row>
    <row r="18962">
      <c r="D18962" s="10"/>
      <c r="E18962" s="10"/>
      <c r="G18962" s="81"/>
      <c r="AU18962" s="25"/>
    </row>
    <row r="18963">
      <c r="D18963" s="10"/>
      <c r="E18963" s="10"/>
      <c r="G18963" s="81"/>
      <c r="AU18963" s="25"/>
    </row>
    <row r="18964">
      <c r="D18964" s="10"/>
      <c r="E18964" s="10"/>
      <c r="G18964" s="81"/>
      <c r="AU18964" s="25"/>
    </row>
    <row r="18965">
      <c r="D18965" s="10"/>
      <c r="E18965" s="10"/>
      <c r="G18965" s="81"/>
      <c r="AU18965" s="25"/>
    </row>
    <row r="18966">
      <c r="D18966" s="10"/>
      <c r="E18966" s="10"/>
      <c r="G18966" s="81"/>
      <c r="AU18966" s="25"/>
    </row>
    <row r="18967">
      <c r="D18967" s="10"/>
      <c r="E18967" s="10"/>
      <c r="G18967" s="81"/>
      <c r="AU18967" s="25"/>
    </row>
    <row r="18968">
      <c r="D18968" s="10"/>
      <c r="E18968" s="10"/>
      <c r="G18968" s="81"/>
      <c r="AU18968" s="25"/>
    </row>
    <row r="18969">
      <c r="D18969" s="10"/>
      <c r="E18969" s="10"/>
      <c r="G18969" s="81"/>
      <c r="AU18969" s="25"/>
    </row>
    <row r="18970">
      <c r="D18970" s="10"/>
      <c r="E18970" s="10"/>
      <c r="G18970" s="81"/>
      <c r="AU18970" s="25"/>
    </row>
    <row r="18971">
      <c r="D18971" s="10"/>
      <c r="E18971" s="10"/>
      <c r="G18971" s="81"/>
      <c r="AU18971" s="25"/>
    </row>
    <row r="18972">
      <c r="D18972" s="10"/>
      <c r="E18972" s="10"/>
      <c r="G18972" s="81"/>
      <c r="AU18972" s="25"/>
    </row>
    <row r="18973">
      <c r="D18973" s="10"/>
      <c r="E18973" s="10"/>
      <c r="G18973" s="81"/>
      <c r="AU18973" s="25"/>
    </row>
    <row r="18974">
      <c r="D18974" s="10"/>
      <c r="E18974" s="10"/>
      <c r="G18974" s="81"/>
      <c r="AU18974" s="25"/>
    </row>
    <row r="18975">
      <c r="D18975" s="10"/>
      <c r="E18975" s="10"/>
      <c r="G18975" s="81"/>
      <c r="AU18975" s="25"/>
    </row>
    <row r="18976">
      <c r="D18976" s="10"/>
      <c r="E18976" s="10"/>
      <c r="G18976" s="81"/>
      <c r="AU18976" s="25"/>
    </row>
    <row r="18977">
      <c r="D18977" s="10"/>
      <c r="E18977" s="10"/>
      <c r="G18977" s="81"/>
      <c r="AU18977" s="25"/>
    </row>
    <row r="18978">
      <c r="D18978" s="10"/>
      <c r="E18978" s="10"/>
      <c r="G18978" s="81"/>
      <c r="AU18978" s="25"/>
    </row>
    <row r="18979">
      <c r="D18979" s="10"/>
      <c r="E18979" s="10"/>
      <c r="G18979" s="81"/>
      <c r="AU18979" s="25"/>
    </row>
    <row r="18980">
      <c r="D18980" s="10"/>
      <c r="E18980" s="10"/>
      <c r="G18980" s="81"/>
      <c r="AU18980" s="25"/>
    </row>
    <row r="18981">
      <c r="D18981" s="10"/>
      <c r="E18981" s="10"/>
      <c r="G18981" s="81"/>
      <c r="AU18981" s="25"/>
    </row>
    <row r="18982">
      <c r="D18982" s="10"/>
      <c r="E18982" s="10"/>
      <c r="G18982" s="81"/>
      <c r="AU18982" s="25"/>
    </row>
    <row r="18983">
      <c r="D18983" s="10"/>
      <c r="E18983" s="10"/>
      <c r="G18983" s="81"/>
      <c r="AU18983" s="25"/>
    </row>
    <row r="18984">
      <c r="D18984" s="10"/>
      <c r="E18984" s="10"/>
      <c r="G18984" s="81"/>
      <c r="AU18984" s="25"/>
    </row>
    <row r="18985">
      <c r="D18985" s="10"/>
      <c r="E18985" s="10"/>
      <c r="G18985" s="81"/>
      <c r="AU18985" s="25"/>
    </row>
    <row r="18986">
      <c r="D18986" s="10"/>
      <c r="E18986" s="10"/>
      <c r="G18986" s="81"/>
      <c r="AU18986" s="25"/>
    </row>
    <row r="18987">
      <c r="D18987" s="10"/>
      <c r="E18987" s="10"/>
      <c r="G18987" s="81"/>
      <c r="AU18987" s="25"/>
    </row>
    <row r="18988">
      <c r="D18988" s="10"/>
      <c r="E18988" s="10"/>
      <c r="G18988" s="81"/>
      <c r="AU18988" s="25"/>
    </row>
    <row r="18989">
      <c r="D18989" s="10"/>
      <c r="E18989" s="10"/>
      <c r="G18989" s="81"/>
      <c r="AU18989" s="25"/>
    </row>
    <row r="18990">
      <c r="D18990" s="10"/>
      <c r="E18990" s="10"/>
      <c r="G18990" s="81"/>
      <c r="AU18990" s="25"/>
    </row>
    <row r="18991">
      <c r="D18991" s="10"/>
      <c r="E18991" s="10"/>
      <c r="G18991" s="81"/>
      <c r="AU18991" s="25"/>
    </row>
    <row r="18992">
      <c r="D18992" s="10"/>
      <c r="E18992" s="10"/>
      <c r="G18992" s="81"/>
      <c r="AU18992" s="25"/>
    </row>
    <row r="18993">
      <c r="D18993" s="10"/>
      <c r="E18993" s="10"/>
      <c r="G18993" s="81"/>
      <c r="AU18993" s="25"/>
    </row>
    <row r="18994">
      <c r="D18994" s="10"/>
      <c r="E18994" s="10"/>
      <c r="G18994" s="81"/>
      <c r="AU18994" s="25"/>
    </row>
    <row r="18995">
      <c r="D18995" s="10"/>
      <c r="E18995" s="10"/>
      <c r="G18995" s="81"/>
      <c r="AU18995" s="25"/>
    </row>
    <row r="18996">
      <c r="D18996" s="10"/>
      <c r="E18996" s="10"/>
      <c r="G18996" s="81"/>
      <c r="AU18996" s="25"/>
    </row>
    <row r="18997">
      <c r="D18997" s="10"/>
      <c r="E18997" s="10"/>
      <c r="G18997" s="81"/>
      <c r="AU18997" s="25"/>
    </row>
    <row r="18998">
      <c r="D18998" s="10"/>
      <c r="E18998" s="10"/>
      <c r="G18998" s="81"/>
      <c r="AU18998" s="25"/>
    </row>
    <row r="18999">
      <c r="D18999" s="10"/>
      <c r="E18999" s="10"/>
      <c r="G18999" s="81"/>
      <c r="AU18999" s="25"/>
    </row>
    <row r="19000">
      <c r="D19000" s="10"/>
      <c r="E19000" s="10"/>
      <c r="G19000" s="81"/>
      <c r="AU19000" s="25"/>
    </row>
    <row r="19001">
      <c r="D19001" s="10"/>
      <c r="E19001" s="10"/>
      <c r="G19001" s="81"/>
      <c r="AU19001" s="25"/>
    </row>
    <row r="19002">
      <c r="D19002" s="10"/>
      <c r="E19002" s="10"/>
      <c r="G19002" s="81"/>
      <c r="AU19002" s="25"/>
    </row>
    <row r="19003">
      <c r="D19003" s="10"/>
      <c r="E19003" s="10"/>
      <c r="G19003" s="81"/>
      <c r="AU19003" s="25"/>
    </row>
    <row r="19004">
      <c r="D19004" s="10"/>
      <c r="E19004" s="10"/>
      <c r="G19004" s="81"/>
      <c r="AU19004" s="25"/>
    </row>
    <row r="19005">
      <c r="D19005" s="10"/>
      <c r="E19005" s="10"/>
      <c r="G19005" s="81"/>
      <c r="AU19005" s="25"/>
    </row>
    <row r="19006">
      <c r="D19006" s="10"/>
      <c r="E19006" s="10"/>
      <c r="G19006" s="81"/>
      <c r="AU19006" s="25"/>
    </row>
    <row r="19007">
      <c r="D19007" s="10"/>
      <c r="E19007" s="10"/>
      <c r="G19007" s="81"/>
      <c r="AU19007" s="25"/>
    </row>
    <row r="19008">
      <c r="D19008" s="10"/>
      <c r="E19008" s="10"/>
      <c r="G19008" s="81"/>
      <c r="AU19008" s="25"/>
    </row>
    <row r="19009">
      <c r="D19009" s="10"/>
      <c r="E19009" s="10"/>
      <c r="G19009" s="81"/>
      <c r="AU19009" s="25"/>
    </row>
    <row r="19010">
      <c r="D19010" s="10"/>
      <c r="E19010" s="10"/>
      <c r="G19010" s="81"/>
      <c r="AU19010" s="25"/>
    </row>
    <row r="19011">
      <c r="D19011" s="10"/>
      <c r="E19011" s="10"/>
      <c r="G19011" s="81"/>
      <c r="AU19011" s="25"/>
    </row>
    <row r="19012">
      <c r="D19012" s="10"/>
      <c r="E19012" s="10"/>
      <c r="G19012" s="81"/>
      <c r="AU19012" s="25"/>
    </row>
    <row r="19013">
      <c r="D19013" s="10"/>
      <c r="E19013" s="10"/>
      <c r="G19013" s="81"/>
      <c r="AU19013" s="25"/>
    </row>
    <row r="19014">
      <c r="D19014" s="10"/>
      <c r="E19014" s="10"/>
      <c r="G19014" s="81"/>
      <c r="AU19014" s="25"/>
    </row>
    <row r="19015">
      <c r="D19015" s="10"/>
      <c r="E19015" s="10"/>
      <c r="G19015" s="81"/>
      <c r="AU19015" s="25"/>
    </row>
    <row r="19016">
      <c r="D19016" s="10"/>
      <c r="E19016" s="10"/>
      <c r="G19016" s="81"/>
      <c r="AU19016" s="25"/>
    </row>
    <row r="19017">
      <c r="D19017" s="10"/>
      <c r="E19017" s="10"/>
      <c r="G19017" s="81"/>
      <c r="AU19017" s="25"/>
    </row>
    <row r="19018">
      <c r="D19018" s="10"/>
      <c r="E19018" s="10"/>
      <c r="G19018" s="81"/>
      <c r="AU19018" s="25"/>
    </row>
    <row r="19019">
      <c r="D19019" s="10"/>
      <c r="E19019" s="10"/>
      <c r="G19019" s="81"/>
      <c r="AU19019" s="25"/>
    </row>
    <row r="19020">
      <c r="D19020" s="10"/>
      <c r="E19020" s="10"/>
      <c r="G19020" s="81"/>
      <c r="AU19020" s="25"/>
    </row>
    <row r="19021">
      <c r="D19021" s="10"/>
      <c r="E19021" s="10"/>
      <c r="G19021" s="81"/>
      <c r="AU19021" s="25"/>
    </row>
    <row r="19022">
      <c r="D19022" s="10"/>
      <c r="E19022" s="10"/>
      <c r="G19022" s="81"/>
      <c r="AU19022" s="25"/>
    </row>
    <row r="19023">
      <c r="D19023" s="10"/>
      <c r="E19023" s="10"/>
      <c r="G19023" s="81"/>
      <c r="AU19023" s="25"/>
    </row>
    <row r="19024">
      <c r="D19024" s="10"/>
      <c r="E19024" s="10"/>
      <c r="G19024" s="81"/>
      <c r="AU19024" s="25"/>
    </row>
    <row r="19025">
      <c r="D19025" s="10"/>
      <c r="E19025" s="10"/>
      <c r="G19025" s="81"/>
      <c r="AU19025" s="25"/>
    </row>
    <row r="19026">
      <c r="D19026" s="10"/>
      <c r="E19026" s="10"/>
      <c r="G19026" s="81"/>
      <c r="AU19026" s="25"/>
    </row>
    <row r="19027">
      <c r="D19027" s="10"/>
      <c r="E19027" s="10"/>
      <c r="G19027" s="81"/>
      <c r="AU19027" s="25"/>
    </row>
    <row r="19028">
      <c r="D19028" s="10"/>
      <c r="E19028" s="10"/>
      <c r="G19028" s="81"/>
      <c r="AU19028" s="25"/>
    </row>
    <row r="19029">
      <c r="D19029" s="10"/>
      <c r="E19029" s="10"/>
      <c r="G19029" s="81"/>
      <c r="AU19029" s="25"/>
    </row>
    <row r="19030">
      <c r="D19030" s="10"/>
      <c r="E19030" s="10"/>
      <c r="G19030" s="81"/>
      <c r="AU19030" s="25"/>
    </row>
    <row r="19031">
      <c r="D19031" s="10"/>
      <c r="E19031" s="10"/>
      <c r="G19031" s="81"/>
      <c r="AU19031" s="25"/>
    </row>
    <row r="19032">
      <c r="D19032" s="10"/>
      <c r="E19032" s="10"/>
      <c r="G19032" s="81"/>
      <c r="AU19032" s="25"/>
    </row>
    <row r="19033">
      <c r="D19033" s="10"/>
      <c r="E19033" s="10"/>
      <c r="G19033" s="81"/>
      <c r="AU19033" s="25"/>
    </row>
    <row r="19034">
      <c r="D19034" s="10"/>
      <c r="E19034" s="10"/>
      <c r="G19034" s="81"/>
      <c r="AU19034" s="25"/>
    </row>
    <row r="19035">
      <c r="D19035" s="10"/>
      <c r="E19035" s="10"/>
      <c r="G19035" s="81"/>
      <c r="AU19035" s="25"/>
    </row>
    <row r="19036">
      <c r="D19036" s="10"/>
      <c r="E19036" s="10"/>
      <c r="G19036" s="81"/>
      <c r="AU19036" s="25"/>
    </row>
    <row r="19037">
      <c r="D19037" s="10"/>
      <c r="E19037" s="10"/>
      <c r="G19037" s="81"/>
      <c r="AU19037" s="25"/>
    </row>
    <row r="19038">
      <c r="D19038" s="10"/>
      <c r="E19038" s="10"/>
      <c r="G19038" s="81"/>
      <c r="AU19038" s="25"/>
    </row>
    <row r="19039">
      <c r="D19039" s="10"/>
      <c r="E19039" s="10"/>
      <c r="G19039" s="81"/>
      <c r="AU19039" s="25"/>
    </row>
    <row r="19040">
      <c r="D19040" s="10"/>
      <c r="E19040" s="10"/>
      <c r="G19040" s="81"/>
      <c r="AU19040" s="25"/>
    </row>
    <row r="19041">
      <c r="D19041" s="10"/>
      <c r="E19041" s="10"/>
      <c r="G19041" s="81"/>
      <c r="AU19041" s="25"/>
    </row>
    <row r="19042">
      <c r="D19042" s="10"/>
      <c r="E19042" s="10"/>
      <c r="G19042" s="81"/>
      <c r="AU19042" s="25"/>
    </row>
    <row r="19043">
      <c r="D19043" s="10"/>
      <c r="E19043" s="10"/>
      <c r="G19043" s="81"/>
      <c r="AU19043" s="25"/>
    </row>
    <row r="19044">
      <c r="D19044" s="10"/>
      <c r="E19044" s="10"/>
      <c r="G19044" s="81"/>
      <c r="AU19044" s="25"/>
    </row>
    <row r="19045">
      <c r="D19045" s="10"/>
      <c r="E19045" s="10"/>
      <c r="G19045" s="81"/>
      <c r="AU19045" s="25"/>
    </row>
    <row r="19046">
      <c r="D19046" s="10"/>
      <c r="E19046" s="10"/>
      <c r="G19046" s="81"/>
      <c r="AU19046" s="25"/>
    </row>
    <row r="19047">
      <c r="D19047" s="10"/>
      <c r="E19047" s="10"/>
      <c r="G19047" s="81"/>
      <c r="AU19047" s="25"/>
    </row>
    <row r="19048">
      <c r="D19048" s="10"/>
      <c r="E19048" s="10"/>
      <c r="G19048" s="81"/>
      <c r="AU19048" s="25"/>
    </row>
    <row r="19049">
      <c r="D19049" s="10"/>
      <c r="E19049" s="10"/>
      <c r="G19049" s="81"/>
      <c r="AU19049" s="25"/>
    </row>
    <row r="19050">
      <c r="D19050" s="10"/>
      <c r="E19050" s="10"/>
      <c r="G19050" s="81"/>
      <c r="AU19050" s="25"/>
    </row>
    <row r="19051">
      <c r="D19051" s="10"/>
      <c r="E19051" s="10"/>
      <c r="G19051" s="81"/>
      <c r="AU19051" s="25"/>
    </row>
    <row r="19052">
      <c r="D19052" s="10"/>
      <c r="E19052" s="10"/>
      <c r="G19052" s="81"/>
      <c r="AU19052" s="25"/>
    </row>
    <row r="19053">
      <c r="D19053" s="10"/>
      <c r="E19053" s="10"/>
      <c r="G19053" s="81"/>
      <c r="AU19053" s="25"/>
    </row>
    <row r="19054">
      <c r="D19054" s="10"/>
      <c r="E19054" s="10"/>
      <c r="G19054" s="81"/>
      <c r="AU19054" s="25"/>
    </row>
    <row r="19055">
      <c r="D19055" s="10"/>
      <c r="E19055" s="10"/>
      <c r="G19055" s="81"/>
      <c r="AU19055" s="25"/>
    </row>
    <row r="19056">
      <c r="D19056" s="10"/>
      <c r="E19056" s="10"/>
      <c r="G19056" s="81"/>
      <c r="AU19056" s="25"/>
    </row>
    <row r="19057">
      <c r="D19057" s="10"/>
      <c r="E19057" s="10"/>
      <c r="G19057" s="81"/>
      <c r="AU19057" s="25"/>
    </row>
    <row r="19058">
      <c r="D19058" s="10"/>
      <c r="E19058" s="10"/>
      <c r="G19058" s="81"/>
      <c r="AU19058" s="25"/>
    </row>
    <row r="19059">
      <c r="D19059" s="10"/>
      <c r="E19059" s="10"/>
      <c r="G19059" s="81"/>
      <c r="AU19059" s="25"/>
    </row>
    <row r="19060">
      <c r="D19060" s="10"/>
      <c r="E19060" s="10"/>
      <c r="G19060" s="81"/>
      <c r="AU19060" s="25"/>
    </row>
    <row r="19061">
      <c r="D19061" s="10"/>
      <c r="E19061" s="10"/>
      <c r="G19061" s="81"/>
      <c r="AU19061" s="25"/>
    </row>
    <row r="19062">
      <c r="D19062" s="10"/>
      <c r="E19062" s="10"/>
      <c r="G19062" s="81"/>
      <c r="AU19062" s="25"/>
    </row>
    <row r="19063">
      <c r="D19063" s="10"/>
      <c r="E19063" s="10"/>
      <c r="G19063" s="81"/>
      <c r="AU19063" s="25"/>
    </row>
    <row r="19064">
      <c r="D19064" s="10"/>
      <c r="E19064" s="10"/>
      <c r="G19064" s="81"/>
      <c r="AU19064" s="25"/>
    </row>
    <row r="19065">
      <c r="D19065" s="10"/>
      <c r="E19065" s="10"/>
      <c r="G19065" s="81"/>
      <c r="AU19065" s="25"/>
    </row>
    <row r="19066">
      <c r="D19066" s="10"/>
      <c r="E19066" s="10"/>
      <c r="G19066" s="81"/>
      <c r="AU19066" s="25"/>
    </row>
    <row r="19067">
      <c r="D19067" s="10"/>
      <c r="E19067" s="10"/>
      <c r="G19067" s="81"/>
      <c r="AU19067" s="25"/>
    </row>
    <row r="19068">
      <c r="D19068" s="10"/>
      <c r="E19068" s="10"/>
      <c r="G19068" s="81"/>
      <c r="AU19068" s="25"/>
    </row>
    <row r="19069">
      <c r="D19069" s="10"/>
      <c r="E19069" s="10"/>
      <c r="G19069" s="81"/>
      <c r="AU19069" s="25"/>
    </row>
    <row r="19070">
      <c r="D19070" s="10"/>
      <c r="E19070" s="10"/>
      <c r="G19070" s="81"/>
      <c r="AU19070" s="25"/>
    </row>
    <row r="19071">
      <c r="D19071" s="10"/>
      <c r="E19071" s="10"/>
      <c r="G19071" s="81"/>
      <c r="AU19071" s="25"/>
    </row>
    <row r="19072">
      <c r="D19072" s="10"/>
      <c r="E19072" s="10"/>
      <c r="G19072" s="81"/>
      <c r="AU19072" s="25"/>
    </row>
    <row r="19073">
      <c r="D19073" s="10"/>
      <c r="E19073" s="10"/>
      <c r="G19073" s="81"/>
      <c r="AU19073" s="25"/>
    </row>
    <row r="19074">
      <c r="D19074" s="10"/>
      <c r="E19074" s="10"/>
      <c r="G19074" s="81"/>
      <c r="AU19074" s="25"/>
    </row>
    <row r="19075">
      <c r="D19075" s="10"/>
      <c r="E19075" s="10"/>
      <c r="G19075" s="81"/>
      <c r="AU19075" s="25"/>
    </row>
    <row r="19076">
      <c r="D19076" s="10"/>
      <c r="E19076" s="10"/>
      <c r="G19076" s="81"/>
      <c r="AU19076" s="25"/>
    </row>
    <row r="19077">
      <c r="D19077" s="10"/>
      <c r="E19077" s="10"/>
      <c r="G19077" s="81"/>
      <c r="AU19077" s="25"/>
    </row>
    <row r="19078">
      <c r="D19078" s="10"/>
      <c r="E19078" s="10"/>
      <c r="G19078" s="81"/>
      <c r="AU19078" s="25"/>
    </row>
    <row r="19079">
      <c r="D19079" s="10"/>
      <c r="E19079" s="10"/>
      <c r="G19079" s="81"/>
      <c r="AU19079" s="25"/>
    </row>
    <row r="19080">
      <c r="D19080" s="10"/>
      <c r="E19080" s="10"/>
      <c r="G19080" s="81"/>
      <c r="AU19080" s="25"/>
    </row>
    <row r="19081">
      <c r="D19081" s="10"/>
      <c r="E19081" s="10"/>
      <c r="G19081" s="81"/>
      <c r="AU19081" s="25"/>
    </row>
    <row r="19082">
      <c r="D19082" s="10"/>
      <c r="E19082" s="10"/>
      <c r="G19082" s="81"/>
      <c r="AU19082" s="25"/>
    </row>
    <row r="19083">
      <c r="D19083" s="10"/>
      <c r="E19083" s="10"/>
      <c r="G19083" s="81"/>
      <c r="AU19083" s="25"/>
    </row>
    <row r="19084">
      <c r="D19084" s="10"/>
      <c r="E19084" s="10"/>
      <c r="G19084" s="81"/>
      <c r="AU19084" s="25"/>
    </row>
    <row r="19085">
      <c r="D19085" s="10"/>
      <c r="E19085" s="10"/>
      <c r="G19085" s="81"/>
      <c r="AU19085" s="25"/>
    </row>
    <row r="19086">
      <c r="D19086" s="10"/>
      <c r="E19086" s="10"/>
      <c r="G19086" s="81"/>
      <c r="AU19086" s="25"/>
    </row>
    <row r="19087">
      <c r="D19087" s="10"/>
      <c r="E19087" s="10"/>
      <c r="G19087" s="81"/>
      <c r="AU19087" s="25"/>
    </row>
    <row r="19088">
      <c r="D19088" s="10"/>
      <c r="E19088" s="10"/>
      <c r="G19088" s="81"/>
      <c r="AU19088" s="25"/>
    </row>
    <row r="19089">
      <c r="D19089" s="10"/>
      <c r="E19089" s="10"/>
      <c r="G19089" s="81"/>
      <c r="AU19089" s="25"/>
    </row>
    <row r="19090">
      <c r="D19090" s="10"/>
      <c r="E19090" s="10"/>
      <c r="G19090" s="81"/>
      <c r="AU19090" s="25"/>
    </row>
    <row r="19091">
      <c r="D19091" s="10"/>
      <c r="E19091" s="10"/>
      <c r="G19091" s="81"/>
      <c r="AU19091" s="25"/>
    </row>
    <row r="19092">
      <c r="D19092" s="10"/>
      <c r="E19092" s="10"/>
      <c r="G19092" s="81"/>
      <c r="AU19092" s="25"/>
    </row>
    <row r="19093">
      <c r="D19093" s="10"/>
      <c r="E19093" s="10"/>
      <c r="G19093" s="81"/>
      <c r="AU19093" s="25"/>
    </row>
    <row r="19094">
      <c r="D19094" s="10"/>
      <c r="E19094" s="10"/>
      <c r="G19094" s="81"/>
      <c r="AU19094" s="25"/>
    </row>
    <row r="19095">
      <c r="D19095" s="10"/>
      <c r="E19095" s="10"/>
      <c r="G19095" s="81"/>
      <c r="AU19095" s="25"/>
    </row>
    <row r="19096">
      <c r="D19096" s="10"/>
      <c r="E19096" s="10"/>
      <c r="G19096" s="81"/>
      <c r="AU19096" s="25"/>
    </row>
    <row r="19097">
      <c r="D19097" s="10"/>
      <c r="E19097" s="10"/>
      <c r="G19097" s="81"/>
      <c r="AU19097" s="25"/>
    </row>
    <row r="19098">
      <c r="D19098" s="10"/>
      <c r="E19098" s="10"/>
      <c r="G19098" s="81"/>
      <c r="AU19098" s="25"/>
    </row>
    <row r="19099">
      <c r="D19099" s="10"/>
      <c r="E19099" s="10"/>
      <c r="G19099" s="81"/>
      <c r="AU19099" s="25"/>
    </row>
    <row r="19100">
      <c r="D19100" s="10"/>
      <c r="E19100" s="10"/>
      <c r="G19100" s="81"/>
      <c r="AU19100" s="25"/>
    </row>
    <row r="19101">
      <c r="D19101" s="10"/>
      <c r="E19101" s="10"/>
      <c r="G19101" s="81"/>
      <c r="AU19101" s="25"/>
    </row>
    <row r="19102">
      <c r="D19102" s="10"/>
      <c r="E19102" s="10"/>
      <c r="G19102" s="81"/>
      <c r="AU19102" s="25"/>
    </row>
    <row r="19103">
      <c r="D19103" s="10"/>
      <c r="E19103" s="10"/>
      <c r="G19103" s="81"/>
      <c r="AU19103" s="25"/>
    </row>
    <row r="19104">
      <c r="D19104" s="10"/>
      <c r="E19104" s="10"/>
      <c r="G19104" s="81"/>
      <c r="AU19104" s="25"/>
    </row>
    <row r="19105">
      <c r="D19105" s="10"/>
      <c r="E19105" s="10"/>
      <c r="G19105" s="81"/>
      <c r="AU19105" s="25"/>
    </row>
    <row r="19106">
      <c r="D19106" s="10"/>
      <c r="E19106" s="10"/>
      <c r="G19106" s="81"/>
      <c r="AU19106" s="25"/>
    </row>
    <row r="19107">
      <c r="D19107" s="10"/>
      <c r="E19107" s="10"/>
      <c r="G19107" s="81"/>
      <c r="AU19107" s="25"/>
    </row>
    <row r="19108">
      <c r="D19108" s="10"/>
      <c r="E19108" s="10"/>
      <c r="G19108" s="81"/>
      <c r="AU19108" s="25"/>
    </row>
    <row r="19109">
      <c r="D19109" s="10"/>
      <c r="E19109" s="10"/>
      <c r="G19109" s="81"/>
      <c r="AU19109" s="25"/>
    </row>
    <row r="19110">
      <c r="D19110" s="10"/>
      <c r="E19110" s="10"/>
      <c r="G19110" s="81"/>
      <c r="AU19110" s="25"/>
    </row>
    <row r="19111">
      <c r="D19111" s="10"/>
      <c r="E19111" s="10"/>
      <c r="G19111" s="81"/>
      <c r="AU19111" s="25"/>
    </row>
    <row r="19112">
      <c r="D19112" s="10"/>
      <c r="E19112" s="10"/>
      <c r="G19112" s="81"/>
      <c r="AU19112" s="25"/>
    </row>
    <row r="19113">
      <c r="D19113" s="10"/>
      <c r="E19113" s="10"/>
      <c r="G19113" s="81"/>
      <c r="AU19113" s="25"/>
    </row>
    <row r="19114">
      <c r="D19114" s="10"/>
      <c r="E19114" s="10"/>
      <c r="G19114" s="81"/>
      <c r="AU19114" s="25"/>
    </row>
    <row r="19115">
      <c r="D19115" s="10"/>
      <c r="E19115" s="10"/>
      <c r="G19115" s="81"/>
      <c r="AU19115" s="25"/>
    </row>
    <row r="19116">
      <c r="D19116" s="10"/>
      <c r="E19116" s="10"/>
      <c r="G19116" s="81"/>
      <c r="AU19116" s="25"/>
    </row>
    <row r="19117">
      <c r="D19117" s="10"/>
      <c r="E19117" s="10"/>
      <c r="G19117" s="81"/>
      <c r="AU19117" s="25"/>
    </row>
    <row r="19118">
      <c r="D19118" s="10"/>
      <c r="E19118" s="10"/>
      <c r="G19118" s="81"/>
      <c r="AU19118" s="25"/>
    </row>
    <row r="19119">
      <c r="D19119" s="10"/>
      <c r="E19119" s="10"/>
      <c r="G19119" s="81"/>
      <c r="AU19119" s="25"/>
    </row>
    <row r="19120">
      <c r="D19120" s="10"/>
      <c r="E19120" s="10"/>
      <c r="G19120" s="81"/>
      <c r="AU19120" s="25"/>
    </row>
    <row r="19121">
      <c r="D19121" s="10"/>
      <c r="E19121" s="10"/>
      <c r="G19121" s="81"/>
      <c r="AU19121" s="25"/>
    </row>
    <row r="19122">
      <c r="D19122" s="10"/>
      <c r="E19122" s="10"/>
      <c r="G19122" s="81"/>
      <c r="AU19122" s="25"/>
    </row>
    <row r="19123">
      <c r="D19123" s="10"/>
      <c r="E19123" s="10"/>
      <c r="G19123" s="81"/>
      <c r="AU19123" s="25"/>
    </row>
    <row r="19124">
      <c r="D19124" s="10"/>
      <c r="E19124" s="10"/>
      <c r="G19124" s="81"/>
      <c r="AU19124" s="25"/>
    </row>
    <row r="19125">
      <c r="D19125" s="10"/>
      <c r="E19125" s="10"/>
      <c r="G19125" s="81"/>
      <c r="AU19125" s="25"/>
    </row>
    <row r="19126">
      <c r="D19126" s="10"/>
      <c r="E19126" s="10"/>
      <c r="G19126" s="81"/>
      <c r="AU19126" s="25"/>
    </row>
    <row r="19127">
      <c r="D19127" s="10"/>
      <c r="E19127" s="10"/>
      <c r="G19127" s="81"/>
      <c r="AU19127" s="25"/>
    </row>
    <row r="19128">
      <c r="D19128" s="10"/>
      <c r="E19128" s="10"/>
      <c r="G19128" s="81"/>
      <c r="AU19128" s="25"/>
    </row>
    <row r="19129">
      <c r="D19129" s="10"/>
      <c r="E19129" s="10"/>
      <c r="G19129" s="81"/>
      <c r="AU19129" s="25"/>
    </row>
    <row r="19130">
      <c r="D19130" s="10"/>
      <c r="E19130" s="10"/>
      <c r="G19130" s="81"/>
      <c r="AU19130" s="25"/>
    </row>
    <row r="19131">
      <c r="D19131" s="10"/>
      <c r="E19131" s="10"/>
      <c r="G19131" s="81"/>
      <c r="AU19131" s="25"/>
    </row>
    <row r="19132">
      <c r="D19132" s="10"/>
      <c r="E19132" s="10"/>
      <c r="G19132" s="81"/>
      <c r="AU19132" s="25"/>
    </row>
    <row r="19133">
      <c r="D19133" s="10"/>
      <c r="E19133" s="10"/>
      <c r="G19133" s="81"/>
      <c r="AU19133" s="25"/>
    </row>
    <row r="19134">
      <c r="D19134" s="10"/>
      <c r="E19134" s="10"/>
      <c r="G19134" s="81"/>
      <c r="AU19134" s="25"/>
    </row>
    <row r="19135">
      <c r="D19135" s="10"/>
      <c r="E19135" s="10"/>
      <c r="G19135" s="81"/>
      <c r="AU19135" s="25"/>
    </row>
    <row r="19136">
      <c r="D19136" s="10"/>
      <c r="E19136" s="10"/>
      <c r="G19136" s="81"/>
      <c r="AU19136" s="25"/>
    </row>
    <row r="19137">
      <c r="D19137" s="10"/>
      <c r="E19137" s="10"/>
      <c r="G19137" s="81"/>
      <c r="AU19137" s="25"/>
    </row>
    <row r="19138">
      <c r="D19138" s="10"/>
      <c r="E19138" s="10"/>
      <c r="G19138" s="81"/>
      <c r="AU19138" s="25"/>
    </row>
    <row r="19139">
      <c r="D19139" s="10"/>
      <c r="E19139" s="10"/>
      <c r="G19139" s="81"/>
      <c r="AU19139" s="25"/>
    </row>
    <row r="19140">
      <c r="D19140" s="10"/>
      <c r="E19140" s="10"/>
      <c r="G19140" s="81"/>
      <c r="AU19140" s="25"/>
    </row>
    <row r="19141">
      <c r="D19141" s="10"/>
      <c r="E19141" s="10"/>
      <c r="G19141" s="81"/>
      <c r="AU19141" s="25"/>
    </row>
    <row r="19142">
      <c r="D19142" s="10"/>
      <c r="E19142" s="10"/>
      <c r="G19142" s="81"/>
      <c r="AU19142" s="25"/>
    </row>
    <row r="19143">
      <c r="D19143" s="10"/>
      <c r="E19143" s="10"/>
      <c r="G19143" s="81"/>
      <c r="AU19143" s="25"/>
    </row>
    <row r="19144">
      <c r="D19144" s="10"/>
      <c r="E19144" s="10"/>
      <c r="G19144" s="81"/>
      <c r="AU19144" s="25"/>
    </row>
    <row r="19145">
      <c r="D19145" s="10"/>
      <c r="E19145" s="10"/>
      <c r="G19145" s="81"/>
      <c r="AU19145" s="25"/>
    </row>
    <row r="19146">
      <c r="D19146" s="10"/>
      <c r="E19146" s="10"/>
      <c r="G19146" s="81"/>
      <c r="AU19146" s="25"/>
    </row>
    <row r="19147">
      <c r="D19147" s="10"/>
      <c r="E19147" s="10"/>
      <c r="G19147" s="81"/>
      <c r="AU19147" s="25"/>
    </row>
    <row r="19148">
      <c r="D19148" s="10"/>
      <c r="E19148" s="10"/>
      <c r="G19148" s="81"/>
      <c r="AU19148" s="25"/>
    </row>
    <row r="19149">
      <c r="D19149" s="10"/>
      <c r="E19149" s="10"/>
      <c r="G19149" s="81"/>
      <c r="AU19149" s="25"/>
    </row>
    <row r="19150">
      <c r="D19150" s="10"/>
      <c r="E19150" s="10"/>
      <c r="G19150" s="81"/>
      <c r="AU19150" s="25"/>
    </row>
    <row r="19151">
      <c r="D19151" s="10"/>
      <c r="E19151" s="10"/>
      <c r="G19151" s="81"/>
      <c r="AU19151" s="25"/>
    </row>
    <row r="19152">
      <c r="D19152" s="10"/>
      <c r="E19152" s="10"/>
      <c r="G19152" s="81"/>
      <c r="AU19152" s="25"/>
    </row>
    <row r="19153">
      <c r="D19153" s="10"/>
      <c r="E19153" s="10"/>
      <c r="G19153" s="81"/>
      <c r="AU19153" s="25"/>
    </row>
    <row r="19154">
      <c r="D19154" s="10"/>
      <c r="E19154" s="10"/>
      <c r="G19154" s="81"/>
      <c r="AU19154" s="25"/>
    </row>
    <row r="19155">
      <c r="D19155" s="10"/>
      <c r="E19155" s="10"/>
      <c r="G19155" s="81"/>
      <c r="AU19155" s="25"/>
    </row>
    <row r="19156">
      <c r="D19156" s="10"/>
      <c r="E19156" s="10"/>
      <c r="G19156" s="81"/>
      <c r="AU19156" s="25"/>
    </row>
    <row r="19157">
      <c r="D19157" s="10"/>
      <c r="E19157" s="10"/>
      <c r="G19157" s="81"/>
      <c r="AU19157" s="25"/>
    </row>
    <row r="19158">
      <c r="D19158" s="10"/>
      <c r="E19158" s="10"/>
      <c r="G19158" s="81"/>
      <c r="AU19158" s="25"/>
    </row>
    <row r="19159">
      <c r="D19159" s="10"/>
      <c r="E19159" s="10"/>
      <c r="G19159" s="81"/>
      <c r="AU19159" s="25"/>
    </row>
    <row r="19160">
      <c r="D19160" s="10"/>
      <c r="E19160" s="10"/>
      <c r="G19160" s="81"/>
      <c r="AU19160" s="25"/>
    </row>
    <row r="19161">
      <c r="D19161" s="10"/>
      <c r="E19161" s="10"/>
      <c r="G19161" s="81"/>
      <c r="AU19161" s="25"/>
    </row>
    <row r="19162">
      <c r="D19162" s="10"/>
      <c r="E19162" s="10"/>
      <c r="G19162" s="81"/>
      <c r="AU19162" s="25"/>
    </row>
    <row r="19163">
      <c r="D19163" s="10"/>
      <c r="E19163" s="10"/>
      <c r="G19163" s="81"/>
      <c r="AU19163" s="25"/>
    </row>
    <row r="19164">
      <c r="D19164" s="10"/>
      <c r="E19164" s="10"/>
      <c r="G19164" s="81"/>
      <c r="AU19164" s="25"/>
    </row>
    <row r="19165">
      <c r="D19165" s="10"/>
      <c r="E19165" s="10"/>
      <c r="G19165" s="81"/>
      <c r="AU19165" s="25"/>
    </row>
    <row r="19166">
      <c r="D19166" s="10"/>
      <c r="E19166" s="10"/>
      <c r="G19166" s="81"/>
      <c r="AU19166" s="25"/>
    </row>
    <row r="19167">
      <c r="D19167" s="10"/>
      <c r="E19167" s="10"/>
      <c r="G19167" s="81"/>
      <c r="AU19167" s="25"/>
    </row>
    <row r="19168">
      <c r="D19168" s="10"/>
      <c r="E19168" s="10"/>
      <c r="G19168" s="81"/>
      <c r="AU19168" s="25"/>
    </row>
    <row r="19169">
      <c r="D19169" s="10"/>
      <c r="E19169" s="10"/>
      <c r="G19169" s="81"/>
      <c r="AU19169" s="25"/>
    </row>
    <row r="19170">
      <c r="D19170" s="10"/>
      <c r="E19170" s="10"/>
      <c r="G19170" s="81"/>
      <c r="AU19170" s="25"/>
    </row>
    <row r="19171">
      <c r="D19171" s="10"/>
      <c r="E19171" s="10"/>
      <c r="G19171" s="81"/>
      <c r="AU19171" s="25"/>
    </row>
    <row r="19172">
      <c r="D19172" s="10"/>
      <c r="E19172" s="10"/>
      <c r="G19172" s="81"/>
      <c r="AU19172" s="25"/>
    </row>
    <row r="19173">
      <c r="D19173" s="10"/>
      <c r="E19173" s="10"/>
      <c r="G19173" s="81"/>
      <c r="AU19173" s="25"/>
    </row>
    <row r="19174">
      <c r="D19174" s="10"/>
      <c r="E19174" s="10"/>
      <c r="G19174" s="81"/>
      <c r="AU19174" s="25"/>
    </row>
    <row r="19175">
      <c r="D19175" s="10"/>
      <c r="E19175" s="10"/>
      <c r="G19175" s="81"/>
      <c r="AU19175" s="25"/>
    </row>
    <row r="19176">
      <c r="D19176" s="10"/>
      <c r="E19176" s="10"/>
      <c r="G19176" s="81"/>
      <c r="AU19176" s="25"/>
    </row>
    <row r="19177">
      <c r="D19177" s="10"/>
      <c r="E19177" s="10"/>
      <c r="G19177" s="81"/>
      <c r="AU19177" s="25"/>
    </row>
    <row r="19178">
      <c r="D19178" s="10"/>
      <c r="E19178" s="10"/>
      <c r="G19178" s="81"/>
      <c r="AU19178" s="25"/>
    </row>
    <row r="19179">
      <c r="D19179" s="10"/>
      <c r="E19179" s="10"/>
      <c r="G19179" s="81"/>
      <c r="AU19179" s="25"/>
    </row>
    <row r="19180">
      <c r="D19180" s="10"/>
      <c r="E19180" s="10"/>
      <c r="G19180" s="81"/>
      <c r="AU19180" s="25"/>
    </row>
    <row r="19181">
      <c r="D19181" s="10"/>
      <c r="E19181" s="10"/>
      <c r="G19181" s="81"/>
      <c r="AU19181" s="25"/>
    </row>
    <row r="19182">
      <c r="D19182" s="10"/>
      <c r="E19182" s="10"/>
      <c r="G19182" s="81"/>
      <c r="AU19182" s="25"/>
    </row>
    <row r="19183">
      <c r="D19183" s="10"/>
      <c r="E19183" s="10"/>
      <c r="G19183" s="81"/>
      <c r="AU19183" s="25"/>
    </row>
    <row r="19184">
      <c r="D19184" s="10"/>
      <c r="E19184" s="10"/>
      <c r="G19184" s="81"/>
      <c r="AU19184" s="25"/>
    </row>
    <row r="19185">
      <c r="D19185" s="10"/>
      <c r="E19185" s="10"/>
      <c r="G19185" s="81"/>
      <c r="AU19185" s="25"/>
    </row>
    <row r="19186">
      <c r="D19186" s="10"/>
      <c r="E19186" s="10"/>
      <c r="G19186" s="81"/>
      <c r="AU19186" s="25"/>
    </row>
    <row r="19187">
      <c r="D19187" s="10"/>
      <c r="E19187" s="10"/>
      <c r="G19187" s="81"/>
      <c r="AU19187" s="25"/>
    </row>
    <row r="19188">
      <c r="D19188" s="10"/>
      <c r="E19188" s="10"/>
      <c r="G19188" s="81"/>
      <c r="AU19188" s="25"/>
    </row>
    <row r="19189">
      <c r="D19189" s="10"/>
      <c r="E19189" s="10"/>
      <c r="G19189" s="81"/>
      <c r="AU19189" s="25"/>
    </row>
    <row r="19190">
      <c r="D19190" s="10"/>
      <c r="E19190" s="10"/>
      <c r="G19190" s="81"/>
      <c r="AU19190" s="25"/>
    </row>
    <row r="19191">
      <c r="D19191" s="10"/>
      <c r="E19191" s="10"/>
      <c r="G19191" s="81"/>
      <c r="AU19191" s="25"/>
    </row>
    <row r="19192">
      <c r="D19192" s="10"/>
      <c r="E19192" s="10"/>
      <c r="G19192" s="81"/>
      <c r="AU19192" s="25"/>
    </row>
    <row r="19193">
      <c r="D19193" s="10"/>
      <c r="E19193" s="10"/>
      <c r="G19193" s="81"/>
      <c r="AU19193" s="25"/>
    </row>
    <row r="19194">
      <c r="D19194" s="10"/>
      <c r="E19194" s="10"/>
      <c r="G19194" s="81"/>
      <c r="AU19194" s="25"/>
    </row>
    <row r="19195">
      <c r="D19195" s="10"/>
      <c r="E19195" s="10"/>
      <c r="G19195" s="81"/>
      <c r="AU19195" s="25"/>
    </row>
    <row r="19196">
      <c r="D19196" s="10"/>
      <c r="E19196" s="10"/>
      <c r="G19196" s="81"/>
      <c r="AU19196" s="25"/>
    </row>
    <row r="19197">
      <c r="D19197" s="10"/>
      <c r="E19197" s="10"/>
      <c r="G19197" s="81"/>
      <c r="AU19197" s="25"/>
    </row>
    <row r="19198">
      <c r="D19198" s="10"/>
      <c r="E19198" s="10"/>
      <c r="G19198" s="81"/>
      <c r="AU19198" s="25"/>
    </row>
    <row r="19199">
      <c r="D19199" s="10"/>
      <c r="E19199" s="10"/>
      <c r="G19199" s="81"/>
      <c r="AU19199" s="25"/>
    </row>
    <row r="19200">
      <c r="D19200" s="10"/>
      <c r="E19200" s="10"/>
      <c r="G19200" s="81"/>
      <c r="AU19200" s="25"/>
    </row>
    <row r="19201">
      <c r="D19201" s="10"/>
      <c r="E19201" s="10"/>
      <c r="G19201" s="81"/>
      <c r="AU19201" s="25"/>
    </row>
    <row r="19202">
      <c r="D19202" s="10"/>
      <c r="E19202" s="10"/>
      <c r="G19202" s="81"/>
      <c r="AU19202" s="25"/>
    </row>
    <row r="19203">
      <c r="D19203" s="10"/>
      <c r="E19203" s="10"/>
      <c r="G19203" s="81"/>
      <c r="AU19203" s="25"/>
    </row>
    <row r="19204">
      <c r="D19204" s="10"/>
      <c r="E19204" s="10"/>
      <c r="G19204" s="81"/>
      <c r="AU19204" s="25"/>
    </row>
    <row r="19205">
      <c r="D19205" s="10"/>
      <c r="E19205" s="10"/>
      <c r="G19205" s="81"/>
      <c r="AU19205" s="25"/>
    </row>
    <row r="19206">
      <c r="D19206" s="10"/>
      <c r="E19206" s="10"/>
      <c r="G19206" s="81"/>
      <c r="AU19206" s="25"/>
    </row>
    <row r="19207">
      <c r="D19207" s="10"/>
      <c r="E19207" s="10"/>
      <c r="G19207" s="81"/>
      <c r="AU19207" s="25"/>
    </row>
    <row r="19208">
      <c r="D19208" s="10"/>
      <c r="E19208" s="10"/>
      <c r="G19208" s="81"/>
      <c r="AU19208" s="25"/>
    </row>
    <row r="19209">
      <c r="D19209" s="10"/>
      <c r="E19209" s="10"/>
      <c r="G19209" s="81"/>
      <c r="AU19209" s="25"/>
    </row>
    <row r="19210">
      <c r="D19210" s="10"/>
      <c r="E19210" s="10"/>
      <c r="G19210" s="81"/>
      <c r="AU19210" s="25"/>
    </row>
    <row r="19211">
      <c r="D19211" s="10"/>
      <c r="E19211" s="10"/>
      <c r="G19211" s="81"/>
      <c r="AU19211" s="25"/>
    </row>
    <row r="19212">
      <c r="D19212" s="10"/>
      <c r="E19212" s="10"/>
      <c r="G19212" s="81"/>
      <c r="AU19212" s="25"/>
    </row>
    <row r="19213">
      <c r="D19213" s="10"/>
      <c r="E19213" s="10"/>
      <c r="G19213" s="81"/>
      <c r="AU19213" s="25"/>
    </row>
    <row r="19214">
      <c r="D19214" s="10"/>
      <c r="E19214" s="10"/>
      <c r="G19214" s="81"/>
      <c r="AU19214" s="25"/>
    </row>
    <row r="19215">
      <c r="D19215" s="10"/>
      <c r="E19215" s="10"/>
      <c r="G19215" s="81"/>
      <c r="AU19215" s="25"/>
    </row>
    <row r="19216">
      <c r="D19216" s="10"/>
      <c r="E19216" s="10"/>
      <c r="G19216" s="81"/>
      <c r="AU19216" s="25"/>
    </row>
    <row r="19217">
      <c r="D19217" s="10"/>
      <c r="E19217" s="10"/>
      <c r="G19217" s="81"/>
      <c r="AU19217" s="25"/>
    </row>
    <row r="19218">
      <c r="D19218" s="10"/>
      <c r="E19218" s="10"/>
      <c r="G19218" s="81"/>
      <c r="AU19218" s="25"/>
    </row>
    <row r="19219">
      <c r="D19219" s="10"/>
      <c r="E19219" s="10"/>
      <c r="G19219" s="81"/>
      <c r="AU19219" s="25"/>
    </row>
    <row r="19220">
      <c r="D19220" s="10"/>
      <c r="E19220" s="10"/>
      <c r="G19220" s="81"/>
      <c r="AU19220" s="25"/>
    </row>
    <row r="19221">
      <c r="D19221" s="10"/>
      <c r="E19221" s="10"/>
      <c r="G19221" s="81"/>
      <c r="AU19221" s="25"/>
    </row>
    <row r="19222">
      <c r="D19222" s="10"/>
      <c r="E19222" s="10"/>
      <c r="G19222" s="81"/>
      <c r="AU19222" s="25"/>
    </row>
    <row r="19223">
      <c r="D19223" s="10"/>
      <c r="E19223" s="10"/>
      <c r="G19223" s="81"/>
      <c r="AU19223" s="25"/>
    </row>
    <row r="19224">
      <c r="D19224" s="10"/>
      <c r="E19224" s="10"/>
      <c r="G19224" s="81"/>
      <c r="AU19224" s="25"/>
    </row>
    <row r="19225">
      <c r="D19225" s="10"/>
      <c r="E19225" s="10"/>
      <c r="G19225" s="81"/>
      <c r="AU19225" s="25"/>
    </row>
    <row r="19226">
      <c r="D19226" s="10"/>
      <c r="E19226" s="10"/>
      <c r="G19226" s="81"/>
      <c r="AU19226" s="25"/>
    </row>
    <row r="19227">
      <c r="D19227" s="10"/>
      <c r="E19227" s="10"/>
      <c r="G19227" s="81"/>
      <c r="AU19227" s="25"/>
    </row>
    <row r="19228">
      <c r="D19228" s="10"/>
      <c r="E19228" s="10"/>
      <c r="G19228" s="81"/>
      <c r="AU19228" s="25"/>
    </row>
    <row r="19229">
      <c r="D19229" s="10"/>
      <c r="E19229" s="10"/>
      <c r="G19229" s="81"/>
      <c r="AU19229" s="25"/>
    </row>
    <row r="19230">
      <c r="D19230" s="10"/>
      <c r="E19230" s="10"/>
      <c r="G19230" s="81"/>
      <c r="AU19230" s="25"/>
    </row>
    <row r="19231">
      <c r="D19231" s="10"/>
      <c r="E19231" s="10"/>
      <c r="G19231" s="81"/>
      <c r="AU19231" s="25"/>
    </row>
    <row r="19232">
      <c r="D19232" s="10"/>
      <c r="E19232" s="10"/>
      <c r="G19232" s="81"/>
      <c r="AU19232" s="25"/>
    </row>
    <row r="19233">
      <c r="D19233" s="10"/>
      <c r="E19233" s="10"/>
      <c r="G19233" s="81"/>
      <c r="AU19233" s="25"/>
    </row>
    <row r="19234">
      <c r="D19234" s="10"/>
      <c r="E19234" s="10"/>
      <c r="G19234" s="81"/>
      <c r="AU19234" s="25"/>
    </row>
    <row r="19235">
      <c r="D19235" s="10"/>
      <c r="E19235" s="10"/>
      <c r="G19235" s="81"/>
      <c r="AU19235" s="25"/>
    </row>
    <row r="19236">
      <c r="D19236" s="10"/>
      <c r="E19236" s="10"/>
      <c r="G19236" s="81"/>
      <c r="AU19236" s="25"/>
    </row>
    <row r="19237">
      <c r="D19237" s="10"/>
      <c r="E19237" s="10"/>
      <c r="G19237" s="81"/>
      <c r="AU19237" s="25"/>
    </row>
    <row r="19238">
      <c r="D19238" s="10"/>
      <c r="E19238" s="10"/>
      <c r="G19238" s="81"/>
      <c r="AU19238" s="25"/>
    </row>
    <row r="19239">
      <c r="D19239" s="10"/>
      <c r="E19239" s="10"/>
      <c r="G19239" s="81"/>
      <c r="AU19239" s="25"/>
    </row>
    <row r="19240">
      <c r="D19240" s="10"/>
      <c r="E19240" s="10"/>
      <c r="G19240" s="81"/>
      <c r="AU19240" s="25"/>
    </row>
    <row r="19241">
      <c r="D19241" s="10"/>
      <c r="E19241" s="10"/>
      <c r="G19241" s="81"/>
      <c r="AU19241" s="25"/>
    </row>
    <row r="19242">
      <c r="D19242" s="10"/>
      <c r="E19242" s="10"/>
      <c r="G19242" s="81"/>
      <c r="AU19242" s="25"/>
    </row>
    <row r="19243">
      <c r="D19243" s="10"/>
      <c r="E19243" s="10"/>
      <c r="G19243" s="81"/>
      <c r="AU19243" s="25"/>
    </row>
    <row r="19244">
      <c r="D19244" s="10"/>
      <c r="E19244" s="10"/>
      <c r="G19244" s="81"/>
      <c r="AU19244" s="25"/>
    </row>
    <row r="19245">
      <c r="D19245" s="10"/>
      <c r="E19245" s="10"/>
      <c r="G19245" s="81"/>
      <c r="AU19245" s="25"/>
    </row>
    <row r="19246">
      <c r="D19246" s="10"/>
      <c r="E19246" s="10"/>
      <c r="G19246" s="81"/>
      <c r="AU19246" s="25"/>
    </row>
    <row r="19247">
      <c r="D19247" s="10"/>
      <c r="E19247" s="10"/>
      <c r="G19247" s="81"/>
      <c r="AU19247" s="25"/>
    </row>
    <row r="19248">
      <c r="D19248" s="10"/>
      <c r="E19248" s="10"/>
      <c r="G19248" s="81"/>
      <c r="AU19248" s="25"/>
    </row>
    <row r="19249">
      <c r="D19249" s="10"/>
      <c r="E19249" s="10"/>
      <c r="G19249" s="81"/>
      <c r="AU19249" s="25"/>
    </row>
    <row r="19250">
      <c r="D19250" s="10"/>
      <c r="E19250" s="10"/>
      <c r="G19250" s="81"/>
      <c r="AU19250" s="25"/>
    </row>
    <row r="19251">
      <c r="D19251" s="10"/>
      <c r="E19251" s="10"/>
      <c r="G19251" s="81"/>
      <c r="AU19251" s="25"/>
    </row>
    <row r="19252">
      <c r="D19252" s="10"/>
      <c r="E19252" s="10"/>
      <c r="G19252" s="81"/>
      <c r="AU19252" s="25"/>
    </row>
    <row r="19253">
      <c r="D19253" s="10"/>
      <c r="E19253" s="10"/>
      <c r="G19253" s="81"/>
      <c r="AU19253" s="25"/>
    </row>
    <row r="19254">
      <c r="D19254" s="10"/>
      <c r="E19254" s="10"/>
      <c r="G19254" s="81"/>
      <c r="AU19254" s="25"/>
    </row>
    <row r="19255">
      <c r="D19255" s="10"/>
      <c r="E19255" s="10"/>
      <c r="G19255" s="81"/>
      <c r="AU19255" s="25"/>
    </row>
    <row r="19256">
      <c r="D19256" s="10"/>
      <c r="E19256" s="10"/>
      <c r="G19256" s="81"/>
      <c r="AU19256" s="25"/>
    </row>
    <row r="19257">
      <c r="D19257" s="10"/>
      <c r="E19257" s="10"/>
      <c r="G19257" s="81"/>
      <c r="AU19257" s="25"/>
    </row>
    <row r="19258">
      <c r="D19258" s="10"/>
      <c r="E19258" s="10"/>
      <c r="G19258" s="81"/>
      <c r="AU19258" s="25"/>
    </row>
    <row r="19259">
      <c r="D19259" s="10"/>
      <c r="E19259" s="10"/>
      <c r="G19259" s="81"/>
      <c r="AU19259" s="25"/>
    </row>
    <row r="19260">
      <c r="D19260" s="10"/>
      <c r="E19260" s="10"/>
      <c r="G19260" s="81"/>
      <c r="AU19260" s="25"/>
    </row>
    <row r="19261">
      <c r="D19261" s="10"/>
      <c r="E19261" s="10"/>
      <c r="G19261" s="81"/>
      <c r="AU19261" s="25"/>
    </row>
    <row r="19262">
      <c r="D19262" s="10"/>
      <c r="E19262" s="10"/>
      <c r="G19262" s="81"/>
      <c r="AU19262" s="25"/>
    </row>
    <row r="19263">
      <c r="D19263" s="10"/>
      <c r="E19263" s="10"/>
      <c r="G19263" s="81"/>
      <c r="AU19263" s="25"/>
    </row>
    <row r="19264">
      <c r="D19264" s="10"/>
      <c r="E19264" s="10"/>
      <c r="G19264" s="81"/>
      <c r="AU19264" s="25"/>
    </row>
    <row r="19265">
      <c r="D19265" s="10"/>
      <c r="E19265" s="10"/>
      <c r="G19265" s="81"/>
      <c r="AU19265" s="25"/>
    </row>
    <row r="19266">
      <c r="D19266" s="10"/>
      <c r="E19266" s="10"/>
      <c r="G19266" s="81"/>
      <c r="AU19266" s="25"/>
    </row>
    <row r="19267">
      <c r="D19267" s="10"/>
      <c r="E19267" s="10"/>
      <c r="G19267" s="81"/>
      <c r="AU19267" s="25"/>
    </row>
    <row r="19268">
      <c r="D19268" s="10"/>
      <c r="E19268" s="10"/>
      <c r="G19268" s="81"/>
      <c r="AU19268" s="25"/>
    </row>
    <row r="19269">
      <c r="D19269" s="10"/>
      <c r="E19269" s="10"/>
      <c r="G19269" s="81"/>
      <c r="AU19269" s="25"/>
    </row>
    <row r="19270">
      <c r="D19270" s="10"/>
      <c r="E19270" s="10"/>
      <c r="G19270" s="81"/>
      <c r="AU19270" s="25"/>
    </row>
    <row r="19271">
      <c r="D19271" s="10"/>
      <c r="E19271" s="10"/>
      <c r="G19271" s="81"/>
      <c r="AU19271" s="25"/>
    </row>
    <row r="19272">
      <c r="D19272" s="10"/>
      <c r="E19272" s="10"/>
      <c r="G19272" s="81"/>
      <c r="AU19272" s="25"/>
    </row>
    <row r="19273">
      <c r="D19273" s="10"/>
      <c r="E19273" s="10"/>
      <c r="G19273" s="81"/>
      <c r="AU19273" s="25"/>
    </row>
    <row r="19274">
      <c r="D19274" s="10"/>
      <c r="E19274" s="10"/>
      <c r="G19274" s="81"/>
      <c r="AU19274" s="25"/>
    </row>
    <row r="19275">
      <c r="D19275" s="10"/>
      <c r="E19275" s="10"/>
      <c r="G19275" s="81"/>
      <c r="AU19275" s="25"/>
    </row>
    <row r="19276">
      <c r="D19276" s="10"/>
      <c r="E19276" s="10"/>
      <c r="G19276" s="81"/>
      <c r="AU19276" s="25"/>
    </row>
    <row r="19277">
      <c r="D19277" s="10"/>
      <c r="E19277" s="10"/>
      <c r="G19277" s="81"/>
      <c r="AU19277" s="25"/>
    </row>
    <row r="19278">
      <c r="D19278" s="10"/>
      <c r="E19278" s="10"/>
      <c r="G19278" s="81"/>
      <c r="AU19278" s="25"/>
    </row>
    <row r="19279">
      <c r="D19279" s="10"/>
      <c r="E19279" s="10"/>
      <c r="G19279" s="81"/>
      <c r="AU19279" s="25"/>
    </row>
    <row r="19280">
      <c r="D19280" s="10"/>
      <c r="E19280" s="10"/>
      <c r="G19280" s="81"/>
      <c r="AU19280" s="25"/>
    </row>
    <row r="19281">
      <c r="D19281" s="10"/>
      <c r="E19281" s="10"/>
      <c r="G19281" s="81"/>
      <c r="AU19281" s="25"/>
    </row>
    <row r="19282">
      <c r="D19282" s="10"/>
      <c r="E19282" s="10"/>
      <c r="G19282" s="81"/>
      <c r="AU19282" s="25"/>
    </row>
    <row r="19283">
      <c r="D19283" s="10"/>
      <c r="E19283" s="10"/>
      <c r="G19283" s="81"/>
      <c r="AU19283" s="25"/>
    </row>
    <row r="19284">
      <c r="D19284" s="10"/>
      <c r="E19284" s="10"/>
      <c r="G19284" s="81"/>
      <c r="AU19284" s="25"/>
    </row>
    <row r="19285">
      <c r="D19285" s="10"/>
      <c r="E19285" s="10"/>
      <c r="G19285" s="81"/>
      <c r="AU19285" s="25"/>
    </row>
    <row r="19286">
      <c r="D19286" s="10"/>
      <c r="E19286" s="10"/>
      <c r="G19286" s="81"/>
      <c r="AU19286" s="25"/>
    </row>
    <row r="19287">
      <c r="D19287" s="10"/>
      <c r="E19287" s="10"/>
      <c r="G19287" s="81"/>
      <c r="AU19287" s="25"/>
    </row>
    <row r="19288">
      <c r="D19288" s="10"/>
      <c r="E19288" s="10"/>
      <c r="G19288" s="81"/>
      <c r="AU19288" s="25"/>
    </row>
    <row r="19289">
      <c r="D19289" s="10"/>
      <c r="E19289" s="10"/>
      <c r="G19289" s="81"/>
      <c r="AU19289" s="25"/>
    </row>
    <row r="19290">
      <c r="D19290" s="10"/>
      <c r="E19290" s="10"/>
      <c r="G19290" s="81"/>
      <c r="AU19290" s="25"/>
    </row>
    <row r="19291">
      <c r="D19291" s="10"/>
      <c r="E19291" s="10"/>
      <c r="G19291" s="81"/>
      <c r="AU19291" s="25"/>
    </row>
    <row r="19292">
      <c r="D19292" s="10"/>
      <c r="E19292" s="10"/>
      <c r="G19292" s="81"/>
      <c r="AU19292" s="25"/>
    </row>
    <row r="19293">
      <c r="D19293" s="10"/>
      <c r="E19293" s="10"/>
      <c r="G19293" s="81"/>
      <c r="AU19293" s="25"/>
    </row>
    <row r="19294">
      <c r="D19294" s="10"/>
      <c r="E19294" s="10"/>
      <c r="G19294" s="81"/>
      <c r="AU19294" s="25"/>
    </row>
    <row r="19295">
      <c r="D19295" s="10"/>
      <c r="E19295" s="10"/>
      <c r="G19295" s="81"/>
      <c r="AU19295" s="25"/>
    </row>
    <row r="19296">
      <c r="D19296" s="10"/>
      <c r="E19296" s="10"/>
      <c r="G19296" s="81"/>
      <c r="AU19296" s="25"/>
    </row>
    <row r="19297">
      <c r="D19297" s="10"/>
      <c r="E19297" s="10"/>
      <c r="G19297" s="81"/>
      <c r="AU19297" s="25"/>
    </row>
    <row r="19298">
      <c r="D19298" s="10"/>
      <c r="E19298" s="10"/>
      <c r="G19298" s="81"/>
      <c r="AU19298" s="25"/>
    </row>
    <row r="19299">
      <c r="D19299" s="10"/>
      <c r="E19299" s="10"/>
      <c r="G19299" s="81"/>
      <c r="AU19299" s="25"/>
    </row>
    <row r="19300">
      <c r="D19300" s="10"/>
      <c r="E19300" s="10"/>
      <c r="G19300" s="81"/>
      <c r="AU19300" s="25"/>
    </row>
    <row r="19301">
      <c r="D19301" s="10"/>
      <c r="E19301" s="10"/>
      <c r="G19301" s="81"/>
      <c r="AU19301" s="25"/>
    </row>
    <row r="19302">
      <c r="D19302" s="10"/>
      <c r="E19302" s="10"/>
      <c r="G19302" s="81"/>
      <c r="AU19302" s="25"/>
    </row>
    <row r="19303">
      <c r="D19303" s="10"/>
      <c r="E19303" s="10"/>
      <c r="G19303" s="81"/>
      <c r="AU19303" s="25"/>
    </row>
    <row r="19304">
      <c r="D19304" s="10"/>
      <c r="E19304" s="10"/>
      <c r="G19304" s="81"/>
      <c r="AU19304" s="25"/>
    </row>
    <row r="19305">
      <c r="D19305" s="10"/>
      <c r="E19305" s="10"/>
      <c r="G19305" s="81"/>
      <c r="AU19305" s="25"/>
    </row>
    <row r="19306">
      <c r="D19306" s="10"/>
      <c r="E19306" s="10"/>
      <c r="G19306" s="81"/>
      <c r="AU19306" s="25"/>
    </row>
    <row r="19307">
      <c r="D19307" s="10"/>
      <c r="E19307" s="10"/>
      <c r="G19307" s="81"/>
      <c r="AU19307" s="25"/>
    </row>
    <row r="19308">
      <c r="D19308" s="10"/>
      <c r="E19308" s="10"/>
      <c r="G19308" s="81"/>
      <c r="AU19308" s="25"/>
    </row>
    <row r="19309">
      <c r="D19309" s="10"/>
      <c r="E19309" s="10"/>
      <c r="G19309" s="81"/>
      <c r="AU19309" s="25"/>
    </row>
    <row r="19310">
      <c r="D19310" s="10"/>
      <c r="E19310" s="10"/>
      <c r="G19310" s="81"/>
      <c r="AU19310" s="25"/>
    </row>
    <row r="19311">
      <c r="D19311" s="10"/>
      <c r="E19311" s="10"/>
      <c r="G19311" s="81"/>
      <c r="AU19311" s="25"/>
    </row>
    <row r="19312">
      <c r="D19312" s="10"/>
      <c r="E19312" s="10"/>
      <c r="G19312" s="81"/>
      <c r="AU19312" s="25"/>
    </row>
    <row r="19313">
      <c r="D19313" s="10"/>
      <c r="E19313" s="10"/>
      <c r="G19313" s="81"/>
      <c r="AU19313" s="25"/>
    </row>
    <row r="19314">
      <c r="D19314" s="10"/>
      <c r="E19314" s="10"/>
      <c r="G19314" s="81"/>
      <c r="AU19314" s="25"/>
    </row>
    <row r="19315">
      <c r="D19315" s="10"/>
      <c r="E19315" s="10"/>
      <c r="G19315" s="81"/>
      <c r="AU19315" s="25"/>
    </row>
    <row r="19316">
      <c r="D19316" s="10"/>
      <c r="E19316" s="10"/>
      <c r="G19316" s="81"/>
      <c r="AU19316" s="25"/>
    </row>
    <row r="19317">
      <c r="D19317" s="10"/>
      <c r="E19317" s="10"/>
      <c r="G19317" s="81"/>
      <c r="AU19317" s="25"/>
    </row>
    <row r="19318">
      <c r="D19318" s="10"/>
      <c r="E19318" s="10"/>
      <c r="G19318" s="81"/>
      <c r="AU19318" s="25"/>
    </row>
    <row r="19319">
      <c r="D19319" s="10"/>
      <c r="E19319" s="10"/>
      <c r="G19319" s="81"/>
      <c r="AU19319" s="25"/>
    </row>
    <row r="19320">
      <c r="D19320" s="10"/>
      <c r="E19320" s="10"/>
      <c r="G19320" s="81"/>
      <c r="AU19320" s="25"/>
    </row>
    <row r="19321">
      <c r="D19321" s="10"/>
      <c r="E19321" s="10"/>
      <c r="G19321" s="81"/>
      <c r="AU19321" s="25"/>
    </row>
    <row r="19322">
      <c r="D19322" s="10"/>
      <c r="E19322" s="10"/>
      <c r="G19322" s="81"/>
      <c r="AU19322" s="25"/>
    </row>
    <row r="19323">
      <c r="D19323" s="10"/>
      <c r="E19323" s="10"/>
      <c r="G19323" s="81"/>
      <c r="AU19323" s="25"/>
    </row>
    <row r="19324">
      <c r="D19324" s="10"/>
      <c r="E19324" s="10"/>
      <c r="G19324" s="81"/>
      <c r="AU19324" s="25"/>
    </row>
    <row r="19325">
      <c r="D19325" s="10"/>
      <c r="E19325" s="10"/>
      <c r="G19325" s="81"/>
      <c r="AU19325" s="25"/>
    </row>
    <row r="19326">
      <c r="D19326" s="10"/>
      <c r="E19326" s="10"/>
      <c r="G19326" s="81"/>
      <c r="AU19326" s="25"/>
    </row>
    <row r="19327">
      <c r="D19327" s="10"/>
      <c r="E19327" s="10"/>
      <c r="G19327" s="81"/>
      <c r="AU19327" s="25"/>
    </row>
    <row r="19328">
      <c r="D19328" s="10"/>
      <c r="E19328" s="10"/>
      <c r="G19328" s="81"/>
      <c r="AU19328" s="25"/>
    </row>
    <row r="19329">
      <c r="D19329" s="10"/>
      <c r="E19329" s="10"/>
      <c r="G19329" s="81"/>
      <c r="AU19329" s="25"/>
    </row>
    <row r="19330">
      <c r="D19330" s="10"/>
      <c r="E19330" s="10"/>
      <c r="G19330" s="81"/>
      <c r="AU19330" s="25"/>
    </row>
    <row r="19331">
      <c r="D19331" s="10"/>
      <c r="E19331" s="10"/>
      <c r="G19331" s="81"/>
      <c r="AU19331" s="25"/>
    </row>
    <row r="19332">
      <c r="D19332" s="10"/>
      <c r="E19332" s="10"/>
      <c r="G19332" s="81"/>
      <c r="AU19332" s="25"/>
    </row>
    <row r="19333">
      <c r="D19333" s="10"/>
      <c r="E19333" s="10"/>
      <c r="G19333" s="81"/>
      <c r="AU19333" s="25"/>
    </row>
    <row r="19334">
      <c r="D19334" s="10"/>
      <c r="E19334" s="10"/>
      <c r="G19334" s="81"/>
      <c r="AU19334" s="25"/>
    </row>
    <row r="19335">
      <c r="D19335" s="10"/>
      <c r="E19335" s="10"/>
      <c r="G19335" s="81"/>
      <c r="AU19335" s="25"/>
    </row>
    <row r="19336">
      <c r="D19336" s="10"/>
      <c r="E19336" s="10"/>
      <c r="G19336" s="81"/>
      <c r="AU19336" s="25"/>
    </row>
    <row r="19337">
      <c r="D19337" s="10"/>
      <c r="E19337" s="10"/>
      <c r="G19337" s="81"/>
      <c r="AU19337" s="25"/>
    </row>
    <row r="19338">
      <c r="D19338" s="10"/>
      <c r="E19338" s="10"/>
      <c r="G19338" s="81"/>
      <c r="AU19338" s="25"/>
    </row>
    <row r="19339">
      <c r="D19339" s="10"/>
      <c r="E19339" s="10"/>
      <c r="G19339" s="81"/>
      <c r="AU19339" s="25"/>
    </row>
    <row r="19340">
      <c r="D19340" s="10"/>
      <c r="E19340" s="10"/>
      <c r="G19340" s="81"/>
      <c r="AU19340" s="25"/>
    </row>
    <row r="19341">
      <c r="D19341" s="10"/>
      <c r="E19341" s="10"/>
      <c r="G19341" s="81"/>
      <c r="AU19341" s="25"/>
    </row>
    <row r="19342">
      <c r="D19342" s="10"/>
      <c r="E19342" s="10"/>
      <c r="G19342" s="81"/>
      <c r="AU19342" s="25"/>
    </row>
    <row r="19343">
      <c r="D19343" s="10"/>
      <c r="E19343" s="10"/>
      <c r="G19343" s="81"/>
      <c r="AU19343" s="25"/>
    </row>
    <row r="19344">
      <c r="D19344" s="10"/>
      <c r="E19344" s="10"/>
      <c r="G19344" s="81"/>
      <c r="AU19344" s="25"/>
    </row>
    <row r="19345">
      <c r="D19345" s="10"/>
      <c r="E19345" s="10"/>
      <c r="G19345" s="81"/>
      <c r="AU19345" s="25"/>
    </row>
    <row r="19346">
      <c r="D19346" s="10"/>
      <c r="E19346" s="10"/>
      <c r="G19346" s="81"/>
      <c r="AU19346" s="25"/>
    </row>
    <row r="19347">
      <c r="D19347" s="10"/>
      <c r="E19347" s="10"/>
      <c r="G19347" s="81"/>
      <c r="AU19347" s="25"/>
    </row>
    <row r="19348">
      <c r="D19348" s="10"/>
      <c r="E19348" s="10"/>
      <c r="G19348" s="81"/>
      <c r="AU19348" s="25"/>
    </row>
    <row r="19349">
      <c r="D19349" s="10"/>
      <c r="E19349" s="10"/>
      <c r="G19349" s="81"/>
      <c r="AU19349" s="25"/>
    </row>
    <row r="19350">
      <c r="D19350" s="10"/>
      <c r="E19350" s="10"/>
      <c r="G19350" s="81"/>
      <c r="AU19350" s="25"/>
    </row>
    <row r="19351">
      <c r="D19351" s="10"/>
      <c r="E19351" s="10"/>
      <c r="G19351" s="81"/>
      <c r="AU19351" s="25"/>
    </row>
    <row r="19352">
      <c r="D19352" s="10"/>
      <c r="E19352" s="10"/>
      <c r="G19352" s="81"/>
      <c r="AU19352" s="25"/>
    </row>
    <row r="19353">
      <c r="D19353" s="10"/>
      <c r="E19353" s="10"/>
      <c r="G19353" s="81"/>
      <c r="AU19353" s="25"/>
    </row>
    <row r="19354">
      <c r="D19354" s="10"/>
      <c r="E19354" s="10"/>
      <c r="G19354" s="81"/>
      <c r="AU19354" s="25"/>
    </row>
    <row r="19355">
      <c r="D19355" s="10"/>
      <c r="E19355" s="10"/>
      <c r="G19355" s="81"/>
      <c r="AU19355" s="25"/>
    </row>
    <row r="19356">
      <c r="D19356" s="10"/>
      <c r="E19356" s="10"/>
      <c r="G19356" s="81"/>
      <c r="AU19356" s="25"/>
    </row>
    <row r="19357">
      <c r="D19357" s="10"/>
      <c r="E19357" s="10"/>
      <c r="G19357" s="81"/>
      <c r="AU19357" s="25"/>
    </row>
    <row r="19358">
      <c r="D19358" s="10"/>
      <c r="E19358" s="10"/>
      <c r="G19358" s="81"/>
      <c r="AU19358" s="25"/>
    </row>
    <row r="19359">
      <c r="D19359" s="10"/>
      <c r="E19359" s="10"/>
      <c r="G19359" s="81"/>
      <c r="AU19359" s="25"/>
    </row>
    <row r="19360">
      <c r="D19360" s="10"/>
      <c r="E19360" s="10"/>
      <c r="G19360" s="81"/>
      <c r="AU19360" s="25"/>
    </row>
    <row r="19361">
      <c r="D19361" s="10"/>
      <c r="E19361" s="10"/>
      <c r="G19361" s="81"/>
      <c r="AU19361" s="25"/>
    </row>
    <row r="19362">
      <c r="D19362" s="10"/>
      <c r="E19362" s="10"/>
      <c r="G19362" s="81"/>
      <c r="AU19362" s="25"/>
    </row>
    <row r="19363">
      <c r="D19363" s="10"/>
      <c r="E19363" s="10"/>
      <c r="G19363" s="81"/>
      <c r="AU19363" s="25"/>
    </row>
    <row r="19364">
      <c r="D19364" s="10"/>
      <c r="E19364" s="10"/>
      <c r="G19364" s="81"/>
      <c r="AU19364" s="25"/>
    </row>
    <row r="19365">
      <c r="D19365" s="10"/>
      <c r="E19365" s="10"/>
      <c r="G19365" s="81"/>
      <c r="AU19365" s="25"/>
    </row>
    <row r="19366">
      <c r="D19366" s="10"/>
      <c r="E19366" s="10"/>
      <c r="G19366" s="81"/>
      <c r="AU19366" s="25"/>
    </row>
    <row r="19367">
      <c r="D19367" s="10"/>
      <c r="E19367" s="10"/>
      <c r="G19367" s="81"/>
      <c r="AU19367" s="25"/>
    </row>
    <row r="19368">
      <c r="D19368" s="10"/>
      <c r="E19368" s="10"/>
      <c r="G19368" s="81"/>
      <c r="AU19368" s="25"/>
    </row>
    <row r="19369">
      <c r="D19369" s="10"/>
      <c r="E19369" s="10"/>
      <c r="G19369" s="81"/>
      <c r="AU19369" s="25"/>
    </row>
    <row r="19370">
      <c r="D19370" s="10"/>
      <c r="E19370" s="10"/>
      <c r="G19370" s="81"/>
      <c r="AU19370" s="25"/>
    </row>
    <row r="19371">
      <c r="D19371" s="10"/>
      <c r="E19371" s="10"/>
      <c r="G19371" s="81"/>
      <c r="AU19371" s="25"/>
    </row>
    <row r="19372">
      <c r="D19372" s="10"/>
      <c r="E19372" s="10"/>
      <c r="G19372" s="81"/>
      <c r="AU19372" s="25"/>
    </row>
    <row r="19373">
      <c r="D19373" s="10"/>
      <c r="E19373" s="10"/>
      <c r="G19373" s="81"/>
      <c r="AU19373" s="25"/>
    </row>
    <row r="19374">
      <c r="D19374" s="10"/>
      <c r="E19374" s="10"/>
      <c r="G19374" s="81"/>
      <c r="AU19374" s="25"/>
    </row>
    <row r="19375">
      <c r="D19375" s="10"/>
      <c r="E19375" s="10"/>
      <c r="G19375" s="81"/>
      <c r="AU19375" s="25"/>
    </row>
    <row r="19376">
      <c r="D19376" s="10"/>
      <c r="E19376" s="10"/>
      <c r="G19376" s="81"/>
      <c r="AU19376" s="25"/>
    </row>
    <row r="19377">
      <c r="D19377" s="10"/>
      <c r="E19377" s="10"/>
      <c r="G19377" s="81"/>
      <c r="AU19377" s="25"/>
    </row>
    <row r="19378">
      <c r="D19378" s="10"/>
      <c r="E19378" s="10"/>
      <c r="G19378" s="81"/>
      <c r="AU19378" s="25"/>
    </row>
    <row r="19379">
      <c r="D19379" s="10"/>
      <c r="E19379" s="10"/>
      <c r="G19379" s="81"/>
      <c r="AU19379" s="25"/>
    </row>
    <row r="19380">
      <c r="D19380" s="10"/>
      <c r="E19380" s="10"/>
      <c r="G19380" s="81"/>
      <c r="AU19380" s="25"/>
    </row>
    <row r="19381">
      <c r="D19381" s="10"/>
      <c r="E19381" s="10"/>
      <c r="G19381" s="81"/>
      <c r="AU19381" s="25"/>
    </row>
    <row r="19382">
      <c r="D19382" s="10"/>
      <c r="E19382" s="10"/>
      <c r="G19382" s="81"/>
      <c r="AU19382" s="25"/>
    </row>
    <row r="19383">
      <c r="D19383" s="10"/>
      <c r="E19383" s="10"/>
      <c r="G19383" s="81"/>
      <c r="AU19383" s="25"/>
    </row>
    <row r="19384">
      <c r="D19384" s="10"/>
      <c r="E19384" s="10"/>
      <c r="G19384" s="81"/>
      <c r="AU19384" s="25"/>
    </row>
    <row r="19385">
      <c r="D19385" s="10"/>
      <c r="E19385" s="10"/>
      <c r="G19385" s="81"/>
      <c r="AU19385" s="25"/>
    </row>
    <row r="19386">
      <c r="D19386" s="10"/>
      <c r="E19386" s="10"/>
      <c r="G19386" s="81"/>
      <c r="AU19386" s="25"/>
    </row>
    <row r="19387">
      <c r="D19387" s="10"/>
      <c r="E19387" s="10"/>
      <c r="G19387" s="81"/>
      <c r="AU19387" s="25"/>
    </row>
    <row r="19388">
      <c r="D19388" s="10"/>
      <c r="E19388" s="10"/>
      <c r="G19388" s="81"/>
      <c r="AU19388" s="25"/>
    </row>
    <row r="19389">
      <c r="D19389" s="10"/>
      <c r="E19389" s="10"/>
      <c r="G19389" s="81"/>
      <c r="AU19389" s="25"/>
    </row>
    <row r="19390">
      <c r="D19390" s="10"/>
      <c r="E19390" s="10"/>
      <c r="G19390" s="81"/>
      <c r="AU19390" s="25"/>
    </row>
    <row r="19391">
      <c r="D19391" s="10"/>
      <c r="E19391" s="10"/>
      <c r="G19391" s="81"/>
      <c r="AU19391" s="25"/>
    </row>
    <row r="19392">
      <c r="D19392" s="10"/>
      <c r="E19392" s="10"/>
      <c r="G19392" s="81"/>
      <c r="AU19392" s="25"/>
    </row>
    <row r="19393">
      <c r="D19393" s="10"/>
      <c r="E19393" s="10"/>
      <c r="G19393" s="81"/>
      <c r="AU19393" s="25"/>
    </row>
    <row r="19394">
      <c r="D19394" s="10"/>
      <c r="E19394" s="10"/>
      <c r="G19394" s="81"/>
      <c r="AU19394" s="25"/>
    </row>
    <row r="19395">
      <c r="D19395" s="10"/>
      <c r="E19395" s="10"/>
      <c r="G19395" s="81"/>
      <c r="AU19395" s="25"/>
    </row>
    <row r="19396">
      <c r="D19396" s="10"/>
      <c r="E19396" s="10"/>
      <c r="G19396" s="81"/>
      <c r="AU19396" s="25"/>
    </row>
    <row r="19397">
      <c r="D19397" s="10"/>
      <c r="E19397" s="10"/>
      <c r="G19397" s="81"/>
      <c r="AU19397" s="25"/>
    </row>
    <row r="19398">
      <c r="D19398" s="10"/>
      <c r="E19398" s="10"/>
      <c r="G19398" s="81"/>
      <c r="AU19398" s="25"/>
    </row>
    <row r="19399">
      <c r="D19399" s="10"/>
      <c r="E19399" s="10"/>
      <c r="G19399" s="81"/>
      <c r="AU19399" s="25"/>
    </row>
    <row r="19400">
      <c r="D19400" s="10"/>
      <c r="E19400" s="10"/>
      <c r="G19400" s="81"/>
      <c r="AU19400" s="25"/>
    </row>
    <row r="19401">
      <c r="D19401" s="10"/>
      <c r="E19401" s="10"/>
      <c r="G19401" s="81"/>
      <c r="AU19401" s="25"/>
    </row>
    <row r="19402">
      <c r="D19402" s="10"/>
      <c r="E19402" s="10"/>
      <c r="G19402" s="81"/>
      <c r="AU19402" s="25"/>
    </row>
    <row r="19403">
      <c r="D19403" s="10"/>
      <c r="E19403" s="10"/>
      <c r="G19403" s="81"/>
      <c r="AU19403" s="25"/>
    </row>
    <row r="19404">
      <c r="D19404" s="10"/>
      <c r="E19404" s="10"/>
      <c r="G19404" s="81"/>
      <c r="AU19404" s="25"/>
    </row>
    <row r="19405">
      <c r="D19405" s="10"/>
      <c r="E19405" s="10"/>
      <c r="G19405" s="81"/>
      <c r="AU19405" s="25"/>
    </row>
    <row r="19406">
      <c r="D19406" s="10"/>
      <c r="E19406" s="10"/>
      <c r="G19406" s="81"/>
      <c r="AU19406" s="25"/>
    </row>
    <row r="19407">
      <c r="D19407" s="10"/>
      <c r="E19407" s="10"/>
      <c r="G19407" s="81"/>
      <c r="AU19407" s="25"/>
    </row>
    <row r="19408">
      <c r="D19408" s="10"/>
      <c r="E19408" s="10"/>
      <c r="G19408" s="81"/>
      <c r="AU19408" s="25"/>
    </row>
    <row r="19409">
      <c r="D19409" s="10"/>
      <c r="E19409" s="10"/>
      <c r="G19409" s="81"/>
      <c r="AU19409" s="25"/>
    </row>
    <row r="19410">
      <c r="D19410" s="10"/>
      <c r="E19410" s="10"/>
      <c r="G19410" s="81"/>
      <c r="AU19410" s="25"/>
    </row>
    <row r="19411">
      <c r="D19411" s="10"/>
      <c r="E19411" s="10"/>
      <c r="G19411" s="81"/>
      <c r="AU19411" s="25"/>
    </row>
    <row r="19412">
      <c r="D19412" s="10"/>
      <c r="E19412" s="10"/>
      <c r="G19412" s="81"/>
      <c r="AU19412" s="25"/>
    </row>
    <row r="19413">
      <c r="D19413" s="10"/>
      <c r="E19413" s="10"/>
      <c r="G19413" s="81"/>
      <c r="AU19413" s="25"/>
    </row>
    <row r="19414">
      <c r="D19414" s="10"/>
      <c r="E19414" s="10"/>
      <c r="G19414" s="81"/>
      <c r="AU19414" s="25"/>
    </row>
    <row r="19415">
      <c r="D19415" s="10"/>
      <c r="E19415" s="10"/>
      <c r="G19415" s="81"/>
      <c r="AU19415" s="25"/>
    </row>
    <row r="19416">
      <c r="D19416" s="10"/>
      <c r="E19416" s="10"/>
      <c r="G19416" s="81"/>
      <c r="AU19416" s="25"/>
    </row>
    <row r="19417">
      <c r="D19417" s="10"/>
      <c r="E19417" s="10"/>
      <c r="G19417" s="81"/>
      <c r="AU19417" s="25"/>
    </row>
    <row r="19418">
      <c r="D19418" s="10"/>
      <c r="E19418" s="10"/>
      <c r="G19418" s="81"/>
      <c r="AU19418" s="25"/>
    </row>
    <row r="19419">
      <c r="D19419" s="10"/>
      <c r="E19419" s="10"/>
      <c r="G19419" s="81"/>
      <c r="AU19419" s="25"/>
    </row>
    <row r="19420">
      <c r="D19420" s="10"/>
      <c r="E19420" s="10"/>
      <c r="G19420" s="81"/>
      <c r="AU19420" s="25"/>
    </row>
    <row r="19421">
      <c r="D19421" s="10"/>
      <c r="E19421" s="10"/>
      <c r="G19421" s="81"/>
      <c r="AU19421" s="25"/>
    </row>
    <row r="19422">
      <c r="D19422" s="10"/>
      <c r="E19422" s="10"/>
      <c r="G19422" s="81"/>
      <c r="AU19422" s="25"/>
    </row>
    <row r="19423">
      <c r="D19423" s="10"/>
      <c r="E19423" s="10"/>
      <c r="G19423" s="81"/>
      <c r="AU19423" s="25"/>
    </row>
    <row r="19424">
      <c r="D19424" s="10"/>
      <c r="E19424" s="10"/>
      <c r="G19424" s="81"/>
      <c r="AU19424" s="25"/>
    </row>
    <row r="19425">
      <c r="D19425" s="10"/>
      <c r="E19425" s="10"/>
      <c r="G19425" s="81"/>
      <c r="AU19425" s="25"/>
    </row>
    <row r="19426">
      <c r="D19426" s="10"/>
      <c r="E19426" s="10"/>
      <c r="G19426" s="81"/>
      <c r="AU19426" s="25"/>
    </row>
    <row r="19427">
      <c r="D19427" s="10"/>
      <c r="E19427" s="10"/>
      <c r="G19427" s="81"/>
      <c r="AU19427" s="25"/>
    </row>
    <row r="19428">
      <c r="D19428" s="10"/>
      <c r="E19428" s="10"/>
      <c r="G19428" s="81"/>
      <c r="AU19428" s="25"/>
    </row>
    <row r="19429">
      <c r="D19429" s="10"/>
      <c r="E19429" s="10"/>
      <c r="G19429" s="81"/>
      <c r="AU19429" s="25"/>
    </row>
    <row r="19430">
      <c r="D19430" s="10"/>
      <c r="E19430" s="10"/>
      <c r="G19430" s="81"/>
      <c r="AU19430" s="25"/>
    </row>
    <row r="19431">
      <c r="D19431" s="10"/>
      <c r="E19431" s="10"/>
      <c r="G19431" s="81"/>
      <c r="AU19431" s="25"/>
    </row>
    <row r="19432">
      <c r="D19432" s="10"/>
      <c r="E19432" s="10"/>
      <c r="G19432" s="81"/>
      <c r="AU19432" s="25"/>
    </row>
    <row r="19433">
      <c r="D19433" s="10"/>
      <c r="E19433" s="10"/>
      <c r="G19433" s="81"/>
      <c r="AU19433" s="25"/>
    </row>
    <row r="19434">
      <c r="D19434" s="10"/>
      <c r="E19434" s="10"/>
      <c r="G19434" s="81"/>
      <c r="AU19434" s="25"/>
    </row>
    <row r="19435">
      <c r="D19435" s="10"/>
      <c r="E19435" s="10"/>
      <c r="G19435" s="81"/>
      <c r="AU19435" s="25"/>
    </row>
    <row r="19436">
      <c r="D19436" s="10"/>
      <c r="E19436" s="10"/>
      <c r="G19436" s="81"/>
      <c r="AU19436" s="25"/>
    </row>
    <row r="19437">
      <c r="D19437" s="10"/>
      <c r="E19437" s="10"/>
      <c r="G19437" s="81"/>
      <c r="AU19437" s="25"/>
    </row>
    <row r="19438">
      <c r="D19438" s="10"/>
      <c r="E19438" s="10"/>
      <c r="G19438" s="81"/>
      <c r="AU19438" s="25"/>
    </row>
    <row r="19439">
      <c r="D19439" s="10"/>
      <c r="E19439" s="10"/>
      <c r="G19439" s="81"/>
      <c r="AU19439" s="25"/>
    </row>
    <row r="19440">
      <c r="D19440" s="10"/>
      <c r="E19440" s="10"/>
      <c r="G19440" s="81"/>
      <c r="AU19440" s="25"/>
    </row>
    <row r="19441">
      <c r="D19441" s="10"/>
      <c r="E19441" s="10"/>
      <c r="G19441" s="81"/>
      <c r="AU19441" s="25"/>
    </row>
    <row r="19442">
      <c r="D19442" s="10"/>
      <c r="E19442" s="10"/>
      <c r="G19442" s="81"/>
      <c r="AU19442" s="25"/>
    </row>
    <row r="19443">
      <c r="D19443" s="10"/>
      <c r="E19443" s="10"/>
      <c r="G19443" s="81"/>
      <c r="AU19443" s="25"/>
    </row>
    <row r="19444">
      <c r="D19444" s="10"/>
      <c r="E19444" s="10"/>
      <c r="G19444" s="81"/>
      <c r="AU19444" s="25"/>
    </row>
    <row r="19445">
      <c r="D19445" s="10"/>
      <c r="E19445" s="10"/>
      <c r="G19445" s="81"/>
      <c r="AU19445" s="25"/>
    </row>
    <row r="19446">
      <c r="D19446" s="10"/>
      <c r="E19446" s="10"/>
      <c r="G19446" s="81"/>
      <c r="AU19446" s="25"/>
    </row>
    <row r="19447">
      <c r="D19447" s="10"/>
      <c r="E19447" s="10"/>
      <c r="G19447" s="81"/>
      <c r="AU19447" s="25"/>
    </row>
    <row r="19448">
      <c r="D19448" s="10"/>
      <c r="E19448" s="10"/>
      <c r="G19448" s="81"/>
      <c r="AU19448" s="25"/>
    </row>
    <row r="19449">
      <c r="D19449" s="10"/>
      <c r="E19449" s="10"/>
      <c r="G19449" s="81"/>
      <c r="AU19449" s="25"/>
    </row>
    <row r="19450">
      <c r="D19450" s="10"/>
      <c r="E19450" s="10"/>
      <c r="G19450" s="81"/>
      <c r="AU19450" s="25"/>
    </row>
    <row r="19451">
      <c r="D19451" s="10"/>
      <c r="E19451" s="10"/>
      <c r="G19451" s="81"/>
      <c r="AU19451" s="25"/>
    </row>
    <row r="19452">
      <c r="D19452" s="10"/>
      <c r="E19452" s="10"/>
      <c r="G19452" s="81"/>
      <c r="AU19452" s="25"/>
    </row>
    <row r="19453">
      <c r="D19453" s="10"/>
      <c r="E19453" s="10"/>
      <c r="G19453" s="81"/>
      <c r="AU19453" s="25"/>
    </row>
    <row r="19454">
      <c r="D19454" s="10"/>
      <c r="E19454" s="10"/>
      <c r="G19454" s="81"/>
      <c r="AU19454" s="25"/>
    </row>
    <row r="19455">
      <c r="D19455" s="10"/>
      <c r="E19455" s="10"/>
      <c r="G19455" s="81"/>
      <c r="AU19455" s="25"/>
    </row>
    <row r="19456">
      <c r="D19456" s="10"/>
      <c r="E19456" s="10"/>
      <c r="G19456" s="81"/>
      <c r="AU19456" s="25"/>
    </row>
    <row r="19457">
      <c r="D19457" s="10"/>
      <c r="E19457" s="10"/>
      <c r="G19457" s="81"/>
      <c r="AU19457" s="25"/>
    </row>
    <row r="19458">
      <c r="D19458" s="10"/>
      <c r="E19458" s="10"/>
      <c r="G19458" s="81"/>
      <c r="AU19458" s="25"/>
    </row>
    <row r="19459">
      <c r="D19459" s="10"/>
      <c r="E19459" s="10"/>
      <c r="G19459" s="81"/>
      <c r="AU19459" s="25"/>
    </row>
    <row r="19460">
      <c r="D19460" s="10"/>
      <c r="E19460" s="10"/>
      <c r="G19460" s="81"/>
      <c r="AU19460" s="25"/>
    </row>
    <row r="19461">
      <c r="D19461" s="10"/>
      <c r="E19461" s="10"/>
      <c r="G19461" s="81"/>
      <c r="AU19461" s="25"/>
    </row>
    <row r="19462">
      <c r="D19462" s="10"/>
      <c r="E19462" s="10"/>
      <c r="G19462" s="81"/>
      <c r="AU19462" s="25"/>
    </row>
    <row r="19463">
      <c r="D19463" s="10"/>
      <c r="E19463" s="10"/>
      <c r="G19463" s="81"/>
      <c r="AU19463" s="25"/>
    </row>
    <row r="19464">
      <c r="D19464" s="10"/>
      <c r="E19464" s="10"/>
      <c r="G19464" s="81"/>
      <c r="AU19464" s="25"/>
    </row>
    <row r="19465">
      <c r="D19465" s="10"/>
      <c r="E19465" s="10"/>
      <c r="G19465" s="81"/>
      <c r="AU19465" s="25"/>
    </row>
    <row r="19466">
      <c r="D19466" s="10"/>
      <c r="E19466" s="10"/>
      <c r="G19466" s="81"/>
      <c r="AU19466" s="25"/>
    </row>
    <row r="19467">
      <c r="D19467" s="10"/>
      <c r="E19467" s="10"/>
      <c r="G19467" s="81"/>
      <c r="AU19467" s="25"/>
    </row>
    <row r="19468">
      <c r="D19468" s="10"/>
      <c r="E19468" s="10"/>
      <c r="G19468" s="81"/>
      <c r="AU19468" s="25"/>
    </row>
    <row r="19469">
      <c r="D19469" s="10"/>
      <c r="E19469" s="10"/>
      <c r="G19469" s="81"/>
      <c r="AU19469" s="25"/>
    </row>
    <row r="19470">
      <c r="D19470" s="10"/>
      <c r="E19470" s="10"/>
      <c r="G19470" s="81"/>
      <c r="AU19470" s="25"/>
    </row>
    <row r="19471">
      <c r="D19471" s="10"/>
      <c r="E19471" s="10"/>
      <c r="G19471" s="81"/>
      <c r="AU19471" s="25"/>
    </row>
    <row r="19472">
      <c r="D19472" s="10"/>
      <c r="E19472" s="10"/>
      <c r="G19472" s="81"/>
      <c r="AU19472" s="25"/>
    </row>
    <row r="19473">
      <c r="D19473" s="10"/>
      <c r="E19473" s="10"/>
      <c r="G19473" s="81"/>
      <c r="AU19473" s="25"/>
    </row>
    <row r="19474">
      <c r="D19474" s="10"/>
      <c r="E19474" s="10"/>
      <c r="G19474" s="81"/>
      <c r="AU19474" s="25"/>
    </row>
    <row r="19475">
      <c r="D19475" s="10"/>
      <c r="E19475" s="10"/>
      <c r="G19475" s="81"/>
      <c r="AU19475" s="25"/>
    </row>
    <row r="19476">
      <c r="D19476" s="10"/>
      <c r="E19476" s="10"/>
      <c r="G19476" s="81"/>
      <c r="AU19476" s="25"/>
    </row>
    <row r="19477">
      <c r="D19477" s="10"/>
      <c r="E19477" s="10"/>
      <c r="G19477" s="81"/>
      <c r="AU19477" s="25"/>
    </row>
    <row r="19478">
      <c r="D19478" s="10"/>
      <c r="E19478" s="10"/>
      <c r="G19478" s="81"/>
      <c r="AU19478" s="25"/>
    </row>
    <row r="19479">
      <c r="D19479" s="10"/>
      <c r="E19479" s="10"/>
      <c r="G19479" s="81"/>
      <c r="AU19479" s="25"/>
    </row>
    <row r="19480">
      <c r="D19480" s="10"/>
      <c r="E19480" s="10"/>
      <c r="G19480" s="81"/>
      <c r="AU19480" s="25"/>
    </row>
    <row r="19481">
      <c r="D19481" s="10"/>
      <c r="E19481" s="10"/>
      <c r="G19481" s="81"/>
      <c r="AU19481" s="25"/>
    </row>
    <row r="19482">
      <c r="D19482" s="10"/>
      <c r="E19482" s="10"/>
      <c r="G19482" s="81"/>
      <c r="AU19482" s="25"/>
    </row>
    <row r="19483">
      <c r="D19483" s="10"/>
      <c r="E19483" s="10"/>
      <c r="G19483" s="81"/>
      <c r="AU19483" s="25"/>
    </row>
    <row r="19484">
      <c r="D19484" s="10"/>
      <c r="E19484" s="10"/>
      <c r="G19484" s="81"/>
      <c r="AU19484" s="25"/>
    </row>
    <row r="19485">
      <c r="D19485" s="10"/>
      <c r="E19485" s="10"/>
      <c r="G19485" s="81"/>
      <c r="AU19485" s="25"/>
    </row>
    <row r="19486">
      <c r="D19486" s="10"/>
      <c r="E19486" s="10"/>
      <c r="G19486" s="81"/>
      <c r="AU19486" s="25"/>
    </row>
    <row r="19487">
      <c r="D19487" s="10"/>
      <c r="E19487" s="10"/>
      <c r="G19487" s="81"/>
      <c r="AU19487" s="25"/>
    </row>
    <row r="19488">
      <c r="D19488" s="10"/>
      <c r="E19488" s="10"/>
      <c r="G19488" s="81"/>
      <c r="AU19488" s="25"/>
    </row>
    <row r="19489">
      <c r="D19489" s="10"/>
      <c r="E19489" s="10"/>
      <c r="G19489" s="81"/>
      <c r="AU19489" s="25"/>
    </row>
    <row r="19490">
      <c r="D19490" s="10"/>
      <c r="E19490" s="10"/>
      <c r="G19490" s="81"/>
      <c r="AU19490" s="25"/>
    </row>
    <row r="19491">
      <c r="D19491" s="10"/>
      <c r="E19491" s="10"/>
      <c r="G19491" s="81"/>
      <c r="AU19491" s="25"/>
    </row>
    <row r="19492">
      <c r="D19492" s="10"/>
      <c r="E19492" s="10"/>
      <c r="G19492" s="81"/>
      <c r="AU19492" s="25"/>
    </row>
    <row r="19493">
      <c r="D19493" s="10"/>
      <c r="E19493" s="10"/>
      <c r="G19493" s="81"/>
      <c r="AU19493" s="25"/>
    </row>
    <row r="19494">
      <c r="D19494" s="10"/>
      <c r="E19494" s="10"/>
      <c r="G19494" s="81"/>
      <c r="AU19494" s="25"/>
    </row>
    <row r="19495">
      <c r="D19495" s="10"/>
      <c r="E19495" s="10"/>
      <c r="G19495" s="81"/>
      <c r="AU19495" s="25"/>
    </row>
    <row r="19496">
      <c r="D19496" s="10"/>
      <c r="E19496" s="10"/>
      <c r="G19496" s="81"/>
      <c r="AU19496" s="25"/>
    </row>
    <row r="19497">
      <c r="D19497" s="10"/>
      <c r="E19497" s="10"/>
      <c r="G19497" s="81"/>
      <c r="AU19497" s="25"/>
    </row>
    <row r="19498">
      <c r="D19498" s="10"/>
      <c r="E19498" s="10"/>
      <c r="G19498" s="81"/>
      <c r="AU19498" s="25"/>
    </row>
    <row r="19499">
      <c r="D19499" s="10"/>
      <c r="E19499" s="10"/>
      <c r="G19499" s="81"/>
      <c r="AU19499" s="25"/>
    </row>
    <row r="19500">
      <c r="D19500" s="10"/>
      <c r="E19500" s="10"/>
      <c r="G19500" s="81"/>
      <c r="AU19500" s="25"/>
    </row>
    <row r="19501">
      <c r="D19501" s="10"/>
      <c r="E19501" s="10"/>
      <c r="G19501" s="81"/>
      <c r="AU19501" s="25"/>
    </row>
    <row r="19502">
      <c r="D19502" s="10"/>
      <c r="E19502" s="10"/>
      <c r="G19502" s="81"/>
      <c r="AU19502" s="25"/>
    </row>
    <row r="19503">
      <c r="D19503" s="10"/>
      <c r="E19503" s="10"/>
      <c r="G19503" s="81"/>
      <c r="AU19503" s="25"/>
    </row>
    <row r="19504">
      <c r="D19504" s="10"/>
      <c r="E19504" s="10"/>
      <c r="G19504" s="81"/>
      <c r="AU19504" s="25"/>
    </row>
    <row r="19505">
      <c r="D19505" s="10"/>
      <c r="E19505" s="10"/>
      <c r="G19505" s="81"/>
      <c r="AU19505" s="25"/>
    </row>
    <row r="19506">
      <c r="D19506" s="10"/>
      <c r="E19506" s="10"/>
      <c r="G19506" s="81"/>
      <c r="AU19506" s="25"/>
    </row>
    <row r="19507">
      <c r="D19507" s="10"/>
      <c r="E19507" s="10"/>
      <c r="G19507" s="81"/>
      <c r="AU19507" s="25"/>
    </row>
    <row r="19508">
      <c r="D19508" s="10"/>
      <c r="E19508" s="10"/>
      <c r="G19508" s="81"/>
      <c r="AU19508" s="25"/>
    </row>
    <row r="19509">
      <c r="D19509" s="10"/>
      <c r="E19509" s="10"/>
      <c r="G19509" s="81"/>
      <c r="AU19509" s="25"/>
    </row>
    <row r="19510">
      <c r="D19510" s="10"/>
      <c r="E19510" s="10"/>
      <c r="G19510" s="81"/>
      <c r="AU19510" s="25"/>
    </row>
    <row r="19511">
      <c r="D19511" s="10"/>
      <c r="E19511" s="10"/>
      <c r="G19511" s="81"/>
      <c r="AU19511" s="25"/>
    </row>
    <row r="19512">
      <c r="D19512" s="10"/>
      <c r="E19512" s="10"/>
      <c r="G19512" s="81"/>
      <c r="AU19512" s="25"/>
    </row>
    <row r="19513">
      <c r="D19513" s="10"/>
      <c r="E19513" s="10"/>
      <c r="G19513" s="81"/>
      <c r="AU19513" s="25"/>
    </row>
    <row r="19514">
      <c r="D19514" s="10"/>
      <c r="E19514" s="10"/>
      <c r="G19514" s="81"/>
      <c r="AU19514" s="25"/>
    </row>
    <row r="19515">
      <c r="D19515" s="10"/>
      <c r="E19515" s="10"/>
      <c r="G19515" s="81"/>
      <c r="AU19515" s="25"/>
    </row>
    <row r="19516">
      <c r="D19516" s="10"/>
      <c r="E19516" s="10"/>
      <c r="G19516" s="81"/>
      <c r="AU19516" s="25"/>
    </row>
    <row r="19517">
      <c r="D19517" s="10"/>
      <c r="E19517" s="10"/>
      <c r="G19517" s="81"/>
      <c r="AU19517" s="25"/>
    </row>
    <row r="19518">
      <c r="D19518" s="10"/>
      <c r="E19518" s="10"/>
      <c r="G19518" s="81"/>
      <c r="AU19518" s="25"/>
    </row>
    <row r="19519">
      <c r="D19519" s="10"/>
      <c r="E19519" s="10"/>
      <c r="G19519" s="81"/>
      <c r="AU19519" s="25"/>
    </row>
    <row r="19520">
      <c r="D19520" s="10"/>
      <c r="E19520" s="10"/>
      <c r="G19520" s="81"/>
      <c r="AU19520" s="25"/>
    </row>
    <row r="19521">
      <c r="D19521" s="10"/>
      <c r="E19521" s="10"/>
      <c r="G19521" s="81"/>
      <c r="AU19521" s="25"/>
    </row>
    <row r="19522">
      <c r="D19522" s="10"/>
      <c r="E19522" s="10"/>
      <c r="G19522" s="81"/>
      <c r="AU19522" s="25"/>
    </row>
    <row r="19523">
      <c r="D19523" s="10"/>
      <c r="E19523" s="10"/>
      <c r="G19523" s="81"/>
      <c r="AU19523" s="25"/>
    </row>
    <row r="19524">
      <c r="D19524" s="10"/>
      <c r="E19524" s="10"/>
      <c r="G19524" s="81"/>
      <c r="AU19524" s="25"/>
    </row>
    <row r="19525">
      <c r="D19525" s="10"/>
      <c r="E19525" s="10"/>
      <c r="G19525" s="81"/>
      <c r="AU19525" s="25"/>
    </row>
    <row r="19526">
      <c r="D19526" s="10"/>
      <c r="E19526" s="10"/>
      <c r="G19526" s="81"/>
      <c r="AU19526" s="25"/>
    </row>
    <row r="19527">
      <c r="D19527" s="10"/>
      <c r="E19527" s="10"/>
      <c r="G19527" s="81"/>
      <c r="AU19527" s="25"/>
    </row>
    <row r="19528">
      <c r="D19528" s="10"/>
      <c r="E19528" s="10"/>
      <c r="G19528" s="81"/>
      <c r="AU19528" s="25"/>
    </row>
    <row r="19529">
      <c r="D19529" s="10"/>
      <c r="E19529" s="10"/>
      <c r="G19529" s="81"/>
      <c r="AU19529" s="25"/>
    </row>
    <row r="19530">
      <c r="D19530" s="10"/>
      <c r="E19530" s="10"/>
      <c r="G19530" s="81"/>
      <c r="AU19530" s="25"/>
    </row>
    <row r="19531">
      <c r="D19531" s="10"/>
      <c r="E19531" s="10"/>
      <c r="G19531" s="81"/>
      <c r="AU19531" s="25"/>
    </row>
    <row r="19532">
      <c r="D19532" s="10"/>
      <c r="E19532" s="10"/>
      <c r="G19532" s="81"/>
      <c r="AU19532" s="25"/>
    </row>
    <row r="19533">
      <c r="D19533" s="10"/>
      <c r="E19533" s="10"/>
      <c r="G19533" s="81"/>
      <c r="AU19533" s="25"/>
    </row>
    <row r="19534">
      <c r="D19534" s="10"/>
      <c r="E19534" s="10"/>
      <c r="G19534" s="81"/>
      <c r="AU19534" s="25"/>
    </row>
    <row r="19535">
      <c r="D19535" s="10"/>
      <c r="E19535" s="10"/>
      <c r="G19535" s="81"/>
      <c r="AU19535" s="25"/>
    </row>
    <row r="19536">
      <c r="D19536" s="10"/>
      <c r="E19536" s="10"/>
      <c r="G19536" s="81"/>
      <c r="AU19536" s="25"/>
    </row>
    <row r="19537">
      <c r="D19537" s="10"/>
      <c r="E19537" s="10"/>
      <c r="G19537" s="81"/>
      <c r="AU19537" s="25"/>
    </row>
    <row r="19538">
      <c r="D19538" s="10"/>
      <c r="E19538" s="10"/>
      <c r="G19538" s="81"/>
      <c r="AU19538" s="25"/>
    </row>
    <row r="19539">
      <c r="D19539" s="10"/>
      <c r="E19539" s="10"/>
      <c r="G19539" s="81"/>
      <c r="AU19539" s="25"/>
    </row>
    <row r="19540">
      <c r="D19540" s="10"/>
      <c r="E19540" s="10"/>
      <c r="G19540" s="81"/>
      <c r="AU19540" s="25"/>
    </row>
    <row r="19541">
      <c r="D19541" s="10"/>
      <c r="E19541" s="10"/>
      <c r="G19541" s="81"/>
      <c r="AU19541" s="25"/>
    </row>
    <row r="19542">
      <c r="D19542" s="10"/>
      <c r="E19542" s="10"/>
      <c r="G19542" s="81"/>
      <c r="AU19542" s="25"/>
    </row>
    <row r="19543">
      <c r="D19543" s="10"/>
      <c r="E19543" s="10"/>
      <c r="G19543" s="81"/>
      <c r="AU19543" s="25"/>
    </row>
    <row r="19544">
      <c r="D19544" s="10"/>
      <c r="E19544" s="10"/>
      <c r="G19544" s="81"/>
      <c r="AU19544" s="25"/>
    </row>
    <row r="19545">
      <c r="D19545" s="10"/>
      <c r="E19545" s="10"/>
      <c r="G19545" s="81"/>
      <c r="AU19545" s="25"/>
    </row>
    <row r="19546">
      <c r="D19546" s="10"/>
      <c r="E19546" s="10"/>
      <c r="G19546" s="81"/>
      <c r="AU19546" s="25"/>
    </row>
    <row r="19547">
      <c r="D19547" s="10"/>
      <c r="E19547" s="10"/>
      <c r="G19547" s="81"/>
      <c r="AU19547" s="25"/>
    </row>
    <row r="19548">
      <c r="D19548" s="10"/>
      <c r="E19548" s="10"/>
      <c r="G19548" s="81"/>
      <c r="AU19548" s="25"/>
    </row>
    <row r="19549">
      <c r="D19549" s="10"/>
      <c r="E19549" s="10"/>
      <c r="G19549" s="81"/>
      <c r="AU19549" s="25"/>
    </row>
    <row r="19550">
      <c r="D19550" s="10"/>
      <c r="E19550" s="10"/>
      <c r="G19550" s="81"/>
      <c r="AU19550" s="25"/>
    </row>
    <row r="19551">
      <c r="D19551" s="10"/>
      <c r="E19551" s="10"/>
      <c r="G19551" s="81"/>
      <c r="AU19551" s="25"/>
    </row>
    <row r="19552">
      <c r="D19552" s="10"/>
      <c r="E19552" s="10"/>
      <c r="G19552" s="81"/>
      <c r="AU19552" s="25"/>
    </row>
    <row r="19553">
      <c r="D19553" s="10"/>
      <c r="E19553" s="10"/>
      <c r="G19553" s="81"/>
      <c r="AU19553" s="25"/>
    </row>
    <row r="19554">
      <c r="D19554" s="10"/>
      <c r="E19554" s="10"/>
      <c r="G19554" s="81"/>
      <c r="AU19554" s="25"/>
    </row>
    <row r="19555">
      <c r="D19555" s="10"/>
      <c r="E19555" s="10"/>
      <c r="G19555" s="81"/>
      <c r="AU19555" s="25"/>
    </row>
    <row r="19556">
      <c r="D19556" s="10"/>
      <c r="E19556" s="10"/>
      <c r="G19556" s="81"/>
      <c r="AU19556" s="25"/>
    </row>
    <row r="19557">
      <c r="D19557" s="10"/>
      <c r="E19557" s="10"/>
      <c r="G19557" s="81"/>
      <c r="AU19557" s="25"/>
    </row>
    <row r="19558">
      <c r="D19558" s="10"/>
      <c r="E19558" s="10"/>
      <c r="G19558" s="81"/>
      <c r="AU19558" s="25"/>
    </row>
    <row r="19559">
      <c r="D19559" s="10"/>
      <c r="E19559" s="10"/>
      <c r="G19559" s="81"/>
      <c r="AU19559" s="25"/>
    </row>
    <row r="19560">
      <c r="D19560" s="10"/>
      <c r="E19560" s="10"/>
      <c r="G19560" s="81"/>
      <c r="AU19560" s="25"/>
    </row>
    <row r="19561">
      <c r="D19561" s="10"/>
      <c r="E19561" s="10"/>
      <c r="G19561" s="81"/>
      <c r="AU19561" s="25"/>
    </row>
    <row r="19562">
      <c r="D19562" s="10"/>
      <c r="E19562" s="10"/>
      <c r="G19562" s="81"/>
      <c r="AU19562" s="25"/>
    </row>
    <row r="19563">
      <c r="D19563" s="10"/>
      <c r="E19563" s="10"/>
      <c r="G19563" s="81"/>
      <c r="AU19563" s="25"/>
    </row>
    <row r="19564">
      <c r="D19564" s="10"/>
      <c r="E19564" s="10"/>
      <c r="G19564" s="81"/>
      <c r="AU19564" s="25"/>
    </row>
    <row r="19565">
      <c r="D19565" s="10"/>
      <c r="E19565" s="10"/>
      <c r="G19565" s="81"/>
      <c r="AU19565" s="25"/>
    </row>
    <row r="19566">
      <c r="D19566" s="10"/>
      <c r="E19566" s="10"/>
      <c r="G19566" s="81"/>
      <c r="AU19566" s="25"/>
    </row>
    <row r="19567">
      <c r="D19567" s="10"/>
      <c r="E19567" s="10"/>
      <c r="G19567" s="81"/>
      <c r="AU19567" s="25"/>
    </row>
    <row r="19568">
      <c r="D19568" s="10"/>
      <c r="E19568" s="10"/>
      <c r="G19568" s="81"/>
      <c r="AU19568" s="25"/>
    </row>
    <row r="19569">
      <c r="D19569" s="10"/>
      <c r="E19569" s="10"/>
      <c r="G19569" s="81"/>
      <c r="AU19569" s="25"/>
    </row>
    <row r="19570">
      <c r="D19570" s="10"/>
      <c r="E19570" s="10"/>
      <c r="G19570" s="81"/>
      <c r="AU19570" s="25"/>
    </row>
    <row r="19571">
      <c r="D19571" s="10"/>
      <c r="E19571" s="10"/>
      <c r="G19571" s="81"/>
      <c r="AU19571" s="25"/>
    </row>
    <row r="19572">
      <c r="D19572" s="10"/>
      <c r="E19572" s="10"/>
      <c r="G19572" s="81"/>
      <c r="AU19572" s="25"/>
    </row>
    <row r="19573">
      <c r="D19573" s="10"/>
      <c r="E19573" s="10"/>
      <c r="G19573" s="81"/>
      <c r="AU19573" s="25"/>
    </row>
    <row r="19574">
      <c r="D19574" s="10"/>
      <c r="E19574" s="10"/>
      <c r="G19574" s="81"/>
      <c r="AU19574" s="25"/>
    </row>
    <row r="19575">
      <c r="D19575" s="10"/>
      <c r="E19575" s="10"/>
      <c r="G19575" s="81"/>
      <c r="AU19575" s="25"/>
    </row>
    <row r="19576">
      <c r="D19576" s="10"/>
      <c r="E19576" s="10"/>
      <c r="G19576" s="81"/>
      <c r="AU19576" s="25"/>
    </row>
    <row r="19577">
      <c r="D19577" s="10"/>
      <c r="E19577" s="10"/>
      <c r="G19577" s="81"/>
      <c r="AU19577" s="25"/>
    </row>
    <row r="19578">
      <c r="D19578" s="10"/>
      <c r="E19578" s="10"/>
      <c r="G19578" s="81"/>
      <c r="AU19578" s="25"/>
    </row>
    <row r="19579">
      <c r="D19579" s="10"/>
      <c r="E19579" s="10"/>
      <c r="G19579" s="81"/>
      <c r="AU19579" s="25"/>
    </row>
    <row r="19580">
      <c r="D19580" s="10"/>
      <c r="E19580" s="10"/>
      <c r="G19580" s="81"/>
      <c r="AU19580" s="25"/>
    </row>
    <row r="19581">
      <c r="D19581" s="10"/>
      <c r="E19581" s="10"/>
      <c r="G19581" s="81"/>
      <c r="AU19581" s="25"/>
    </row>
    <row r="19582">
      <c r="D19582" s="10"/>
      <c r="E19582" s="10"/>
      <c r="G19582" s="81"/>
      <c r="AU19582" s="25"/>
    </row>
    <row r="19583">
      <c r="D19583" s="10"/>
      <c r="E19583" s="10"/>
      <c r="G19583" s="81"/>
      <c r="AU19583" s="25"/>
    </row>
    <row r="19584">
      <c r="D19584" s="10"/>
      <c r="E19584" s="10"/>
      <c r="G19584" s="81"/>
      <c r="AU19584" s="25"/>
    </row>
    <row r="19585">
      <c r="D19585" s="10"/>
      <c r="E19585" s="10"/>
      <c r="G19585" s="81"/>
      <c r="AU19585" s="25"/>
    </row>
    <row r="19586">
      <c r="D19586" s="10"/>
      <c r="E19586" s="10"/>
      <c r="G19586" s="81"/>
      <c r="AU19586" s="25"/>
    </row>
    <row r="19587">
      <c r="D19587" s="10"/>
      <c r="E19587" s="10"/>
      <c r="G19587" s="81"/>
      <c r="AU19587" s="25"/>
    </row>
    <row r="19588">
      <c r="D19588" s="10"/>
      <c r="E19588" s="10"/>
      <c r="G19588" s="81"/>
      <c r="AU19588" s="25"/>
    </row>
    <row r="19589">
      <c r="D19589" s="10"/>
      <c r="E19589" s="10"/>
      <c r="G19589" s="81"/>
      <c r="AU19589" s="25"/>
    </row>
    <row r="19590">
      <c r="D19590" s="10"/>
      <c r="E19590" s="10"/>
      <c r="G19590" s="81"/>
      <c r="AU19590" s="25"/>
    </row>
    <row r="19591">
      <c r="D19591" s="10"/>
      <c r="E19591" s="10"/>
      <c r="G19591" s="81"/>
      <c r="AU19591" s="25"/>
    </row>
    <row r="19592">
      <c r="D19592" s="10"/>
      <c r="E19592" s="10"/>
      <c r="G19592" s="81"/>
      <c r="AU19592" s="25"/>
    </row>
    <row r="19593">
      <c r="D19593" s="10"/>
      <c r="E19593" s="10"/>
      <c r="G19593" s="81"/>
      <c r="AU19593" s="25"/>
    </row>
    <row r="19594">
      <c r="D19594" s="10"/>
      <c r="E19594" s="10"/>
      <c r="G19594" s="81"/>
      <c r="AU19594" s="25"/>
    </row>
    <row r="19595">
      <c r="D19595" s="10"/>
      <c r="E19595" s="10"/>
      <c r="G19595" s="81"/>
      <c r="AU19595" s="25"/>
    </row>
    <row r="19596">
      <c r="D19596" s="10"/>
      <c r="E19596" s="10"/>
      <c r="G19596" s="81"/>
      <c r="AU19596" s="25"/>
    </row>
    <row r="19597">
      <c r="D19597" s="10"/>
      <c r="E19597" s="10"/>
      <c r="G19597" s="81"/>
      <c r="AU19597" s="25"/>
    </row>
    <row r="19598">
      <c r="D19598" s="10"/>
      <c r="E19598" s="10"/>
      <c r="G19598" s="81"/>
      <c r="AU19598" s="25"/>
    </row>
    <row r="19599">
      <c r="D19599" s="10"/>
      <c r="E19599" s="10"/>
      <c r="G19599" s="81"/>
      <c r="AU19599" s="25"/>
    </row>
    <row r="19600">
      <c r="D19600" s="10"/>
      <c r="E19600" s="10"/>
      <c r="G19600" s="81"/>
      <c r="AU19600" s="25"/>
    </row>
    <row r="19601">
      <c r="D19601" s="10"/>
      <c r="E19601" s="10"/>
      <c r="G19601" s="81"/>
      <c r="AU19601" s="25"/>
    </row>
    <row r="19602">
      <c r="D19602" s="10"/>
      <c r="E19602" s="10"/>
      <c r="G19602" s="81"/>
      <c r="AU19602" s="25"/>
    </row>
    <row r="19603">
      <c r="D19603" s="10"/>
      <c r="E19603" s="10"/>
      <c r="G19603" s="81"/>
      <c r="AU19603" s="25"/>
    </row>
    <row r="19604">
      <c r="D19604" s="10"/>
      <c r="E19604" s="10"/>
      <c r="G19604" s="81"/>
      <c r="AU19604" s="25"/>
    </row>
    <row r="19605">
      <c r="D19605" s="10"/>
      <c r="E19605" s="10"/>
      <c r="G19605" s="81"/>
      <c r="AU19605" s="25"/>
    </row>
    <row r="19606">
      <c r="D19606" s="10"/>
      <c r="E19606" s="10"/>
      <c r="G19606" s="81"/>
      <c r="AU19606" s="25"/>
    </row>
    <row r="19607">
      <c r="D19607" s="10"/>
      <c r="E19607" s="10"/>
      <c r="G19607" s="81"/>
      <c r="AU19607" s="25"/>
    </row>
    <row r="19608">
      <c r="D19608" s="10"/>
      <c r="E19608" s="10"/>
      <c r="G19608" s="81"/>
      <c r="AU19608" s="25"/>
    </row>
    <row r="19609">
      <c r="D19609" s="10"/>
      <c r="E19609" s="10"/>
      <c r="G19609" s="81"/>
      <c r="AU19609" s="25"/>
    </row>
    <row r="19610">
      <c r="D19610" s="10"/>
      <c r="E19610" s="10"/>
      <c r="G19610" s="81"/>
      <c r="AU19610" s="25"/>
    </row>
    <row r="19611">
      <c r="D19611" s="10"/>
      <c r="E19611" s="10"/>
      <c r="G19611" s="81"/>
      <c r="AU19611" s="25"/>
    </row>
    <row r="19612">
      <c r="D19612" s="10"/>
      <c r="E19612" s="10"/>
      <c r="G19612" s="81"/>
      <c r="AU19612" s="25"/>
    </row>
    <row r="19613">
      <c r="D19613" s="10"/>
      <c r="E19613" s="10"/>
      <c r="G19613" s="81"/>
      <c r="AU19613" s="25"/>
    </row>
    <row r="19614">
      <c r="D19614" s="10"/>
      <c r="E19614" s="10"/>
      <c r="G19614" s="81"/>
      <c r="AU19614" s="25"/>
    </row>
    <row r="19615">
      <c r="D19615" s="10"/>
      <c r="E19615" s="10"/>
      <c r="G19615" s="81"/>
      <c r="AU19615" s="25"/>
    </row>
    <row r="19616">
      <c r="D19616" s="10"/>
      <c r="E19616" s="10"/>
      <c r="G19616" s="81"/>
      <c r="AU19616" s="25"/>
    </row>
    <row r="19617">
      <c r="D19617" s="10"/>
      <c r="E19617" s="10"/>
      <c r="G19617" s="81"/>
      <c r="AU19617" s="25"/>
    </row>
    <row r="19618">
      <c r="D19618" s="10"/>
      <c r="E19618" s="10"/>
      <c r="G19618" s="81"/>
      <c r="AU19618" s="25"/>
    </row>
    <row r="19619">
      <c r="D19619" s="10"/>
      <c r="E19619" s="10"/>
      <c r="G19619" s="81"/>
      <c r="AU19619" s="25"/>
    </row>
    <row r="19620">
      <c r="D19620" s="10"/>
      <c r="E19620" s="10"/>
      <c r="G19620" s="81"/>
      <c r="AU19620" s="25"/>
    </row>
    <row r="19621">
      <c r="D19621" s="10"/>
      <c r="E19621" s="10"/>
      <c r="G19621" s="81"/>
      <c r="AU19621" s="25"/>
    </row>
    <row r="19622">
      <c r="D19622" s="10"/>
      <c r="E19622" s="10"/>
      <c r="G19622" s="81"/>
      <c r="AU19622" s="25"/>
    </row>
    <row r="19623">
      <c r="D19623" s="10"/>
      <c r="E19623" s="10"/>
      <c r="G19623" s="81"/>
      <c r="AU19623" s="25"/>
    </row>
    <row r="19624">
      <c r="D19624" s="10"/>
      <c r="E19624" s="10"/>
      <c r="G19624" s="81"/>
      <c r="AU19624" s="25"/>
    </row>
    <row r="19625">
      <c r="D19625" s="10"/>
      <c r="E19625" s="10"/>
      <c r="G19625" s="81"/>
      <c r="AU19625" s="25"/>
    </row>
    <row r="19626">
      <c r="D19626" s="10"/>
      <c r="E19626" s="10"/>
      <c r="G19626" s="81"/>
      <c r="AU19626" s="25"/>
    </row>
    <row r="19627">
      <c r="D19627" s="10"/>
      <c r="E19627" s="10"/>
      <c r="G19627" s="81"/>
      <c r="AU19627" s="25"/>
    </row>
    <row r="19628">
      <c r="D19628" s="10"/>
      <c r="E19628" s="10"/>
      <c r="G19628" s="81"/>
      <c r="AU19628" s="25"/>
    </row>
    <row r="19629">
      <c r="D19629" s="10"/>
      <c r="E19629" s="10"/>
      <c r="G19629" s="81"/>
      <c r="AU19629" s="25"/>
    </row>
    <row r="19630">
      <c r="D19630" s="10"/>
      <c r="E19630" s="10"/>
      <c r="G19630" s="81"/>
      <c r="AU19630" s="25"/>
    </row>
    <row r="19631">
      <c r="D19631" s="10"/>
      <c r="E19631" s="10"/>
      <c r="G19631" s="81"/>
      <c r="AU19631" s="25"/>
    </row>
    <row r="19632">
      <c r="D19632" s="10"/>
      <c r="E19632" s="10"/>
      <c r="G19632" s="81"/>
      <c r="AU19632" s="25"/>
    </row>
    <row r="19633">
      <c r="D19633" s="10"/>
      <c r="E19633" s="10"/>
      <c r="G19633" s="81"/>
      <c r="AU19633" s="25"/>
    </row>
    <row r="19634">
      <c r="D19634" s="10"/>
      <c r="E19634" s="10"/>
      <c r="G19634" s="81"/>
      <c r="AU19634" s="25"/>
    </row>
    <row r="19635">
      <c r="D19635" s="10"/>
      <c r="E19635" s="10"/>
      <c r="G19635" s="81"/>
      <c r="AU19635" s="25"/>
    </row>
    <row r="19636">
      <c r="D19636" s="10"/>
      <c r="E19636" s="10"/>
      <c r="G19636" s="81"/>
      <c r="AU19636" s="25"/>
    </row>
    <row r="19637">
      <c r="D19637" s="10"/>
      <c r="E19637" s="10"/>
      <c r="G19637" s="81"/>
      <c r="AU19637" s="25"/>
    </row>
    <row r="19638">
      <c r="D19638" s="10"/>
      <c r="E19638" s="10"/>
      <c r="G19638" s="81"/>
      <c r="AU19638" s="25"/>
    </row>
    <row r="19639">
      <c r="D19639" s="10"/>
      <c r="E19639" s="10"/>
      <c r="G19639" s="81"/>
      <c r="AU19639" s="25"/>
    </row>
    <row r="19640">
      <c r="D19640" s="10"/>
      <c r="E19640" s="10"/>
      <c r="G19640" s="81"/>
      <c r="AU19640" s="25"/>
    </row>
    <row r="19641">
      <c r="D19641" s="10"/>
      <c r="E19641" s="10"/>
      <c r="G19641" s="81"/>
      <c r="AU19641" s="25"/>
    </row>
    <row r="19642">
      <c r="D19642" s="10"/>
      <c r="E19642" s="10"/>
      <c r="G19642" s="81"/>
      <c r="AU19642" s="25"/>
    </row>
    <row r="19643">
      <c r="D19643" s="10"/>
      <c r="E19643" s="10"/>
      <c r="G19643" s="81"/>
      <c r="AU19643" s="25"/>
    </row>
    <row r="19644">
      <c r="D19644" s="10"/>
      <c r="E19644" s="10"/>
      <c r="G19644" s="81"/>
      <c r="AU19644" s="25"/>
    </row>
    <row r="19645">
      <c r="D19645" s="10"/>
      <c r="E19645" s="10"/>
      <c r="G19645" s="81"/>
      <c r="AU19645" s="25"/>
    </row>
    <row r="19646">
      <c r="D19646" s="10"/>
      <c r="E19646" s="10"/>
      <c r="G19646" s="81"/>
      <c r="AU19646" s="25"/>
    </row>
    <row r="19647">
      <c r="D19647" s="10"/>
      <c r="E19647" s="10"/>
      <c r="G19647" s="81"/>
      <c r="AU19647" s="25"/>
    </row>
    <row r="19648">
      <c r="D19648" s="10"/>
      <c r="E19648" s="10"/>
      <c r="G19648" s="81"/>
      <c r="AU19648" s="25"/>
    </row>
    <row r="19649">
      <c r="D19649" s="10"/>
      <c r="E19649" s="10"/>
      <c r="G19649" s="81"/>
      <c r="AU19649" s="25"/>
    </row>
    <row r="19650">
      <c r="D19650" s="10"/>
      <c r="E19650" s="10"/>
      <c r="G19650" s="81"/>
      <c r="AU19650" s="25"/>
    </row>
    <row r="19651">
      <c r="D19651" s="10"/>
      <c r="E19651" s="10"/>
      <c r="G19651" s="81"/>
      <c r="AU19651" s="25"/>
    </row>
    <row r="19652">
      <c r="D19652" s="10"/>
      <c r="E19652" s="10"/>
      <c r="G19652" s="81"/>
      <c r="AU19652" s="25"/>
    </row>
    <row r="19653">
      <c r="D19653" s="10"/>
      <c r="E19653" s="10"/>
      <c r="G19653" s="81"/>
      <c r="AU19653" s="25"/>
    </row>
    <row r="19654">
      <c r="D19654" s="10"/>
      <c r="E19654" s="10"/>
      <c r="G19654" s="81"/>
      <c r="AU19654" s="25"/>
    </row>
    <row r="19655">
      <c r="D19655" s="10"/>
      <c r="E19655" s="10"/>
      <c r="G19655" s="81"/>
      <c r="AU19655" s="25"/>
    </row>
    <row r="19656">
      <c r="D19656" s="10"/>
      <c r="E19656" s="10"/>
      <c r="G19656" s="81"/>
      <c r="AU19656" s="25"/>
    </row>
    <row r="19657">
      <c r="D19657" s="10"/>
      <c r="E19657" s="10"/>
      <c r="G19657" s="81"/>
      <c r="AU19657" s="25"/>
    </row>
    <row r="19658">
      <c r="D19658" s="10"/>
      <c r="E19658" s="10"/>
      <c r="G19658" s="81"/>
      <c r="AU19658" s="25"/>
    </row>
    <row r="19659">
      <c r="D19659" s="10"/>
      <c r="E19659" s="10"/>
      <c r="G19659" s="81"/>
      <c r="AU19659" s="25"/>
    </row>
    <row r="19660">
      <c r="D19660" s="10"/>
      <c r="E19660" s="10"/>
      <c r="G19660" s="81"/>
      <c r="AU19660" s="25"/>
    </row>
    <row r="19661">
      <c r="D19661" s="10"/>
      <c r="E19661" s="10"/>
      <c r="G19661" s="81"/>
      <c r="AU19661" s="25"/>
    </row>
    <row r="19662">
      <c r="D19662" s="10"/>
      <c r="E19662" s="10"/>
      <c r="G19662" s="81"/>
      <c r="AU19662" s="25"/>
    </row>
    <row r="19663">
      <c r="D19663" s="10"/>
      <c r="E19663" s="10"/>
      <c r="G19663" s="81"/>
      <c r="AU19663" s="25"/>
    </row>
    <row r="19664">
      <c r="D19664" s="10"/>
      <c r="E19664" s="10"/>
      <c r="G19664" s="81"/>
      <c r="AU19664" s="25"/>
    </row>
    <row r="19665">
      <c r="D19665" s="10"/>
      <c r="E19665" s="10"/>
      <c r="G19665" s="81"/>
      <c r="AU19665" s="25"/>
    </row>
    <row r="19666">
      <c r="D19666" s="10"/>
      <c r="E19666" s="10"/>
      <c r="G19666" s="81"/>
      <c r="AU19666" s="25"/>
    </row>
    <row r="19667">
      <c r="D19667" s="10"/>
      <c r="E19667" s="10"/>
      <c r="G19667" s="81"/>
      <c r="AU19667" s="25"/>
    </row>
    <row r="19668">
      <c r="D19668" s="10"/>
      <c r="E19668" s="10"/>
      <c r="G19668" s="81"/>
      <c r="AU19668" s="25"/>
    </row>
    <row r="19669">
      <c r="D19669" s="10"/>
      <c r="E19669" s="10"/>
      <c r="G19669" s="81"/>
      <c r="AU19669" s="25"/>
    </row>
    <row r="19670">
      <c r="D19670" s="10"/>
      <c r="E19670" s="10"/>
      <c r="G19670" s="81"/>
      <c r="AU19670" s="25"/>
    </row>
    <row r="19671">
      <c r="D19671" s="10"/>
      <c r="E19671" s="10"/>
      <c r="G19671" s="81"/>
      <c r="AU19671" s="25"/>
    </row>
    <row r="19672">
      <c r="D19672" s="10"/>
      <c r="E19672" s="10"/>
      <c r="G19672" s="81"/>
      <c r="AU19672" s="25"/>
    </row>
    <row r="19673">
      <c r="D19673" s="10"/>
      <c r="E19673" s="10"/>
      <c r="G19673" s="81"/>
      <c r="AU19673" s="25"/>
    </row>
    <row r="19674">
      <c r="D19674" s="10"/>
      <c r="E19674" s="10"/>
      <c r="G19674" s="81"/>
      <c r="AU19674" s="25"/>
    </row>
    <row r="19675">
      <c r="D19675" s="10"/>
      <c r="E19675" s="10"/>
      <c r="G19675" s="81"/>
      <c r="AU19675" s="25"/>
    </row>
    <row r="19676">
      <c r="D19676" s="10"/>
      <c r="E19676" s="10"/>
      <c r="G19676" s="81"/>
      <c r="AU19676" s="25"/>
    </row>
    <row r="19677">
      <c r="D19677" s="10"/>
      <c r="E19677" s="10"/>
      <c r="G19677" s="81"/>
      <c r="AU19677" s="25"/>
    </row>
    <row r="19678">
      <c r="D19678" s="10"/>
      <c r="E19678" s="10"/>
      <c r="G19678" s="81"/>
      <c r="AU19678" s="25"/>
    </row>
    <row r="19679">
      <c r="D19679" s="10"/>
      <c r="E19679" s="10"/>
      <c r="G19679" s="81"/>
      <c r="AU19679" s="25"/>
    </row>
    <row r="19680">
      <c r="D19680" s="10"/>
      <c r="E19680" s="10"/>
      <c r="G19680" s="81"/>
      <c r="AU19680" s="25"/>
    </row>
    <row r="19681">
      <c r="D19681" s="10"/>
      <c r="E19681" s="10"/>
      <c r="G19681" s="81"/>
      <c r="AU19681" s="25"/>
    </row>
    <row r="19682">
      <c r="D19682" s="10"/>
      <c r="E19682" s="10"/>
      <c r="G19682" s="81"/>
      <c r="AU19682" s="25"/>
    </row>
    <row r="19683">
      <c r="D19683" s="10"/>
      <c r="E19683" s="10"/>
      <c r="G19683" s="81"/>
      <c r="AU19683" s="25"/>
    </row>
    <row r="19684">
      <c r="D19684" s="10"/>
      <c r="E19684" s="10"/>
      <c r="G19684" s="81"/>
      <c r="AU19684" s="25"/>
    </row>
    <row r="19685">
      <c r="D19685" s="10"/>
      <c r="E19685" s="10"/>
      <c r="G19685" s="81"/>
      <c r="AU19685" s="25"/>
    </row>
    <row r="19686">
      <c r="D19686" s="10"/>
      <c r="E19686" s="10"/>
      <c r="G19686" s="81"/>
      <c r="AU19686" s="25"/>
    </row>
    <row r="19687">
      <c r="D19687" s="10"/>
      <c r="E19687" s="10"/>
      <c r="G19687" s="81"/>
      <c r="AU19687" s="25"/>
    </row>
    <row r="19688">
      <c r="D19688" s="10"/>
      <c r="E19688" s="10"/>
      <c r="G19688" s="81"/>
      <c r="AU19688" s="25"/>
    </row>
    <row r="19689">
      <c r="D19689" s="10"/>
      <c r="E19689" s="10"/>
      <c r="G19689" s="81"/>
      <c r="AU19689" s="25"/>
    </row>
    <row r="19690">
      <c r="D19690" s="10"/>
      <c r="E19690" s="10"/>
      <c r="G19690" s="81"/>
      <c r="AU19690" s="25"/>
    </row>
    <row r="19691">
      <c r="D19691" s="10"/>
      <c r="E19691" s="10"/>
      <c r="G19691" s="81"/>
      <c r="AU19691" s="25"/>
    </row>
    <row r="19692">
      <c r="D19692" s="10"/>
      <c r="E19692" s="10"/>
      <c r="G19692" s="81"/>
      <c r="AU19692" s="25"/>
    </row>
    <row r="19693">
      <c r="D19693" s="10"/>
      <c r="E19693" s="10"/>
      <c r="G19693" s="81"/>
      <c r="AU19693" s="25"/>
    </row>
    <row r="19694">
      <c r="D19694" s="10"/>
      <c r="E19694" s="10"/>
      <c r="G19694" s="81"/>
      <c r="AU19694" s="25"/>
    </row>
    <row r="19695">
      <c r="D19695" s="10"/>
      <c r="E19695" s="10"/>
      <c r="G19695" s="81"/>
      <c r="AU19695" s="25"/>
    </row>
    <row r="19696">
      <c r="D19696" s="10"/>
      <c r="E19696" s="10"/>
      <c r="G19696" s="81"/>
      <c r="AU19696" s="25"/>
    </row>
    <row r="19697">
      <c r="D19697" s="10"/>
      <c r="E19697" s="10"/>
      <c r="G19697" s="81"/>
      <c r="AU19697" s="25"/>
    </row>
    <row r="19698">
      <c r="D19698" s="10"/>
      <c r="E19698" s="10"/>
      <c r="G19698" s="81"/>
      <c r="AU19698" s="25"/>
    </row>
    <row r="19699">
      <c r="D19699" s="10"/>
      <c r="E19699" s="10"/>
      <c r="G19699" s="81"/>
      <c r="AU19699" s="25"/>
    </row>
    <row r="19700">
      <c r="D19700" s="10"/>
      <c r="E19700" s="10"/>
      <c r="G19700" s="81"/>
      <c r="AU19700" s="25"/>
    </row>
    <row r="19701">
      <c r="D19701" s="10"/>
      <c r="E19701" s="10"/>
      <c r="G19701" s="81"/>
      <c r="AU19701" s="25"/>
    </row>
    <row r="19702">
      <c r="D19702" s="10"/>
      <c r="E19702" s="10"/>
      <c r="G19702" s="81"/>
      <c r="AU19702" s="25"/>
    </row>
    <row r="19703">
      <c r="D19703" s="10"/>
      <c r="E19703" s="10"/>
      <c r="G19703" s="81"/>
      <c r="AU19703" s="25"/>
    </row>
    <row r="19704">
      <c r="D19704" s="10"/>
      <c r="E19704" s="10"/>
      <c r="G19704" s="81"/>
      <c r="AU19704" s="25"/>
    </row>
    <row r="19705">
      <c r="D19705" s="10"/>
      <c r="E19705" s="10"/>
      <c r="G19705" s="81"/>
      <c r="AU19705" s="25"/>
    </row>
    <row r="19706">
      <c r="D19706" s="10"/>
      <c r="E19706" s="10"/>
      <c r="G19706" s="81"/>
      <c r="AU19706" s="25"/>
    </row>
    <row r="19707">
      <c r="D19707" s="10"/>
      <c r="E19707" s="10"/>
      <c r="G19707" s="81"/>
      <c r="AU19707" s="25"/>
    </row>
    <row r="19708">
      <c r="D19708" s="10"/>
      <c r="E19708" s="10"/>
      <c r="G19708" s="81"/>
      <c r="AU19708" s="25"/>
    </row>
    <row r="19709">
      <c r="D19709" s="10"/>
      <c r="E19709" s="10"/>
      <c r="G19709" s="81"/>
      <c r="AU19709" s="25"/>
    </row>
    <row r="19710">
      <c r="D19710" s="10"/>
      <c r="E19710" s="10"/>
      <c r="G19710" s="81"/>
      <c r="AU19710" s="25"/>
    </row>
    <row r="19711">
      <c r="D19711" s="10"/>
      <c r="E19711" s="10"/>
      <c r="G19711" s="81"/>
      <c r="AU19711" s="25"/>
    </row>
    <row r="19712">
      <c r="D19712" s="10"/>
      <c r="E19712" s="10"/>
      <c r="G19712" s="81"/>
      <c r="AU19712" s="25"/>
    </row>
    <row r="19713">
      <c r="D19713" s="10"/>
      <c r="E19713" s="10"/>
      <c r="G19713" s="81"/>
      <c r="AU19713" s="25"/>
    </row>
    <row r="19714">
      <c r="D19714" s="10"/>
      <c r="E19714" s="10"/>
      <c r="G19714" s="81"/>
      <c r="AU19714" s="25"/>
    </row>
    <row r="19715">
      <c r="D19715" s="10"/>
      <c r="E19715" s="10"/>
      <c r="G19715" s="81"/>
      <c r="AU19715" s="25"/>
    </row>
    <row r="19716">
      <c r="D19716" s="10"/>
      <c r="E19716" s="10"/>
      <c r="G19716" s="81"/>
      <c r="AU19716" s="25"/>
    </row>
    <row r="19717">
      <c r="D19717" s="10"/>
      <c r="E19717" s="10"/>
      <c r="G19717" s="81"/>
      <c r="AU19717" s="25"/>
    </row>
    <row r="19718">
      <c r="D19718" s="10"/>
      <c r="E19718" s="10"/>
      <c r="G19718" s="81"/>
      <c r="AU19718" s="25"/>
    </row>
    <row r="19719">
      <c r="D19719" s="10"/>
      <c r="E19719" s="10"/>
      <c r="G19719" s="81"/>
      <c r="AU19719" s="25"/>
    </row>
    <row r="19720">
      <c r="D19720" s="10"/>
      <c r="E19720" s="10"/>
      <c r="G19720" s="81"/>
      <c r="AU19720" s="25"/>
    </row>
    <row r="19721">
      <c r="D19721" s="10"/>
      <c r="E19721" s="10"/>
      <c r="G19721" s="81"/>
      <c r="AU19721" s="25"/>
    </row>
    <row r="19722">
      <c r="D19722" s="10"/>
      <c r="E19722" s="10"/>
      <c r="G19722" s="81"/>
      <c r="AU19722" s="25"/>
    </row>
    <row r="19723">
      <c r="D19723" s="10"/>
      <c r="E19723" s="10"/>
      <c r="G19723" s="81"/>
      <c r="AU19723" s="25"/>
    </row>
    <row r="19724">
      <c r="D19724" s="10"/>
      <c r="E19724" s="10"/>
      <c r="G19724" s="81"/>
      <c r="AU19724" s="25"/>
    </row>
    <row r="19725">
      <c r="D19725" s="10"/>
      <c r="E19725" s="10"/>
      <c r="G19725" s="81"/>
      <c r="AU19725" s="25"/>
    </row>
    <row r="19726">
      <c r="D19726" s="10"/>
      <c r="E19726" s="10"/>
      <c r="G19726" s="81"/>
      <c r="AU19726" s="25"/>
    </row>
    <row r="19727">
      <c r="D19727" s="10"/>
      <c r="E19727" s="10"/>
      <c r="G19727" s="81"/>
      <c r="AU19727" s="25"/>
    </row>
    <row r="19728">
      <c r="D19728" s="10"/>
      <c r="E19728" s="10"/>
      <c r="G19728" s="81"/>
      <c r="AU19728" s="25"/>
    </row>
    <row r="19729">
      <c r="D19729" s="10"/>
      <c r="E19729" s="10"/>
      <c r="G19729" s="81"/>
      <c r="AU19729" s="25"/>
    </row>
    <row r="19730">
      <c r="D19730" s="10"/>
      <c r="E19730" s="10"/>
      <c r="G19730" s="81"/>
      <c r="AU19730" s="25"/>
    </row>
    <row r="19731">
      <c r="D19731" s="10"/>
      <c r="E19731" s="10"/>
      <c r="G19731" s="81"/>
      <c r="AU19731" s="25"/>
    </row>
    <row r="19732">
      <c r="D19732" s="10"/>
      <c r="E19732" s="10"/>
      <c r="G19732" s="81"/>
      <c r="AU19732" s="25"/>
    </row>
    <row r="19733">
      <c r="D19733" s="10"/>
      <c r="E19733" s="10"/>
      <c r="G19733" s="81"/>
      <c r="AU19733" s="25"/>
    </row>
    <row r="19734">
      <c r="D19734" s="10"/>
      <c r="E19734" s="10"/>
      <c r="G19734" s="81"/>
      <c r="AU19734" s="25"/>
    </row>
    <row r="19735">
      <c r="D19735" s="10"/>
      <c r="E19735" s="10"/>
      <c r="G19735" s="81"/>
      <c r="AU19735" s="25"/>
    </row>
    <row r="19736">
      <c r="D19736" s="10"/>
      <c r="E19736" s="10"/>
      <c r="G19736" s="81"/>
      <c r="AU19736" s="25"/>
    </row>
    <row r="19737">
      <c r="D19737" s="10"/>
      <c r="E19737" s="10"/>
      <c r="G19737" s="81"/>
      <c r="AU19737" s="25"/>
    </row>
    <row r="19738">
      <c r="D19738" s="10"/>
      <c r="E19738" s="10"/>
      <c r="G19738" s="81"/>
      <c r="AU19738" s="25"/>
    </row>
    <row r="19739">
      <c r="D19739" s="10"/>
      <c r="E19739" s="10"/>
      <c r="G19739" s="81"/>
      <c r="AU19739" s="25"/>
    </row>
    <row r="19740">
      <c r="D19740" s="10"/>
      <c r="E19740" s="10"/>
      <c r="G19740" s="81"/>
      <c r="AU19740" s="25"/>
    </row>
    <row r="19741">
      <c r="D19741" s="10"/>
      <c r="E19741" s="10"/>
      <c r="G19741" s="81"/>
      <c r="AU19741" s="25"/>
    </row>
    <row r="19742">
      <c r="D19742" s="10"/>
      <c r="E19742" s="10"/>
      <c r="G19742" s="81"/>
      <c r="AU19742" s="25"/>
    </row>
    <row r="19743">
      <c r="D19743" s="10"/>
      <c r="E19743" s="10"/>
      <c r="G19743" s="81"/>
      <c r="AU19743" s="25"/>
    </row>
    <row r="19744">
      <c r="D19744" s="10"/>
      <c r="E19744" s="10"/>
      <c r="G19744" s="81"/>
      <c r="AU19744" s="25"/>
    </row>
    <row r="19745">
      <c r="D19745" s="10"/>
      <c r="E19745" s="10"/>
      <c r="G19745" s="81"/>
      <c r="AU19745" s="25"/>
    </row>
    <row r="19746">
      <c r="D19746" s="10"/>
      <c r="E19746" s="10"/>
      <c r="G19746" s="81"/>
      <c r="AU19746" s="25"/>
    </row>
    <row r="19747">
      <c r="D19747" s="10"/>
      <c r="E19747" s="10"/>
      <c r="G19747" s="81"/>
      <c r="AU19747" s="25"/>
    </row>
    <row r="19748">
      <c r="D19748" s="10"/>
      <c r="E19748" s="10"/>
      <c r="G19748" s="81"/>
      <c r="AU19748" s="25"/>
    </row>
    <row r="19749">
      <c r="D19749" s="10"/>
      <c r="E19749" s="10"/>
      <c r="G19749" s="81"/>
      <c r="AU19749" s="25"/>
    </row>
    <row r="19750">
      <c r="D19750" s="10"/>
      <c r="E19750" s="10"/>
      <c r="G19750" s="81"/>
      <c r="AU19750" s="25"/>
    </row>
    <row r="19751">
      <c r="D19751" s="10"/>
      <c r="E19751" s="10"/>
      <c r="G19751" s="81"/>
      <c r="AU19751" s="25"/>
    </row>
    <row r="19752">
      <c r="D19752" s="10"/>
      <c r="E19752" s="10"/>
      <c r="G19752" s="81"/>
      <c r="AU19752" s="25"/>
    </row>
    <row r="19753">
      <c r="D19753" s="10"/>
      <c r="E19753" s="10"/>
      <c r="G19753" s="81"/>
      <c r="AU19753" s="25"/>
    </row>
    <row r="19754">
      <c r="D19754" s="10"/>
      <c r="E19754" s="10"/>
      <c r="G19754" s="81"/>
      <c r="AU19754" s="25"/>
    </row>
    <row r="19755">
      <c r="D19755" s="10"/>
      <c r="E19755" s="10"/>
      <c r="G19755" s="81"/>
      <c r="AU19755" s="25"/>
    </row>
    <row r="19756">
      <c r="D19756" s="10"/>
      <c r="E19756" s="10"/>
      <c r="G19756" s="81"/>
      <c r="AU19756" s="25"/>
    </row>
    <row r="19757">
      <c r="D19757" s="10"/>
      <c r="E19757" s="10"/>
      <c r="G19757" s="81"/>
      <c r="AU19757" s="25"/>
    </row>
    <row r="19758">
      <c r="D19758" s="10"/>
      <c r="E19758" s="10"/>
      <c r="G19758" s="81"/>
      <c r="AU19758" s="25"/>
    </row>
    <row r="19759">
      <c r="D19759" s="10"/>
      <c r="E19759" s="10"/>
      <c r="G19759" s="81"/>
      <c r="AU19759" s="25"/>
    </row>
    <row r="19760">
      <c r="D19760" s="10"/>
      <c r="E19760" s="10"/>
      <c r="G19760" s="81"/>
      <c r="AU19760" s="25"/>
    </row>
    <row r="19761">
      <c r="D19761" s="10"/>
      <c r="E19761" s="10"/>
      <c r="G19761" s="81"/>
      <c r="AU19761" s="25"/>
    </row>
    <row r="19762">
      <c r="D19762" s="10"/>
      <c r="E19762" s="10"/>
      <c r="G19762" s="81"/>
      <c r="AU19762" s="25"/>
    </row>
    <row r="19763">
      <c r="D19763" s="10"/>
      <c r="E19763" s="10"/>
      <c r="G19763" s="81"/>
      <c r="AU19763" s="25"/>
    </row>
    <row r="19764">
      <c r="D19764" s="10"/>
      <c r="E19764" s="10"/>
      <c r="G19764" s="81"/>
      <c r="AU19764" s="25"/>
    </row>
    <row r="19765">
      <c r="D19765" s="10"/>
      <c r="E19765" s="10"/>
      <c r="G19765" s="81"/>
      <c r="AU19765" s="25"/>
    </row>
    <row r="19766">
      <c r="D19766" s="10"/>
      <c r="E19766" s="10"/>
      <c r="G19766" s="81"/>
      <c r="AU19766" s="25"/>
    </row>
    <row r="19767">
      <c r="D19767" s="10"/>
      <c r="E19767" s="10"/>
      <c r="G19767" s="81"/>
      <c r="AU19767" s="25"/>
    </row>
    <row r="19768">
      <c r="D19768" s="10"/>
      <c r="E19768" s="10"/>
      <c r="G19768" s="81"/>
      <c r="AU19768" s="25"/>
    </row>
    <row r="19769">
      <c r="D19769" s="10"/>
      <c r="E19769" s="10"/>
      <c r="G19769" s="81"/>
      <c r="AU19769" s="25"/>
    </row>
    <row r="19770">
      <c r="D19770" s="10"/>
      <c r="E19770" s="10"/>
      <c r="G19770" s="81"/>
      <c r="AU19770" s="25"/>
    </row>
    <row r="19771">
      <c r="D19771" s="10"/>
      <c r="E19771" s="10"/>
      <c r="G19771" s="81"/>
      <c r="AU19771" s="25"/>
    </row>
    <row r="19772">
      <c r="D19772" s="10"/>
      <c r="E19772" s="10"/>
      <c r="G19772" s="81"/>
      <c r="AU19772" s="25"/>
    </row>
    <row r="19773">
      <c r="D19773" s="10"/>
      <c r="E19773" s="10"/>
      <c r="G19773" s="81"/>
      <c r="AU19773" s="25"/>
    </row>
    <row r="19774">
      <c r="D19774" s="10"/>
      <c r="E19774" s="10"/>
      <c r="G19774" s="81"/>
      <c r="AU19774" s="25"/>
    </row>
    <row r="19775">
      <c r="D19775" s="10"/>
      <c r="E19775" s="10"/>
      <c r="G19775" s="81"/>
      <c r="AU19775" s="25"/>
    </row>
    <row r="19776">
      <c r="D19776" s="10"/>
      <c r="E19776" s="10"/>
      <c r="G19776" s="81"/>
      <c r="AU19776" s="25"/>
    </row>
    <row r="19777">
      <c r="D19777" s="10"/>
      <c r="E19777" s="10"/>
      <c r="G19777" s="81"/>
      <c r="AU19777" s="25"/>
    </row>
    <row r="19778">
      <c r="D19778" s="10"/>
      <c r="E19778" s="10"/>
      <c r="G19778" s="81"/>
      <c r="AU19778" s="25"/>
    </row>
    <row r="19779">
      <c r="D19779" s="10"/>
      <c r="E19779" s="10"/>
      <c r="G19779" s="81"/>
      <c r="AU19779" s="25"/>
    </row>
    <row r="19780">
      <c r="D19780" s="10"/>
      <c r="E19780" s="10"/>
      <c r="G19780" s="81"/>
      <c r="AU19780" s="25"/>
    </row>
    <row r="19781">
      <c r="D19781" s="10"/>
      <c r="E19781" s="10"/>
      <c r="G19781" s="81"/>
      <c r="AU19781" s="25"/>
    </row>
    <row r="19782">
      <c r="D19782" s="10"/>
      <c r="E19782" s="10"/>
      <c r="G19782" s="81"/>
      <c r="AU19782" s="25"/>
    </row>
    <row r="19783">
      <c r="D19783" s="10"/>
      <c r="E19783" s="10"/>
      <c r="G19783" s="81"/>
      <c r="AU19783" s="25"/>
    </row>
    <row r="19784">
      <c r="D19784" s="10"/>
      <c r="E19784" s="10"/>
      <c r="G19784" s="81"/>
      <c r="AU19784" s="25"/>
    </row>
    <row r="19785">
      <c r="D19785" s="10"/>
      <c r="E19785" s="10"/>
      <c r="G19785" s="81"/>
      <c r="AU19785" s="25"/>
    </row>
    <row r="19786">
      <c r="D19786" s="10"/>
      <c r="E19786" s="10"/>
      <c r="G19786" s="81"/>
      <c r="AU19786" s="25"/>
    </row>
    <row r="19787">
      <c r="D19787" s="10"/>
      <c r="E19787" s="10"/>
      <c r="G19787" s="81"/>
      <c r="AU19787" s="25"/>
    </row>
    <row r="19788">
      <c r="D19788" s="10"/>
      <c r="E19788" s="10"/>
      <c r="G19788" s="81"/>
      <c r="AU19788" s="25"/>
    </row>
    <row r="19789">
      <c r="D19789" s="10"/>
      <c r="E19789" s="10"/>
      <c r="G19789" s="81"/>
      <c r="AU19789" s="25"/>
    </row>
    <row r="19790">
      <c r="D19790" s="10"/>
      <c r="E19790" s="10"/>
      <c r="G19790" s="81"/>
      <c r="AU19790" s="25"/>
    </row>
    <row r="19791">
      <c r="D19791" s="10"/>
      <c r="E19791" s="10"/>
      <c r="G19791" s="81"/>
      <c r="AU19791" s="25"/>
    </row>
    <row r="19792">
      <c r="D19792" s="10"/>
      <c r="E19792" s="10"/>
      <c r="G19792" s="81"/>
      <c r="AU19792" s="25"/>
    </row>
    <row r="19793">
      <c r="D19793" s="10"/>
      <c r="E19793" s="10"/>
      <c r="G19793" s="81"/>
      <c r="AU19793" s="25"/>
    </row>
    <row r="19794">
      <c r="D19794" s="10"/>
      <c r="E19794" s="10"/>
      <c r="G19794" s="81"/>
      <c r="AU19794" s="25"/>
    </row>
    <row r="19795">
      <c r="D19795" s="10"/>
      <c r="E19795" s="10"/>
      <c r="G19795" s="81"/>
      <c r="AU19795" s="25"/>
    </row>
    <row r="19796">
      <c r="D19796" s="10"/>
      <c r="E19796" s="10"/>
      <c r="G19796" s="81"/>
      <c r="AU19796" s="25"/>
    </row>
    <row r="19797">
      <c r="D19797" s="10"/>
      <c r="E19797" s="10"/>
      <c r="G19797" s="81"/>
      <c r="AU19797" s="25"/>
    </row>
    <row r="19798">
      <c r="D19798" s="10"/>
      <c r="E19798" s="10"/>
      <c r="G19798" s="81"/>
      <c r="AU19798" s="25"/>
    </row>
    <row r="19799">
      <c r="D19799" s="10"/>
      <c r="E19799" s="10"/>
      <c r="G19799" s="81"/>
      <c r="AU19799" s="25"/>
    </row>
    <row r="19800">
      <c r="D19800" s="10"/>
      <c r="E19800" s="10"/>
      <c r="G19800" s="81"/>
      <c r="AU19800" s="25"/>
    </row>
    <row r="19801">
      <c r="D19801" s="10"/>
      <c r="E19801" s="10"/>
      <c r="G19801" s="81"/>
      <c r="AU19801" s="25"/>
    </row>
    <row r="19802">
      <c r="D19802" s="10"/>
      <c r="E19802" s="10"/>
      <c r="G19802" s="81"/>
      <c r="AU19802" s="25"/>
    </row>
    <row r="19803">
      <c r="D19803" s="10"/>
      <c r="E19803" s="10"/>
      <c r="G19803" s="81"/>
      <c r="AU19803" s="25"/>
    </row>
    <row r="19804">
      <c r="D19804" s="10"/>
      <c r="E19804" s="10"/>
      <c r="G19804" s="81"/>
      <c r="AU19804" s="25"/>
    </row>
    <row r="19805">
      <c r="D19805" s="10"/>
      <c r="E19805" s="10"/>
      <c r="G19805" s="81"/>
      <c r="AU19805" s="25"/>
    </row>
    <row r="19806">
      <c r="D19806" s="10"/>
      <c r="E19806" s="10"/>
      <c r="G19806" s="81"/>
      <c r="AU19806" s="25"/>
    </row>
    <row r="19807">
      <c r="D19807" s="10"/>
      <c r="E19807" s="10"/>
      <c r="G19807" s="81"/>
      <c r="AU19807" s="25"/>
    </row>
    <row r="19808">
      <c r="D19808" s="10"/>
      <c r="E19808" s="10"/>
      <c r="G19808" s="81"/>
      <c r="AU19808" s="25"/>
    </row>
    <row r="19809">
      <c r="D19809" s="10"/>
      <c r="E19809" s="10"/>
      <c r="G19809" s="81"/>
      <c r="AU19809" s="25"/>
    </row>
    <row r="19810">
      <c r="D19810" s="10"/>
      <c r="E19810" s="10"/>
      <c r="G19810" s="81"/>
      <c r="AU19810" s="25"/>
    </row>
    <row r="19811">
      <c r="D19811" s="10"/>
      <c r="E19811" s="10"/>
      <c r="G19811" s="81"/>
      <c r="AU19811" s="25"/>
    </row>
    <row r="19812">
      <c r="D19812" s="10"/>
      <c r="E19812" s="10"/>
      <c r="G19812" s="81"/>
      <c r="AU19812" s="25"/>
    </row>
    <row r="19813">
      <c r="D19813" s="10"/>
      <c r="E19813" s="10"/>
      <c r="G19813" s="81"/>
      <c r="AU19813" s="25"/>
    </row>
    <row r="19814">
      <c r="D19814" s="10"/>
      <c r="E19814" s="10"/>
      <c r="G19814" s="81"/>
      <c r="AU19814" s="25"/>
    </row>
    <row r="19815">
      <c r="D19815" s="10"/>
      <c r="E19815" s="10"/>
      <c r="G19815" s="81"/>
      <c r="AU19815" s="25"/>
    </row>
    <row r="19816">
      <c r="D19816" s="10"/>
      <c r="E19816" s="10"/>
      <c r="G19816" s="81"/>
      <c r="AU19816" s="25"/>
    </row>
    <row r="19817">
      <c r="D19817" s="10"/>
      <c r="E19817" s="10"/>
      <c r="G19817" s="81"/>
      <c r="AU19817" s="25"/>
    </row>
    <row r="19818">
      <c r="D19818" s="10"/>
      <c r="E19818" s="10"/>
      <c r="G19818" s="81"/>
      <c r="AU19818" s="25"/>
    </row>
    <row r="19819">
      <c r="D19819" s="10"/>
      <c r="E19819" s="10"/>
      <c r="G19819" s="81"/>
      <c r="AU19819" s="25"/>
    </row>
    <row r="19820">
      <c r="D19820" s="10"/>
      <c r="E19820" s="10"/>
      <c r="G19820" s="81"/>
      <c r="AU19820" s="25"/>
    </row>
    <row r="19821">
      <c r="D19821" s="10"/>
      <c r="E19821" s="10"/>
      <c r="G19821" s="81"/>
      <c r="AU19821" s="25"/>
    </row>
    <row r="19822">
      <c r="D19822" s="10"/>
      <c r="E19822" s="10"/>
      <c r="G19822" s="81"/>
      <c r="AU19822" s="25"/>
    </row>
    <row r="19823">
      <c r="D19823" s="10"/>
      <c r="E19823" s="10"/>
      <c r="G19823" s="81"/>
      <c r="AU19823" s="25"/>
    </row>
    <row r="19824">
      <c r="D19824" s="10"/>
      <c r="E19824" s="10"/>
      <c r="G19824" s="81"/>
      <c r="AU19824" s="25"/>
    </row>
    <row r="19825">
      <c r="D19825" s="10"/>
      <c r="E19825" s="10"/>
      <c r="G19825" s="81"/>
      <c r="AU19825" s="25"/>
    </row>
    <row r="19826">
      <c r="D19826" s="10"/>
      <c r="E19826" s="10"/>
      <c r="G19826" s="81"/>
      <c r="AU19826" s="25"/>
    </row>
    <row r="19827">
      <c r="D19827" s="10"/>
      <c r="E19827" s="10"/>
      <c r="G19827" s="81"/>
      <c r="AU19827" s="25"/>
    </row>
    <row r="19828">
      <c r="D19828" s="10"/>
      <c r="E19828" s="10"/>
      <c r="G19828" s="81"/>
      <c r="AU19828" s="25"/>
    </row>
    <row r="19829">
      <c r="D19829" s="10"/>
      <c r="E19829" s="10"/>
      <c r="G19829" s="81"/>
      <c r="AU19829" s="25"/>
    </row>
    <row r="19830">
      <c r="D19830" s="10"/>
      <c r="E19830" s="10"/>
      <c r="G19830" s="81"/>
      <c r="AU19830" s="25"/>
    </row>
    <row r="19831">
      <c r="D19831" s="10"/>
      <c r="E19831" s="10"/>
      <c r="G19831" s="81"/>
      <c r="AU19831" s="25"/>
    </row>
    <row r="19832">
      <c r="D19832" s="10"/>
      <c r="E19832" s="10"/>
      <c r="G19832" s="81"/>
      <c r="AU19832" s="25"/>
    </row>
    <row r="19833">
      <c r="D19833" s="10"/>
      <c r="E19833" s="10"/>
      <c r="G19833" s="81"/>
      <c r="AU19833" s="25"/>
    </row>
    <row r="19834">
      <c r="D19834" s="10"/>
      <c r="E19834" s="10"/>
      <c r="G19834" s="81"/>
      <c r="AU19834" s="25"/>
    </row>
    <row r="19835">
      <c r="D19835" s="10"/>
      <c r="E19835" s="10"/>
      <c r="G19835" s="81"/>
      <c r="AU19835" s="25"/>
    </row>
    <row r="19836">
      <c r="D19836" s="10"/>
      <c r="E19836" s="10"/>
      <c r="G19836" s="81"/>
      <c r="AU19836" s="25"/>
    </row>
    <row r="19837">
      <c r="D19837" s="10"/>
      <c r="E19837" s="10"/>
      <c r="G19837" s="81"/>
      <c r="AU19837" s="25"/>
    </row>
    <row r="19838">
      <c r="D19838" s="10"/>
      <c r="E19838" s="10"/>
      <c r="G19838" s="81"/>
      <c r="AU19838" s="25"/>
    </row>
    <row r="19839">
      <c r="D19839" s="10"/>
      <c r="E19839" s="10"/>
      <c r="G19839" s="81"/>
      <c r="AU19839" s="25"/>
    </row>
    <row r="19840">
      <c r="D19840" s="10"/>
      <c r="E19840" s="10"/>
      <c r="G19840" s="81"/>
      <c r="AU19840" s="25"/>
    </row>
    <row r="19841">
      <c r="D19841" s="10"/>
      <c r="E19841" s="10"/>
      <c r="G19841" s="81"/>
      <c r="AU19841" s="25"/>
    </row>
    <row r="19842">
      <c r="D19842" s="10"/>
      <c r="E19842" s="10"/>
      <c r="G19842" s="81"/>
      <c r="AU19842" s="25"/>
    </row>
    <row r="19843">
      <c r="D19843" s="10"/>
      <c r="E19843" s="10"/>
      <c r="G19843" s="81"/>
      <c r="AU19843" s="25"/>
    </row>
    <row r="19844">
      <c r="D19844" s="10"/>
      <c r="E19844" s="10"/>
      <c r="G19844" s="81"/>
      <c r="AU19844" s="25"/>
    </row>
    <row r="19845">
      <c r="D19845" s="10"/>
      <c r="E19845" s="10"/>
      <c r="G19845" s="81"/>
      <c r="AU19845" s="25"/>
    </row>
    <row r="19846">
      <c r="D19846" s="10"/>
      <c r="E19846" s="10"/>
      <c r="G19846" s="81"/>
      <c r="AU19846" s="25"/>
    </row>
    <row r="19847">
      <c r="D19847" s="10"/>
      <c r="E19847" s="10"/>
      <c r="G19847" s="81"/>
      <c r="AU19847" s="25"/>
    </row>
    <row r="19848">
      <c r="D19848" s="10"/>
      <c r="E19848" s="10"/>
      <c r="G19848" s="81"/>
      <c r="AU19848" s="25"/>
    </row>
    <row r="19849">
      <c r="D19849" s="10"/>
      <c r="E19849" s="10"/>
      <c r="G19849" s="81"/>
      <c r="AU19849" s="25"/>
    </row>
    <row r="19850">
      <c r="D19850" s="10"/>
      <c r="E19850" s="10"/>
      <c r="G19850" s="81"/>
      <c r="AU19850" s="25"/>
    </row>
    <row r="19851">
      <c r="D19851" s="10"/>
      <c r="E19851" s="10"/>
      <c r="G19851" s="81"/>
      <c r="AU19851" s="25"/>
    </row>
    <row r="19852">
      <c r="D19852" s="10"/>
      <c r="E19852" s="10"/>
      <c r="G19852" s="81"/>
      <c r="AU19852" s="25"/>
    </row>
    <row r="19853">
      <c r="D19853" s="10"/>
      <c r="E19853" s="10"/>
      <c r="G19853" s="81"/>
      <c r="AU19853" s="25"/>
    </row>
    <row r="19854">
      <c r="D19854" s="10"/>
      <c r="E19854" s="10"/>
      <c r="G19854" s="81"/>
      <c r="AU19854" s="25"/>
    </row>
    <row r="19855">
      <c r="D19855" s="10"/>
      <c r="E19855" s="10"/>
      <c r="G19855" s="81"/>
      <c r="AU19855" s="25"/>
    </row>
    <row r="19856">
      <c r="D19856" s="10"/>
      <c r="E19856" s="10"/>
      <c r="G19856" s="81"/>
      <c r="AU19856" s="25"/>
    </row>
    <row r="19857">
      <c r="D19857" s="10"/>
      <c r="E19857" s="10"/>
      <c r="G19857" s="81"/>
      <c r="AU19857" s="25"/>
    </row>
    <row r="19858">
      <c r="D19858" s="10"/>
      <c r="E19858" s="10"/>
      <c r="G19858" s="81"/>
      <c r="AU19858" s="25"/>
    </row>
    <row r="19859">
      <c r="D19859" s="10"/>
      <c r="E19859" s="10"/>
      <c r="G19859" s="81"/>
      <c r="AU19859" s="25"/>
    </row>
    <row r="19860">
      <c r="D19860" s="10"/>
      <c r="E19860" s="10"/>
      <c r="G19860" s="81"/>
      <c r="AU19860" s="25"/>
    </row>
    <row r="19861">
      <c r="D19861" s="10"/>
      <c r="E19861" s="10"/>
      <c r="G19861" s="81"/>
      <c r="AU19861" s="25"/>
    </row>
    <row r="19862">
      <c r="D19862" s="10"/>
      <c r="E19862" s="10"/>
      <c r="G19862" s="81"/>
      <c r="AU19862" s="25"/>
    </row>
    <row r="19863">
      <c r="D19863" s="10"/>
      <c r="E19863" s="10"/>
      <c r="G19863" s="81"/>
      <c r="AU19863" s="25"/>
    </row>
    <row r="19864">
      <c r="D19864" s="10"/>
      <c r="E19864" s="10"/>
      <c r="G19864" s="81"/>
      <c r="AU19864" s="25"/>
    </row>
    <row r="19865">
      <c r="D19865" s="10"/>
      <c r="E19865" s="10"/>
      <c r="G19865" s="81"/>
      <c r="AU19865" s="25"/>
    </row>
    <row r="19866">
      <c r="D19866" s="10"/>
      <c r="E19866" s="10"/>
      <c r="G19866" s="81"/>
      <c r="AU19866" s="25"/>
    </row>
    <row r="19867">
      <c r="D19867" s="10"/>
      <c r="E19867" s="10"/>
      <c r="G19867" s="81"/>
      <c r="AU19867" s="25"/>
    </row>
    <row r="19868">
      <c r="D19868" s="10"/>
      <c r="E19868" s="10"/>
      <c r="G19868" s="81"/>
      <c r="AU19868" s="25"/>
    </row>
    <row r="19869">
      <c r="D19869" s="10"/>
      <c r="E19869" s="10"/>
      <c r="G19869" s="81"/>
      <c r="AU19869" s="25"/>
    </row>
    <row r="19870">
      <c r="D19870" s="10"/>
      <c r="E19870" s="10"/>
      <c r="G19870" s="81"/>
      <c r="AU19870" s="25"/>
    </row>
    <row r="19871">
      <c r="D19871" s="10"/>
      <c r="E19871" s="10"/>
      <c r="G19871" s="81"/>
      <c r="AU19871" s="25"/>
    </row>
    <row r="19872">
      <c r="D19872" s="10"/>
      <c r="E19872" s="10"/>
      <c r="G19872" s="81"/>
      <c r="AU19872" s="25"/>
    </row>
    <row r="19873">
      <c r="D19873" s="10"/>
      <c r="E19873" s="10"/>
      <c r="G19873" s="81"/>
      <c r="AU19873" s="25"/>
    </row>
    <row r="19874">
      <c r="D19874" s="10"/>
      <c r="E19874" s="10"/>
      <c r="G19874" s="81"/>
      <c r="AU19874" s="25"/>
    </row>
    <row r="19875">
      <c r="D19875" s="10"/>
      <c r="E19875" s="10"/>
      <c r="G19875" s="81"/>
      <c r="AU19875" s="25"/>
    </row>
    <row r="19876">
      <c r="D19876" s="10"/>
      <c r="E19876" s="10"/>
      <c r="G19876" s="81"/>
      <c r="AU19876" s="25"/>
    </row>
    <row r="19877">
      <c r="D19877" s="10"/>
      <c r="E19877" s="10"/>
      <c r="G19877" s="81"/>
      <c r="AU19877" s="25"/>
    </row>
    <row r="19878">
      <c r="D19878" s="10"/>
      <c r="E19878" s="10"/>
      <c r="G19878" s="81"/>
      <c r="AU19878" s="25"/>
    </row>
    <row r="19879">
      <c r="D19879" s="10"/>
      <c r="E19879" s="10"/>
      <c r="G19879" s="81"/>
      <c r="AU19879" s="25"/>
    </row>
    <row r="19880">
      <c r="D19880" s="10"/>
      <c r="E19880" s="10"/>
      <c r="G19880" s="81"/>
      <c r="AU19880" s="25"/>
    </row>
    <row r="19881">
      <c r="D19881" s="10"/>
      <c r="E19881" s="10"/>
      <c r="G19881" s="81"/>
      <c r="AU19881" s="25"/>
    </row>
    <row r="19882">
      <c r="D19882" s="10"/>
      <c r="E19882" s="10"/>
      <c r="G19882" s="81"/>
      <c r="AU19882" s="25"/>
    </row>
    <row r="19883">
      <c r="D19883" s="10"/>
      <c r="E19883" s="10"/>
      <c r="G19883" s="81"/>
      <c r="AU19883" s="25"/>
    </row>
    <row r="19884">
      <c r="D19884" s="10"/>
      <c r="E19884" s="10"/>
      <c r="G19884" s="81"/>
      <c r="AU19884" s="25"/>
    </row>
    <row r="19885">
      <c r="D19885" s="10"/>
      <c r="E19885" s="10"/>
      <c r="G19885" s="81"/>
      <c r="AU19885" s="25"/>
    </row>
    <row r="19886">
      <c r="D19886" s="10"/>
      <c r="E19886" s="10"/>
      <c r="G19886" s="81"/>
      <c r="AU19886" s="25"/>
    </row>
    <row r="19887">
      <c r="D19887" s="10"/>
      <c r="E19887" s="10"/>
      <c r="G19887" s="81"/>
      <c r="AU19887" s="25"/>
    </row>
    <row r="19888">
      <c r="D19888" s="10"/>
      <c r="E19888" s="10"/>
      <c r="G19888" s="81"/>
      <c r="AU19888" s="25"/>
    </row>
    <row r="19889">
      <c r="D19889" s="10"/>
      <c r="E19889" s="10"/>
      <c r="G19889" s="81"/>
      <c r="AU19889" s="25"/>
    </row>
    <row r="19890">
      <c r="D19890" s="10"/>
      <c r="E19890" s="10"/>
      <c r="G19890" s="81"/>
      <c r="AU19890" s="25"/>
    </row>
    <row r="19891">
      <c r="D19891" s="10"/>
      <c r="E19891" s="10"/>
      <c r="G19891" s="81"/>
      <c r="AU19891" s="25"/>
    </row>
    <row r="19892">
      <c r="D19892" s="10"/>
      <c r="E19892" s="10"/>
      <c r="G19892" s="81"/>
      <c r="AU19892" s="25"/>
    </row>
    <row r="19893">
      <c r="D19893" s="10"/>
      <c r="E19893" s="10"/>
      <c r="G19893" s="81"/>
      <c r="AU19893" s="25"/>
    </row>
    <row r="19894">
      <c r="D19894" s="10"/>
      <c r="E19894" s="10"/>
      <c r="G19894" s="81"/>
      <c r="AU19894" s="25"/>
    </row>
    <row r="19895">
      <c r="D19895" s="10"/>
      <c r="E19895" s="10"/>
      <c r="G19895" s="81"/>
      <c r="AU19895" s="25"/>
    </row>
    <row r="19896">
      <c r="D19896" s="10"/>
      <c r="E19896" s="10"/>
      <c r="G19896" s="81"/>
      <c r="AU19896" s="25"/>
    </row>
    <row r="19897">
      <c r="D19897" s="10"/>
      <c r="E19897" s="10"/>
      <c r="G19897" s="81"/>
      <c r="AU19897" s="25"/>
    </row>
    <row r="19898">
      <c r="D19898" s="10"/>
      <c r="E19898" s="10"/>
      <c r="G19898" s="81"/>
      <c r="AU19898" s="25"/>
    </row>
    <row r="19899">
      <c r="D19899" s="10"/>
      <c r="E19899" s="10"/>
      <c r="G19899" s="81"/>
      <c r="AU19899" s="25"/>
    </row>
    <row r="19900">
      <c r="D19900" s="10"/>
      <c r="E19900" s="10"/>
      <c r="G19900" s="81"/>
      <c r="AU19900" s="25"/>
    </row>
    <row r="19901">
      <c r="D19901" s="10"/>
      <c r="E19901" s="10"/>
      <c r="G19901" s="81"/>
      <c r="AU19901" s="25"/>
    </row>
    <row r="19902">
      <c r="D19902" s="10"/>
      <c r="E19902" s="10"/>
      <c r="G19902" s="81"/>
      <c r="AU19902" s="25"/>
    </row>
    <row r="19903">
      <c r="D19903" s="10"/>
      <c r="E19903" s="10"/>
      <c r="G19903" s="81"/>
      <c r="AU19903" s="25"/>
    </row>
    <row r="19904">
      <c r="D19904" s="10"/>
      <c r="E19904" s="10"/>
      <c r="G19904" s="81"/>
      <c r="AU19904" s="25"/>
    </row>
    <row r="19905">
      <c r="D19905" s="10"/>
      <c r="E19905" s="10"/>
      <c r="G19905" s="81"/>
      <c r="AU19905" s="25"/>
    </row>
    <row r="19906">
      <c r="D19906" s="10"/>
      <c r="E19906" s="10"/>
      <c r="G19906" s="81"/>
      <c r="AU19906" s="25"/>
    </row>
    <row r="19907">
      <c r="D19907" s="10"/>
      <c r="E19907" s="10"/>
      <c r="G19907" s="81"/>
      <c r="AU19907" s="25"/>
    </row>
    <row r="19908">
      <c r="D19908" s="10"/>
      <c r="E19908" s="10"/>
      <c r="G19908" s="81"/>
      <c r="AU19908" s="25"/>
    </row>
    <row r="19909">
      <c r="D19909" s="10"/>
      <c r="E19909" s="10"/>
      <c r="G19909" s="81"/>
      <c r="AU19909" s="25"/>
    </row>
    <row r="19910">
      <c r="D19910" s="10"/>
      <c r="E19910" s="10"/>
      <c r="G19910" s="81"/>
      <c r="AU19910" s="25"/>
    </row>
    <row r="19911">
      <c r="D19911" s="10"/>
      <c r="E19911" s="10"/>
      <c r="G19911" s="81"/>
      <c r="AU19911" s="25"/>
    </row>
    <row r="19912">
      <c r="D19912" s="10"/>
      <c r="E19912" s="10"/>
      <c r="G19912" s="81"/>
      <c r="AU19912" s="25"/>
    </row>
    <row r="19913">
      <c r="D19913" s="10"/>
      <c r="E19913" s="10"/>
      <c r="G19913" s="81"/>
      <c r="AU19913" s="25"/>
    </row>
    <row r="19914">
      <c r="D19914" s="10"/>
      <c r="E19914" s="10"/>
      <c r="G19914" s="81"/>
      <c r="AU19914" s="25"/>
    </row>
    <row r="19915">
      <c r="D19915" s="10"/>
      <c r="E19915" s="10"/>
      <c r="G19915" s="81"/>
      <c r="AU19915" s="25"/>
    </row>
    <row r="19916">
      <c r="D19916" s="10"/>
      <c r="E19916" s="10"/>
      <c r="G19916" s="81"/>
      <c r="AU19916" s="25"/>
    </row>
    <row r="19917">
      <c r="D19917" s="10"/>
      <c r="E19917" s="10"/>
      <c r="G19917" s="81"/>
      <c r="AU19917" s="25"/>
    </row>
    <row r="19918">
      <c r="D19918" s="10"/>
      <c r="E19918" s="10"/>
      <c r="G19918" s="81"/>
      <c r="AU19918" s="25"/>
    </row>
    <row r="19919">
      <c r="D19919" s="10"/>
      <c r="E19919" s="10"/>
      <c r="G19919" s="81"/>
      <c r="AU19919" s="25"/>
    </row>
    <row r="19920">
      <c r="D19920" s="10"/>
      <c r="E19920" s="10"/>
      <c r="G19920" s="81"/>
      <c r="AU19920" s="25"/>
    </row>
    <row r="19921">
      <c r="D19921" s="10"/>
      <c r="E19921" s="10"/>
      <c r="G19921" s="81"/>
      <c r="AU19921" s="25"/>
    </row>
    <row r="19922">
      <c r="D19922" s="10"/>
      <c r="E19922" s="10"/>
      <c r="G19922" s="81"/>
      <c r="AU19922" s="25"/>
    </row>
    <row r="19923">
      <c r="D19923" s="10"/>
      <c r="E19923" s="10"/>
      <c r="G19923" s="81"/>
      <c r="AU19923" s="25"/>
    </row>
    <row r="19924">
      <c r="D19924" s="10"/>
      <c r="E19924" s="10"/>
      <c r="G19924" s="81"/>
      <c r="AU19924" s="25"/>
    </row>
    <row r="19925">
      <c r="D19925" s="10"/>
      <c r="E19925" s="10"/>
      <c r="G19925" s="81"/>
      <c r="AU19925" s="25"/>
    </row>
    <row r="19926">
      <c r="D19926" s="10"/>
      <c r="E19926" s="10"/>
      <c r="G19926" s="81"/>
      <c r="AU19926" s="25"/>
    </row>
    <row r="19927">
      <c r="D19927" s="10"/>
      <c r="E19927" s="10"/>
      <c r="G19927" s="81"/>
      <c r="AU19927" s="25"/>
    </row>
    <row r="19928">
      <c r="D19928" s="10"/>
      <c r="E19928" s="10"/>
      <c r="G19928" s="81"/>
      <c r="AU19928" s="25"/>
    </row>
    <row r="19929">
      <c r="D19929" s="10"/>
      <c r="E19929" s="10"/>
      <c r="G19929" s="81"/>
      <c r="AU19929" s="25"/>
    </row>
    <row r="19930">
      <c r="D19930" s="10"/>
      <c r="E19930" s="10"/>
      <c r="G19930" s="81"/>
      <c r="AU19930" s="25"/>
    </row>
    <row r="19931">
      <c r="D19931" s="10"/>
      <c r="E19931" s="10"/>
      <c r="G19931" s="81"/>
      <c r="AU19931" s="25"/>
    </row>
    <row r="19932">
      <c r="D19932" s="10"/>
      <c r="E19932" s="10"/>
      <c r="G19932" s="81"/>
      <c r="AU19932" s="25"/>
    </row>
    <row r="19933">
      <c r="D19933" s="10"/>
      <c r="E19933" s="10"/>
      <c r="G19933" s="81"/>
      <c r="AU19933" s="25"/>
    </row>
    <row r="19934">
      <c r="D19934" s="10"/>
      <c r="E19934" s="10"/>
      <c r="G19934" s="81"/>
      <c r="AU19934" s="25"/>
    </row>
    <row r="19935">
      <c r="D19935" s="10"/>
      <c r="E19935" s="10"/>
      <c r="G19935" s="81"/>
      <c r="AU19935" s="25"/>
    </row>
    <row r="19936">
      <c r="D19936" s="10"/>
      <c r="E19936" s="10"/>
      <c r="G19936" s="81"/>
      <c r="AU19936" s="25"/>
    </row>
    <row r="19937">
      <c r="D19937" s="10"/>
      <c r="E19937" s="10"/>
      <c r="G19937" s="81"/>
      <c r="AU19937" s="25"/>
    </row>
    <row r="19938">
      <c r="D19938" s="10"/>
      <c r="E19938" s="10"/>
      <c r="G19938" s="81"/>
      <c r="AU19938" s="25"/>
    </row>
    <row r="19939">
      <c r="D19939" s="10"/>
      <c r="E19939" s="10"/>
      <c r="G19939" s="81"/>
      <c r="AU19939" s="25"/>
    </row>
    <row r="19940">
      <c r="D19940" s="10"/>
      <c r="E19940" s="10"/>
      <c r="G19940" s="81"/>
      <c r="AU19940" s="25"/>
    </row>
    <row r="19941">
      <c r="D19941" s="10"/>
      <c r="E19941" s="10"/>
      <c r="G19941" s="81"/>
      <c r="AU19941" s="25"/>
    </row>
    <row r="19942">
      <c r="D19942" s="10"/>
      <c r="E19942" s="10"/>
      <c r="G19942" s="81"/>
      <c r="AU19942" s="25"/>
    </row>
    <row r="19943">
      <c r="D19943" s="10"/>
      <c r="E19943" s="10"/>
      <c r="G19943" s="81"/>
      <c r="AU19943" s="25"/>
    </row>
    <row r="19944">
      <c r="D19944" s="10"/>
      <c r="E19944" s="10"/>
      <c r="G19944" s="81"/>
      <c r="AU19944" s="25"/>
    </row>
    <row r="19945">
      <c r="D19945" s="10"/>
      <c r="E19945" s="10"/>
      <c r="G19945" s="81"/>
      <c r="AU19945" s="25"/>
    </row>
    <row r="19946">
      <c r="D19946" s="10"/>
      <c r="E19946" s="10"/>
      <c r="G19946" s="81"/>
      <c r="AU19946" s="25"/>
    </row>
    <row r="19947">
      <c r="D19947" s="10"/>
      <c r="E19947" s="10"/>
      <c r="G19947" s="81"/>
      <c r="AU19947" s="25"/>
    </row>
    <row r="19948">
      <c r="D19948" s="10"/>
      <c r="E19948" s="10"/>
      <c r="G19948" s="81"/>
      <c r="AU19948" s="25"/>
    </row>
    <row r="19949">
      <c r="D19949" s="10"/>
      <c r="E19949" s="10"/>
      <c r="G19949" s="81"/>
      <c r="AU19949" s="25"/>
    </row>
    <row r="19950">
      <c r="D19950" s="10"/>
      <c r="E19950" s="10"/>
      <c r="G19950" s="81"/>
      <c r="AU19950" s="25"/>
    </row>
    <row r="19951">
      <c r="D19951" s="10"/>
      <c r="E19951" s="10"/>
      <c r="G19951" s="81"/>
      <c r="AU19951" s="25"/>
    </row>
    <row r="19952">
      <c r="D19952" s="10"/>
      <c r="E19952" s="10"/>
      <c r="G19952" s="81"/>
      <c r="AU19952" s="25"/>
    </row>
    <row r="19953">
      <c r="D19953" s="10"/>
      <c r="E19953" s="10"/>
      <c r="G19953" s="81"/>
      <c r="AU19953" s="25"/>
    </row>
    <row r="19954">
      <c r="D19954" s="10"/>
      <c r="E19954" s="10"/>
      <c r="G19954" s="81"/>
      <c r="AU19954" s="25"/>
    </row>
    <row r="19955">
      <c r="D19955" s="10"/>
      <c r="E19955" s="10"/>
      <c r="G19955" s="81"/>
      <c r="AU19955" s="25"/>
    </row>
    <row r="19956">
      <c r="D19956" s="10"/>
      <c r="E19956" s="10"/>
      <c r="G19956" s="81"/>
      <c r="AU19956" s="25"/>
    </row>
    <row r="19957">
      <c r="D19957" s="10"/>
      <c r="E19957" s="10"/>
      <c r="G19957" s="81"/>
      <c r="AU19957" s="25"/>
    </row>
    <row r="19958">
      <c r="D19958" s="10"/>
      <c r="E19958" s="10"/>
      <c r="G19958" s="81"/>
      <c r="AU19958" s="25"/>
    </row>
    <row r="19959">
      <c r="D19959" s="10"/>
      <c r="E19959" s="10"/>
      <c r="G19959" s="81"/>
      <c r="AU19959" s="25"/>
    </row>
    <row r="19960">
      <c r="D19960" s="10"/>
      <c r="E19960" s="10"/>
      <c r="G19960" s="81"/>
      <c r="AU19960" s="25"/>
    </row>
    <row r="19961">
      <c r="D19961" s="10"/>
      <c r="E19961" s="10"/>
      <c r="G19961" s="81"/>
      <c r="AU19961" s="25"/>
    </row>
    <row r="19962">
      <c r="D19962" s="10"/>
      <c r="E19962" s="10"/>
      <c r="G19962" s="81"/>
      <c r="AU19962" s="25"/>
    </row>
    <row r="19963">
      <c r="D19963" s="10"/>
      <c r="E19963" s="10"/>
      <c r="G19963" s="81"/>
      <c r="AU19963" s="25"/>
    </row>
    <row r="19964">
      <c r="D19964" s="10"/>
      <c r="E19964" s="10"/>
      <c r="G19964" s="81"/>
      <c r="AU19964" s="25"/>
    </row>
    <row r="19965">
      <c r="D19965" s="10"/>
      <c r="E19965" s="10"/>
      <c r="G19965" s="81"/>
      <c r="AU19965" s="25"/>
    </row>
    <row r="19966">
      <c r="D19966" s="10"/>
      <c r="E19966" s="10"/>
      <c r="G19966" s="81"/>
      <c r="AU19966" s="25"/>
    </row>
    <row r="19967">
      <c r="D19967" s="10"/>
      <c r="E19967" s="10"/>
      <c r="G19967" s="81"/>
      <c r="AU19967" s="25"/>
    </row>
    <row r="19968">
      <c r="D19968" s="10"/>
      <c r="E19968" s="10"/>
      <c r="G19968" s="81"/>
      <c r="AU19968" s="25"/>
    </row>
    <row r="19969">
      <c r="D19969" s="10"/>
      <c r="E19969" s="10"/>
      <c r="G19969" s="81"/>
      <c r="AU19969" s="25"/>
    </row>
    <row r="19970">
      <c r="D19970" s="10"/>
      <c r="E19970" s="10"/>
      <c r="G19970" s="81"/>
      <c r="AU19970" s="25"/>
    </row>
    <row r="19971">
      <c r="D19971" s="10"/>
      <c r="E19971" s="10"/>
      <c r="G19971" s="81"/>
      <c r="AU19971" s="25"/>
    </row>
    <row r="19972">
      <c r="D19972" s="10"/>
      <c r="E19972" s="10"/>
      <c r="G19972" s="81"/>
      <c r="AU19972" s="25"/>
    </row>
    <row r="19973">
      <c r="D19973" s="10"/>
      <c r="E19973" s="10"/>
      <c r="G19973" s="81"/>
      <c r="AU19973" s="25"/>
    </row>
    <row r="19974">
      <c r="D19974" s="10"/>
      <c r="E19974" s="10"/>
      <c r="G19974" s="81"/>
      <c r="AU19974" s="25"/>
    </row>
    <row r="19975">
      <c r="D19975" s="10"/>
      <c r="E19975" s="10"/>
      <c r="G19975" s="81"/>
      <c r="AU19975" s="25"/>
    </row>
    <row r="19976">
      <c r="D19976" s="10"/>
      <c r="E19976" s="10"/>
      <c r="G19976" s="81"/>
      <c r="AU19976" s="25"/>
    </row>
    <row r="19977">
      <c r="D19977" s="10"/>
      <c r="E19977" s="10"/>
      <c r="G19977" s="81"/>
      <c r="AU19977" s="25"/>
    </row>
    <row r="19978">
      <c r="D19978" s="10"/>
      <c r="E19978" s="10"/>
      <c r="G19978" s="81"/>
      <c r="AU19978" s="25"/>
    </row>
    <row r="19979">
      <c r="D19979" s="10"/>
      <c r="E19979" s="10"/>
      <c r="G19979" s="81"/>
      <c r="AU19979" s="25"/>
    </row>
    <row r="19980">
      <c r="D19980" s="10"/>
      <c r="E19980" s="10"/>
      <c r="G19980" s="81"/>
      <c r="AU19980" s="25"/>
    </row>
    <row r="19981">
      <c r="D19981" s="10"/>
      <c r="E19981" s="10"/>
      <c r="G19981" s="81"/>
      <c r="AU19981" s="25"/>
    </row>
    <row r="19982">
      <c r="D19982" s="10"/>
      <c r="E19982" s="10"/>
      <c r="G19982" s="81"/>
      <c r="AU19982" s="25"/>
    </row>
    <row r="19983">
      <c r="D19983" s="10"/>
      <c r="E19983" s="10"/>
      <c r="G19983" s="81"/>
      <c r="AU19983" s="25"/>
    </row>
    <row r="19984">
      <c r="D19984" s="10"/>
      <c r="E19984" s="10"/>
      <c r="G19984" s="81"/>
      <c r="AU19984" s="25"/>
    </row>
    <row r="19985">
      <c r="D19985" s="10"/>
      <c r="E19985" s="10"/>
      <c r="G19985" s="81"/>
      <c r="AU19985" s="25"/>
    </row>
    <row r="19986">
      <c r="D19986" s="10"/>
      <c r="E19986" s="10"/>
      <c r="G19986" s="81"/>
      <c r="AU19986" s="25"/>
    </row>
    <row r="19987">
      <c r="D19987" s="10"/>
      <c r="E19987" s="10"/>
      <c r="G19987" s="81"/>
      <c r="AU19987" s="25"/>
    </row>
    <row r="19988">
      <c r="D19988" s="10"/>
      <c r="E19988" s="10"/>
      <c r="G19988" s="81"/>
      <c r="AU19988" s="25"/>
    </row>
    <row r="19989">
      <c r="D19989" s="10"/>
      <c r="E19989" s="10"/>
      <c r="G19989" s="81"/>
      <c r="AU19989" s="25"/>
    </row>
    <row r="19990">
      <c r="D19990" s="10"/>
      <c r="E19990" s="10"/>
      <c r="G19990" s="81"/>
      <c r="AU19990" s="25"/>
    </row>
    <row r="19991">
      <c r="D19991" s="10"/>
      <c r="E19991" s="10"/>
      <c r="G19991" s="81"/>
      <c r="AU19991" s="25"/>
    </row>
    <row r="19992">
      <c r="D19992" s="10"/>
      <c r="E19992" s="10"/>
      <c r="G19992" s="81"/>
      <c r="AU19992" s="25"/>
    </row>
    <row r="19993">
      <c r="D19993" s="10"/>
      <c r="E19993" s="10"/>
      <c r="G19993" s="81"/>
      <c r="AU19993" s="25"/>
    </row>
    <row r="19994">
      <c r="D19994" s="10"/>
      <c r="E19994" s="10"/>
      <c r="G19994" s="81"/>
      <c r="AU19994" s="25"/>
    </row>
    <row r="19995">
      <c r="D19995" s="10"/>
      <c r="E19995" s="10"/>
      <c r="G19995" s="81"/>
      <c r="AU19995" s="25"/>
    </row>
    <row r="19996">
      <c r="D19996" s="10"/>
      <c r="E19996" s="10"/>
      <c r="G19996" s="81"/>
      <c r="AU19996" s="25"/>
    </row>
    <row r="19997">
      <c r="D19997" s="10"/>
      <c r="E19997" s="10"/>
      <c r="G19997" s="81"/>
      <c r="AU19997" s="25"/>
    </row>
    <row r="19998">
      <c r="D19998" s="10"/>
      <c r="E19998" s="10"/>
      <c r="G19998" s="81"/>
      <c r="AU19998" s="25"/>
    </row>
    <row r="19999">
      <c r="D19999" s="10"/>
      <c r="E19999" s="10"/>
      <c r="G19999" s="81"/>
      <c r="AU19999" s="25"/>
    </row>
    <row r="20000">
      <c r="D20000" s="10"/>
      <c r="E20000" s="10"/>
      <c r="G20000" s="81"/>
      <c r="AU20000" s="25"/>
    </row>
    <row r="20001">
      <c r="D20001" s="10"/>
      <c r="E20001" s="10"/>
      <c r="G20001" s="81"/>
      <c r="AU20001" s="25"/>
    </row>
    <row r="20002">
      <c r="D20002" s="10"/>
      <c r="E20002" s="10"/>
      <c r="G20002" s="81"/>
      <c r="AU20002" s="25"/>
    </row>
    <row r="20003">
      <c r="D20003" s="10"/>
      <c r="E20003" s="10"/>
      <c r="G20003" s="81"/>
      <c r="AU20003" s="25"/>
    </row>
    <row r="20004">
      <c r="D20004" s="10"/>
      <c r="E20004" s="10"/>
      <c r="G20004" s="81"/>
      <c r="AU20004" s="25"/>
    </row>
    <row r="20005">
      <c r="D20005" s="10"/>
      <c r="E20005" s="10"/>
      <c r="G20005" s="81"/>
      <c r="AU20005" s="25"/>
    </row>
    <row r="20006">
      <c r="D20006" s="10"/>
      <c r="E20006" s="10"/>
      <c r="G20006" s="81"/>
      <c r="AU20006" s="25"/>
    </row>
    <row r="20007">
      <c r="D20007" s="10"/>
      <c r="E20007" s="10"/>
      <c r="G20007" s="81"/>
      <c r="AU20007" s="25"/>
    </row>
    <row r="20008">
      <c r="D20008" s="10"/>
      <c r="E20008" s="10"/>
      <c r="G20008" s="81"/>
      <c r="AU20008" s="25"/>
    </row>
    <row r="20009">
      <c r="D20009" s="10"/>
      <c r="E20009" s="10"/>
      <c r="G20009" s="81"/>
      <c r="AU20009" s="25"/>
    </row>
    <row r="20010">
      <c r="D20010" s="10"/>
      <c r="E20010" s="10"/>
      <c r="G20010" s="81"/>
      <c r="AU20010" s="25"/>
    </row>
    <row r="20011">
      <c r="D20011" s="10"/>
      <c r="E20011" s="10"/>
      <c r="G20011" s="81"/>
      <c r="AU20011" s="25"/>
    </row>
    <row r="20012">
      <c r="D20012" s="10"/>
      <c r="E20012" s="10"/>
      <c r="G20012" s="81"/>
      <c r="AU20012" s="25"/>
    </row>
    <row r="20013">
      <c r="D20013" s="10"/>
      <c r="E20013" s="10"/>
      <c r="G20013" s="81"/>
      <c r="AU20013" s="25"/>
    </row>
    <row r="20014">
      <c r="D20014" s="10"/>
      <c r="E20014" s="10"/>
      <c r="G20014" s="81"/>
      <c r="AU20014" s="25"/>
    </row>
    <row r="20015">
      <c r="D20015" s="10"/>
      <c r="E20015" s="10"/>
      <c r="G20015" s="81"/>
      <c r="AU20015" s="25"/>
    </row>
    <row r="20016">
      <c r="D20016" s="10"/>
      <c r="E20016" s="10"/>
      <c r="G20016" s="81"/>
      <c r="AU20016" s="25"/>
    </row>
    <row r="20017">
      <c r="D20017" s="10"/>
      <c r="E20017" s="10"/>
      <c r="G20017" s="81"/>
      <c r="AU20017" s="25"/>
    </row>
    <row r="20018">
      <c r="D20018" s="10"/>
      <c r="E20018" s="10"/>
      <c r="G20018" s="81"/>
      <c r="AU20018" s="25"/>
    </row>
    <row r="20019">
      <c r="D20019" s="10"/>
      <c r="E20019" s="10"/>
      <c r="G20019" s="81"/>
      <c r="AU20019" s="25"/>
    </row>
    <row r="20020">
      <c r="D20020" s="10"/>
      <c r="E20020" s="10"/>
      <c r="G20020" s="81"/>
      <c r="AU20020" s="25"/>
    </row>
    <row r="20021">
      <c r="D20021" s="10"/>
      <c r="E20021" s="10"/>
      <c r="G20021" s="81"/>
      <c r="AU20021" s="25"/>
    </row>
    <row r="20022">
      <c r="D20022" s="10"/>
      <c r="E20022" s="10"/>
      <c r="G20022" s="81"/>
      <c r="AU20022" s="25"/>
    </row>
    <row r="20023">
      <c r="D20023" s="10"/>
      <c r="E20023" s="10"/>
      <c r="G20023" s="81"/>
      <c r="AU20023" s="25"/>
    </row>
    <row r="20024">
      <c r="D20024" s="10"/>
      <c r="E20024" s="10"/>
      <c r="G20024" s="81"/>
      <c r="AU20024" s="25"/>
    </row>
    <row r="20025">
      <c r="D20025" s="10"/>
      <c r="E20025" s="10"/>
      <c r="G20025" s="81"/>
      <c r="AU20025" s="25"/>
    </row>
    <row r="20026">
      <c r="D20026" s="10"/>
      <c r="E20026" s="10"/>
      <c r="G20026" s="81"/>
      <c r="AU20026" s="25"/>
    </row>
    <row r="20027">
      <c r="D20027" s="10"/>
      <c r="E20027" s="10"/>
      <c r="G20027" s="81"/>
      <c r="AU20027" s="25"/>
    </row>
    <row r="20028">
      <c r="D20028" s="10"/>
      <c r="E20028" s="10"/>
      <c r="G20028" s="81"/>
      <c r="AU20028" s="25"/>
    </row>
    <row r="20029">
      <c r="D20029" s="10"/>
      <c r="E20029" s="10"/>
      <c r="G20029" s="81"/>
      <c r="AU20029" s="25"/>
    </row>
    <row r="20030">
      <c r="D20030" s="10"/>
      <c r="E20030" s="10"/>
      <c r="G20030" s="81"/>
      <c r="AU20030" s="25"/>
    </row>
    <row r="20031">
      <c r="D20031" s="10"/>
      <c r="E20031" s="10"/>
      <c r="G20031" s="81"/>
      <c r="AU20031" s="25"/>
    </row>
    <row r="20032">
      <c r="D20032" s="10"/>
      <c r="E20032" s="10"/>
      <c r="G20032" s="81"/>
      <c r="AU20032" s="25"/>
    </row>
    <row r="20033">
      <c r="D20033" s="10"/>
      <c r="E20033" s="10"/>
      <c r="G20033" s="81"/>
      <c r="AU20033" s="25"/>
    </row>
    <row r="20034">
      <c r="D20034" s="10"/>
      <c r="E20034" s="10"/>
      <c r="G20034" s="81"/>
      <c r="AU20034" s="25"/>
    </row>
    <row r="20035">
      <c r="D20035" s="10"/>
      <c r="E20035" s="10"/>
      <c r="G20035" s="81"/>
      <c r="AU20035" s="25"/>
    </row>
    <row r="20036">
      <c r="D20036" s="10"/>
      <c r="E20036" s="10"/>
      <c r="G20036" s="81"/>
      <c r="AU20036" s="25"/>
    </row>
    <row r="20037">
      <c r="D20037" s="10"/>
      <c r="E20037" s="10"/>
      <c r="G20037" s="81"/>
      <c r="AU20037" s="25"/>
    </row>
    <row r="20038">
      <c r="D20038" s="10"/>
      <c r="E20038" s="10"/>
      <c r="G20038" s="81"/>
      <c r="AU20038" s="25"/>
    </row>
    <row r="20039">
      <c r="D20039" s="10"/>
      <c r="E20039" s="10"/>
      <c r="G20039" s="81"/>
      <c r="AU20039" s="25"/>
    </row>
    <row r="20040">
      <c r="D20040" s="10"/>
      <c r="E20040" s="10"/>
      <c r="G20040" s="81"/>
      <c r="AU20040" s="25"/>
    </row>
    <row r="20041">
      <c r="D20041" s="10"/>
      <c r="E20041" s="10"/>
      <c r="G20041" s="81"/>
      <c r="AU20041" s="25"/>
    </row>
    <row r="20042">
      <c r="D20042" s="10"/>
      <c r="E20042" s="10"/>
      <c r="G20042" s="81"/>
      <c r="AU20042" s="25"/>
    </row>
    <row r="20043">
      <c r="D20043" s="10"/>
      <c r="E20043" s="10"/>
      <c r="G20043" s="81"/>
      <c r="AU20043" s="25"/>
    </row>
    <row r="20044">
      <c r="D20044" s="10"/>
      <c r="E20044" s="10"/>
      <c r="G20044" s="81"/>
      <c r="AU20044" s="25"/>
    </row>
    <row r="20045">
      <c r="D20045" s="10"/>
      <c r="E20045" s="10"/>
      <c r="G20045" s="81"/>
      <c r="AU20045" s="25"/>
    </row>
    <row r="20046">
      <c r="D20046" s="10"/>
      <c r="E20046" s="10"/>
      <c r="G20046" s="81"/>
      <c r="AU20046" s="25"/>
    </row>
    <row r="20047">
      <c r="D20047" s="10"/>
      <c r="E20047" s="10"/>
      <c r="G20047" s="81"/>
      <c r="AU20047" s="25"/>
    </row>
    <row r="20048">
      <c r="D20048" s="10"/>
      <c r="E20048" s="10"/>
      <c r="G20048" s="81"/>
      <c r="AU20048" s="25"/>
    </row>
    <row r="20049">
      <c r="D20049" s="10"/>
      <c r="E20049" s="10"/>
      <c r="G20049" s="81"/>
      <c r="AU20049" s="25"/>
    </row>
    <row r="20050">
      <c r="D20050" s="10"/>
      <c r="E20050" s="10"/>
      <c r="G20050" s="81"/>
      <c r="AU20050" s="25"/>
    </row>
    <row r="20051">
      <c r="D20051" s="10"/>
      <c r="E20051" s="10"/>
      <c r="G20051" s="81"/>
      <c r="AU20051" s="25"/>
    </row>
    <row r="20052">
      <c r="D20052" s="10"/>
      <c r="E20052" s="10"/>
      <c r="G20052" s="81"/>
      <c r="AU20052" s="25"/>
    </row>
    <row r="20053">
      <c r="D20053" s="10"/>
      <c r="E20053" s="10"/>
      <c r="G20053" s="81"/>
      <c r="AU20053" s="25"/>
    </row>
    <row r="20054">
      <c r="D20054" s="10"/>
      <c r="E20054" s="10"/>
      <c r="G20054" s="81"/>
      <c r="AU20054" s="25"/>
    </row>
    <row r="20055">
      <c r="D20055" s="10"/>
      <c r="E20055" s="10"/>
      <c r="G20055" s="81"/>
      <c r="AU20055" s="25"/>
    </row>
    <row r="20056">
      <c r="D20056" s="10"/>
      <c r="E20056" s="10"/>
      <c r="G20056" s="81"/>
      <c r="AU20056" s="25"/>
    </row>
    <row r="20057">
      <c r="D20057" s="10"/>
      <c r="E20057" s="10"/>
      <c r="G20057" s="81"/>
      <c r="AU20057" s="25"/>
    </row>
    <row r="20058">
      <c r="D20058" s="10"/>
      <c r="E20058" s="10"/>
      <c r="G20058" s="81"/>
      <c r="AU20058" s="25"/>
    </row>
    <row r="20059">
      <c r="D20059" s="10"/>
      <c r="E20059" s="10"/>
      <c r="G20059" s="81"/>
      <c r="AU20059" s="25"/>
    </row>
    <row r="20060">
      <c r="D20060" s="10"/>
      <c r="E20060" s="10"/>
      <c r="G20060" s="81"/>
      <c r="AU20060" s="25"/>
    </row>
    <row r="20061">
      <c r="D20061" s="10"/>
      <c r="E20061" s="10"/>
      <c r="G20061" s="81"/>
      <c r="AU20061" s="25"/>
    </row>
    <row r="20062">
      <c r="D20062" s="10"/>
      <c r="E20062" s="10"/>
      <c r="G20062" s="81"/>
      <c r="AU20062" s="25"/>
    </row>
    <row r="20063">
      <c r="D20063" s="10"/>
      <c r="E20063" s="10"/>
      <c r="G20063" s="81"/>
      <c r="AU20063" s="25"/>
    </row>
    <row r="20064">
      <c r="D20064" s="10"/>
      <c r="E20064" s="10"/>
      <c r="G20064" s="81"/>
      <c r="AU20064" s="25"/>
    </row>
    <row r="20065">
      <c r="D20065" s="10"/>
      <c r="E20065" s="10"/>
      <c r="G20065" s="81"/>
      <c r="AU20065" s="25"/>
    </row>
    <row r="20066">
      <c r="D20066" s="10"/>
      <c r="E20066" s="10"/>
      <c r="G20066" s="81"/>
      <c r="AU20066" s="25"/>
    </row>
    <row r="20067">
      <c r="D20067" s="10"/>
      <c r="E20067" s="10"/>
      <c r="G20067" s="81"/>
      <c r="AU20067" s="25"/>
    </row>
    <row r="20068">
      <c r="D20068" s="10"/>
      <c r="E20068" s="10"/>
      <c r="G20068" s="81"/>
      <c r="AU20068" s="25"/>
    </row>
    <row r="20069">
      <c r="D20069" s="10"/>
      <c r="E20069" s="10"/>
      <c r="G20069" s="81"/>
      <c r="AU20069" s="25"/>
    </row>
    <row r="20070">
      <c r="D20070" s="10"/>
      <c r="E20070" s="10"/>
      <c r="G20070" s="81"/>
      <c r="AU20070" s="25"/>
    </row>
    <row r="20071">
      <c r="D20071" s="10"/>
      <c r="E20071" s="10"/>
      <c r="G20071" s="81"/>
      <c r="AU20071" s="25"/>
    </row>
    <row r="20072">
      <c r="D20072" s="10"/>
      <c r="E20072" s="10"/>
      <c r="G20072" s="81"/>
      <c r="AU20072" s="25"/>
    </row>
    <row r="20073">
      <c r="D20073" s="10"/>
      <c r="E20073" s="10"/>
      <c r="G20073" s="81"/>
      <c r="AU20073" s="25"/>
    </row>
    <row r="20074">
      <c r="D20074" s="10"/>
      <c r="E20074" s="10"/>
      <c r="G20074" s="81"/>
      <c r="AU20074" s="25"/>
    </row>
    <row r="20075">
      <c r="D20075" s="10"/>
      <c r="E20075" s="10"/>
      <c r="G20075" s="81"/>
      <c r="AU20075" s="25"/>
    </row>
    <row r="20076">
      <c r="D20076" s="10"/>
      <c r="E20076" s="10"/>
      <c r="G20076" s="81"/>
      <c r="AU20076" s="25"/>
    </row>
    <row r="20077">
      <c r="D20077" s="10"/>
      <c r="E20077" s="10"/>
      <c r="G20077" s="81"/>
      <c r="AU20077" s="25"/>
    </row>
    <row r="20078">
      <c r="D20078" s="10"/>
      <c r="E20078" s="10"/>
      <c r="G20078" s="81"/>
      <c r="AU20078" s="25"/>
    </row>
    <row r="20079">
      <c r="D20079" s="10"/>
      <c r="E20079" s="10"/>
      <c r="G20079" s="81"/>
      <c r="AU20079" s="25"/>
    </row>
    <row r="20080">
      <c r="D20080" s="10"/>
      <c r="E20080" s="10"/>
      <c r="G20080" s="81"/>
      <c r="AU20080" s="25"/>
    </row>
    <row r="20081">
      <c r="D20081" s="10"/>
      <c r="E20081" s="10"/>
      <c r="G20081" s="81"/>
      <c r="AU20081" s="25"/>
    </row>
    <row r="20082">
      <c r="D20082" s="10"/>
      <c r="E20082" s="10"/>
      <c r="G20082" s="81"/>
      <c r="AU20082" s="25"/>
    </row>
    <row r="20083">
      <c r="D20083" s="10"/>
      <c r="E20083" s="10"/>
      <c r="G20083" s="81"/>
      <c r="AU20083" s="25"/>
    </row>
    <row r="20084">
      <c r="D20084" s="10"/>
      <c r="E20084" s="10"/>
      <c r="G20084" s="81"/>
      <c r="AU20084" s="25"/>
    </row>
    <row r="20085">
      <c r="D20085" s="10"/>
      <c r="E20085" s="10"/>
      <c r="G20085" s="81"/>
      <c r="AU20085" s="25"/>
    </row>
    <row r="20086">
      <c r="D20086" s="10"/>
      <c r="E20086" s="10"/>
      <c r="G20086" s="81"/>
      <c r="AU20086" s="25"/>
    </row>
    <row r="20087">
      <c r="D20087" s="10"/>
      <c r="E20087" s="10"/>
      <c r="G20087" s="81"/>
      <c r="AU20087" s="25"/>
    </row>
    <row r="20088">
      <c r="D20088" s="10"/>
      <c r="E20088" s="10"/>
      <c r="G20088" s="81"/>
      <c r="AU20088" s="25"/>
    </row>
    <row r="20089">
      <c r="D20089" s="10"/>
      <c r="E20089" s="10"/>
      <c r="G20089" s="81"/>
      <c r="AU20089" s="25"/>
    </row>
    <row r="20090">
      <c r="D20090" s="10"/>
      <c r="E20090" s="10"/>
      <c r="G20090" s="81"/>
      <c r="AU20090" s="25"/>
    </row>
    <row r="20091">
      <c r="D20091" s="10"/>
      <c r="E20091" s="10"/>
      <c r="G20091" s="81"/>
      <c r="AU20091" s="25"/>
    </row>
    <row r="20092">
      <c r="D20092" s="10"/>
      <c r="E20092" s="10"/>
      <c r="G20092" s="81"/>
      <c r="AU20092" s="25"/>
    </row>
    <row r="20093">
      <c r="D20093" s="10"/>
      <c r="E20093" s="10"/>
      <c r="G20093" s="81"/>
      <c r="AU20093" s="25"/>
    </row>
    <row r="20094">
      <c r="D20094" s="10"/>
      <c r="E20094" s="10"/>
      <c r="G20094" s="81"/>
      <c r="AU20094" s="25"/>
    </row>
    <row r="20095">
      <c r="D20095" s="10"/>
      <c r="E20095" s="10"/>
      <c r="G20095" s="81"/>
      <c r="AU20095" s="25"/>
    </row>
    <row r="20096">
      <c r="D20096" s="10"/>
      <c r="E20096" s="10"/>
      <c r="G20096" s="81"/>
      <c r="AU20096" s="25"/>
    </row>
    <row r="20097">
      <c r="D20097" s="10"/>
      <c r="E20097" s="10"/>
      <c r="G20097" s="81"/>
      <c r="AU20097" s="25"/>
    </row>
    <row r="20098">
      <c r="D20098" s="10"/>
      <c r="E20098" s="10"/>
      <c r="G20098" s="81"/>
      <c r="AU20098" s="25"/>
    </row>
    <row r="20099">
      <c r="D20099" s="10"/>
      <c r="E20099" s="10"/>
      <c r="G20099" s="81"/>
      <c r="AU20099" s="25"/>
    </row>
    <row r="20100">
      <c r="D20100" s="10"/>
      <c r="E20100" s="10"/>
      <c r="G20100" s="81"/>
      <c r="AU20100" s="25"/>
    </row>
    <row r="20101">
      <c r="D20101" s="10"/>
      <c r="E20101" s="10"/>
      <c r="G20101" s="81"/>
      <c r="AU20101" s="25"/>
    </row>
    <row r="20102">
      <c r="D20102" s="10"/>
      <c r="E20102" s="10"/>
      <c r="G20102" s="81"/>
      <c r="AU20102" s="25"/>
    </row>
    <row r="20103">
      <c r="D20103" s="10"/>
      <c r="E20103" s="10"/>
      <c r="G20103" s="81"/>
      <c r="AU20103" s="25"/>
    </row>
    <row r="20104">
      <c r="D20104" s="10"/>
      <c r="E20104" s="10"/>
      <c r="G20104" s="81"/>
      <c r="AU20104" s="25"/>
    </row>
    <row r="20105">
      <c r="D20105" s="10"/>
      <c r="E20105" s="10"/>
      <c r="G20105" s="81"/>
      <c r="AU20105" s="25"/>
    </row>
    <row r="20106">
      <c r="D20106" s="10"/>
      <c r="E20106" s="10"/>
      <c r="G20106" s="81"/>
      <c r="AU20106" s="25"/>
    </row>
    <row r="20107">
      <c r="D20107" s="10"/>
      <c r="E20107" s="10"/>
      <c r="G20107" s="81"/>
      <c r="AU20107" s="25"/>
    </row>
    <row r="20108">
      <c r="D20108" s="10"/>
      <c r="E20108" s="10"/>
      <c r="G20108" s="81"/>
      <c r="AU20108" s="25"/>
    </row>
    <row r="20109">
      <c r="D20109" s="10"/>
      <c r="E20109" s="10"/>
      <c r="G20109" s="81"/>
      <c r="AU20109" s="25"/>
    </row>
    <row r="20110">
      <c r="D20110" s="10"/>
      <c r="E20110" s="10"/>
      <c r="G20110" s="81"/>
      <c r="AU20110" s="25"/>
    </row>
    <row r="20111">
      <c r="D20111" s="10"/>
      <c r="E20111" s="10"/>
      <c r="G20111" s="81"/>
      <c r="AU20111" s="25"/>
    </row>
    <row r="20112">
      <c r="D20112" s="10"/>
      <c r="E20112" s="10"/>
      <c r="G20112" s="81"/>
      <c r="AU20112" s="25"/>
    </row>
    <row r="20113">
      <c r="D20113" s="10"/>
      <c r="E20113" s="10"/>
      <c r="G20113" s="81"/>
      <c r="AU20113" s="25"/>
    </row>
    <row r="20114">
      <c r="D20114" s="10"/>
      <c r="E20114" s="10"/>
      <c r="G20114" s="81"/>
      <c r="AU20114" s="25"/>
    </row>
    <row r="20115">
      <c r="D20115" s="10"/>
      <c r="E20115" s="10"/>
      <c r="G20115" s="81"/>
      <c r="AU20115" s="25"/>
    </row>
    <row r="20116">
      <c r="D20116" s="10"/>
      <c r="E20116" s="10"/>
      <c r="G20116" s="81"/>
      <c r="AU20116" s="25"/>
    </row>
    <row r="20117">
      <c r="D20117" s="10"/>
      <c r="E20117" s="10"/>
      <c r="G20117" s="81"/>
      <c r="AU20117" s="25"/>
    </row>
    <row r="20118">
      <c r="D20118" s="10"/>
      <c r="E20118" s="10"/>
      <c r="G20118" s="81"/>
      <c r="AU20118" s="25"/>
    </row>
    <row r="20119">
      <c r="D20119" s="10"/>
      <c r="E20119" s="10"/>
      <c r="G20119" s="81"/>
      <c r="AU20119" s="25"/>
    </row>
    <row r="20120">
      <c r="D20120" s="10"/>
      <c r="E20120" s="10"/>
      <c r="G20120" s="81"/>
      <c r="AU20120" s="25"/>
    </row>
    <row r="20121">
      <c r="D20121" s="10"/>
      <c r="E20121" s="10"/>
      <c r="G20121" s="81"/>
      <c r="AU20121" s="25"/>
    </row>
    <row r="20122">
      <c r="D20122" s="10"/>
      <c r="E20122" s="10"/>
      <c r="G20122" s="81"/>
      <c r="AU20122" s="25"/>
    </row>
    <row r="20123">
      <c r="D20123" s="10"/>
      <c r="E20123" s="10"/>
      <c r="G20123" s="81"/>
      <c r="AU20123" s="25"/>
    </row>
    <row r="20124">
      <c r="D20124" s="10"/>
      <c r="E20124" s="10"/>
      <c r="G20124" s="81"/>
      <c r="AU20124" s="25"/>
    </row>
    <row r="20125">
      <c r="D20125" s="10"/>
      <c r="E20125" s="10"/>
      <c r="G20125" s="81"/>
      <c r="AU20125" s="25"/>
    </row>
    <row r="20126">
      <c r="D20126" s="10"/>
      <c r="E20126" s="10"/>
      <c r="G20126" s="81"/>
      <c r="AU20126" s="25"/>
    </row>
    <row r="20127">
      <c r="D20127" s="10"/>
      <c r="E20127" s="10"/>
      <c r="G20127" s="81"/>
      <c r="AU20127" s="25"/>
    </row>
    <row r="20128">
      <c r="D20128" s="10"/>
      <c r="E20128" s="10"/>
      <c r="G20128" s="81"/>
      <c r="AU20128" s="25"/>
    </row>
    <row r="20129">
      <c r="D20129" s="10"/>
      <c r="E20129" s="10"/>
      <c r="G20129" s="81"/>
      <c r="AU20129" s="25"/>
    </row>
    <row r="20130">
      <c r="D20130" s="10"/>
      <c r="E20130" s="10"/>
      <c r="G20130" s="81"/>
      <c r="AU20130" s="25"/>
    </row>
    <row r="20131">
      <c r="D20131" s="10"/>
      <c r="E20131" s="10"/>
      <c r="G20131" s="81"/>
      <c r="AU20131" s="25"/>
    </row>
    <row r="20132">
      <c r="D20132" s="10"/>
      <c r="E20132" s="10"/>
      <c r="G20132" s="81"/>
      <c r="AU20132" s="25"/>
    </row>
    <row r="20133">
      <c r="D20133" s="10"/>
      <c r="E20133" s="10"/>
      <c r="G20133" s="81"/>
      <c r="AU20133" s="25"/>
    </row>
    <row r="20134">
      <c r="D20134" s="10"/>
      <c r="E20134" s="10"/>
      <c r="G20134" s="81"/>
      <c r="AU20134" s="25"/>
    </row>
    <row r="20135">
      <c r="D20135" s="10"/>
      <c r="E20135" s="10"/>
      <c r="G20135" s="81"/>
      <c r="AU20135" s="25"/>
    </row>
    <row r="20136">
      <c r="D20136" s="10"/>
      <c r="E20136" s="10"/>
      <c r="G20136" s="81"/>
      <c r="AU20136" s="25"/>
    </row>
    <row r="20137">
      <c r="D20137" s="10"/>
      <c r="E20137" s="10"/>
      <c r="G20137" s="81"/>
      <c r="AU20137" s="25"/>
    </row>
    <row r="20138">
      <c r="D20138" s="10"/>
      <c r="E20138" s="10"/>
      <c r="G20138" s="81"/>
      <c r="AU20138" s="25"/>
    </row>
    <row r="20139">
      <c r="D20139" s="10"/>
      <c r="E20139" s="10"/>
      <c r="G20139" s="81"/>
      <c r="AU20139" s="25"/>
    </row>
    <row r="20140">
      <c r="D20140" s="10"/>
      <c r="E20140" s="10"/>
      <c r="G20140" s="81"/>
      <c r="AU20140" s="25"/>
    </row>
    <row r="20141">
      <c r="D20141" s="10"/>
      <c r="E20141" s="10"/>
      <c r="G20141" s="81"/>
      <c r="AU20141" s="25"/>
    </row>
    <row r="20142">
      <c r="D20142" s="10"/>
      <c r="E20142" s="10"/>
      <c r="G20142" s="81"/>
      <c r="AU20142" s="25"/>
    </row>
    <row r="20143">
      <c r="D20143" s="10"/>
      <c r="E20143" s="10"/>
      <c r="G20143" s="81"/>
      <c r="AU20143" s="25"/>
    </row>
    <row r="20144">
      <c r="D20144" s="10"/>
      <c r="E20144" s="10"/>
      <c r="G20144" s="81"/>
      <c r="AU20144" s="25"/>
    </row>
    <row r="20145">
      <c r="D20145" s="10"/>
      <c r="E20145" s="10"/>
      <c r="G20145" s="81"/>
      <c r="AU20145" s="25"/>
    </row>
    <row r="20146">
      <c r="D20146" s="10"/>
      <c r="E20146" s="10"/>
      <c r="G20146" s="81"/>
      <c r="AU20146" s="25"/>
    </row>
    <row r="20147">
      <c r="D20147" s="10"/>
      <c r="E20147" s="10"/>
      <c r="G20147" s="81"/>
      <c r="AU20147" s="25"/>
    </row>
    <row r="20148">
      <c r="D20148" s="10"/>
      <c r="E20148" s="10"/>
      <c r="G20148" s="81"/>
      <c r="AU20148" s="25"/>
    </row>
    <row r="20149">
      <c r="D20149" s="10"/>
      <c r="E20149" s="10"/>
      <c r="G20149" s="81"/>
      <c r="AU20149" s="25"/>
    </row>
    <row r="20150">
      <c r="D20150" s="10"/>
      <c r="E20150" s="10"/>
      <c r="G20150" s="81"/>
      <c r="AU20150" s="25"/>
    </row>
    <row r="20151">
      <c r="D20151" s="10"/>
      <c r="E20151" s="10"/>
      <c r="G20151" s="81"/>
      <c r="AU20151" s="25"/>
    </row>
    <row r="20152">
      <c r="D20152" s="10"/>
      <c r="E20152" s="10"/>
      <c r="G20152" s="81"/>
      <c r="AU20152" s="25"/>
    </row>
    <row r="20153">
      <c r="D20153" s="10"/>
      <c r="E20153" s="10"/>
      <c r="G20153" s="81"/>
      <c r="AU20153" s="25"/>
    </row>
    <row r="20154">
      <c r="D20154" s="10"/>
      <c r="E20154" s="10"/>
      <c r="G20154" s="81"/>
      <c r="AU20154" s="25"/>
    </row>
    <row r="20155">
      <c r="D20155" s="10"/>
      <c r="E20155" s="10"/>
      <c r="G20155" s="81"/>
      <c r="AU20155" s="25"/>
    </row>
    <row r="20156">
      <c r="D20156" s="10"/>
      <c r="E20156" s="10"/>
      <c r="G20156" s="81"/>
      <c r="AU20156" s="25"/>
    </row>
    <row r="20157">
      <c r="D20157" s="10"/>
      <c r="E20157" s="10"/>
      <c r="G20157" s="81"/>
      <c r="AU20157" s="25"/>
    </row>
    <row r="20158">
      <c r="D20158" s="10"/>
      <c r="E20158" s="10"/>
      <c r="G20158" s="81"/>
      <c r="AU20158" s="25"/>
    </row>
    <row r="20159">
      <c r="D20159" s="10"/>
      <c r="E20159" s="10"/>
      <c r="G20159" s="81"/>
      <c r="AU20159" s="25"/>
    </row>
    <row r="20160">
      <c r="D20160" s="10"/>
      <c r="E20160" s="10"/>
      <c r="G20160" s="81"/>
      <c r="AU20160" s="25"/>
    </row>
    <row r="20161">
      <c r="D20161" s="10"/>
      <c r="E20161" s="10"/>
      <c r="G20161" s="81"/>
      <c r="AU20161" s="25"/>
    </row>
    <row r="20162">
      <c r="D20162" s="10"/>
      <c r="E20162" s="10"/>
      <c r="G20162" s="81"/>
      <c r="AU20162" s="25"/>
    </row>
    <row r="20163">
      <c r="D20163" s="10"/>
      <c r="E20163" s="10"/>
      <c r="G20163" s="81"/>
      <c r="AU20163" s="25"/>
    </row>
    <row r="20164">
      <c r="D20164" s="10"/>
      <c r="E20164" s="10"/>
      <c r="G20164" s="81"/>
      <c r="AU20164" s="25"/>
    </row>
    <row r="20165">
      <c r="D20165" s="10"/>
      <c r="E20165" s="10"/>
      <c r="G20165" s="81"/>
      <c r="AU20165" s="25"/>
    </row>
    <row r="20166">
      <c r="D20166" s="10"/>
      <c r="E20166" s="10"/>
      <c r="G20166" s="81"/>
      <c r="AU20166" s="25"/>
    </row>
    <row r="20167">
      <c r="D20167" s="10"/>
      <c r="E20167" s="10"/>
      <c r="G20167" s="81"/>
      <c r="AU20167" s="25"/>
    </row>
    <row r="20168">
      <c r="D20168" s="10"/>
      <c r="E20168" s="10"/>
      <c r="G20168" s="81"/>
      <c r="AU20168" s="25"/>
    </row>
    <row r="20169">
      <c r="D20169" s="10"/>
      <c r="E20169" s="10"/>
      <c r="G20169" s="81"/>
      <c r="AU20169" s="25"/>
    </row>
    <row r="20170">
      <c r="D20170" s="10"/>
      <c r="E20170" s="10"/>
      <c r="G20170" s="81"/>
      <c r="AU20170" s="25"/>
    </row>
    <row r="20171">
      <c r="D20171" s="10"/>
      <c r="E20171" s="10"/>
      <c r="G20171" s="81"/>
      <c r="AU20171" s="25"/>
    </row>
    <row r="20172">
      <c r="D20172" s="10"/>
      <c r="E20172" s="10"/>
      <c r="G20172" s="81"/>
      <c r="AU20172" s="25"/>
    </row>
    <row r="20173">
      <c r="D20173" s="10"/>
      <c r="E20173" s="10"/>
      <c r="G20173" s="81"/>
      <c r="AU20173" s="25"/>
    </row>
    <row r="20174">
      <c r="D20174" s="10"/>
      <c r="E20174" s="10"/>
      <c r="G20174" s="81"/>
      <c r="AU20174" s="25"/>
    </row>
    <row r="20175">
      <c r="D20175" s="10"/>
      <c r="E20175" s="10"/>
      <c r="G20175" s="81"/>
      <c r="AU20175" s="25"/>
    </row>
    <row r="20176">
      <c r="D20176" s="10"/>
      <c r="E20176" s="10"/>
      <c r="G20176" s="81"/>
      <c r="AU20176" s="25"/>
    </row>
    <row r="20177">
      <c r="D20177" s="10"/>
      <c r="E20177" s="10"/>
      <c r="G20177" s="81"/>
      <c r="AU20177" s="25"/>
    </row>
    <row r="20178">
      <c r="D20178" s="10"/>
      <c r="E20178" s="10"/>
      <c r="G20178" s="81"/>
      <c r="AU20178" s="25"/>
    </row>
    <row r="20179">
      <c r="D20179" s="10"/>
      <c r="E20179" s="10"/>
      <c r="G20179" s="81"/>
      <c r="AU20179" s="25"/>
    </row>
    <row r="20180">
      <c r="D20180" s="10"/>
      <c r="E20180" s="10"/>
      <c r="G20180" s="81"/>
      <c r="AU20180" s="25"/>
    </row>
    <row r="20181">
      <c r="D20181" s="10"/>
      <c r="E20181" s="10"/>
      <c r="G20181" s="81"/>
      <c r="AU20181" s="25"/>
    </row>
    <row r="20182">
      <c r="D20182" s="10"/>
      <c r="E20182" s="10"/>
      <c r="G20182" s="81"/>
      <c r="AU20182" s="25"/>
    </row>
    <row r="20183">
      <c r="D20183" s="10"/>
      <c r="E20183" s="10"/>
      <c r="G20183" s="81"/>
      <c r="AU20183" s="25"/>
    </row>
    <row r="20184">
      <c r="D20184" s="10"/>
      <c r="E20184" s="10"/>
      <c r="G20184" s="81"/>
      <c r="AU20184" s="25"/>
    </row>
    <row r="20185">
      <c r="D20185" s="10"/>
      <c r="E20185" s="10"/>
      <c r="G20185" s="81"/>
      <c r="AU20185" s="25"/>
    </row>
    <row r="20186">
      <c r="D20186" s="10"/>
      <c r="E20186" s="10"/>
      <c r="G20186" s="81"/>
      <c r="AU20186" s="25"/>
    </row>
    <row r="20187">
      <c r="D20187" s="10"/>
      <c r="E20187" s="10"/>
      <c r="G20187" s="81"/>
      <c r="AU20187" s="25"/>
    </row>
    <row r="20188">
      <c r="D20188" s="10"/>
      <c r="E20188" s="10"/>
      <c r="G20188" s="81"/>
      <c r="AU20188" s="25"/>
    </row>
    <row r="20189">
      <c r="D20189" s="10"/>
      <c r="E20189" s="10"/>
      <c r="G20189" s="81"/>
      <c r="AU20189" s="25"/>
    </row>
    <row r="20190">
      <c r="D20190" s="10"/>
      <c r="E20190" s="10"/>
      <c r="G20190" s="81"/>
      <c r="AU20190" s="25"/>
    </row>
    <row r="20191">
      <c r="D20191" s="10"/>
      <c r="E20191" s="10"/>
      <c r="G20191" s="81"/>
      <c r="AU20191" s="25"/>
    </row>
    <row r="20192">
      <c r="D20192" s="10"/>
      <c r="E20192" s="10"/>
      <c r="G20192" s="81"/>
      <c r="AU20192" s="25"/>
    </row>
    <row r="20193">
      <c r="D20193" s="10"/>
      <c r="E20193" s="10"/>
      <c r="G20193" s="81"/>
      <c r="AU20193" s="25"/>
    </row>
    <row r="20194">
      <c r="D20194" s="10"/>
      <c r="E20194" s="10"/>
      <c r="G20194" s="81"/>
      <c r="AU20194" s="25"/>
    </row>
    <row r="20195">
      <c r="D20195" s="10"/>
      <c r="E20195" s="10"/>
      <c r="G20195" s="81"/>
      <c r="AU20195" s="25"/>
    </row>
    <row r="20196">
      <c r="D20196" s="10"/>
      <c r="E20196" s="10"/>
      <c r="G20196" s="81"/>
      <c r="AU20196" s="25"/>
    </row>
    <row r="20197">
      <c r="D20197" s="10"/>
      <c r="E20197" s="10"/>
      <c r="G20197" s="81"/>
      <c r="AU20197" s="25"/>
    </row>
    <row r="20198">
      <c r="D20198" s="10"/>
      <c r="E20198" s="10"/>
      <c r="G20198" s="81"/>
      <c r="AU20198" s="25"/>
    </row>
    <row r="20199">
      <c r="D20199" s="10"/>
      <c r="E20199" s="10"/>
      <c r="G20199" s="81"/>
      <c r="AU20199" s="25"/>
    </row>
    <row r="20200">
      <c r="D20200" s="10"/>
      <c r="E20200" s="10"/>
      <c r="G20200" s="81"/>
      <c r="AU20200" s="25"/>
    </row>
    <row r="20201">
      <c r="D20201" s="10"/>
      <c r="E20201" s="10"/>
      <c r="G20201" s="81"/>
      <c r="AU20201" s="25"/>
    </row>
    <row r="20202">
      <c r="D20202" s="10"/>
      <c r="E20202" s="10"/>
      <c r="G20202" s="81"/>
      <c r="AU20202" s="25"/>
    </row>
    <row r="20203">
      <c r="D20203" s="10"/>
      <c r="E20203" s="10"/>
      <c r="G20203" s="81"/>
      <c r="AU20203" s="25"/>
    </row>
    <row r="20204">
      <c r="D20204" s="10"/>
      <c r="E20204" s="10"/>
      <c r="G20204" s="81"/>
      <c r="AU20204" s="25"/>
    </row>
    <row r="20205">
      <c r="D20205" s="10"/>
      <c r="E20205" s="10"/>
      <c r="G20205" s="81"/>
      <c r="AU20205" s="25"/>
    </row>
    <row r="20206">
      <c r="D20206" s="10"/>
      <c r="E20206" s="10"/>
      <c r="G20206" s="81"/>
      <c r="AU20206" s="25"/>
    </row>
    <row r="20207">
      <c r="D20207" s="10"/>
      <c r="E20207" s="10"/>
      <c r="G20207" s="81"/>
      <c r="AU20207" s="25"/>
    </row>
    <row r="20208">
      <c r="D20208" s="10"/>
      <c r="E20208" s="10"/>
      <c r="G20208" s="81"/>
      <c r="AU20208" s="25"/>
    </row>
    <row r="20209">
      <c r="D20209" s="10"/>
      <c r="E20209" s="10"/>
      <c r="G20209" s="81"/>
      <c r="AU20209" s="25"/>
    </row>
    <row r="20210">
      <c r="D20210" s="10"/>
      <c r="E20210" s="10"/>
      <c r="G20210" s="81"/>
      <c r="AU20210" s="25"/>
    </row>
    <row r="20211">
      <c r="D20211" s="10"/>
      <c r="E20211" s="10"/>
      <c r="G20211" s="81"/>
      <c r="AU20211" s="25"/>
    </row>
    <row r="20212">
      <c r="D20212" s="10"/>
      <c r="E20212" s="10"/>
      <c r="G20212" s="81"/>
      <c r="AU20212" s="25"/>
    </row>
    <row r="20213">
      <c r="D20213" s="10"/>
      <c r="E20213" s="10"/>
      <c r="G20213" s="81"/>
      <c r="AU20213" s="25"/>
    </row>
    <row r="20214">
      <c r="D20214" s="10"/>
      <c r="E20214" s="10"/>
      <c r="G20214" s="81"/>
      <c r="AU20214" s="25"/>
    </row>
    <row r="20215">
      <c r="D20215" s="10"/>
      <c r="E20215" s="10"/>
      <c r="G20215" s="81"/>
      <c r="AU20215" s="25"/>
    </row>
    <row r="20216">
      <c r="D20216" s="10"/>
      <c r="E20216" s="10"/>
      <c r="G20216" s="81"/>
      <c r="AU20216" s="25"/>
    </row>
    <row r="20217">
      <c r="D20217" s="10"/>
      <c r="E20217" s="10"/>
      <c r="G20217" s="81"/>
      <c r="AU20217" s="25"/>
    </row>
    <row r="20218">
      <c r="D20218" s="10"/>
      <c r="E20218" s="10"/>
      <c r="G20218" s="81"/>
      <c r="AU20218" s="25"/>
    </row>
    <row r="20219">
      <c r="D20219" s="10"/>
      <c r="E20219" s="10"/>
      <c r="G20219" s="81"/>
      <c r="AU20219" s="25"/>
    </row>
    <row r="20220">
      <c r="D20220" s="10"/>
      <c r="E20220" s="10"/>
      <c r="G20220" s="81"/>
      <c r="AU20220" s="25"/>
    </row>
    <row r="20221">
      <c r="D20221" s="10"/>
      <c r="E20221" s="10"/>
      <c r="G20221" s="81"/>
      <c r="AU20221" s="25"/>
    </row>
    <row r="20222">
      <c r="D20222" s="10"/>
      <c r="E20222" s="10"/>
      <c r="G20222" s="81"/>
      <c r="AU20222" s="25"/>
    </row>
    <row r="20223">
      <c r="D20223" s="10"/>
      <c r="E20223" s="10"/>
      <c r="G20223" s="81"/>
      <c r="AU20223" s="25"/>
    </row>
    <row r="20224">
      <c r="D20224" s="10"/>
      <c r="E20224" s="10"/>
      <c r="G20224" s="81"/>
      <c r="AU20224" s="25"/>
    </row>
    <row r="20225">
      <c r="D20225" s="10"/>
      <c r="E20225" s="10"/>
      <c r="G20225" s="81"/>
      <c r="AU20225" s="25"/>
    </row>
    <row r="20226">
      <c r="D20226" s="10"/>
      <c r="E20226" s="10"/>
      <c r="G20226" s="81"/>
      <c r="AU20226" s="25"/>
    </row>
    <row r="20227">
      <c r="D20227" s="10"/>
      <c r="E20227" s="10"/>
      <c r="G20227" s="81"/>
      <c r="AU20227" s="25"/>
    </row>
    <row r="20228">
      <c r="D20228" s="10"/>
      <c r="E20228" s="10"/>
      <c r="G20228" s="81"/>
      <c r="AU20228" s="25"/>
    </row>
    <row r="20229">
      <c r="D20229" s="10"/>
      <c r="E20229" s="10"/>
      <c r="G20229" s="81"/>
      <c r="AU20229" s="25"/>
    </row>
    <row r="20230">
      <c r="D20230" s="10"/>
      <c r="E20230" s="10"/>
      <c r="G20230" s="81"/>
      <c r="AU20230" s="25"/>
    </row>
    <row r="20231">
      <c r="D20231" s="10"/>
      <c r="E20231" s="10"/>
      <c r="G20231" s="81"/>
      <c r="AU20231" s="25"/>
    </row>
    <row r="20232">
      <c r="D20232" s="10"/>
      <c r="E20232" s="10"/>
      <c r="G20232" s="81"/>
      <c r="AU20232" s="25"/>
    </row>
    <row r="20233">
      <c r="D20233" s="10"/>
      <c r="E20233" s="10"/>
      <c r="G20233" s="81"/>
      <c r="AU20233" s="25"/>
    </row>
    <row r="20234">
      <c r="D20234" s="10"/>
      <c r="E20234" s="10"/>
      <c r="G20234" s="81"/>
      <c r="AU20234" s="25"/>
    </row>
    <row r="20235">
      <c r="D20235" s="10"/>
      <c r="E20235" s="10"/>
      <c r="G20235" s="81"/>
      <c r="AU20235" s="25"/>
    </row>
    <row r="20236">
      <c r="D20236" s="10"/>
      <c r="E20236" s="10"/>
      <c r="G20236" s="81"/>
      <c r="AU20236" s="25"/>
    </row>
    <row r="20237">
      <c r="D20237" s="10"/>
      <c r="E20237" s="10"/>
      <c r="G20237" s="81"/>
      <c r="AU20237" s="25"/>
    </row>
    <row r="20238">
      <c r="D20238" s="10"/>
      <c r="E20238" s="10"/>
      <c r="G20238" s="81"/>
      <c r="AU20238" s="25"/>
    </row>
    <row r="20239">
      <c r="D20239" s="10"/>
      <c r="E20239" s="10"/>
      <c r="G20239" s="81"/>
      <c r="AU20239" s="25"/>
    </row>
    <row r="20240">
      <c r="D20240" s="10"/>
      <c r="E20240" s="10"/>
      <c r="G20240" s="81"/>
      <c r="AU20240" s="25"/>
    </row>
    <row r="20241">
      <c r="D20241" s="10"/>
      <c r="E20241" s="10"/>
      <c r="G20241" s="81"/>
      <c r="AU20241" s="25"/>
    </row>
    <row r="20242">
      <c r="D20242" s="10"/>
      <c r="E20242" s="10"/>
      <c r="G20242" s="81"/>
      <c r="AU20242" s="25"/>
    </row>
    <row r="20243">
      <c r="D20243" s="10"/>
      <c r="E20243" s="10"/>
      <c r="G20243" s="81"/>
      <c r="AU20243" s="25"/>
    </row>
    <row r="20244">
      <c r="D20244" s="10"/>
      <c r="E20244" s="10"/>
      <c r="G20244" s="81"/>
      <c r="AU20244" s="25"/>
    </row>
    <row r="20245">
      <c r="D20245" s="10"/>
      <c r="E20245" s="10"/>
      <c r="G20245" s="81"/>
      <c r="AU20245" s="25"/>
    </row>
    <row r="20246">
      <c r="D20246" s="10"/>
      <c r="E20246" s="10"/>
      <c r="G20246" s="81"/>
      <c r="AU20246" s="25"/>
    </row>
    <row r="20247">
      <c r="D20247" s="10"/>
      <c r="E20247" s="10"/>
      <c r="G20247" s="81"/>
      <c r="AU20247" s="25"/>
    </row>
    <row r="20248">
      <c r="D20248" s="10"/>
      <c r="E20248" s="10"/>
      <c r="G20248" s="81"/>
      <c r="AU20248" s="25"/>
    </row>
    <row r="20249">
      <c r="D20249" s="10"/>
      <c r="E20249" s="10"/>
      <c r="G20249" s="81"/>
      <c r="AU20249" s="25"/>
    </row>
    <row r="20250">
      <c r="D20250" s="10"/>
      <c r="E20250" s="10"/>
      <c r="G20250" s="81"/>
      <c r="AU20250" s="25"/>
    </row>
    <row r="20251">
      <c r="D20251" s="10"/>
      <c r="E20251" s="10"/>
      <c r="G20251" s="81"/>
      <c r="AU20251" s="25"/>
    </row>
    <row r="20252">
      <c r="D20252" s="10"/>
      <c r="E20252" s="10"/>
      <c r="G20252" s="81"/>
      <c r="AU20252" s="25"/>
    </row>
    <row r="20253">
      <c r="D20253" s="10"/>
      <c r="E20253" s="10"/>
      <c r="G20253" s="81"/>
      <c r="AU20253" s="25"/>
    </row>
    <row r="20254">
      <c r="D20254" s="10"/>
      <c r="E20254" s="10"/>
      <c r="G20254" s="81"/>
      <c r="AU20254" s="25"/>
    </row>
    <row r="20255">
      <c r="D20255" s="10"/>
      <c r="E20255" s="10"/>
      <c r="G20255" s="81"/>
      <c r="AU20255" s="25"/>
    </row>
    <row r="20256">
      <c r="D20256" s="10"/>
      <c r="E20256" s="10"/>
      <c r="G20256" s="81"/>
      <c r="AU20256" s="25"/>
    </row>
    <row r="20257">
      <c r="D20257" s="10"/>
      <c r="E20257" s="10"/>
      <c r="G20257" s="81"/>
      <c r="AU20257" s="25"/>
    </row>
    <row r="20258">
      <c r="D20258" s="10"/>
      <c r="E20258" s="10"/>
      <c r="G20258" s="81"/>
      <c r="AU20258" s="25"/>
    </row>
    <row r="20259">
      <c r="D20259" s="10"/>
      <c r="E20259" s="10"/>
      <c r="G20259" s="81"/>
      <c r="AU20259" s="25"/>
    </row>
    <row r="20260">
      <c r="D20260" s="10"/>
      <c r="E20260" s="10"/>
      <c r="G20260" s="81"/>
      <c r="AU20260" s="25"/>
    </row>
    <row r="20261">
      <c r="D20261" s="10"/>
      <c r="E20261" s="10"/>
      <c r="G20261" s="81"/>
      <c r="AU20261" s="25"/>
    </row>
    <row r="20262">
      <c r="D20262" s="10"/>
      <c r="E20262" s="10"/>
      <c r="G20262" s="81"/>
      <c r="AU20262" s="25"/>
    </row>
    <row r="20263">
      <c r="D20263" s="10"/>
      <c r="E20263" s="10"/>
      <c r="G20263" s="81"/>
      <c r="AU20263" s="25"/>
    </row>
    <row r="20264">
      <c r="D20264" s="10"/>
      <c r="E20264" s="10"/>
      <c r="G20264" s="81"/>
      <c r="AU20264" s="25"/>
    </row>
    <row r="20265">
      <c r="D20265" s="10"/>
      <c r="E20265" s="10"/>
      <c r="G20265" s="81"/>
      <c r="AU20265" s="25"/>
    </row>
    <row r="20266">
      <c r="D20266" s="10"/>
      <c r="E20266" s="10"/>
      <c r="G20266" s="81"/>
      <c r="AU20266" s="25"/>
    </row>
    <row r="20267">
      <c r="D20267" s="10"/>
      <c r="E20267" s="10"/>
      <c r="G20267" s="81"/>
      <c r="AU20267" s="25"/>
    </row>
    <row r="20268">
      <c r="D20268" s="10"/>
      <c r="E20268" s="10"/>
      <c r="G20268" s="81"/>
      <c r="AU20268" s="25"/>
    </row>
    <row r="20269">
      <c r="D20269" s="10"/>
      <c r="E20269" s="10"/>
      <c r="G20269" s="81"/>
      <c r="AU20269" s="25"/>
    </row>
    <row r="20270">
      <c r="D20270" s="10"/>
      <c r="E20270" s="10"/>
      <c r="G20270" s="81"/>
      <c r="AU20270" s="25"/>
    </row>
    <row r="20271">
      <c r="D20271" s="10"/>
      <c r="E20271" s="10"/>
      <c r="G20271" s="81"/>
      <c r="AU20271" s="25"/>
    </row>
    <row r="20272">
      <c r="D20272" s="10"/>
      <c r="E20272" s="10"/>
      <c r="G20272" s="81"/>
      <c r="AU20272" s="25"/>
    </row>
    <row r="20273">
      <c r="D20273" s="10"/>
      <c r="E20273" s="10"/>
      <c r="G20273" s="81"/>
      <c r="AU20273" s="25"/>
    </row>
    <row r="20274">
      <c r="D20274" s="10"/>
      <c r="E20274" s="10"/>
      <c r="G20274" s="81"/>
      <c r="AU20274" s="25"/>
    </row>
    <row r="20275">
      <c r="D20275" s="10"/>
      <c r="E20275" s="10"/>
      <c r="G20275" s="81"/>
      <c r="AU20275" s="25"/>
    </row>
    <row r="20276">
      <c r="D20276" s="10"/>
      <c r="E20276" s="10"/>
      <c r="G20276" s="81"/>
      <c r="AU20276" s="25"/>
    </row>
    <row r="20277">
      <c r="D20277" s="10"/>
      <c r="E20277" s="10"/>
      <c r="G20277" s="81"/>
      <c r="AU20277" s="25"/>
    </row>
    <row r="20278">
      <c r="D20278" s="10"/>
      <c r="E20278" s="10"/>
      <c r="G20278" s="81"/>
      <c r="AU20278" s="25"/>
    </row>
    <row r="20279">
      <c r="D20279" s="10"/>
      <c r="E20279" s="10"/>
      <c r="G20279" s="81"/>
      <c r="AU20279" s="25"/>
    </row>
    <row r="20280">
      <c r="D20280" s="10"/>
      <c r="E20280" s="10"/>
      <c r="G20280" s="81"/>
      <c r="AU20280" s="25"/>
    </row>
    <row r="20281">
      <c r="D20281" s="10"/>
      <c r="E20281" s="10"/>
      <c r="G20281" s="81"/>
      <c r="AU20281" s="25"/>
    </row>
    <row r="20282">
      <c r="D20282" s="10"/>
      <c r="E20282" s="10"/>
      <c r="G20282" s="81"/>
      <c r="AU20282" s="25"/>
    </row>
    <row r="20283">
      <c r="D20283" s="10"/>
      <c r="E20283" s="10"/>
      <c r="G20283" s="81"/>
      <c r="AU20283" s="25"/>
    </row>
    <row r="20284">
      <c r="D20284" s="10"/>
      <c r="E20284" s="10"/>
      <c r="G20284" s="81"/>
      <c r="AU20284" s="25"/>
    </row>
    <row r="20285">
      <c r="D20285" s="10"/>
      <c r="E20285" s="10"/>
      <c r="G20285" s="81"/>
      <c r="AU20285" s="25"/>
    </row>
    <row r="20286">
      <c r="D20286" s="10"/>
      <c r="E20286" s="10"/>
      <c r="G20286" s="81"/>
      <c r="AU20286" s="25"/>
    </row>
    <row r="20287">
      <c r="D20287" s="10"/>
      <c r="E20287" s="10"/>
      <c r="G20287" s="81"/>
      <c r="AU20287" s="25"/>
    </row>
    <row r="20288">
      <c r="D20288" s="10"/>
      <c r="E20288" s="10"/>
      <c r="G20288" s="81"/>
      <c r="AU20288" s="25"/>
    </row>
    <row r="20289">
      <c r="D20289" s="10"/>
      <c r="E20289" s="10"/>
      <c r="G20289" s="81"/>
      <c r="AU20289" s="25"/>
    </row>
    <row r="20290">
      <c r="D20290" s="10"/>
      <c r="E20290" s="10"/>
      <c r="G20290" s="81"/>
      <c r="AU20290" s="25"/>
    </row>
    <row r="20291">
      <c r="D20291" s="10"/>
      <c r="E20291" s="10"/>
      <c r="G20291" s="81"/>
      <c r="AU20291" s="25"/>
    </row>
    <row r="20292">
      <c r="D20292" s="10"/>
      <c r="E20292" s="10"/>
      <c r="G20292" s="81"/>
      <c r="AU20292" s="25"/>
    </row>
    <row r="20293">
      <c r="D20293" s="10"/>
      <c r="E20293" s="10"/>
      <c r="G20293" s="81"/>
      <c r="AU20293" s="25"/>
    </row>
    <row r="20294">
      <c r="D20294" s="10"/>
      <c r="E20294" s="10"/>
      <c r="G20294" s="81"/>
      <c r="AU20294" s="25"/>
    </row>
    <row r="20295">
      <c r="D20295" s="10"/>
      <c r="E20295" s="10"/>
      <c r="G20295" s="81"/>
      <c r="AU20295" s="25"/>
    </row>
    <row r="20296">
      <c r="D20296" s="10"/>
      <c r="E20296" s="10"/>
      <c r="G20296" s="81"/>
      <c r="AU20296" s="25"/>
    </row>
    <row r="20297">
      <c r="D20297" s="10"/>
      <c r="E20297" s="10"/>
      <c r="G20297" s="81"/>
      <c r="AU20297" s="25"/>
    </row>
    <row r="20298">
      <c r="D20298" s="10"/>
      <c r="E20298" s="10"/>
      <c r="G20298" s="81"/>
      <c r="AU20298" s="25"/>
    </row>
    <row r="20299">
      <c r="D20299" s="10"/>
      <c r="E20299" s="10"/>
      <c r="G20299" s="81"/>
      <c r="AU20299" s="25"/>
    </row>
    <row r="20300">
      <c r="D20300" s="10"/>
      <c r="E20300" s="10"/>
      <c r="G20300" s="81"/>
      <c r="AU20300" s="25"/>
    </row>
    <row r="20301">
      <c r="D20301" s="10"/>
      <c r="E20301" s="10"/>
      <c r="G20301" s="81"/>
      <c r="AU20301" s="25"/>
    </row>
    <row r="20302">
      <c r="D20302" s="10"/>
      <c r="E20302" s="10"/>
      <c r="G20302" s="81"/>
      <c r="AU20302" s="25"/>
    </row>
    <row r="20303">
      <c r="D20303" s="10"/>
      <c r="E20303" s="10"/>
      <c r="G20303" s="81"/>
      <c r="AU20303" s="25"/>
    </row>
    <row r="20304">
      <c r="D20304" s="10"/>
      <c r="E20304" s="10"/>
      <c r="G20304" s="81"/>
      <c r="AU20304" s="25"/>
    </row>
    <row r="20305">
      <c r="D20305" s="10"/>
      <c r="E20305" s="10"/>
      <c r="G20305" s="81"/>
      <c r="AU20305" s="25"/>
    </row>
    <row r="20306">
      <c r="D20306" s="10"/>
      <c r="E20306" s="10"/>
      <c r="G20306" s="81"/>
      <c r="AU20306" s="25"/>
    </row>
    <row r="20307">
      <c r="D20307" s="10"/>
      <c r="E20307" s="10"/>
      <c r="G20307" s="81"/>
      <c r="AU20307" s="25"/>
    </row>
    <row r="20308">
      <c r="D20308" s="10"/>
      <c r="E20308" s="10"/>
      <c r="G20308" s="81"/>
      <c r="AU20308" s="25"/>
    </row>
    <row r="20309">
      <c r="D20309" s="10"/>
      <c r="E20309" s="10"/>
      <c r="G20309" s="81"/>
      <c r="AU20309" s="25"/>
    </row>
    <row r="20310">
      <c r="D20310" s="10"/>
      <c r="E20310" s="10"/>
      <c r="G20310" s="81"/>
      <c r="AU20310" s="25"/>
    </row>
    <row r="20311">
      <c r="D20311" s="10"/>
      <c r="E20311" s="10"/>
      <c r="G20311" s="81"/>
      <c r="AU20311" s="25"/>
    </row>
    <row r="20312">
      <c r="D20312" s="10"/>
      <c r="E20312" s="10"/>
      <c r="G20312" s="81"/>
      <c r="AU20312" s="25"/>
    </row>
    <row r="20313">
      <c r="D20313" s="10"/>
      <c r="E20313" s="10"/>
      <c r="G20313" s="81"/>
      <c r="AU20313" s="25"/>
    </row>
    <row r="20314">
      <c r="D20314" s="10"/>
      <c r="E20314" s="10"/>
      <c r="G20314" s="81"/>
      <c r="AU20314" s="25"/>
    </row>
    <row r="20315">
      <c r="D20315" s="10"/>
      <c r="E20315" s="10"/>
      <c r="G20315" s="81"/>
      <c r="AU20315" s="25"/>
    </row>
    <row r="20316">
      <c r="D20316" s="10"/>
      <c r="E20316" s="10"/>
      <c r="G20316" s="81"/>
      <c r="AU20316" s="25"/>
    </row>
    <row r="20317">
      <c r="D20317" s="10"/>
      <c r="E20317" s="10"/>
      <c r="G20317" s="81"/>
      <c r="AU20317" s="25"/>
    </row>
    <row r="20318">
      <c r="D20318" s="10"/>
      <c r="E20318" s="10"/>
      <c r="G20318" s="81"/>
      <c r="AU20318" s="25"/>
    </row>
    <row r="20319">
      <c r="D20319" s="10"/>
      <c r="E20319" s="10"/>
      <c r="G20319" s="81"/>
      <c r="AU20319" s="25"/>
    </row>
    <row r="20320">
      <c r="D20320" s="10"/>
      <c r="E20320" s="10"/>
      <c r="G20320" s="81"/>
      <c r="AU20320" s="25"/>
    </row>
    <row r="20321">
      <c r="D20321" s="10"/>
      <c r="E20321" s="10"/>
      <c r="G20321" s="81"/>
      <c r="AU20321" s="25"/>
    </row>
    <row r="20322">
      <c r="D20322" s="10"/>
      <c r="E20322" s="10"/>
      <c r="G20322" s="81"/>
      <c r="AU20322" s="25"/>
    </row>
    <row r="20323">
      <c r="D20323" s="10"/>
      <c r="E20323" s="10"/>
      <c r="G20323" s="81"/>
      <c r="AU20323" s="25"/>
    </row>
    <row r="20324">
      <c r="D20324" s="10"/>
      <c r="E20324" s="10"/>
      <c r="G20324" s="81"/>
      <c r="AU20324" s="25"/>
    </row>
    <row r="20325">
      <c r="D20325" s="10"/>
      <c r="E20325" s="10"/>
      <c r="G20325" s="81"/>
      <c r="AU20325" s="25"/>
    </row>
    <row r="20326">
      <c r="D20326" s="10"/>
      <c r="E20326" s="10"/>
      <c r="G20326" s="81"/>
      <c r="AU20326" s="25"/>
    </row>
    <row r="20327">
      <c r="D20327" s="10"/>
      <c r="E20327" s="10"/>
      <c r="G20327" s="81"/>
      <c r="AU20327" s="25"/>
    </row>
    <row r="20328">
      <c r="D20328" s="10"/>
      <c r="E20328" s="10"/>
      <c r="G20328" s="81"/>
      <c r="AU20328" s="25"/>
    </row>
    <row r="20329">
      <c r="D20329" s="10"/>
      <c r="E20329" s="10"/>
      <c r="G20329" s="81"/>
      <c r="AU20329" s="25"/>
    </row>
    <row r="20330">
      <c r="D20330" s="10"/>
      <c r="E20330" s="10"/>
      <c r="G20330" s="81"/>
      <c r="AU20330" s="25"/>
    </row>
    <row r="20331">
      <c r="D20331" s="10"/>
      <c r="E20331" s="10"/>
      <c r="G20331" s="81"/>
      <c r="AU20331" s="25"/>
    </row>
    <row r="20332">
      <c r="D20332" s="10"/>
      <c r="E20332" s="10"/>
      <c r="G20332" s="81"/>
      <c r="AU20332" s="25"/>
    </row>
    <row r="20333">
      <c r="D20333" s="10"/>
      <c r="E20333" s="10"/>
      <c r="G20333" s="81"/>
      <c r="AU20333" s="25"/>
    </row>
    <row r="20334">
      <c r="D20334" s="10"/>
      <c r="E20334" s="10"/>
      <c r="G20334" s="81"/>
      <c r="AU20334" s="25"/>
    </row>
    <row r="20335">
      <c r="D20335" s="10"/>
      <c r="E20335" s="10"/>
      <c r="G20335" s="81"/>
      <c r="AU20335" s="25"/>
    </row>
    <row r="20336">
      <c r="D20336" s="10"/>
      <c r="E20336" s="10"/>
      <c r="G20336" s="81"/>
      <c r="AU20336" s="25"/>
    </row>
    <row r="20337">
      <c r="D20337" s="10"/>
      <c r="E20337" s="10"/>
      <c r="G20337" s="81"/>
      <c r="AU20337" s="25"/>
    </row>
    <row r="20338">
      <c r="D20338" s="10"/>
      <c r="E20338" s="10"/>
      <c r="G20338" s="81"/>
      <c r="AU20338" s="25"/>
    </row>
    <row r="20339">
      <c r="D20339" s="10"/>
      <c r="E20339" s="10"/>
      <c r="G20339" s="81"/>
      <c r="AU20339" s="25"/>
    </row>
    <row r="20340">
      <c r="D20340" s="10"/>
      <c r="E20340" s="10"/>
      <c r="G20340" s="81"/>
      <c r="AU20340" s="25"/>
    </row>
    <row r="20341">
      <c r="D20341" s="10"/>
      <c r="E20341" s="10"/>
      <c r="G20341" s="81"/>
      <c r="AU20341" s="25"/>
    </row>
    <row r="20342">
      <c r="D20342" s="10"/>
      <c r="E20342" s="10"/>
      <c r="G20342" s="81"/>
      <c r="AU20342" s="25"/>
    </row>
    <row r="20343">
      <c r="D20343" s="10"/>
      <c r="E20343" s="10"/>
      <c r="G20343" s="81"/>
      <c r="AU20343" s="25"/>
    </row>
    <row r="20344">
      <c r="D20344" s="10"/>
      <c r="E20344" s="10"/>
      <c r="G20344" s="81"/>
      <c r="AU20344" s="25"/>
    </row>
    <row r="20345">
      <c r="D20345" s="10"/>
      <c r="E20345" s="10"/>
      <c r="G20345" s="81"/>
      <c r="AU20345" s="25"/>
    </row>
    <row r="20346">
      <c r="D20346" s="10"/>
      <c r="E20346" s="10"/>
      <c r="G20346" s="81"/>
      <c r="AU20346" s="25"/>
    </row>
    <row r="20347">
      <c r="D20347" s="10"/>
      <c r="E20347" s="10"/>
      <c r="G20347" s="81"/>
      <c r="AU20347" s="25"/>
    </row>
    <row r="20348">
      <c r="D20348" s="10"/>
      <c r="E20348" s="10"/>
      <c r="G20348" s="81"/>
      <c r="AU20348" s="25"/>
    </row>
    <row r="20349">
      <c r="D20349" s="10"/>
      <c r="E20349" s="10"/>
      <c r="G20349" s="81"/>
      <c r="AU20349" s="25"/>
    </row>
    <row r="20350">
      <c r="D20350" s="10"/>
      <c r="E20350" s="10"/>
      <c r="G20350" s="81"/>
      <c r="AU20350" s="25"/>
    </row>
    <row r="20351">
      <c r="D20351" s="10"/>
      <c r="E20351" s="10"/>
      <c r="G20351" s="81"/>
      <c r="AU20351" s="25"/>
    </row>
    <row r="20352">
      <c r="D20352" s="10"/>
      <c r="E20352" s="10"/>
      <c r="G20352" s="81"/>
      <c r="AU20352" s="25"/>
    </row>
    <row r="20353">
      <c r="D20353" s="10"/>
      <c r="E20353" s="10"/>
      <c r="G20353" s="81"/>
      <c r="AU20353" s="25"/>
    </row>
    <row r="20354">
      <c r="D20354" s="10"/>
      <c r="E20354" s="10"/>
      <c r="G20354" s="81"/>
      <c r="AU20354" s="25"/>
    </row>
    <row r="20355">
      <c r="D20355" s="10"/>
      <c r="E20355" s="10"/>
      <c r="G20355" s="81"/>
      <c r="AU20355" s="25"/>
    </row>
    <row r="20356">
      <c r="D20356" s="10"/>
      <c r="E20356" s="10"/>
      <c r="G20356" s="81"/>
      <c r="AU20356" s="25"/>
    </row>
    <row r="20357">
      <c r="D20357" s="10"/>
      <c r="E20357" s="10"/>
      <c r="G20357" s="81"/>
      <c r="AU20357" s="25"/>
    </row>
    <row r="20358">
      <c r="D20358" s="10"/>
      <c r="E20358" s="10"/>
      <c r="G20358" s="81"/>
      <c r="AU20358" s="25"/>
    </row>
    <row r="20359">
      <c r="D20359" s="10"/>
      <c r="E20359" s="10"/>
      <c r="G20359" s="81"/>
      <c r="AU20359" s="25"/>
    </row>
    <row r="20360">
      <c r="D20360" s="10"/>
      <c r="E20360" s="10"/>
      <c r="G20360" s="81"/>
      <c r="AU20360" s="25"/>
    </row>
    <row r="20361">
      <c r="D20361" s="10"/>
      <c r="E20361" s="10"/>
      <c r="G20361" s="81"/>
      <c r="AU20361" s="25"/>
    </row>
    <row r="20362">
      <c r="D20362" s="10"/>
      <c r="E20362" s="10"/>
      <c r="G20362" s="81"/>
      <c r="AU20362" s="25"/>
    </row>
    <row r="20363">
      <c r="D20363" s="10"/>
      <c r="E20363" s="10"/>
      <c r="G20363" s="81"/>
      <c r="AU20363" s="25"/>
    </row>
    <row r="20364">
      <c r="D20364" s="10"/>
      <c r="E20364" s="10"/>
      <c r="G20364" s="81"/>
      <c r="AU20364" s="25"/>
    </row>
    <row r="20365">
      <c r="D20365" s="10"/>
      <c r="E20365" s="10"/>
      <c r="G20365" s="81"/>
      <c r="AU20365" s="25"/>
    </row>
    <row r="20366">
      <c r="D20366" s="10"/>
      <c r="E20366" s="10"/>
      <c r="G20366" s="81"/>
      <c r="AU20366" s="25"/>
    </row>
    <row r="20367">
      <c r="D20367" s="10"/>
      <c r="E20367" s="10"/>
      <c r="G20367" s="81"/>
      <c r="AU20367" s="25"/>
    </row>
    <row r="20368">
      <c r="D20368" s="10"/>
      <c r="E20368" s="10"/>
      <c r="G20368" s="81"/>
      <c r="AU20368" s="25"/>
    </row>
    <row r="20369">
      <c r="D20369" s="10"/>
      <c r="E20369" s="10"/>
      <c r="G20369" s="81"/>
      <c r="AU20369" s="25"/>
    </row>
    <row r="20370">
      <c r="D20370" s="10"/>
      <c r="E20370" s="10"/>
      <c r="G20370" s="81"/>
      <c r="AU20370" s="25"/>
    </row>
    <row r="20371">
      <c r="D20371" s="10"/>
      <c r="E20371" s="10"/>
      <c r="G20371" s="81"/>
      <c r="AU20371" s="25"/>
    </row>
    <row r="20372">
      <c r="D20372" s="10"/>
      <c r="E20372" s="10"/>
      <c r="G20372" s="81"/>
      <c r="AU20372" s="25"/>
    </row>
    <row r="20373">
      <c r="D20373" s="10"/>
      <c r="E20373" s="10"/>
      <c r="G20373" s="81"/>
      <c r="AU20373" s="25"/>
    </row>
    <row r="20374">
      <c r="D20374" s="10"/>
      <c r="E20374" s="10"/>
      <c r="G20374" s="81"/>
      <c r="AU20374" s="25"/>
    </row>
    <row r="20375">
      <c r="D20375" s="10"/>
      <c r="E20375" s="10"/>
      <c r="G20375" s="81"/>
      <c r="AU20375" s="25"/>
    </row>
    <row r="20376">
      <c r="D20376" s="10"/>
      <c r="E20376" s="10"/>
      <c r="G20376" s="81"/>
      <c r="AU20376" s="25"/>
    </row>
    <row r="20377">
      <c r="D20377" s="10"/>
      <c r="E20377" s="10"/>
      <c r="G20377" s="81"/>
      <c r="AU20377" s="25"/>
    </row>
    <row r="20378">
      <c r="D20378" s="10"/>
      <c r="E20378" s="10"/>
      <c r="G20378" s="81"/>
      <c r="AU20378" s="25"/>
    </row>
    <row r="20379">
      <c r="D20379" s="10"/>
      <c r="E20379" s="10"/>
      <c r="G20379" s="81"/>
      <c r="AU20379" s="25"/>
    </row>
    <row r="20380">
      <c r="D20380" s="10"/>
      <c r="E20380" s="10"/>
      <c r="G20380" s="81"/>
      <c r="AU20380" s="25"/>
    </row>
    <row r="20381">
      <c r="D20381" s="10"/>
      <c r="E20381" s="10"/>
      <c r="G20381" s="81"/>
      <c r="AU20381" s="25"/>
    </row>
    <row r="20382">
      <c r="D20382" s="10"/>
      <c r="E20382" s="10"/>
      <c r="G20382" s="81"/>
      <c r="AU20382" s="25"/>
    </row>
    <row r="20383">
      <c r="D20383" s="10"/>
      <c r="E20383" s="10"/>
      <c r="G20383" s="81"/>
      <c r="AU20383" s="25"/>
    </row>
    <row r="20384">
      <c r="D20384" s="10"/>
      <c r="E20384" s="10"/>
      <c r="G20384" s="81"/>
      <c r="AU20384" s="25"/>
    </row>
    <row r="20385">
      <c r="D20385" s="10"/>
      <c r="E20385" s="10"/>
      <c r="G20385" s="81"/>
      <c r="AU20385" s="25"/>
    </row>
    <row r="20386">
      <c r="D20386" s="10"/>
      <c r="E20386" s="10"/>
      <c r="G20386" s="81"/>
      <c r="AU20386" s="25"/>
    </row>
    <row r="20387">
      <c r="D20387" s="10"/>
      <c r="E20387" s="10"/>
      <c r="G20387" s="81"/>
      <c r="AU20387" s="25"/>
    </row>
    <row r="20388">
      <c r="D20388" s="10"/>
      <c r="E20388" s="10"/>
      <c r="G20388" s="81"/>
      <c r="AU20388" s="25"/>
    </row>
    <row r="20389">
      <c r="D20389" s="10"/>
      <c r="E20389" s="10"/>
      <c r="G20389" s="81"/>
      <c r="AU20389" s="25"/>
    </row>
    <row r="20390">
      <c r="D20390" s="10"/>
      <c r="E20390" s="10"/>
      <c r="G20390" s="81"/>
      <c r="AU20390" s="25"/>
    </row>
    <row r="20391">
      <c r="D20391" s="10"/>
      <c r="E20391" s="10"/>
      <c r="G20391" s="81"/>
      <c r="AU20391" s="25"/>
    </row>
    <row r="20392">
      <c r="D20392" s="10"/>
      <c r="E20392" s="10"/>
      <c r="G20392" s="81"/>
      <c r="AU20392" s="25"/>
    </row>
    <row r="20393">
      <c r="D20393" s="10"/>
      <c r="E20393" s="10"/>
      <c r="G20393" s="81"/>
      <c r="AU20393" s="25"/>
    </row>
    <row r="20394">
      <c r="D20394" s="10"/>
      <c r="E20394" s="10"/>
      <c r="G20394" s="81"/>
      <c r="AU20394" s="25"/>
    </row>
    <row r="20395">
      <c r="D20395" s="10"/>
      <c r="E20395" s="10"/>
      <c r="G20395" s="81"/>
      <c r="AU20395" s="25"/>
    </row>
    <row r="20396">
      <c r="D20396" s="10"/>
      <c r="E20396" s="10"/>
      <c r="G20396" s="81"/>
      <c r="AU20396" s="25"/>
    </row>
    <row r="20397">
      <c r="D20397" s="10"/>
      <c r="E20397" s="10"/>
      <c r="G20397" s="81"/>
      <c r="AU20397" s="25"/>
    </row>
    <row r="20398">
      <c r="D20398" s="10"/>
      <c r="E20398" s="10"/>
      <c r="G20398" s="81"/>
      <c r="AU20398" s="25"/>
    </row>
    <row r="20399">
      <c r="D20399" s="10"/>
      <c r="E20399" s="10"/>
      <c r="G20399" s="81"/>
      <c r="AU20399" s="25"/>
    </row>
    <row r="20400">
      <c r="D20400" s="10"/>
      <c r="E20400" s="10"/>
      <c r="G20400" s="81"/>
      <c r="AU20400" s="25"/>
    </row>
    <row r="20401">
      <c r="D20401" s="10"/>
      <c r="E20401" s="10"/>
      <c r="G20401" s="81"/>
      <c r="AU20401" s="25"/>
    </row>
    <row r="20402">
      <c r="D20402" s="10"/>
      <c r="E20402" s="10"/>
      <c r="G20402" s="81"/>
      <c r="AU20402" s="25"/>
    </row>
    <row r="20403">
      <c r="D20403" s="10"/>
      <c r="E20403" s="10"/>
      <c r="G20403" s="81"/>
      <c r="AU20403" s="25"/>
    </row>
    <row r="20404">
      <c r="D20404" s="10"/>
      <c r="E20404" s="10"/>
      <c r="G20404" s="81"/>
      <c r="AU20404" s="25"/>
    </row>
    <row r="20405">
      <c r="D20405" s="10"/>
      <c r="E20405" s="10"/>
      <c r="G20405" s="81"/>
      <c r="AU20405" s="25"/>
    </row>
    <row r="20406">
      <c r="D20406" s="10"/>
      <c r="E20406" s="10"/>
      <c r="G20406" s="81"/>
      <c r="AU20406" s="25"/>
    </row>
    <row r="20407">
      <c r="D20407" s="10"/>
      <c r="E20407" s="10"/>
      <c r="G20407" s="81"/>
      <c r="AU20407" s="25"/>
    </row>
    <row r="20408">
      <c r="D20408" s="10"/>
      <c r="E20408" s="10"/>
      <c r="G20408" s="81"/>
      <c r="AU20408" s="25"/>
    </row>
    <row r="20409">
      <c r="D20409" s="10"/>
      <c r="E20409" s="10"/>
      <c r="G20409" s="81"/>
      <c r="AU20409" s="25"/>
    </row>
    <row r="20410">
      <c r="D20410" s="10"/>
      <c r="E20410" s="10"/>
      <c r="G20410" s="81"/>
      <c r="AU20410" s="25"/>
    </row>
    <row r="20411">
      <c r="D20411" s="10"/>
      <c r="E20411" s="10"/>
      <c r="G20411" s="81"/>
      <c r="AU20411" s="25"/>
    </row>
    <row r="20412">
      <c r="D20412" s="10"/>
      <c r="E20412" s="10"/>
      <c r="G20412" s="81"/>
      <c r="AU20412" s="25"/>
    </row>
    <row r="20413">
      <c r="D20413" s="10"/>
      <c r="E20413" s="10"/>
      <c r="G20413" s="81"/>
      <c r="AU20413" s="25"/>
    </row>
    <row r="20414">
      <c r="D20414" s="10"/>
      <c r="E20414" s="10"/>
      <c r="G20414" s="81"/>
      <c r="AU20414" s="25"/>
    </row>
    <row r="20415">
      <c r="D20415" s="10"/>
      <c r="E20415" s="10"/>
      <c r="G20415" s="81"/>
      <c r="AU20415" s="25"/>
    </row>
    <row r="20416">
      <c r="D20416" s="10"/>
      <c r="E20416" s="10"/>
      <c r="G20416" s="81"/>
      <c r="AU20416" s="25"/>
    </row>
    <row r="20417">
      <c r="D20417" s="10"/>
      <c r="E20417" s="10"/>
      <c r="G20417" s="81"/>
      <c r="AU20417" s="25"/>
    </row>
    <row r="20418">
      <c r="D20418" s="10"/>
      <c r="E20418" s="10"/>
      <c r="G20418" s="81"/>
      <c r="AU20418" s="25"/>
    </row>
    <row r="20419">
      <c r="D20419" s="10"/>
      <c r="E20419" s="10"/>
      <c r="G20419" s="81"/>
      <c r="AU20419" s="25"/>
    </row>
    <row r="20420">
      <c r="D20420" s="10"/>
      <c r="E20420" s="10"/>
      <c r="G20420" s="81"/>
      <c r="AU20420" s="25"/>
    </row>
    <row r="20421">
      <c r="D20421" s="10"/>
      <c r="E20421" s="10"/>
      <c r="G20421" s="81"/>
      <c r="AU20421" s="25"/>
    </row>
    <row r="20422">
      <c r="D20422" s="10"/>
      <c r="E20422" s="10"/>
      <c r="G20422" s="81"/>
      <c r="AU20422" s="25"/>
    </row>
    <row r="20423">
      <c r="D20423" s="10"/>
      <c r="E20423" s="10"/>
      <c r="G20423" s="81"/>
      <c r="AU20423" s="25"/>
    </row>
    <row r="20424">
      <c r="D20424" s="10"/>
      <c r="E20424" s="10"/>
      <c r="G20424" s="81"/>
      <c r="AU20424" s="25"/>
    </row>
    <row r="20425">
      <c r="D20425" s="10"/>
      <c r="E20425" s="10"/>
      <c r="G20425" s="81"/>
      <c r="AU20425" s="25"/>
    </row>
    <row r="20426">
      <c r="D20426" s="10"/>
      <c r="E20426" s="10"/>
      <c r="G20426" s="81"/>
      <c r="AU20426" s="25"/>
    </row>
    <row r="20427">
      <c r="D20427" s="10"/>
      <c r="E20427" s="10"/>
      <c r="G20427" s="81"/>
      <c r="AU20427" s="25"/>
    </row>
    <row r="20428">
      <c r="D20428" s="10"/>
      <c r="E20428" s="10"/>
      <c r="G20428" s="81"/>
      <c r="AU20428" s="25"/>
    </row>
    <row r="20429">
      <c r="D20429" s="10"/>
      <c r="E20429" s="10"/>
      <c r="G20429" s="81"/>
      <c r="AU20429" s="25"/>
    </row>
    <row r="20430">
      <c r="D20430" s="10"/>
      <c r="E20430" s="10"/>
      <c r="G20430" s="81"/>
      <c r="AU20430" s="25"/>
    </row>
    <row r="20431">
      <c r="D20431" s="10"/>
      <c r="E20431" s="10"/>
      <c r="G20431" s="81"/>
      <c r="AU20431" s="25"/>
    </row>
    <row r="20432">
      <c r="D20432" s="10"/>
      <c r="E20432" s="10"/>
      <c r="G20432" s="81"/>
      <c r="AU20432" s="25"/>
    </row>
    <row r="20433">
      <c r="D20433" s="10"/>
      <c r="E20433" s="10"/>
      <c r="G20433" s="81"/>
      <c r="AU20433" s="25"/>
    </row>
    <row r="20434">
      <c r="D20434" s="10"/>
      <c r="E20434" s="10"/>
      <c r="G20434" s="81"/>
      <c r="AU20434" s="25"/>
    </row>
    <row r="20435">
      <c r="D20435" s="10"/>
      <c r="E20435" s="10"/>
      <c r="G20435" s="81"/>
      <c r="AU20435" s="25"/>
    </row>
    <row r="20436">
      <c r="D20436" s="10"/>
      <c r="E20436" s="10"/>
      <c r="G20436" s="81"/>
      <c r="AU20436" s="25"/>
    </row>
    <row r="20437">
      <c r="D20437" s="10"/>
      <c r="E20437" s="10"/>
      <c r="G20437" s="81"/>
      <c r="AU20437" s="25"/>
    </row>
    <row r="20438">
      <c r="D20438" s="10"/>
      <c r="E20438" s="10"/>
      <c r="G20438" s="81"/>
      <c r="AU20438" s="25"/>
    </row>
    <row r="20439">
      <c r="D20439" s="10"/>
      <c r="E20439" s="10"/>
      <c r="G20439" s="81"/>
      <c r="AU20439" s="25"/>
    </row>
    <row r="20440">
      <c r="D20440" s="10"/>
      <c r="E20440" s="10"/>
      <c r="G20440" s="81"/>
      <c r="AU20440" s="25"/>
    </row>
    <row r="20441">
      <c r="D20441" s="10"/>
      <c r="E20441" s="10"/>
      <c r="G20441" s="81"/>
      <c r="AU20441" s="25"/>
    </row>
    <row r="20442">
      <c r="D20442" s="10"/>
      <c r="E20442" s="10"/>
      <c r="G20442" s="81"/>
      <c r="AU20442" s="25"/>
    </row>
    <row r="20443">
      <c r="D20443" s="10"/>
      <c r="E20443" s="10"/>
      <c r="G20443" s="81"/>
      <c r="AU20443" s="25"/>
    </row>
    <row r="20444">
      <c r="D20444" s="10"/>
      <c r="E20444" s="10"/>
      <c r="G20444" s="81"/>
      <c r="AU20444" s="25"/>
    </row>
    <row r="20445">
      <c r="D20445" s="10"/>
      <c r="E20445" s="10"/>
      <c r="G20445" s="81"/>
      <c r="AU20445" s="25"/>
    </row>
    <row r="20446">
      <c r="D20446" s="10"/>
      <c r="E20446" s="10"/>
      <c r="G20446" s="81"/>
      <c r="AU20446" s="25"/>
    </row>
    <row r="20447">
      <c r="D20447" s="10"/>
      <c r="E20447" s="10"/>
      <c r="G20447" s="81"/>
      <c r="AU20447" s="25"/>
    </row>
    <row r="20448">
      <c r="D20448" s="10"/>
      <c r="E20448" s="10"/>
      <c r="G20448" s="81"/>
      <c r="AU20448" s="25"/>
    </row>
    <row r="20449">
      <c r="D20449" s="10"/>
      <c r="E20449" s="10"/>
      <c r="G20449" s="81"/>
      <c r="AU20449" s="25"/>
    </row>
    <row r="20450">
      <c r="D20450" s="10"/>
      <c r="E20450" s="10"/>
      <c r="G20450" s="81"/>
      <c r="AU20450" s="25"/>
    </row>
    <row r="20451">
      <c r="D20451" s="10"/>
      <c r="E20451" s="10"/>
      <c r="G20451" s="81"/>
      <c r="AU20451" s="25"/>
    </row>
    <row r="20452">
      <c r="D20452" s="10"/>
      <c r="E20452" s="10"/>
      <c r="G20452" s="81"/>
      <c r="AU20452" s="25"/>
    </row>
    <row r="20453">
      <c r="D20453" s="10"/>
      <c r="E20453" s="10"/>
      <c r="G20453" s="81"/>
      <c r="AU20453" s="25"/>
    </row>
    <row r="20454">
      <c r="D20454" s="10"/>
      <c r="E20454" s="10"/>
      <c r="G20454" s="81"/>
      <c r="AU20454" s="25"/>
    </row>
    <row r="20455">
      <c r="D20455" s="10"/>
      <c r="E20455" s="10"/>
      <c r="G20455" s="81"/>
      <c r="AU20455" s="25"/>
    </row>
    <row r="20456">
      <c r="D20456" s="10"/>
      <c r="E20456" s="10"/>
      <c r="G20456" s="81"/>
      <c r="AU20456" s="25"/>
    </row>
    <row r="20457">
      <c r="D20457" s="10"/>
      <c r="E20457" s="10"/>
      <c r="G20457" s="81"/>
      <c r="AU20457" s="25"/>
    </row>
    <row r="20458">
      <c r="D20458" s="10"/>
      <c r="E20458" s="10"/>
      <c r="G20458" s="81"/>
      <c r="AU20458" s="25"/>
    </row>
    <row r="20459">
      <c r="D20459" s="10"/>
      <c r="E20459" s="10"/>
      <c r="G20459" s="81"/>
      <c r="AU20459" s="25"/>
    </row>
    <row r="20460">
      <c r="D20460" s="10"/>
      <c r="E20460" s="10"/>
      <c r="G20460" s="81"/>
      <c r="AU20460" s="25"/>
    </row>
    <row r="20461">
      <c r="D20461" s="10"/>
      <c r="E20461" s="10"/>
      <c r="G20461" s="81"/>
      <c r="AU20461" s="25"/>
    </row>
    <row r="20462">
      <c r="D20462" s="10"/>
      <c r="E20462" s="10"/>
      <c r="G20462" s="81"/>
      <c r="AU20462" s="25"/>
    </row>
    <row r="20463">
      <c r="D20463" s="10"/>
      <c r="E20463" s="10"/>
      <c r="G20463" s="81"/>
      <c r="AU20463" s="25"/>
    </row>
    <row r="20464">
      <c r="D20464" s="10"/>
      <c r="E20464" s="10"/>
      <c r="G20464" s="81"/>
      <c r="AU20464" s="25"/>
    </row>
    <row r="20465">
      <c r="D20465" s="10"/>
      <c r="E20465" s="10"/>
      <c r="G20465" s="81"/>
      <c r="AU20465" s="25"/>
    </row>
    <row r="20466">
      <c r="D20466" s="10"/>
      <c r="E20466" s="10"/>
      <c r="G20466" s="81"/>
      <c r="AU20466" s="25"/>
    </row>
    <row r="20467">
      <c r="D20467" s="10"/>
      <c r="E20467" s="10"/>
      <c r="G20467" s="81"/>
      <c r="AU20467" s="25"/>
    </row>
    <row r="20468">
      <c r="D20468" s="10"/>
      <c r="E20468" s="10"/>
      <c r="G20468" s="81"/>
      <c r="AU20468" s="25"/>
    </row>
    <row r="20469">
      <c r="D20469" s="10"/>
      <c r="E20469" s="10"/>
      <c r="G20469" s="81"/>
      <c r="AU20469" s="25"/>
    </row>
    <row r="20470">
      <c r="D20470" s="10"/>
      <c r="E20470" s="10"/>
      <c r="G20470" s="81"/>
      <c r="AU20470" s="25"/>
    </row>
    <row r="20471">
      <c r="D20471" s="10"/>
      <c r="E20471" s="10"/>
      <c r="G20471" s="81"/>
      <c r="AU20471" s="25"/>
    </row>
    <row r="20472">
      <c r="D20472" s="10"/>
      <c r="E20472" s="10"/>
      <c r="G20472" s="81"/>
      <c r="AU20472" s="25"/>
    </row>
    <row r="20473">
      <c r="D20473" s="10"/>
      <c r="E20473" s="10"/>
      <c r="G20473" s="81"/>
      <c r="AU20473" s="25"/>
    </row>
    <row r="20474">
      <c r="D20474" s="10"/>
      <c r="E20474" s="10"/>
      <c r="G20474" s="81"/>
      <c r="AU20474" s="25"/>
    </row>
    <row r="20475">
      <c r="D20475" s="10"/>
      <c r="E20475" s="10"/>
      <c r="G20475" s="81"/>
      <c r="AU20475" s="25"/>
    </row>
    <row r="20476">
      <c r="D20476" s="10"/>
      <c r="E20476" s="10"/>
      <c r="G20476" s="81"/>
      <c r="AU20476" s="25"/>
    </row>
    <row r="20477">
      <c r="D20477" s="10"/>
      <c r="E20477" s="10"/>
      <c r="G20477" s="81"/>
      <c r="AU20477" s="25"/>
    </row>
    <row r="20478">
      <c r="D20478" s="10"/>
      <c r="E20478" s="10"/>
      <c r="G20478" s="81"/>
      <c r="AU20478" s="25"/>
    </row>
    <row r="20479">
      <c r="D20479" s="10"/>
      <c r="E20479" s="10"/>
      <c r="G20479" s="81"/>
      <c r="AU20479" s="25"/>
    </row>
    <row r="20480">
      <c r="D20480" s="10"/>
      <c r="E20480" s="10"/>
      <c r="G20480" s="81"/>
      <c r="AU20480" s="25"/>
    </row>
    <row r="20481">
      <c r="D20481" s="10"/>
      <c r="E20481" s="10"/>
      <c r="G20481" s="81"/>
      <c r="AU20481" s="25"/>
    </row>
    <row r="20482">
      <c r="D20482" s="10"/>
      <c r="E20482" s="10"/>
      <c r="G20482" s="81"/>
      <c r="AU20482" s="25"/>
    </row>
    <row r="20483">
      <c r="D20483" s="10"/>
      <c r="E20483" s="10"/>
      <c r="G20483" s="81"/>
      <c r="AU20483" s="25"/>
    </row>
    <row r="20484">
      <c r="D20484" s="10"/>
      <c r="E20484" s="10"/>
      <c r="G20484" s="81"/>
      <c r="AU20484" s="25"/>
    </row>
    <row r="20485">
      <c r="D20485" s="10"/>
      <c r="E20485" s="10"/>
      <c r="G20485" s="81"/>
      <c r="AU20485" s="25"/>
    </row>
    <row r="20486">
      <c r="D20486" s="10"/>
      <c r="E20486" s="10"/>
      <c r="G20486" s="81"/>
      <c r="AU20486" s="25"/>
    </row>
    <row r="20487">
      <c r="D20487" s="10"/>
      <c r="E20487" s="10"/>
      <c r="G20487" s="81"/>
      <c r="AU20487" s="25"/>
    </row>
    <row r="20488">
      <c r="D20488" s="10"/>
      <c r="E20488" s="10"/>
      <c r="G20488" s="81"/>
      <c r="AU20488" s="25"/>
    </row>
    <row r="20489">
      <c r="D20489" s="10"/>
      <c r="E20489" s="10"/>
      <c r="G20489" s="81"/>
      <c r="AU20489" s="25"/>
    </row>
    <row r="20490">
      <c r="D20490" s="10"/>
      <c r="E20490" s="10"/>
      <c r="G20490" s="81"/>
      <c r="AU20490" s="25"/>
    </row>
    <row r="20491">
      <c r="D20491" s="10"/>
      <c r="E20491" s="10"/>
      <c r="G20491" s="81"/>
      <c r="AU20491" s="25"/>
    </row>
    <row r="20492">
      <c r="D20492" s="10"/>
      <c r="E20492" s="10"/>
      <c r="G20492" s="81"/>
      <c r="AU20492" s="25"/>
    </row>
    <row r="20493">
      <c r="D20493" s="10"/>
      <c r="E20493" s="10"/>
      <c r="G20493" s="81"/>
      <c r="AU20493" s="25"/>
    </row>
    <row r="20494">
      <c r="D20494" s="10"/>
      <c r="E20494" s="10"/>
      <c r="G20494" s="81"/>
      <c r="AU20494" s="25"/>
    </row>
    <row r="20495">
      <c r="D20495" s="10"/>
      <c r="E20495" s="10"/>
      <c r="G20495" s="81"/>
      <c r="AU20495" s="25"/>
    </row>
    <row r="20496">
      <c r="D20496" s="10"/>
      <c r="E20496" s="10"/>
      <c r="G20496" s="81"/>
      <c r="AU20496" s="25"/>
    </row>
    <row r="20497">
      <c r="D20497" s="10"/>
      <c r="E20497" s="10"/>
      <c r="G20497" s="81"/>
      <c r="AU20497" s="25"/>
    </row>
    <row r="20498">
      <c r="D20498" s="10"/>
      <c r="E20498" s="10"/>
      <c r="G20498" s="81"/>
      <c r="AU20498" s="25"/>
    </row>
    <row r="20499">
      <c r="D20499" s="10"/>
      <c r="E20499" s="10"/>
      <c r="G20499" s="81"/>
      <c r="AU20499" s="25"/>
    </row>
    <row r="20500">
      <c r="D20500" s="10"/>
      <c r="E20500" s="10"/>
      <c r="G20500" s="81"/>
      <c r="AU20500" s="25"/>
    </row>
    <row r="20501">
      <c r="D20501" s="10"/>
      <c r="E20501" s="10"/>
      <c r="G20501" s="81"/>
      <c r="AU20501" s="25"/>
    </row>
    <row r="20502">
      <c r="D20502" s="10"/>
      <c r="E20502" s="10"/>
      <c r="G20502" s="81"/>
      <c r="AU20502" s="25"/>
    </row>
    <row r="20503">
      <c r="D20503" s="10"/>
      <c r="E20503" s="10"/>
      <c r="G20503" s="81"/>
      <c r="AU20503" s="25"/>
    </row>
    <row r="20504">
      <c r="D20504" s="10"/>
      <c r="E20504" s="10"/>
      <c r="G20504" s="81"/>
      <c r="AU20504" s="25"/>
    </row>
    <row r="20505">
      <c r="D20505" s="10"/>
      <c r="E20505" s="10"/>
      <c r="G20505" s="81"/>
      <c r="AU20505" s="25"/>
    </row>
    <row r="20506">
      <c r="D20506" s="10"/>
      <c r="E20506" s="10"/>
      <c r="G20506" s="81"/>
      <c r="AU20506" s="25"/>
    </row>
    <row r="20507">
      <c r="D20507" s="10"/>
      <c r="E20507" s="10"/>
      <c r="G20507" s="81"/>
      <c r="AU20507" s="25"/>
    </row>
    <row r="20508">
      <c r="D20508" s="10"/>
      <c r="E20508" s="10"/>
      <c r="G20508" s="81"/>
      <c r="AU20508" s="25"/>
    </row>
    <row r="20509">
      <c r="D20509" s="10"/>
      <c r="E20509" s="10"/>
      <c r="G20509" s="81"/>
      <c r="AU20509" s="25"/>
    </row>
    <row r="20510">
      <c r="D20510" s="10"/>
      <c r="E20510" s="10"/>
      <c r="G20510" s="81"/>
      <c r="AU20510" s="25"/>
    </row>
    <row r="20511">
      <c r="D20511" s="10"/>
      <c r="E20511" s="10"/>
      <c r="G20511" s="81"/>
      <c r="AU20511" s="25"/>
    </row>
    <row r="20512">
      <c r="D20512" s="10"/>
      <c r="E20512" s="10"/>
      <c r="G20512" s="81"/>
      <c r="AU20512" s="25"/>
    </row>
    <row r="20513">
      <c r="D20513" s="10"/>
      <c r="E20513" s="10"/>
      <c r="G20513" s="81"/>
      <c r="AU20513" s="25"/>
    </row>
    <row r="20514">
      <c r="D20514" s="10"/>
      <c r="E20514" s="10"/>
      <c r="G20514" s="81"/>
      <c r="AU20514" s="25"/>
    </row>
    <row r="20515">
      <c r="D20515" s="10"/>
      <c r="E20515" s="10"/>
      <c r="G20515" s="81"/>
      <c r="AU20515" s="25"/>
    </row>
    <row r="20516">
      <c r="D20516" s="10"/>
      <c r="E20516" s="10"/>
      <c r="G20516" s="81"/>
      <c r="AU20516" s="25"/>
    </row>
    <row r="20517">
      <c r="D20517" s="10"/>
      <c r="E20517" s="10"/>
      <c r="G20517" s="81"/>
      <c r="AU20517" s="25"/>
    </row>
    <row r="20518">
      <c r="D20518" s="10"/>
      <c r="E20518" s="10"/>
      <c r="G20518" s="81"/>
      <c r="AU20518" s="25"/>
    </row>
    <row r="20519">
      <c r="D20519" s="10"/>
      <c r="E20519" s="10"/>
      <c r="G20519" s="81"/>
      <c r="AU20519" s="25"/>
    </row>
    <row r="20520">
      <c r="D20520" s="10"/>
      <c r="E20520" s="10"/>
      <c r="G20520" s="81"/>
      <c r="AU20520" s="25"/>
    </row>
    <row r="20521">
      <c r="D20521" s="10"/>
      <c r="E20521" s="10"/>
      <c r="G20521" s="81"/>
      <c r="AU20521" s="25"/>
    </row>
    <row r="20522">
      <c r="D20522" s="10"/>
      <c r="E20522" s="10"/>
      <c r="G20522" s="81"/>
      <c r="AU20522" s="25"/>
    </row>
    <row r="20523">
      <c r="D20523" s="10"/>
      <c r="E20523" s="10"/>
      <c r="G20523" s="81"/>
      <c r="AU20523" s="25"/>
    </row>
    <row r="20524">
      <c r="D20524" s="10"/>
      <c r="E20524" s="10"/>
      <c r="G20524" s="81"/>
      <c r="AU20524" s="25"/>
    </row>
    <row r="20525">
      <c r="D20525" s="10"/>
      <c r="E20525" s="10"/>
      <c r="G20525" s="81"/>
      <c r="AU20525" s="25"/>
    </row>
    <row r="20526">
      <c r="D20526" s="10"/>
      <c r="E20526" s="10"/>
      <c r="G20526" s="81"/>
      <c r="AU20526" s="25"/>
    </row>
    <row r="20527">
      <c r="D20527" s="10"/>
      <c r="E20527" s="10"/>
      <c r="G20527" s="81"/>
      <c r="AU20527" s="25"/>
    </row>
    <row r="20528">
      <c r="D20528" s="10"/>
      <c r="E20528" s="10"/>
      <c r="G20528" s="81"/>
      <c r="AU20528" s="25"/>
    </row>
    <row r="20529">
      <c r="D20529" s="10"/>
      <c r="E20529" s="10"/>
      <c r="G20529" s="81"/>
      <c r="AU20529" s="25"/>
    </row>
    <row r="20530">
      <c r="D20530" s="10"/>
      <c r="E20530" s="10"/>
      <c r="G20530" s="81"/>
      <c r="AU20530" s="25"/>
    </row>
    <row r="20531">
      <c r="D20531" s="10"/>
      <c r="E20531" s="10"/>
      <c r="G20531" s="81"/>
      <c r="AU20531" s="25"/>
    </row>
    <row r="20532">
      <c r="D20532" s="10"/>
      <c r="E20532" s="10"/>
      <c r="G20532" s="81"/>
      <c r="AU20532" s="25"/>
    </row>
    <row r="20533">
      <c r="D20533" s="10"/>
      <c r="E20533" s="10"/>
      <c r="G20533" s="81"/>
      <c r="AU20533" s="25"/>
    </row>
    <row r="20534">
      <c r="D20534" s="10"/>
      <c r="E20534" s="10"/>
      <c r="G20534" s="81"/>
      <c r="AU20534" s="25"/>
    </row>
    <row r="20535">
      <c r="D20535" s="10"/>
      <c r="E20535" s="10"/>
      <c r="G20535" s="81"/>
      <c r="AU20535" s="25"/>
    </row>
    <row r="20536">
      <c r="D20536" s="10"/>
      <c r="E20536" s="10"/>
      <c r="G20536" s="81"/>
      <c r="AU20536" s="25"/>
    </row>
    <row r="20537">
      <c r="D20537" s="10"/>
      <c r="E20537" s="10"/>
      <c r="G20537" s="81"/>
      <c r="AU20537" s="25"/>
    </row>
    <row r="20538">
      <c r="D20538" s="10"/>
      <c r="E20538" s="10"/>
      <c r="G20538" s="81"/>
      <c r="AU20538" s="25"/>
    </row>
    <row r="20539">
      <c r="D20539" s="10"/>
      <c r="E20539" s="10"/>
      <c r="G20539" s="81"/>
      <c r="AU20539" s="25"/>
    </row>
    <row r="20540">
      <c r="D20540" s="10"/>
      <c r="E20540" s="10"/>
      <c r="G20540" s="81"/>
      <c r="AU20540" s="25"/>
    </row>
    <row r="20541">
      <c r="D20541" s="10"/>
      <c r="E20541" s="10"/>
      <c r="G20541" s="81"/>
      <c r="AU20541" s="25"/>
    </row>
    <row r="20542">
      <c r="D20542" s="10"/>
      <c r="E20542" s="10"/>
      <c r="G20542" s="81"/>
      <c r="AU20542" s="25"/>
    </row>
    <row r="20543">
      <c r="D20543" s="10"/>
      <c r="E20543" s="10"/>
      <c r="G20543" s="81"/>
      <c r="AU20543" s="25"/>
    </row>
    <row r="20544">
      <c r="D20544" s="10"/>
      <c r="E20544" s="10"/>
      <c r="G20544" s="81"/>
      <c r="AU20544" s="25"/>
    </row>
    <row r="20545">
      <c r="D20545" s="10"/>
      <c r="E20545" s="10"/>
      <c r="G20545" s="81"/>
      <c r="AU20545" s="25"/>
    </row>
    <row r="20546">
      <c r="D20546" s="10"/>
      <c r="E20546" s="10"/>
      <c r="G20546" s="81"/>
      <c r="AU20546" s="25"/>
    </row>
    <row r="20547">
      <c r="D20547" s="10"/>
      <c r="E20547" s="10"/>
      <c r="G20547" s="81"/>
      <c r="AU20547" s="25"/>
    </row>
    <row r="20548">
      <c r="D20548" s="10"/>
      <c r="E20548" s="10"/>
      <c r="G20548" s="81"/>
      <c r="AU20548" s="25"/>
    </row>
    <row r="20549">
      <c r="D20549" s="10"/>
      <c r="E20549" s="10"/>
      <c r="G20549" s="81"/>
      <c r="AU20549" s="25"/>
    </row>
    <row r="20550">
      <c r="D20550" s="10"/>
      <c r="E20550" s="10"/>
      <c r="G20550" s="81"/>
      <c r="AU20550" s="25"/>
    </row>
    <row r="20551">
      <c r="D20551" s="10"/>
      <c r="E20551" s="10"/>
      <c r="G20551" s="81"/>
      <c r="AU20551" s="25"/>
    </row>
    <row r="20552">
      <c r="D20552" s="10"/>
      <c r="E20552" s="10"/>
      <c r="G20552" s="81"/>
      <c r="AU20552" s="25"/>
    </row>
    <row r="20553">
      <c r="D20553" s="10"/>
      <c r="E20553" s="10"/>
      <c r="G20553" s="81"/>
      <c r="AU20553" s="25"/>
    </row>
    <row r="20554">
      <c r="D20554" s="10"/>
      <c r="E20554" s="10"/>
      <c r="G20554" s="81"/>
      <c r="AU20554" s="25"/>
    </row>
    <row r="20555">
      <c r="D20555" s="10"/>
      <c r="E20555" s="10"/>
      <c r="G20555" s="81"/>
      <c r="AU20555" s="25"/>
    </row>
    <row r="20556">
      <c r="D20556" s="10"/>
      <c r="E20556" s="10"/>
      <c r="G20556" s="81"/>
      <c r="AU20556" s="25"/>
    </row>
    <row r="20557">
      <c r="D20557" s="10"/>
      <c r="E20557" s="10"/>
      <c r="G20557" s="81"/>
      <c r="AU20557" s="25"/>
    </row>
    <row r="20558">
      <c r="D20558" s="10"/>
      <c r="E20558" s="10"/>
      <c r="G20558" s="81"/>
      <c r="AU20558" s="25"/>
    </row>
    <row r="20559">
      <c r="D20559" s="10"/>
      <c r="E20559" s="10"/>
      <c r="G20559" s="81"/>
      <c r="AU20559" s="25"/>
    </row>
    <row r="20560">
      <c r="D20560" s="10"/>
      <c r="E20560" s="10"/>
      <c r="G20560" s="81"/>
      <c r="AU20560" s="25"/>
    </row>
    <row r="20561">
      <c r="D20561" s="10"/>
      <c r="E20561" s="10"/>
      <c r="G20561" s="81"/>
      <c r="AU20561" s="25"/>
    </row>
    <row r="20562">
      <c r="D20562" s="10"/>
      <c r="E20562" s="10"/>
      <c r="G20562" s="81"/>
      <c r="AU20562" s="25"/>
    </row>
    <row r="20563">
      <c r="D20563" s="10"/>
      <c r="E20563" s="10"/>
      <c r="G20563" s="81"/>
      <c r="AU20563" s="25"/>
    </row>
    <row r="20564">
      <c r="D20564" s="10"/>
      <c r="E20564" s="10"/>
      <c r="G20564" s="81"/>
      <c r="AU20564" s="25"/>
    </row>
    <row r="20565">
      <c r="D20565" s="10"/>
      <c r="E20565" s="10"/>
      <c r="G20565" s="81"/>
      <c r="AU20565" s="25"/>
    </row>
    <row r="20566">
      <c r="D20566" s="10"/>
      <c r="E20566" s="10"/>
      <c r="G20566" s="81"/>
      <c r="AU20566" s="25"/>
    </row>
    <row r="20567">
      <c r="D20567" s="10"/>
      <c r="E20567" s="10"/>
      <c r="G20567" s="81"/>
      <c r="AU20567" s="25"/>
    </row>
    <row r="20568">
      <c r="D20568" s="10"/>
      <c r="E20568" s="10"/>
      <c r="G20568" s="81"/>
      <c r="AU20568" s="25"/>
    </row>
    <row r="20569">
      <c r="D20569" s="10"/>
      <c r="E20569" s="10"/>
      <c r="G20569" s="81"/>
      <c r="AU20569" s="25"/>
    </row>
    <row r="20570">
      <c r="D20570" s="10"/>
      <c r="E20570" s="10"/>
      <c r="G20570" s="81"/>
      <c r="AU20570" s="25"/>
    </row>
    <row r="20571">
      <c r="D20571" s="10"/>
      <c r="E20571" s="10"/>
      <c r="G20571" s="81"/>
      <c r="AU20571" s="25"/>
    </row>
    <row r="20572">
      <c r="D20572" s="10"/>
      <c r="E20572" s="10"/>
      <c r="G20572" s="81"/>
      <c r="AU20572" s="25"/>
    </row>
    <row r="20573">
      <c r="D20573" s="10"/>
      <c r="E20573" s="10"/>
      <c r="G20573" s="81"/>
      <c r="AU20573" s="25"/>
    </row>
    <row r="20574">
      <c r="D20574" s="10"/>
      <c r="E20574" s="10"/>
      <c r="G20574" s="81"/>
      <c r="AU20574" s="25"/>
    </row>
    <row r="20575">
      <c r="D20575" s="10"/>
      <c r="E20575" s="10"/>
      <c r="G20575" s="81"/>
      <c r="AU20575" s="25"/>
    </row>
    <row r="20576">
      <c r="D20576" s="10"/>
      <c r="E20576" s="10"/>
      <c r="G20576" s="81"/>
      <c r="AU20576" s="25"/>
    </row>
    <row r="20577">
      <c r="D20577" s="10"/>
      <c r="E20577" s="10"/>
      <c r="G20577" s="81"/>
      <c r="AU20577" s="25"/>
    </row>
    <row r="20578">
      <c r="D20578" s="10"/>
      <c r="E20578" s="10"/>
      <c r="G20578" s="81"/>
      <c r="AU20578" s="25"/>
    </row>
    <row r="20579">
      <c r="D20579" s="10"/>
      <c r="E20579" s="10"/>
      <c r="G20579" s="81"/>
      <c r="AU20579" s="25"/>
    </row>
    <row r="20580">
      <c r="D20580" s="10"/>
      <c r="E20580" s="10"/>
      <c r="G20580" s="81"/>
      <c r="AU20580" s="25"/>
    </row>
    <row r="20581">
      <c r="D20581" s="10"/>
      <c r="E20581" s="10"/>
      <c r="G20581" s="81"/>
      <c r="AU20581" s="25"/>
    </row>
    <row r="20582">
      <c r="D20582" s="10"/>
      <c r="E20582" s="10"/>
      <c r="G20582" s="81"/>
      <c r="AU20582" s="25"/>
    </row>
    <row r="20583">
      <c r="D20583" s="10"/>
      <c r="E20583" s="10"/>
      <c r="G20583" s="81"/>
      <c r="AU20583" s="25"/>
    </row>
    <row r="20584">
      <c r="D20584" s="10"/>
      <c r="E20584" s="10"/>
      <c r="G20584" s="81"/>
      <c r="AU20584" s="25"/>
    </row>
    <row r="20585">
      <c r="D20585" s="10"/>
      <c r="E20585" s="10"/>
      <c r="G20585" s="81"/>
      <c r="AU20585" s="25"/>
    </row>
    <row r="20586">
      <c r="D20586" s="10"/>
      <c r="E20586" s="10"/>
      <c r="G20586" s="81"/>
      <c r="AU20586" s="25"/>
    </row>
    <row r="20587">
      <c r="D20587" s="10"/>
      <c r="E20587" s="10"/>
      <c r="G20587" s="81"/>
      <c r="AU20587" s="25"/>
    </row>
    <row r="20588">
      <c r="D20588" s="10"/>
      <c r="E20588" s="10"/>
      <c r="G20588" s="81"/>
      <c r="AU20588" s="25"/>
    </row>
    <row r="20589">
      <c r="D20589" s="10"/>
      <c r="E20589" s="10"/>
      <c r="G20589" s="81"/>
      <c r="AU20589" s="25"/>
    </row>
    <row r="20590">
      <c r="D20590" s="10"/>
      <c r="E20590" s="10"/>
      <c r="G20590" s="81"/>
      <c r="AU20590" s="25"/>
    </row>
    <row r="20591">
      <c r="D20591" s="10"/>
      <c r="E20591" s="10"/>
      <c r="G20591" s="81"/>
      <c r="AU20591" s="25"/>
    </row>
    <row r="20592">
      <c r="D20592" s="10"/>
      <c r="E20592" s="10"/>
      <c r="G20592" s="81"/>
      <c r="AU20592" s="25"/>
    </row>
    <row r="20593">
      <c r="D20593" s="10"/>
      <c r="E20593" s="10"/>
      <c r="G20593" s="81"/>
      <c r="AU20593" s="25"/>
    </row>
    <row r="20594">
      <c r="D20594" s="10"/>
      <c r="E20594" s="10"/>
      <c r="G20594" s="81"/>
      <c r="AU20594" s="25"/>
    </row>
    <row r="20595">
      <c r="D20595" s="10"/>
      <c r="E20595" s="10"/>
      <c r="G20595" s="81"/>
      <c r="AU20595" s="25"/>
    </row>
    <row r="20596">
      <c r="D20596" s="10"/>
      <c r="E20596" s="10"/>
      <c r="G20596" s="81"/>
      <c r="AU20596" s="25"/>
    </row>
    <row r="20597">
      <c r="D20597" s="10"/>
      <c r="E20597" s="10"/>
      <c r="G20597" s="81"/>
      <c r="AU20597" s="25"/>
    </row>
    <row r="20598">
      <c r="D20598" s="10"/>
      <c r="E20598" s="10"/>
      <c r="G20598" s="81"/>
      <c r="AU20598" s="25"/>
    </row>
    <row r="20599">
      <c r="D20599" s="10"/>
      <c r="E20599" s="10"/>
      <c r="G20599" s="81"/>
      <c r="AU20599" s="25"/>
    </row>
    <row r="20600">
      <c r="D20600" s="10"/>
      <c r="E20600" s="10"/>
      <c r="G20600" s="81"/>
      <c r="AU20600" s="25"/>
    </row>
    <row r="20601">
      <c r="D20601" s="10"/>
      <c r="E20601" s="10"/>
      <c r="G20601" s="81"/>
      <c r="AU20601" s="25"/>
    </row>
    <row r="20602">
      <c r="D20602" s="10"/>
      <c r="E20602" s="10"/>
      <c r="G20602" s="81"/>
      <c r="AU20602" s="25"/>
    </row>
    <row r="20603">
      <c r="D20603" s="10"/>
      <c r="E20603" s="10"/>
      <c r="G20603" s="81"/>
      <c r="AU20603" s="25"/>
    </row>
    <row r="20604">
      <c r="D20604" s="10"/>
      <c r="E20604" s="10"/>
      <c r="G20604" s="81"/>
      <c r="AU20604" s="25"/>
    </row>
    <row r="20605">
      <c r="D20605" s="10"/>
      <c r="E20605" s="10"/>
      <c r="G20605" s="81"/>
      <c r="AU20605" s="25"/>
    </row>
    <row r="20606">
      <c r="D20606" s="10"/>
      <c r="E20606" s="10"/>
      <c r="G20606" s="81"/>
      <c r="AU20606" s="25"/>
    </row>
    <row r="20607">
      <c r="D20607" s="10"/>
      <c r="E20607" s="10"/>
      <c r="G20607" s="81"/>
      <c r="AU20607" s="25"/>
    </row>
    <row r="20608">
      <c r="D20608" s="10"/>
      <c r="E20608" s="10"/>
      <c r="G20608" s="81"/>
      <c r="AU20608" s="25"/>
    </row>
    <row r="20609">
      <c r="D20609" s="10"/>
      <c r="E20609" s="10"/>
      <c r="G20609" s="81"/>
      <c r="AU20609" s="25"/>
    </row>
    <row r="20610">
      <c r="D20610" s="10"/>
      <c r="E20610" s="10"/>
      <c r="G20610" s="81"/>
      <c r="AU20610" s="25"/>
    </row>
    <row r="20611">
      <c r="D20611" s="10"/>
      <c r="E20611" s="10"/>
      <c r="G20611" s="81"/>
      <c r="AU20611" s="25"/>
    </row>
    <row r="20612">
      <c r="D20612" s="10"/>
      <c r="E20612" s="10"/>
      <c r="G20612" s="81"/>
      <c r="AU20612" s="25"/>
    </row>
    <row r="20613">
      <c r="D20613" s="10"/>
      <c r="E20613" s="10"/>
      <c r="G20613" s="81"/>
      <c r="AU20613" s="25"/>
    </row>
    <row r="20614">
      <c r="D20614" s="10"/>
      <c r="E20614" s="10"/>
      <c r="G20614" s="81"/>
      <c r="AU20614" s="25"/>
    </row>
    <row r="20615">
      <c r="D20615" s="10"/>
      <c r="E20615" s="10"/>
      <c r="G20615" s="81"/>
      <c r="AU20615" s="25"/>
    </row>
    <row r="20616">
      <c r="D20616" s="10"/>
      <c r="E20616" s="10"/>
      <c r="G20616" s="81"/>
      <c r="AU20616" s="25"/>
    </row>
    <row r="20617">
      <c r="D20617" s="10"/>
      <c r="E20617" s="10"/>
      <c r="G20617" s="81"/>
      <c r="AU20617" s="25"/>
    </row>
    <row r="20618">
      <c r="D20618" s="10"/>
      <c r="E20618" s="10"/>
      <c r="G20618" s="81"/>
      <c r="AU20618" s="25"/>
    </row>
    <row r="20619">
      <c r="D20619" s="10"/>
      <c r="E20619" s="10"/>
      <c r="G20619" s="81"/>
      <c r="AU20619" s="25"/>
    </row>
    <row r="20620">
      <c r="D20620" s="10"/>
      <c r="E20620" s="10"/>
      <c r="G20620" s="81"/>
      <c r="AU20620" s="25"/>
    </row>
    <row r="20621">
      <c r="D20621" s="10"/>
      <c r="E20621" s="10"/>
      <c r="G20621" s="81"/>
      <c r="AU20621" s="25"/>
    </row>
    <row r="20622">
      <c r="D20622" s="10"/>
      <c r="E20622" s="10"/>
      <c r="G20622" s="81"/>
      <c r="AU20622" s="25"/>
    </row>
    <row r="20623">
      <c r="D20623" s="10"/>
      <c r="E20623" s="10"/>
      <c r="G20623" s="81"/>
      <c r="AU20623" s="25"/>
    </row>
    <row r="20624">
      <c r="D20624" s="10"/>
      <c r="E20624" s="10"/>
      <c r="G20624" s="81"/>
      <c r="AU20624" s="25"/>
    </row>
    <row r="20625">
      <c r="D20625" s="10"/>
      <c r="E20625" s="10"/>
      <c r="G20625" s="81"/>
      <c r="AU20625" s="25"/>
    </row>
    <row r="20626">
      <c r="D20626" s="10"/>
      <c r="E20626" s="10"/>
      <c r="G20626" s="81"/>
      <c r="AU20626" s="25"/>
    </row>
    <row r="20627">
      <c r="D20627" s="10"/>
      <c r="E20627" s="10"/>
      <c r="G20627" s="81"/>
      <c r="AU20627" s="25"/>
    </row>
    <row r="20628">
      <c r="D20628" s="10"/>
      <c r="E20628" s="10"/>
      <c r="G20628" s="81"/>
      <c r="AU20628" s="25"/>
    </row>
    <row r="20629">
      <c r="D20629" s="10"/>
      <c r="E20629" s="10"/>
      <c r="G20629" s="81"/>
      <c r="AU20629" s="25"/>
    </row>
    <row r="20630">
      <c r="D20630" s="10"/>
      <c r="E20630" s="10"/>
      <c r="G20630" s="81"/>
      <c r="AU20630" s="25"/>
    </row>
    <row r="20631">
      <c r="D20631" s="10"/>
      <c r="E20631" s="10"/>
      <c r="G20631" s="81"/>
      <c r="AU20631" s="25"/>
    </row>
    <row r="20632">
      <c r="D20632" s="10"/>
      <c r="E20632" s="10"/>
      <c r="G20632" s="81"/>
      <c r="AU20632" s="25"/>
    </row>
    <row r="20633">
      <c r="D20633" s="10"/>
      <c r="E20633" s="10"/>
      <c r="G20633" s="81"/>
      <c r="AU20633" s="25"/>
    </row>
    <row r="20634">
      <c r="D20634" s="10"/>
      <c r="E20634" s="10"/>
      <c r="G20634" s="81"/>
      <c r="AU20634" s="25"/>
    </row>
    <row r="20635">
      <c r="D20635" s="10"/>
      <c r="E20635" s="10"/>
      <c r="G20635" s="81"/>
      <c r="AU20635" s="25"/>
    </row>
    <row r="20636">
      <c r="D20636" s="10"/>
      <c r="E20636" s="10"/>
      <c r="G20636" s="81"/>
      <c r="AU20636" s="25"/>
    </row>
    <row r="20637">
      <c r="D20637" s="10"/>
      <c r="E20637" s="10"/>
      <c r="G20637" s="81"/>
      <c r="AU20637" s="25"/>
    </row>
    <row r="20638">
      <c r="D20638" s="10"/>
      <c r="E20638" s="10"/>
      <c r="G20638" s="81"/>
      <c r="AU20638" s="25"/>
    </row>
    <row r="20639">
      <c r="D20639" s="10"/>
      <c r="E20639" s="10"/>
      <c r="G20639" s="81"/>
      <c r="AU20639" s="25"/>
    </row>
    <row r="20640">
      <c r="D20640" s="10"/>
      <c r="E20640" s="10"/>
      <c r="G20640" s="81"/>
      <c r="AU20640" s="25"/>
    </row>
    <row r="20641">
      <c r="D20641" s="10"/>
      <c r="E20641" s="10"/>
      <c r="G20641" s="81"/>
      <c r="AU20641" s="25"/>
    </row>
    <row r="20642">
      <c r="D20642" s="10"/>
      <c r="E20642" s="10"/>
      <c r="G20642" s="81"/>
      <c r="AU20642" s="25"/>
    </row>
    <row r="20643">
      <c r="D20643" s="10"/>
      <c r="E20643" s="10"/>
      <c r="G20643" s="81"/>
      <c r="AU20643" s="25"/>
    </row>
    <row r="20644">
      <c r="D20644" s="10"/>
      <c r="E20644" s="10"/>
      <c r="G20644" s="81"/>
      <c r="AU20644" s="25"/>
    </row>
    <row r="20645">
      <c r="D20645" s="10"/>
      <c r="E20645" s="10"/>
      <c r="G20645" s="81"/>
      <c r="AU20645" s="25"/>
    </row>
    <row r="20646">
      <c r="D20646" s="10"/>
      <c r="E20646" s="10"/>
      <c r="G20646" s="81"/>
      <c r="AU20646" s="25"/>
    </row>
    <row r="20647">
      <c r="D20647" s="10"/>
      <c r="E20647" s="10"/>
      <c r="G20647" s="81"/>
      <c r="AU20647" s="25"/>
    </row>
    <row r="20648">
      <c r="D20648" s="10"/>
      <c r="E20648" s="10"/>
      <c r="G20648" s="81"/>
      <c r="AU20648" s="25"/>
    </row>
    <row r="20649">
      <c r="D20649" s="10"/>
      <c r="E20649" s="10"/>
      <c r="G20649" s="81"/>
      <c r="AU20649" s="25"/>
    </row>
    <row r="20650">
      <c r="D20650" s="10"/>
      <c r="E20650" s="10"/>
      <c r="G20650" s="81"/>
      <c r="AU20650" s="25"/>
    </row>
    <row r="20651">
      <c r="D20651" s="10"/>
      <c r="E20651" s="10"/>
      <c r="G20651" s="81"/>
      <c r="AU20651" s="25"/>
    </row>
    <row r="20652">
      <c r="D20652" s="10"/>
      <c r="E20652" s="10"/>
      <c r="G20652" s="81"/>
      <c r="AU20652" s="25"/>
    </row>
    <row r="20653">
      <c r="D20653" s="10"/>
      <c r="E20653" s="10"/>
      <c r="G20653" s="81"/>
      <c r="AU20653" s="25"/>
    </row>
    <row r="20654">
      <c r="D20654" s="10"/>
      <c r="E20654" s="10"/>
      <c r="G20654" s="81"/>
      <c r="AU20654" s="25"/>
    </row>
    <row r="20655">
      <c r="D20655" s="10"/>
      <c r="E20655" s="10"/>
      <c r="G20655" s="81"/>
      <c r="AU20655" s="25"/>
    </row>
    <row r="20656">
      <c r="D20656" s="10"/>
      <c r="E20656" s="10"/>
      <c r="G20656" s="81"/>
      <c r="AU20656" s="25"/>
    </row>
    <row r="20657">
      <c r="D20657" s="10"/>
      <c r="E20657" s="10"/>
      <c r="G20657" s="81"/>
      <c r="AU20657" s="25"/>
    </row>
    <row r="20658">
      <c r="D20658" s="10"/>
      <c r="E20658" s="10"/>
      <c r="G20658" s="81"/>
      <c r="AU20658" s="25"/>
    </row>
    <row r="20659">
      <c r="D20659" s="10"/>
      <c r="E20659" s="10"/>
      <c r="G20659" s="81"/>
      <c r="AU20659" s="25"/>
    </row>
    <row r="20660">
      <c r="D20660" s="10"/>
      <c r="E20660" s="10"/>
      <c r="G20660" s="81"/>
      <c r="AU20660" s="25"/>
    </row>
    <row r="20661">
      <c r="D20661" s="10"/>
      <c r="E20661" s="10"/>
      <c r="G20661" s="81"/>
      <c r="AU20661" s="25"/>
    </row>
    <row r="20662">
      <c r="D20662" s="10"/>
      <c r="E20662" s="10"/>
      <c r="G20662" s="81"/>
      <c r="AU20662" s="25"/>
    </row>
    <row r="20663">
      <c r="D20663" s="10"/>
      <c r="E20663" s="10"/>
      <c r="G20663" s="81"/>
      <c r="AU20663" s="25"/>
    </row>
    <row r="20664">
      <c r="D20664" s="10"/>
      <c r="E20664" s="10"/>
      <c r="G20664" s="81"/>
      <c r="AU20664" s="25"/>
    </row>
    <row r="20665">
      <c r="D20665" s="10"/>
      <c r="E20665" s="10"/>
      <c r="G20665" s="81"/>
      <c r="AU20665" s="25"/>
    </row>
    <row r="20666">
      <c r="D20666" s="10"/>
      <c r="E20666" s="10"/>
      <c r="G20666" s="81"/>
      <c r="AU20666" s="25"/>
    </row>
    <row r="20667">
      <c r="D20667" s="10"/>
      <c r="E20667" s="10"/>
      <c r="G20667" s="81"/>
      <c r="AU20667" s="25"/>
    </row>
    <row r="20668">
      <c r="D20668" s="10"/>
      <c r="E20668" s="10"/>
      <c r="G20668" s="81"/>
      <c r="AU20668" s="25"/>
    </row>
    <row r="20669">
      <c r="D20669" s="10"/>
      <c r="E20669" s="10"/>
      <c r="G20669" s="81"/>
      <c r="AU20669" s="25"/>
    </row>
    <row r="20670">
      <c r="D20670" s="10"/>
      <c r="E20670" s="10"/>
      <c r="G20670" s="81"/>
      <c r="AU20670" s="25"/>
    </row>
    <row r="20671">
      <c r="D20671" s="10"/>
      <c r="E20671" s="10"/>
      <c r="G20671" s="81"/>
      <c r="AU20671" s="25"/>
    </row>
    <row r="20672">
      <c r="D20672" s="10"/>
      <c r="E20672" s="10"/>
      <c r="G20672" s="81"/>
      <c r="AU20672" s="25"/>
    </row>
    <row r="20673">
      <c r="D20673" s="10"/>
      <c r="E20673" s="10"/>
      <c r="G20673" s="81"/>
      <c r="AU20673" s="25"/>
    </row>
    <row r="20674">
      <c r="D20674" s="10"/>
      <c r="E20674" s="10"/>
      <c r="G20674" s="81"/>
      <c r="AU20674" s="25"/>
    </row>
    <row r="20675">
      <c r="D20675" s="10"/>
      <c r="E20675" s="10"/>
      <c r="G20675" s="81"/>
      <c r="AU20675" s="25"/>
    </row>
    <row r="20676">
      <c r="D20676" s="10"/>
      <c r="E20676" s="10"/>
      <c r="G20676" s="81"/>
      <c r="AU20676" s="25"/>
    </row>
    <row r="20677">
      <c r="D20677" s="10"/>
      <c r="E20677" s="10"/>
      <c r="G20677" s="81"/>
      <c r="AU20677" s="25"/>
    </row>
    <row r="20678">
      <c r="D20678" s="10"/>
      <c r="E20678" s="10"/>
      <c r="G20678" s="81"/>
      <c r="AU20678" s="25"/>
    </row>
    <row r="20679">
      <c r="D20679" s="10"/>
      <c r="E20679" s="10"/>
      <c r="G20679" s="81"/>
      <c r="AU20679" s="25"/>
    </row>
    <row r="20680">
      <c r="D20680" s="10"/>
      <c r="E20680" s="10"/>
      <c r="G20680" s="81"/>
      <c r="AU20680" s="25"/>
    </row>
    <row r="20681">
      <c r="D20681" s="10"/>
      <c r="E20681" s="10"/>
      <c r="G20681" s="81"/>
      <c r="AU20681" s="25"/>
    </row>
    <row r="20682">
      <c r="D20682" s="10"/>
      <c r="E20682" s="10"/>
      <c r="G20682" s="81"/>
      <c r="AU20682" s="25"/>
    </row>
    <row r="20683">
      <c r="D20683" s="10"/>
      <c r="E20683" s="10"/>
      <c r="G20683" s="81"/>
      <c r="AU20683" s="25"/>
    </row>
    <row r="20684">
      <c r="D20684" s="10"/>
      <c r="E20684" s="10"/>
      <c r="G20684" s="81"/>
      <c r="AU20684" s="25"/>
    </row>
    <row r="20685">
      <c r="D20685" s="10"/>
      <c r="E20685" s="10"/>
      <c r="G20685" s="81"/>
      <c r="AU20685" s="25"/>
    </row>
    <row r="20686">
      <c r="D20686" s="10"/>
      <c r="E20686" s="10"/>
      <c r="G20686" s="81"/>
      <c r="AU20686" s="25"/>
    </row>
    <row r="20687">
      <c r="D20687" s="10"/>
      <c r="E20687" s="10"/>
      <c r="G20687" s="81"/>
      <c r="AU20687" s="25"/>
    </row>
    <row r="20688">
      <c r="D20688" s="10"/>
      <c r="E20688" s="10"/>
      <c r="G20688" s="81"/>
      <c r="AU20688" s="25"/>
    </row>
    <row r="20689">
      <c r="D20689" s="10"/>
      <c r="E20689" s="10"/>
      <c r="G20689" s="81"/>
      <c r="AU20689" s="25"/>
    </row>
    <row r="20690">
      <c r="D20690" s="10"/>
      <c r="E20690" s="10"/>
      <c r="G20690" s="81"/>
      <c r="AU20690" s="25"/>
    </row>
    <row r="20691">
      <c r="D20691" s="10"/>
      <c r="E20691" s="10"/>
      <c r="G20691" s="81"/>
      <c r="AU20691" s="25"/>
    </row>
    <row r="20692">
      <c r="D20692" s="10"/>
      <c r="E20692" s="10"/>
      <c r="G20692" s="81"/>
      <c r="AU20692" s="25"/>
    </row>
    <row r="20693">
      <c r="D20693" s="10"/>
      <c r="E20693" s="10"/>
      <c r="G20693" s="81"/>
      <c r="AU20693" s="25"/>
    </row>
    <row r="20694">
      <c r="D20694" s="10"/>
      <c r="E20694" s="10"/>
      <c r="G20694" s="81"/>
      <c r="AU20694" s="25"/>
    </row>
    <row r="20695">
      <c r="D20695" s="10"/>
      <c r="E20695" s="10"/>
      <c r="G20695" s="81"/>
      <c r="AU20695" s="25"/>
    </row>
    <row r="20696">
      <c r="D20696" s="10"/>
      <c r="E20696" s="10"/>
      <c r="G20696" s="81"/>
      <c r="AU20696" s="25"/>
    </row>
    <row r="20697">
      <c r="D20697" s="10"/>
      <c r="E20697" s="10"/>
      <c r="G20697" s="81"/>
      <c r="AU20697" s="25"/>
    </row>
    <row r="20698">
      <c r="D20698" s="10"/>
      <c r="E20698" s="10"/>
      <c r="G20698" s="81"/>
      <c r="AU20698" s="25"/>
    </row>
    <row r="20699">
      <c r="D20699" s="10"/>
      <c r="E20699" s="10"/>
      <c r="G20699" s="81"/>
      <c r="AU20699" s="25"/>
    </row>
    <row r="20700">
      <c r="D20700" s="10"/>
      <c r="E20700" s="10"/>
      <c r="G20700" s="81"/>
      <c r="AU20700" s="25"/>
    </row>
    <row r="20701">
      <c r="D20701" s="10"/>
      <c r="E20701" s="10"/>
      <c r="G20701" s="81"/>
      <c r="AU20701" s="25"/>
    </row>
    <row r="20702">
      <c r="D20702" s="10"/>
      <c r="E20702" s="10"/>
      <c r="G20702" s="81"/>
      <c r="AU20702" s="25"/>
    </row>
    <row r="20703">
      <c r="D20703" s="10"/>
      <c r="E20703" s="10"/>
      <c r="G20703" s="81"/>
      <c r="AU20703" s="25"/>
    </row>
    <row r="20704">
      <c r="D20704" s="10"/>
      <c r="E20704" s="10"/>
      <c r="G20704" s="81"/>
      <c r="AU20704" s="25"/>
    </row>
    <row r="20705">
      <c r="D20705" s="10"/>
      <c r="E20705" s="10"/>
      <c r="G20705" s="81"/>
      <c r="AU20705" s="25"/>
    </row>
    <row r="20706">
      <c r="D20706" s="10"/>
      <c r="E20706" s="10"/>
      <c r="G20706" s="81"/>
      <c r="AU20706" s="25"/>
    </row>
    <row r="20707">
      <c r="D20707" s="10"/>
      <c r="E20707" s="10"/>
      <c r="G20707" s="81"/>
      <c r="AU20707" s="25"/>
    </row>
    <row r="20708">
      <c r="D20708" s="10"/>
      <c r="E20708" s="10"/>
      <c r="G20708" s="81"/>
      <c r="AU20708" s="25"/>
    </row>
    <row r="20709">
      <c r="D20709" s="10"/>
      <c r="E20709" s="10"/>
      <c r="G20709" s="81"/>
      <c r="AU20709" s="25"/>
    </row>
    <row r="20710">
      <c r="D20710" s="10"/>
      <c r="E20710" s="10"/>
      <c r="G20710" s="81"/>
      <c r="AU20710" s="25"/>
    </row>
    <row r="20711">
      <c r="D20711" s="10"/>
      <c r="E20711" s="10"/>
      <c r="G20711" s="81"/>
      <c r="AU20711" s="25"/>
    </row>
    <row r="20712">
      <c r="D20712" s="10"/>
      <c r="E20712" s="10"/>
      <c r="G20712" s="81"/>
      <c r="AU20712" s="25"/>
    </row>
    <row r="20713">
      <c r="D20713" s="10"/>
      <c r="E20713" s="10"/>
      <c r="G20713" s="81"/>
      <c r="AU20713" s="25"/>
    </row>
    <row r="20714">
      <c r="D20714" s="10"/>
      <c r="E20714" s="10"/>
      <c r="G20714" s="81"/>
      <c r="AU20714" s="25"/>
    </row>
    <row r="20715">
      <c r="D20715" s="10"/>
      <c r="E20715" s="10"/>
      <c r="G20715" s="81"/>
      <c r="AU20715" s="25"/>
    </row>
    <row r="20716">
      <c r="D20716" s="10"/>
      <c r="E20716" s="10"/>
      <c r="G20716" s="81"/>
      <c r="AU20716" s="25"/>
    </row>
    <row r="20717">
      <c r="D20717" s="10"/>
      <c r="E20717" s="10"/>
      <c r="G20717" s="81"/>
      <c r="AU20717" s="25"/>
    </row>
    <row r="20718">
      <c r="D20718" s="10"/>
      <c r="E20718" s="10"/>
      <c r="G20718" s="81"/>
      <c r="AU20718" s="25"/>
    </row>
    <row r="20719">
      <c r="D20719" s="10"/>
      <c r="E20719" s="10"/>
      <c r="G20719" s="81"/>
      <c r="AU20719" s="25"/>
    </row>
    <row r="20720">
      <c r="D20720" s="10"/>
      <c r="E20720" s="10"/>
      <c r="G20720" s="81"/>
      <c r="AU20720" s="25"/>
    </row>
    <row r="20721">
      <c r="D20721" s="10"/>
      <c r="E20721" s="10"/>
      <c r="G20721" s="81"/>
      <c r="AU20721" s="25"/>
    </row>
    <row r="20722">
      <c r="D20722" s="10"/>
      <c r="E20722" s="10"/>
      <c r="G20722" s="81"/>
      <c r="AU20722" s="25"/>
    </row>
    <row r="20723">
      <c r="D20723" s="10"/>
      <c r="E20723" s="10"/>
      <c r="G20723" s="81"/>
      <c r="AU20723" s="25"/>
    </row>
    <row r="20724">
      <c r="D20724" s="10"/>
      <c r="E20724" s="10"/>
      <c r="G20724" s="81"/>
      <c r="AU20724" s="25"/>
    </row>
    <row r="20725">
      <c r="D20725" s="10"/>
      <c r="E20725" s="10"/>
      <c r="G20725" s="81"/>
      <c r="AU20725" s="25"/>
    </row>
    <row r="20726">
      <c r="D20726" s="10"/>
      <c r="E20726" s="10"/>
      <c r="G20726" s="81"/>
      <c r="AU20726" s="25"/>
    </row>
    <row r="20727">
      <c r="D20727" s="10"/>
      <c r="E20727" s="10"/>
      <c r="G20727" s="81"/>
      <c r="AU20727" s="25"/>
    </row>
    <row r="20728">
      <c r="D20728" s="10"/>
      <c r="E20728" s="10"/>
      <c r="G20728" s="81"/>
      <c r="AU20728" s="25"/>
    </row>
    <row r="20729">
      <c r="D20729" s="10"/>
      <c r="E20729" s="10"/>
      <c r="G20729" s="81"/>
      <c r="AU20729" s="25"/>
    </row>
    <row r="20730">
      <c r="D20730" s="10"/>
      <c r="E20730" s="10"/>
      <c r="G20730" s="81"/>
      <c r="AU20730" s="25"/>
    </row>
    <row r="20731">
      <c r="D20731" s="10"/>
      <c r="E20731" s="10"/>
      <c r="G20731" s="81"/>
      <c r="AU20731" s="25"/>
    </row>
    <row r="20732">
      <c r="D20732" s="10"/>
      <c r="E20732" s="10"/>
      <c r="G20732" s="81"/>
      <c r="AU20732" s="25"/>
    </row>
    <row r="20733">
      <c r="D20733" s="10"/>
      <c r="E20733" s="10"/>
      <c r="G20733" s="81"/>
      <c r="AU20733" s="25"/>
    </row>
    <row r="20734">
      <c r="D20734" s="10"/>
      <c r="E20734" s="10"/>
      <c r="G20734" s="81"/>
      <c r="AU20734" s="25"/>
    </row>
    <row r="20735">
      <c r="D20735" s="10"/>
      <c r="E20735" s="10"/>
      <c r="G20735" s="81"/>
      <c r="AU20735" s="25"/>
    </row>
    <row r="20736">
      <c r="D20736" s="10"/>
      <c r="E20736" s="10"/>
      <c r="G20736" s="81"/>
      <c r="AU20736" s="25"/>
    </row>
    <row r="20737">
      <c r="D20737" s="10"/>
      <c r="E20737" s="10"/>
      <c r="G20737" s="81"/>
      <c r="AU20737" s="25"/>
    </row>
    <row r="20738">
      <c r="D20738" s="10"/>
      <c r="E20738" s="10"/>
      <c r="G20738" s="81"/>
      <c r="AU20738" s="25"/>
    </row>
    <row r="20739">
      <c r="D20739" s="10"/>
      <c r="E20739" s="10"/>
      <c r="G20739" s="81"/>
      <c r="AU20739" s="25"/>
    </row>
    <row r="20740">
      <c r="D20740" s="10"/>
      <c r="E20740" s="10"/>
      <c r="G20740" s="81"/>
      <c r="AU20740" s="25"/>
    </row>
    <row r="20741">
      <c r="D20741" s="10"/>
      <c r="E20741" s="10"/>
      <c r="G20741" s="81"/>
      <c r="AU20741" s="25"/>
    </row>
    <row r="20742">
      <c r="D20742" s="10"/>
      <c r="E20742" s="10"/>
      <c r="G20742" s="81"/>
      <c r="AU20742" s="25"/>
    </row>
    <row r="20743">
      <c r="D20743" s="10"/>
      <c r="E20743" s="10"/>
      <c r="G20743" s="81"/>
      <c r="AU20743" s="25"/>
    </row>
    <row r="20744">
      <c r="D20744" s="10"/>
      <c r="E20744" s="10"/>
      <c r="G20744" s="81"/>
      <c r="AU20744" s="25"/>
    </row>
    <row r="20745">
      <c r="D20745" s="10"/>
      <c r="E20745" s="10"/>
      <c r="G20745" s="81"/>
      <c r="AU20745" s="25"/>
    </row>
    <row r="20746">
      <c r="D20746" s="10"/>
      <c r="E20746" s="10"/>
      <c r="G20746" s="81"/>
      <c r="AU20746" s="25"/>
    </row>
    <row r="20747">
      <c r="D20747" s="10"/>
      <c r="E20747" s="10"/>
      <c r="G20747" s="81"/>
      <c r="AU20747" s="25"/>
    </row>
    <row r="20748">
      <c r="D20748" s="10"/>
      <c r="E20748" s="10"/>
      <c r="G20748" s="81"/>
      <c r="AU20748" s="25"/>
    </row>
    <row r="20749">
      <c r="D20749" s="10"/>
      <c r="E20749" s="10"/>
      <c r="G20749" s="81"/>
      <c r="AU20749" s="25"/>
    </row>
    <row r="20750">
      <c r="D20750" s="10"/>
      <c r="E20750" s="10"/>
      <c r="G20750" s="81"/>
      <c r="AU20750" s="25"/>
    </row>
    <row r="20751">
      <c r="D20751" s="10"/>
      <c r="E20751" s="10"/>
      <c r="G20751" s="81"/>
      <c r="AU20751" s="25"/>
    </row>
    <row r="20752">
      <c r="D20752" s="10"/>
      <c r="E20752" s="10"/>
      <c r="G20752" s="81"/>
      <c r="AU20752" s="25"/>
    </row>
    <row r="20753">
      <c r="D20753" s="10"/>
      <c r="E20753" s="10"/>
      <c r="G20753" s="81"/>
      <c r="AU20753" s="25"/>
    </row>
    <row r="20754">
      <c r="D20754" s="10"/>
      <c r="E20754" s="10"/>
      <c r="G20754" s="81"/>
      <c r="AU20754" s="25"/>
    </row>
    <row r="20755">
      <c r="D20755" s="10"/>
      <c r="E20755" s="10"/>
      <c r="G20755" s="81"/>
      <c r="AU20755" s="25"/>
    </row>
    <row r="20756">
      <c r="D20756" s="10"/>
      <c r="E20756" s="10"/>
      <c r="G20756" s="81"/>
      <c r="AU20756" s="25"/>
    </row>
    <row r="20757">
      <c r="D20757" s="10"/>
      <c r="E20757" s="10"/>
      <c r="G20757" s="81"/>
      <c r="AU20757" s="25"/>
    </row>
    <row r="20758">
      <c r="D20758" s="10"/>
      <c r="E20758" s="10"/>
      <c r="G20758" s="81"/>
      <c r="AU20758" s="25"/>
    </row>
    <row r="20759">
      <c r="D20759" s="10"/>
      <c r="E20759" s="10"/>
      <c r="G20759" s="81"/>
      <c r="AU20759" s="25"/>
    </row>
    <row r="20760">
      <c r="D20760" s="10"/>
      <c r="E20760" s="10"/>
      <c r="G20760" s="81"/>
      <c r="AU20760" s="25"/>
    </row>
    <row r="20761">
      <c r="D20761" s="10"/>
      <c r="E20761" s="10"/>
      <c r="G20761" s="81"/>
      <c r="AU20761" s="25"/>
    </row>
    <row r="20762">
      <c r="D20762" s="10"/>
      <c r="E20762" s="10"/>
      <c r="G20762" s="81"/>
      <c r="AU20762" s="25"/>
    </row>
    <row r="20763">
      <c r="D20763" s="10"/>
      <c r="E20763" s="10"/>
      <c r="G20763" s="81"/>
      <c r="AU20763" s="25"/>
    </row>
    <row r="20764">
      <c r="D20764" s="10"/>
      <c r="E20764" s="10"/>
      <c r="G20764" s="81"/>
      <c r="AU20764" s="25"/>
    </row>
    <row r="20765">
      <c r="D20765" s="10"/>
      <c r="E20765" s="10"/>
      <c r="G20765" s="81"/>
      <c r="AU20765" s="25"/>
    </row>
    <row r="20766">
      <c r="D20766" s="10"/>
      <c r="E20766" s="10"/>
      <c r="G20766" s="81"/>
      <c r="AU20766" s="25"/>
    </row>
    <row r="20767">
      <c r="D20767" s="10"/>
      <c r="E20767" s="10"/>
      <c r="G20767" s="81"/>
      <c r="AU20767" s="25"/>
    </row>
    <row r="20768">
      <c r="D20768" s="10"/>
      <c r="E20768" s="10"/>
      <c r="G20768" s="81"/>
      <c r="AU20768" s="25"/>
    </row>
    <row r="20769">
      <c r="D20769" s="10"/>
      <c r="E20769" s="10"/>
      <c r="G20769" s="81"/>
      <c r="AU20769" s="25"/>
    </row>
    <row r="20770">
      <c r="D20770" s="10"/>
      <c r="E20770" s="10"/>
      <c r="G20770" s="81"/>
      <c r="AU20770" s="25"/>
    </row>
    <row r="20771">
      <c r="D20771" s="10"/>
      <c r="E20771" s="10"/>
      <c r="G20771" s="81"/>
      <c r="AU20771" s="25"/>
    </row>
    <row r="20772">
      <c r="D20772" s="10"/>
      <c r="E20772" s="10"/>
      <c r="G20772" s="81"/>
      <c r="AU20772" s="25"/>
    </row>
    <row r="20773">
      <c r="D20773" s="10"/>
      <c r="E20773" s="10"/>
      <c r="G20773" s="81"/>
      <c r="AU20773" s="25"/>
    </row>
    <row r="20774">
      <c r="D20774" s="10"/>
      <c r="E20774" s="10"/>
      <c r="G20774" s="81"/>
      <c r="AU20774" s="25"/>
    </row>
    <row r="20775">
      <c r="D20775" s="10"/>
      <c r="E20775" s="10"/>
      <c r="G20775" s="81"/>
      <c r="AU20775" s="25"/>
    </row>
    <row r="20776">
      <c r="D20776" s="10"/>
      <c r="E20776" s="10"/>
      <c r="G20776" s="81"/>
      <c r="AU20776" s="25"/>
    </row>
    <row r="20777">
      <c r="D20777" s="10"/>
      <c r="E20777" s="10"/>
      <c r="G20777" s="81"/>
      <c r="AU20777" s="25"/>
    </row>
    <row r="20778">
      <c r="D20778" s="10"/>
      <c r="E20778" s="10"/>
      <c r="G20778" s="81"/>
      <c r="AU20778" s="25"/>
    </row>
    <row r="20779">
      <c r="D20779" s="10"/>
      <c r="E20779" s="10"/>
      <c r="G20779" s="81"/>
      <c r="AU20779" s="25"/>
    </row>
    <row r="20780">
      <c r="D20780" s="10"/>
      <c r="E20780" s="10"/>
      <c r="G20780" s="81"/>
      <c r="AU20780" s="25"/>
    </row>
    <row r="20781">
      <c r="D20781" s="10"/>
      <c r="E20781" s="10"/>
      <c r="G20781" s="81"/>
      <c r="AU20781" s="25"/>
    </row>
    <row r="20782">
      <c r="D20782" s="10"/>
      <c r="E20782" s="10"/>
      <c r="G20782" s="81"/>
      <c r="AU20782" s="25"/>
    </row>
    <row r="20783">
      <c r="D20783" s="10"/>
      <c r="E20783" s="10"/>
      <c r="G20783" s="81"/>
      <c r="AU20783" s="25"/>
    </row>
    <row r="20784">
      <c r="D20784" s="10"/>
      <c r="E20784" s="10"/>
      <c r="G20784" s="81"/>
      <c r="AU20784" s="25"/>
    </row>
    <row r="20785">
      <c r="D20785" s="10"/>
      <c r="E20785" s="10"/>
      <c r="G20785" s="81"/>
      <c r="AU20785" s="25"/>
    </row>
    <row r="20786">
      <c r="D20786" s="10"/>
      <c r="E20786" s="10"/>
      <c r="G20786" s="81"/>
      <c r="AU20786" s="25"/>
    </row>
    <row r="20787">
      <c r="D20787" s="10"/>
      <c r="E20787" s="10"/>
      <c r="G20787" s="81"/>
      <c r="AU20787" s="25"/>
    </row>
    <row r="20788">
      <c r="D20788" s="10"/>
      <c r="E20788" s="10"/>
      <c r="G20788" s="81"/>
      <c r="AU20788" s="25"/>
    </row>
    <row r="20789">
      <c r="D20789" s="10"/>
      <c r="E20789" s="10"/>
      <c r="G20789" s="81"/>
      <c r="AU20789" s="25"/>
    </row>
    <row r="20790">
      <c r="D20790" s="10"/>
      <c r="E20790" s="10"/>
      <c r="G20790" s="81"/>
      <c r="AU20790" s="25"/>
    </row>
    <row r="20791">
      <c r="D20791" s="10"/>
      <c r="E20791" s="10"/>
      <c r="G20791" s="81"/>
      <c r="AU20791" s="25"/>
    </row>
    <row r="20792">
      <c r="D20792" s="10"/>
      <c r="E20792" s="10"/>
      <c r="G20792" s="81"/>
      <c r="AU20792" s="25"/>
    </row>
    <row r="20793">
      <c r="D20793" s="10"/>
      <c r="E20793" s="10"/>
      <c r="G20793" s="81"/>
      <c r="AU20793" s="25"/>
    </row>
    <row r="20794">
      <c r="D20794" s="10"/>
      <c r="E20794" s="10"/>
      <c r="G20794" s="81"/>
      <c r="AU20794" s="25"/>
    </row>
    <row r="20795">
      <c r="D20795" s="10"/>
      <c r="E20795" s="10"/>
      <c r="G20795" s="81"/>
      <c r="AU20795" s="25"/>
    </row>
    <row r="20796">
      <c r="D20796" s="10"/>
      <c r="E20796" s="10"/>
      <c r="G20796" s="81"/>
      <c r="AU20796" s="25"/>
    </row>
    <row r="20797">
      <c r="D20797" s="10"/>
      <c r="E20797" s="10"/>
      <c r="G20797" s="81"/>
      <c r="AU20797" s="25"/>
    </row>
    <row r="20798">
      <c r="D20798" s="10"/>
      <c r="E20798" s="10"/>
      <c r="G20798" s="81"/>
      <c r="AU20798" s="25"/>
    </row>
    <row r="20799">
      <c r="D20799" s="10"/>
      <c r="E20799" s="10"/>
      <c r="G20799" s="81"/>
      <c r="AU20799" s="25"/>
    </row>
    <row r="20800">
      <c r="D20800" s="10"/>
      <c r="E20800" s="10"/>
      <c r="G20800" s="81"/>
      <c r="AU20800" s="25"/>
    </row>
    <row r="20801">
      <c r="D20801" s="10"/>
      <c r="E20801" s="10"/>
      <c r="G20801" s="81"/>
      <c r="AU20801" s="25"/>
    </row>
    <row r="20802">
      <c r="D20802" s="10"/>
      <c r="E20802" s="10"/>
      <c r="G20802" s="81"/>
      <c r="AU20802" s="25"/>
    </row>
    <row r="20803">
      <c r="D20803" s="10"/>
      <c r="E20803" s="10"/>
      <c r="G20803" s="81"/>
      <c r="AU20803" s="25"/>
    </row>
    <row r="20804">
      <c r="D20804" s="10"/>
      <c r="E20804" s="10"/>
      <c r="G20804" s="81"/>
      <c r="AU20804" s="25"/>
    </row>
    <row r="20805">
      <c r="D20805" s="10"/>
      <c r="E20805" s="10"/>
      <c r="G20805" s="81"/>
      <c r="AU20805" s="25"/>
    </row>
    <row r="20806">
      <c r="D20806" s="10"/>
      <c r="E20806" s="10"/>
      <c r="G20806" s="81"/>
      <c r="AU20806" s="25"/>
    </row>
    <row r="20807">
      <c r="D20807" s="10"/>
      <c r="E20807" s="10"/>
      <c r="G20807" s="81"/>
      <c r="AU20807" s="25"/>
    </row>
    <row r="20808">
      <c r="D20808" s="10"/>
      <c r="E20808" s="10"/>
      <c r="G20808" s="81"/>
      <c r="AU20808" s="25"/>
    </row>
    <row r="20809">
      <c r="D20809" s="10"/>
      <c r="E20809" s="10"/>
      <c r="G20809" s="81"/>
      <c r="AU20809" s="25"/>
    </row>
    <row r="20810">
      <c r="D20810" s="10"/>
      <c r="E20810" s="10"/>
      <c r="G20810" s="81"/>
      <c r="AU20810" s="25"/>
    </row>
    <row r="20811">
      <c r="D20811" s="10"/>
      <c r="E20811" s="10"/>
      <c r="G20811" s="81"/>
      <c r="AU20811" s="25"/>
    </row>
    <row r="20812">
      <c r="D20812" s="10"/>
      <c r="E20812" s="10"/>
      <c r="G20812" s="81"/>
      <c r="AU20812" s="25"/>
    </row>
    <row r="20813">
      <c r="D20813" s="10"/>
      <c r="E20813" s="10"/>
      <c r="G20813" s="81"/>
      <c r="AU20813" s="25"/>
    </row>
    <row r="20814">
      <c r="D20814" s="10"/>
      <c r="E20814" s="10"/>
      <c r="G20814" s="81"/>
      <c r="AU20814" s="25"/>
    </row>
    <row r="20815">
      <c r="D20815" s="10"/>
      <c r="E20815" s="10"/>
      <c r="G20815" s="81"/>
      <c r="AU20815" s="25"/>
    </row>
    <row r="20816">
      <c r="D20816" s="10"/>
      <c r="E20816" s="10"/>
      <c r="G20816" s="81"/>
      <c r="AU20816" s="25"/>
    </row>
    <row r="20817">
      <c r="D20817" s="10"/>
      <c r="E20817" s="10"/>
      <c r="G20817" s="81"/>
      <c r="AU20817" s="25"/>
    </row>
    <row r="20818">
      <c r="D20818" s="10"/>
      <c r="E20818" s="10"/>
      <c r="G20818" s="81"/>
      <c r="AU20818" s="25"/>
    </row>
    <row r="20819">
      <c r="D20819" s="10"/>
      <c r="E20819" s="10"/>
      <c r="G20819" s="81"/>
      <c r="AU20819" s="25"/>
    </row>
    <row r="20820">
      <c r="D20820" s="10"/>
      <c r="E20820" s="10"/>
      <c r="G20820" s="81"/>
      <c r="AU20820" s="25"/>
    </row>
    <row r="20821">
      <c r="D20821" s="10"/>
      <c r="E20821" s="10"/>
      <c r="G20821" s="81"/>
      <c r="AU20821" s="25"/>
    </row>
    <row r="20822">
      <c r="D20822" s="10"/>
      <c r="E20822" s="10"/>
      <c r="G20822" s="81"/>
      <c r="AU20822" s="25"/>
    </row>
    <row r="20823">
      <c r="D20823" s="10"/>
      <c r="E20823" s="10"/>
      <c r="G20823" s="81"/>
      <c r="AU20823" s="25"/>
    </row>
    <row r="20824">
      <c r="D20824" s="10"/>
      <c r="E20824" s="10"/>
      <c r="G20824" s="81"/>
      <c r="AU20824" s="25"/>
    </row>
    <row r="20825">
      <c r="D20825" s="10"/>
      <c r="E20825" s="10"/>
      <c r="G20825" s="81"/>
      <c r="AU20825" s="25"/>
    </row>
    <row r="20826">
      <c r="D20826" s="10"/>
      <c r="E20826" s="10"/>
      <c r="G20826" s="81"/>
      <c r="AU20826" s="25"/>
    </row>
    <row r="20827">
      <c r="D20827" s="10"/>
      <c r="E20827" s="10"/>
      <c r="G20827" s="81"/>
      <c r="AU20827" s="25"/>
    </row>
    <row r="20828">
      <c r="D20828" s="10"/>
      <c r="E20828" s="10"/>
      <c r="G20828" s="81"/>
      <c r="AU20828" s="25"/>
    </row>
    <row r="20829">
      <c r="D20829" s="10"/>
      <c r="E20829" s="10"/>
      <c r="G20829" s="81"/>
      <c r="AU20829" s="25"/>
    </row>
    <row r="20830">
      <c r="D20830" s="10"/>
      <c r="E20830" s="10"/>
      <c r="G20830" s="81"/>
      <c r="AU20830" s="25"/>
    </row>
    <row r="20831">
      <c r="D20831" s="10"/>
      <c r="E20831" s="10"/>
      <c r="G20831" s="81"/>
      <c r="AU20831" s="25"/>
    </row>
    <row r="20832">
      <c r="D20832" s="10"/>
      <c r="E20832" s="10"/>
      <c r="G20832" s="81"/>
      <c r="AU20832" s="25"/>
    </row>
    <row r="20833">
      <c r="D20833" s="10"/>
      <c r="E20833" s="10"/>
      <c r="G20833" s="81"/>
      <c r="AU20833" s="25"/>
    </row>
    <row r="20834">
      <c r="D20834" s="10"/>
      <c r="E20834" s="10"/>
      <c r="G20834" s="81"/>
      <c r="AU20834" s="25"/>
    </row>
    <row r="20835">
      <c r="D20835" s="10"/>
      <c r="E20835" s="10"/>
      <c r="G20835" s="81"/>
      <c r="AU20835" s="25"/>
    </row>
    <row r="20836">
      <c r="D20836" s="10"/>
      <c r="E20836" s="10"/>
      <c r="G20836" s="81"/>
      <c r="AU20836" s="25"/>
    </row>
    <row r="20837">
      <c r="D20837" s="10"/>
      <c r="E20837" s="10"/>
      <c r="G20837" s="81"/>
      <c r="AU20837" s="25"/>
    </row>
    <row r="20838">
      <c r="D20838" s="10"/>
      <c r="E20838" s="10"/>
      <c r="G20838" s="81"/>
      <c r="AU20838" s="25"/>
    </row>
    <row r="20839">
      <c r="D20839" s="10"/>
      <c r="E20839" s="10"/>
      <c r="G20839" s="81"/>
      <c r="AU20839" s="25"/>
    </row>
    <row r="20840">
      <c r="D20840" s="10"/>
      <c r="E20840" s="10"/>
      <c r="G20840" s="81"/>
      <c r="AU20840" s="25"/>
    </row>
    <row r="20841">
      <c r="D20841" s="10"/>
      <c r="E20841" s="10"/>
      <c r="G20841" s="81"/>
      <c r="AU20841" s="25"/>
    </row>
    <row r="20842">
      <c r="D20842" s="10"/>
      <c r="E20842" s="10"/>
      <c r="G20842" s="81"/>
      <c r="AU20842" s="25"/>
    </row>
    <row r="20843">
      <c r="D20843" s="10"/>
      <c r="E20843" s="10"/>
      <c r="G20843" s="81"/>
      <c r="AU20843" s="25"/>
    </row>
    <row r="20844">
      <c r="D20844" s="10"/>
      <c r="E20844" s="10"/>
      <c r="G20844" s="81"/>
      <c r="AU20844" s="25"/>
    </row>
    <row r="20845">
      <c r="D20845" s="10"/>
      <c r="E20845" s="10"/>
      <c r="G20845" s="81"/>
      <c r="AU20845" s="25"/>
    </row>
    <row r="20846">
      <c r="D20846" s="10"/>
      <c r="E20846" s="10"/>
      <c r="G20846" s="81"/>
      <c r="AU20846" s="25"/>
    </row>
    <row r="20847">
      <c r="D20847" s="10"/>
      <c r="E20847" s="10"/>
      <c r="G20847" s="81"/>
      <c r="AU20847" s="25"/>
    </row>
    <row r="20848">
      <c r="D20848" s="10"/>
      <c r="E20848" s="10"/>
      <c r="G20848" s="81"/>
      <c r="AU20848" s="25"/>
    </row>
    <row r="20849">
      <c r="D20849" s="10"/>
      <c r="E20849" s="10"/>
      <c r="G20849" s="81"/>
      <c r="AU20849" s="25"/>
    </row>
    <row r="20850">
      <c r="D20850" s="10"/>
      <c r="E20850" s="10"/>
      <c r="G20850" s="81"/>
      <c r="AU20850" s="25"/>
    </row>
    <row r="20851">
      <c r="D20851" s="10"/>
      <c r="E20851" s="10"/>
      <c r="G20851" s="81"/>
      <c r="AU20851" s="25"/>
    </row>
    <row r="20852">
      <c r="D20852" s="10"/>
      <c r="E20852" s="10"/>
      <c r="G20852" s="81"/>
      <c r="AU20852" s="25"/>
    </row>
    <row r="20853">
      <c r="D20853" s="10"/>
      <c r="E20853" s="10"/>
      <c r="G20853" s="81"/>
      <c r="AU20853" s="25"/>
    </row>
    <row r="20854">
      <c r="D20854" s="10"/>
      <c r="E20854" s="10"/>
      <c r="G20854" s="81"/>
      <c r="AU20854" s="25"/>
    </row>
    <row r="20855">
      <c r="D20855" s="10"/>
      <c r="E20855" s="10"/>
      <c r="G20855" s="81"/>
      <c r="AU20855" s="25"/>
    </row>
    <row r="20856">
      <c r="D20856" s="10"/>
      <c r="E20856" s="10"/>
      <c r="G20856" s="81"/>
      <c r="AU20856" s="25"/>
    </row>
    <row r="20857">
      <c r="D20857" s="10"/>
      <c r="E20857" s="10"/>
      <c r="G20857" s="81"/>
      <c r="AU20857" s="25"/>
    </row>
    <row r="20858">
      <c r="D20858" s="10"/>
      <c r="E20858" s="10"/>
      <c r="G20858" s="81"/>
      <c r="AU20858" s="25"/>
    </row>
    <row r="20859">
      <c r="D20859" s="10"/>
      <c r="E20859" s="10"/>
      <c r="G20859" s="81"/>
      <c r="AU20859" s="25"/>
    </row>
    <row r="20860">
      <c r="D20860" s="10"/>
      <c r="E20860" s="10"/>
      <c r="G20860" s="81"/>
      <c r="AU20860" s="25"/>
    </row>
    <row r="20861">
      <c r="D20861" s="10"/>
      <c r="E20861" s="10"/>
      <c r="G20861" s="81"/>
      <c r="AU20861" s="25"/>
    </row>
    <row r="20862">
      <c r="D20862" s="10"/>
      <c r="E20862" s="10"/>
      <c r="G20862" s="81"/>
      <c r="AU20862" s="25"/>
    </row>
    <row r="20863">
      <c r="D20863" s="10"/>
      <c r="E20863" s="10"/>
      <c r="G20863" s="81"/>
      <c r="AU20863" s="25"/>
    </row>
    <row r="20864">
      <c r="D20864" s="10"/>
      <c r="E20864" s="10"/>
      <c r="G20864" s="81"/>
      <c r="AU20864" s="25"/>
    </row>
    <row r="20865">
      <c r="D20865" s="10"/>
      <c r="E20865" s="10"/>
      <c r="G20865" s="81"/>
      <c r="AU20865" s="25"/>
    </row>
    <row r="20866">
      <c r="D20866" s="10"/>
      <c r="E20866" s="10"/>
      <c r="G20866" s="81"/>
      <c r="AU20866" s="25"/>
    </row>
    <row r="20867">
      <c r="D20867" s="10"/>
      <c r="E20867" s="10"/>
      <c r="G20867" s="81"/>
      <c r="AU20867" s="25"/>
    </row>
    <row r="20868">
      <c r="D20868" s="10"/>
      <c r="E20868" s="10"/>
      <c r="G20868" s="81"/>
      <c r="AU20868" s="25"/>
    </row>
    <row r="20869">
      <c r="D20869" s="10"/>
      <c r="E20869" s="10"/>
      <c r="G20869" s="81"/>
      <c r="AU20869" s="25"/>
    </row>
    <row r="20870">
      <c r="D20870" s="10"/>
      <c r="E20870" s="10"/>
      <c r="G20870" s="81"/>
      <c r="AU20870" s="25"/>
    </row>
    <row r="20871">
      <c r="D20871" s="10"/>
      <c r="E20871" s="10"/>
      <c r="G20871" s="81"/>
      <c r="AU20871" s="25"/>
    </row>
    <row r="20872">
      <c r="D20872" s="10"/>
      <c r="E20872" s="10"/>
      <c r="G20872" s="81"/>
      <c r="AU20872" s="25"/>
    </row>
    <row r="20873">
      <c r="D20873" s="10"/>
      <c r="E20873" s="10"/>
      <c r="G20873" s="81"/>
      <c r="AU20873" s="25"/>
    </row>
    <row r="20874">
      <c r="D20874" s="10"/>
      <c r="E20874" s="10"/>
      <c r="G20874" s="81"/>
      <c r="AU20874" s="25"/>
    </row>
    <row r="20875">
      <c r="D20875" s="10"/>
      <c r="E20875" s="10"/>
      <c r="G20875" s="81"/>
      <c r="AU20875" s="25"/>
    </row>
    <row r="20876">
      <c r="D20876" s="10"/>
      <c r="E20876" s="10"/>
      <c r="G20876" s="81"/>
      <c r="AU20876" s="25"/>
    </row>
    <row r="20877">
      <c r="D20877" s="10"/>
      <c r="E20877" s="10"/>
      <c r="G20877" s="81"/>
      <c r="AU20877" s="25"/>
    </row>
    <row r="20878">
      <c r="D20878" s="10"/>
      <c r="E20878" s="10"/>
      <c r="G20878" s="81"/>
      <c r="AU20878" s="25"/>
    </row>
    <row r="20879">
      <c r="D20879" s="10"/>
      <c r="E20879" s="10"/>
      <c r="G20879" s="81"/>
      <c r="AU20879" s="25"/>
    </row>
    <row r="20880">
      <c r="D20880" s="10"/>
      <c r="E20880" s="10"/>
      <c r="G20880" s="81"/>
      <c r="AU20880" s="25"/>
    </row>
    <row r="20881">
      <c r="D20881" s="10"/>
      <c r="E20881" s="10"/>
      <c r="G20881" s="81"/>
      <c r="AU20881" s="25"/>
    </row>
    <row r="20882">
      <c r="D20882" s="10"/>
      <c r="E20882" s="10"/>
      <c r="G20882" s="81"/>
      <c r="AU20882" s="25"/>
    </row>
    <row r="20883">
      <c r="D20883" s="10"/>
      <c r="E20883" s="10"/>
      <c r="G20883" s="81"/>
      <c r="AU20883" s="25"/>
    </row>
    <row r="20884">
      <c r="D20884" s="10"/>
      <c r="E20884" s="10"/>
      <c r="G20884" s="81"/>
      <c r="AU20884" s="25"/>
    </row>
    <row r="20885">
      <c r="D20885" s="10"/>
      <c r="E20885" s="10"/>
      <c r="G20885" s="81"/>
      <c r="AU20885" s="25"/>
    </row>
    <row r="20886">
      <c r="D20886" s="10"/>
      <c r="E20886" s="10"/>
      <c r="G20886" s="81"/>
      <c r="AU20886" s="25"/>
    </row>
    <row r="20887">
      <c r="D20887" s="10"/>
      <c r="E20887" s="10"/>
      <c r="G20887" s="81"/>
      <c r="AU20887" s="25"/>
    </row>
    <row r="20888">
      <c r="D20888" s="10"/>
      <c r="E20888" s="10"/>
      <c r="G20888" s="81"/>
      <c r="AU20888" s="25"/>
    </row>
    <row r="20889">
      <c r="D20889" s="10"/>
      <c r="E20889" s="10"/>
      <c r="G20889" s="81"/>
      <c r="AU20889" s="25"/>
    </row>
    <row r="20890">
      <c r="D20890" s="10"/>
      <c r="E20890" s="10"/>
      <c r="G20890" s="81"/>
      <c r="AU20890" s="25"/>
    </row>
    <row r="20891">
      <c r="D20891" s="10"/>
      <c r="E20891" s="10"/>
      <c r="G20891" s="81"/>
      <c r="AU20891" s="25"/>
    </row>
    <row r="20892">
      <c r="D20892" s="10"/>
      <c r="E20892" s="10"/>
      <c r="G20892" s="81"/>
      <c r="AU20892" s="25"/>
    </row>
    <row r="20893">
      <c r="D20893" s="10"/>
      <c r="E20893" s="10"/>
      <c r="G20893" s="81"/>
      <c r="AU20893" s="25"/>
    </row>
    <row r="20894">
      <c r="D20894" s="10"/>
      <c r="E20894" s="10"/>
      <c r="G20894" s="81"/>
      <c r="AU20894" s="25"/>
    </row>
    <row r="20895">
      <c r="D20895" s="10"/>
      <c r="E20895" s="10"/>
      <c r="G20895" s="81"/>
      <c r="AU20895" s="25"/>
    </row>
    <row r="20896">
      <c r="D20896" s="10"/>
      <c r="E20896" s="10"/>
      <c r="G20896" s="81"/>
      <c r="AU20896" s="25"/>
    </row>
    <row r="20897">
      <c r="D20897" s="10"/>
      <c r="E20897" s="10"/>
      <c r="G20897" s="81"/>
      <c r="AU20897" s="25"/>
    </row>
    <row r="20898">
      <c r="D20898" s="10"/>
      <c r="E20898" s="10"/>
      <c r="G20898" s="81"/>
      <c r="AU20898" s="25"/>
    </row>
    <row r="20899">
      <c r="D20899" s="10"/>
      <c r="E20899" s="10"/>
      <c r="G20899" s="81"/>
      <c r="AU20899" s="25"/>
    </row>
    <row r="20900">
      <c r="D20900" s="10"/>
      <c r="E20900" s="10"/>
      <c r="G20900" s="81"/>
      <c r="AU20900" s="25"/>
    </row>
    <row r="20901">
      <c r="D20901" s="10"/>
      <c r="E20901" s="10"/>
      <c r="G20901" s="81"/>
      <c r="AU20901" s="25"/>
    </row>
    <row r="20902">
      <c r="D20902" s="10"/>
      <c r="E20902" s="10"/>
      <c r="G20902" s="81"/>
      <c r="AU20902" s="25"/>
    </row>
    <row r="20903">
      <c r="D20903" s="10"/>
      <c r="E20903" s="10"/>
      <c r="G20903" s="81"/>
      <c r="AU20903" s="25"/>
    </row>
    <row r="20904">
      <c r="D20904" s="10"/>
      <c r="E20904" s="10"/>
      <c r="G20904" s="81"/>
      <c r="AU20904" s="25"/>
    </row>
    <row r="20905">
      <c r="D20905" s="10"/>
      <c r="E20905" s="10"/>
      <c r="G20905" s="81"/>
      <c r="AU20905" s="25"/>
    </row>
    <row r="20906">
      <c r="D20906" s="10"/>
      <c r="E20906" s="10"/>
      <c r="G20906" s="81"/>
      <c r="AU20906" s="25"/>
    </row>
    <row r="20907">
      <c r="D20907" s="10"/>
      <c r="E20907" s="10"/>
      <c r="G20907" s="81"/>
      <c r="AU20907" s="25"/>
    </row>
    <row r="20908">
      <c r="D20908" s="10"/>
      <c r="E20908" s="10"/>
      <c r="G20908" s="81"/>
      <c r="AU20908" s="25"/>
    </row>
    <row r="20909">
      <c r="D20909" s="10"/>
      <c r="E20909" s="10"/>
      <c r="G20909" s="81"/>
      <c r="AU20909" s="25"/>
    </row>
    <row r="20910">
      <c r="D20910" s="10"/>
      <c r="E20910" s="10"/>
      <c r="G20910" s="81"/>
      <c r="AU20910" s="25"/>
    </row>
    <row r="20911">
      <c r="D20911" s="10"/>
      <c r="E20911" s="10"/>
      <c r="G20911" s="81"/>
      <c r="AU20911" s="25"/>
    </row>
    <row r="20912">
      <c r="D20912" s="10"/>
      <c r="E20912" s="10"/>
      <c r="G20912" s="81"/>
      <c r="AU20912" s="25"/>
    </row>
    <row r="20913">
      <c r="D20913" s="10"/>
      <c r="E20913" s="10"/>
      <c r="G20913" s="81"/>
      <c r="AU20913" s="25"/>
    </row>
    <row r="20914">
      <c r="D20914" s="10"/>
      <c r="E20914" s="10"/>
      <c r="G20914" s="81"/>
      <c r="AU20914" s="25"/>
    </row>
    <row r="20915">
      <c r="D20915" s="10"/>
      <c r="E20915" s="10"/>
      <c r="G20915" s="81"/>
      <c r="AU20915" s="25"/>
    </row>
    <row r="20916">
      <c r="D20916" s="10"/>
      <c r="E20916" s="10"/>
      <c r="G20916" s="81"/>
      <c r="AU20916" s="25"/>
    </row>
    <row r="20917">
      <c r="D20917" s="10"/>
      <c r="E20917" s="10"/>
      <c r="G20917" s="81"/>
      <c r="AU20917" s="25"/>
    </row>
    <row r="20918">
      <c r="D20918" s="10"/>
      <c r="E20918" s="10"/>
      <c r="G20918" s="81"/>
      <c r="AU20918" s="25"/>
    </row>
    <row r="20919">
      <c r="D20919" s="10"/>
      <c r="E20919" s="10"/>
      <c r="G20919" s="81"/>
      <c r="AU20919" s="25"/>
    </row>
    <row r="20920">
      <c r="D20920" s="10"/>
      <c r="E20920" s="10"/>
      <c r="G20920" s="81"/>
      <c r="AU20920" s="25"/>
    </row>
    <row r="20921">
      <c r="D20921" s="10"/>
      <c r="E20921" s="10"/>
      <c r="G20921" s="81"/>
      <c r="AU20921" s="25"/>
    </row>
    <row r="20922">
      <c r="D20922" s="10"/>
      <c r="E20922" s="10"/>
      <c r="G20922" s="81"/>
      <c r="AU20922" s="25"/>
    </row>
    <row r="20923">
      <c r="D20923" s="10"/>
      <c r="E20923" s="10"/>
      <c r="G20923" s="81"/>
      <c r="AU20923" s="25"/>
    </row>
    <row r="20924">
      <c r="D20924" s="10"/>
      <c r="E20924" s="10"/>
      <c r="G20924" s="81"/>
      <c r="AU20924" s="25"/>
    </row>
    <row r="20925">
      <c r="D20925" s="10"/>
      <c r="E20925" s="10"/>
      <c r="G20925" s="81"/>
      <c r="AU20925" s="25"/>
    </row>
    <row r="20926">
      <c r="D20926" s="10"/>
      <c r="E20926" s="10"/>
      <c r="G20926" s="81"/>
      <c r="AU20926" s="25"/>
    </row>
    <row r="20927">
      <c r="D20927" s="10"/>
      <c r="E20927" s="10"/>
      <c r="G20927" s="81"/>
      <c r="AU20927" s="25"/>
    </row>
    <row r="20928">
      <c r="D20928" s="10"/>
      <c r="E20928" s="10"/>
      <c r="G20928" s="81"/>
      <c r="AU20928" s="25"/>
    </row>
    <row r="20929">
      <c r="D20929" s="10"/>
      <c r="E20929" s="10"/>
      <c r="G20929" s="81"/>
      <c r="AU20929" s="25"/>
    </row>
    <row r="20930">
      <c r="D20930" s="10"/>
      <c r="E20930" s="10"/>
      <c r="G20930" s="81"/>
      <c r="AU20930" s="25"/>
    </row>
    <row r="20931">
      <c r="D20931" s="10"/>
      <c r="E20931" s="10"/>
      <c r="G20931" s="81"/>
      <c r="AU20931" s="25"/>
    </row>
    <row r="20932">
      <c r="D20932" s="10"/>
      <c r="E20932" s="10"/>
      <c r="G20932" s="81"/>
      <c r="AU20932" s="25"/>
    </row>
    <row r="20933">
      <c r="D20933" s="10"/>
      <c r="E20933" s="10"/>
      <c r="G20933" s="81"/>
      <c r="AU20933" s="25"/>
    </row>
    <row r="20934">
      <c r="D20934" s="10"/>
      <c r="E20934" s="10"/>
      <c r="G20934" s="81"/>
      <c r="AU20934" s="25"/>
    </row>
    <row r="20935">
      <c r="D20935" s="10"/>
      <c r="E20935" s="10"/>
      <c r="G20935" s="81"/>
      <c r="AU20935" s="25"/>
    </row>
    <row r="20936">
      <c r="D20936" s="10"/>
      <c r="E20936" s="10"/>
      <c r="G20936" s="81"/>
      <c r="AU20936" s="25"/>
    </row>
    <row r="20937">
      <c r="D20937" s="10"/>
      <c r="E20937" s="10"/>
      <c r="G20937" s="81"/>
      <c r="AU20937" s="25"/>
    </row>
    <row r="20938">
      <c r="D20938" s="10"/>
      <c r="E20938" s="10"/>
      <c r="G20938" s="81"/>
      <c r="AU20938" s="25"/>
    </row>
    <row r="20939">
      <c r="D20939" s="10"/>
      <c r="E20939" s="10"/>
      <c r="G20939" s="81"/>
      <c r="AU20939" s="25"/>
    </row>
    <row r="20940">
      <c r="D20940" s="10"/>
      <c r="E20940" s="10"/>
      <c r="G20940" s="81"/>
      <c r="AU20940" s="25"/>
    </row>
    <row r="20941">
      <c r="D20941" s="10"/>
      <c r="E20941" s="10"/>
      <c r="G20941" s="81"/>
      <c r="AU20941" s="25"/>
    </row>
    <row r="20942">
      <c r="D20942" s="10"/>
      <c r="E20942" s="10"/>
      <c r="G20942" s="81"/>
      <c r="AU20942" s="25"/>
    </row>
    <row r="20943">
      <c r="D20943" s="10"/>
      <c r="E20943" s="10"/>
      <c r="G20943" s="81"/>
      <c r="AU20943" s="25"/>
    </row>
    <row r="20944">
      <c r="D20944" s="10"/>
      <c r="E20944" s="10"/>
      <c r="G20944" s="81"/>
      <c r="AU20944" s="25"/>
    </row>
    <row r="20945">
      <c r="D20945" s="10"/>
      <c r="E20945" s="10"/>
      <c r="G20945" s="81"/>
      <c r="AU20945" s="25"/>
    </row>
    <row r="20946">
      <c r="D20946" s="10"/>
      <c r="E20946" s="10"/>
      <c r="G20946" s="81"/>
      <c r="AU20946" s="25"/>
    </row>
    <row r="20947">
      <c r="D20947" s="10"/>
      <c r="E20947" s="10"/>
      <c r="G20947" s="81"/>
      <c r="AU20947" s="25"/>
    </row>
    <row r="20948">
      <c r="D20948" s="10"/>
      <c r="E20948" s="10"/>
      <c r="G20948" s="81"/>
      <c r="AU20948" s="25"/>
    </row>
    <row r="20949">
      <c r="D20949" s="10"/>
      <c r="E20949" s="10"/>
      <c r="G20949" s="81"/>
      <c r="AU20949" s="25"/>
    </row>
    <row r="20950">
      <c r="D20950" s="10"/>
      <c r="E20950" s="10"/>
      <c r="G20950" s="81"/>
      <c r="AU20950" s="25"/>
    </row>
    <row r="20951">
      <c r="D20951" s="10"/>
      <c r="E20951" s="10"/>
      <c r="G20951" s="81"/>
      <c r="AU20951" s="25"/>
    </row>
    <row r="20952">
      <c r="D20952" s="10"/>
      <c r="E20952" s="10"/>
      <c r="G20952" s="81"/>
      <c r="AU20952" s="25"/>
    </row>
    <row r="20953">
      <c r="D20953" s="10"/>
      <c r="E20953" s="10"/>
      <c r="G20953" s="81"/>
      <c r="AU20953" s="25"/>
    </row>
    <row r="20954">
      <c r="D20954" s="10"/>
      <c r="E20954" s="10"/>
      <c r="G20954" s="81"/>
      <c r="AU20954" s="25"/>
    </row>
    <row r="20955">
      <c r="D20955" s="10"/>
      <c r="E20955" s="10"/>
      <c r="G20955" s="81"/>
      <c r="AU20955" s="25"/>
    </row>
    <row r="20956">
      <c r="D20956" s="10"/>
      <c r="E20956" s="10"/>
      <c r="G20956" s="81"/>
      <c r="AU20956" s="25"/>
    </row>
    <row r="20957">
      <c r="D20957" s="10"/>
      <c r="E20957" s="10"/>
      <c r="G20957" s="81"/>
      <c r="AU20957" s="25"/>
    </row>
    <row r="20958">
      <c r="D20958" s="10"/>
      <c r="E20958" s="10"/>
      <c r="G20958" s="81"/>
      <c r="AU20958" s="25"/>
    </row>
    <row r="20959">
      <c r="D20959" s="10"/>
      <c r="E20959" s="10"/>
      <c r="G20959" s="81"/>
      <c r="AU20959" s="25"/>
    </row>
    <row r="20960">
      <c r="D20960" s="10"/>
      <c r="E20960" s="10"/>
      <c r="G20960" s="81"/>
      <c r="AU20960" s="25"/>
    </row>
    <row r="20961">
      <c r="D20961" s="10"/>
      <c r="E20961" s="10"/>
      <c r="G20961" s="81"/>
      <c r="AU20961" s="25"/>
    </row>
    <row r="20962">
      <c r="D20962" s="10"/>
      <c r="E20962" s="10"/>
      <c r="G20962" s="81"/>
      <c r="AU20962" s="25"/>
    </row>
    <row r="20963">
      <c r="D20963" s="10"/>
      <c r="E20963" s="10"/>
      <c r="G20963" s="81"/>
      <c r="AU20963" s="25"/>
    </row>
    <row r="20964">
      <c r="D20964" s="10"/>
      <c r="E20964" s="10"/>
      <c r="G20964" s="81"/>
      <c r="AU20964" s="25"/>
    </row>
    <row r="20965">
      <c r="D20965" s="10"/>
      <c r="E20965" s="10"/>
      <c r="G20965" s="81"/>
      <c r="AU20965" s="25"/>
    </row>
    <row r="20966">
      <c r="D20966" s="10"/>
      <c r="E20966" s="10"/>
      <c r="G20966" s="81"/>
      <c r="AU20966" s="25"/>
    </row>
    <row r="20967">
      <c r="D20967" s="10"/>
      <c r="E20967" s="10"/>
      <c r="G20967" s="81"/>
      <c r="AU20967" s="25"/>
    </row>
    <row r="20968">
      <c r="D20968" s="10"/>
      <c r="E20968" s="10"/>
      <c r="G20968" s="81"/>
      <c r="AU20968" s="25"/>
    </row>
    <row r="20969">
      <c r="D20969" s="10"/>
      <c r="E20969" s="10"/>
      <c r="G20969" s="81"/>
      <c r="AU20969" s="25"/>
    </row>
    <row r="20970">
      <c r="D20970" s="10"/>
      <c r="E20970" s="10"/>
      <c r="G20970" s="81"/>
      <c r="AU20970" s="25"/>
    </row>
    <row r="20971">
      <c r="D20971" s="10"/>
      <c r="E20971" s="10"/>
      <c r="G20971" s="81"/>
      <c r="AU20971" s="25"/>
    </row>
    <row r="20972">
      <c r="D20972" s="10"/>
      <c r="E20972" s="10"/>
      <c r="G20972" s="81"/>
      <c r="AU20972" s="25"/>
    </row>
    <row r="20973">
      <c r="D20973" s="10"/>
      <c r="E20973" s="10"/>
      <c r="G20973" s="81"/>
      <c r="AU20973" s="25"/>
    </row>
    <row r="20974">
      <c r="D20974" s="10"/>
      <c r="E20974" s="10"/>
      <c r="G20974" s="81"/>
      <c r="AU20974" s="25"/>
    </row>
    <row r="20975">
      <c r="D20975" s="10"/>
      <c r="E20975" s="10"/>
      <c r="G20975" s="81"/>
      <c r="AU20975" s="25"/>
    </row>
    <row r="20976">
      <c r="D20976" s="10"/>
      <c r="E20976" s="10"/>
      <c r="G20976" s="81"/>
      <c r="AU20976" s="25"/>
    </row>
    <row r="20977">
      <c r="D20977" s="10"/>
      <c r="E20977" s="10"/>
      <c r="G20977" s="81"/>
      <c r="AU20977" s="25"/>
    </row>
    <row r="20978">
      <c r="D20978" s="10"/>
      <c r="E20978" s="10"/>
      <c r="G20978" s="81"/>
      <c r="AU20978" s="25"/>
    </row>
    <row r="20979">
      <c r="D20979" s="10"/>
      <c r="E20979" s="10"/>
      <c r="G20979" s="81"/>
      <c r="AU20979" s="25"/>
    </row>
    <row r="20980">
      <c r="D20980" s="10"/>
      <c r="E20980" s="10"/>
      <c r="G20980" s="81"/>
      <c r="AU20980" s="25"/>
    </row>
    <row r="20981">
      <c r="D20981" s="10"/>
      <c r="E20981" s="10"/>
      <c r="G20981" s="81"/>
      <c r="AU20981" s="25"/>
    </row>
    <row r="20982">
      <c r="D20982" s="10"/>
      <c r="E20982" s="10"/>
      <c r="G20982" s="81"/>
      <c r="AU20982" s="25"/>
    </row>
    <row r="20983">
      <c r="D20983" s="10"/>
      <c r="E20983" s="10"/>
      <c r="G20983" s="81"/>
      <c r="AU20983" s="25"/>
    </row>
    <row r="20984">
      <c r="D20984" s="10"/>
      <c r="E20984" s="10"/>
      <c r="G20984" s="81"/>
      <c r="AU20984" s="25"/>
    </row>
    <row r="20985">
      <c r="D20985" s="10"/>
      <c r="E20985" s="10"/>
      <c r="G20985" s="81"/>
      <c r="AU20985" s="25"/>
    </row>
    <row r="20986">
      <c r="D20986" s="10"/>
      <c r="E20986" s="10"/>
      <c r="G20986" s="81"/>
      <c r="AU20986" s="25"/>
    </row>
    <row r="20987">
      <c r="D20987" s="10"/>
      <c r="E20987" s="10"/>
      <c r="G20987" s="81"/>
      <c r="AU20987" s="25"/>
    </row>
    <row r="20988">
      <c r="D20988" s="10"/>
      <c r="E20988" s="10"/>
      <c r="G20988" s="81"/>
      <c r="AU20988" s="25"/>
    </row>
    <row r="20989">
      <c r="D20989" s="10"/>
      <c r="E20989" s="10"/>
      <c r="G20989" s="81"/>
      <c r="AU20989" s="25"/>
    </row>
    <row r="20990">
      <c r="D20990" s="10"/>
      <c r="E20990" s="10"/>
      <c r="G20990" s="81"/>
      <c r="AU20990" s="25"/>
    </row>
    <row r="20991">
      <c r="D20991" s="10"/>
      <c r="E20991" s="10"/>
      <c r="G20991" s="81"/>
      <c r="AU20991" s="25"/>
    </row>
    <row r="20992">
      <c r="D20992" s="10"/>
      <c r="E20992" s="10"/>
      <c r="G20992" s="81"/>
      <c r="AU20992" s="25"/>
    </row>
    <row r="20993">
      <c r="D20993" s="10"/>
      <c r="E20993" s="10"/>
      <c r="G20993" s="81"/>
      <c r="AU20993" s="25"/>
    </row>
    <row r="20994">
      <c r="D20994" s="10"/>
      <c r="E20994" s="10"/>
      <c r="G20994" s="81"/>
      <c r="AU20994" s="25"/>
    </row>
    <row r="20995">
      <c r="D20995" s="10"/>
      <c r="E20995" s="10"/>
      <c r="G20995" s="81"/>
      <c r="AU20995" s="25"/>
    </row>
    <row r="20996">
      <c r="D20996" s="10"/>
      <c r="E20996" s="10"/>
      <c r="G20996" s="81"/>
      <c r="AU20996" s="25"/>
    </row>
    <row r="20997">
      <c r="D20997" s="10"/>
      <c r="E20997" s="10"/>
      <c r="G20997" s="81"/>
      <c r="AU20997" s="25"/>
    </row>
    <row r="20998">
      <c r="D20998" s="10"/>
      <c r="E20998" s="10"/>
      <c r="G20998" s="81"/>
      <c r="AU20998" s="25"/>
    </row>
    <row r="20999">
      <c r="D20999" s="10"/>
      <c r="E20999" s="10"/>
      <c r="G20999" s="81"/>
      <c r="AU20999" s="25"/>
    </row>
    <row r="21000">
      <c r="D21000" s="10"/>
      <c r="E21000" s="10"/>
      <c r="G21000" s="81"/>
      <c r="AU21000" s="25"/>
    </row>
    <row r="21001">
      <c r="D21001" s="10"/>
      <c r="E21001" s="10"/>
      <c r="G21001" s="81"/>
      <c r="AU21001" s="25"/>
    </row>
    <row r="21002">
      <c r="D21002" s="10"/>
      <c r="E21002" s="10"/>
      <c r="G21002" s="81"/>
      <c r="AU21002" s="25"/>
    </row>
    <row r="21003">
      <c r="D21003" s="10"/>
      <c r="E21003" s="10"/>
      <c r="G21003" s="81"/>
      <c r="AU21003" s="25"/>
    </row>
    <row r="21004">
      <c r="D21004" s="10"/>
      <c r="E21004" s="10"/>
      <c r="G21004" s="81"/>
      <c r="AU21004" s="25"/>
    </row>
    <row r="21005">
      <c r="D21005" s="10"/>
      <c r="E21005" s="10"/>
      <c r="G21005" s="81"/>
      <c r="AU21005" s="25"/>
    </row>
    <row r="21006">
      <c r="D21006" s="10"/>
      <c r="E21006" s="10"/>
      <c r="G21006" s="81"/>
      <c r="AU21006" s="25"/>
    </row>
    <row r="21007">
      <c r="D21007" s="10"/>
      <c r="E21007" s="10"/>
      <c r="G21007" s="81"/>
      <c r="AU21007" s="25"/>
    </row>
    <row r="21008">
      <c r="D21008" s="10"/>
      <c r="E21008" s="10"/>
      <c r="G21008" s="81"/>
      <c r="AU21008" s="25"/>
    </row>
    <row r="21009">
      <c r="D21009" s="10"/>
      <c r="E21009" s="10"/>
      <c r="G21009" s="81"/>
      <c r="AU21009" s="25"/>
    </row>
    <row r="21010">
      <c r="D21010" s="10"/>
      <c r="E21010" s="10"/>
      <c r="G21010" s="81"/>
      <c r="AU21010" s="25"/>
    </row>
    <row r="21011">
      <c r="D21011" s="10"/>
      <c r="E21011" s="10"/>
      <c r="G21011" s="81"/>
      <c r="AU21011" s="25"/>
    </row>
    <row r="21012">
      <c r="D21012" s="10"/>
      <c r="E21012" s="10"/>
      <c r="G21012" s="81"/>
      <c r="AU21012" s="25"/>
    </row>
    <row r="21013">
      <c r="D21013" s="10"/>
      <c r="E21013" s="10"/>
      <c r="G21013" s="81"/>
      <c r="AU21013" s="25"/>
    </row>
    <row r="21014">
      <c r="D21014" s="10"/>
      <c r="E21014" s="10"/>
      <c r="G21014" s="81"/>
      <c r="AU21014" s="25"/>
    </row>
    <row r="21015">
      <c r="D21015" s="10"/>
      <c r="E21015" s="10"/>
      <c r="G21015" s="81"/>
      <c r="AU21015" s="25"/>
    </row>
    <row r="21016">
      <c r="D21016" s="10"/>
      <c r="E21016" s="10"/>
      <c r="G21016" s="81"/>
      <c r="AU21016" s="25"/>
    </row>
    <row r="21017">
      <c r="D21017" s="10"/>
      <c r="E21017" s="10"/>
      <c r="G21017" s="81"/>
      <c r="AU21017" s="25"/>
    </row>
    <row r="21018">
      <c r="D21018" s="10"/>
      <c r="E21018" s="10"/>
      <c r="G21018" s="81"/>
      <c r="AU21018" s="25"/>
    </row>
    <row r="21019">
      <c r="D21019" s="10"/>
      <c r="E21019" s="10"/>
      <c r="G21019" s="81"/>
      <c r="AU21019" s="25"/>
    </row>
    <row r="21020">
      <c r="D21020" s="10"/>
      <c r="E21020" s="10"/>
      <c r="G21020" s="81"/>
      <c r="AU21020" s="25"/>
    </row>
    <row r="21021">
      <c r="D21021" s="10"/>
      <c r="E21021" s="10"/>
      <c r="G21021" s="81"/>
      <c r="AU21021" s="25"/>
    </row>
    <row r="21022">
      <c r="D21022" s="10"/>
      <c r="E21022" s="10"/>
      <c r="G21022" s="81"/>
      <c r="AU21022" s="25"/>
    </row>
    <row r="21023">
      <c r="D21023" s="10"/>
      <c r="E21023" s="10"/>
      <c r="G21023" s="81"/>
      <c r="AU21023" s="25"/>
    </row>
    <row r="21024">
      <c r="D21024" s="10"/>
      <c r="E21024" s="10"/>
      <c r="G21024" s="81"/>
      <c r="AU21024" s="25"/>
    </row>
    <row r="21025">
      <c r="D21025" s="10"/>
      <c r="E21025" s="10"/>
      <c r="G21025" s="81"/>
      <c r="AU21025" s="25"/>
    </row>
    <row r="21026">
      <c r="D21026" s="10"/>
      <c r="E21026" s="10"/>
      <c r="G21026" s="81"/>
      <c r="AU21026" s="25"/>
    </row>
    <row r="21027">
      <c r="D21027" s="10"/>
      <c r="E21027" s="10"/>
      <c r="G21027" s="81"/>
      <c r="AU21027" s="25"/>
    </row>
    <row r="21028">
      <c r="D21028" s="10"/>
      <c r="E21028" s="10"/>
      <c r="G21028" s="81"/>
      <c r="AU21028" s="25"/>
    </row>
    <row r="21029">
      <c r="D21029" s="10"/>
      <c r="E21029" s="10"/>
      <c r="G21029" s="81"/>
      <c r="AU21029" s="25"/>
    </row>
    <row r="21030">
      <c r="D21030" s="10"/>
      <c r="E21030" s="10"/>
      <c r="G21030" s="81"/>
      <c r="AU21030" s="25"/>
    </row>
    <row r="21031">
      <c r="D21031" s="10"/>
      <c r="E21031" s="10"/>
      <c r="G21031" s="81"/>
      <c r="AU21031" s="25"/>
    </row>
    <row r="21032">
      <c r="D21032" s="10"/>
      <c r="E21032" s="10"/>
      <c r="G21032" s="81"/>
      <c r="AU21032" s="25"/>
    </row>
    <row r="21033">
      <c r="D21033" s="10"/>
      <c r="E21033" s="10"/>
      <c r="G21033" s="81"/>
      <c r="AU21033" s="25"/>
    </row>
    <row r="21034">
      <c r="D21034" s="10"/>
      <c r="E21034" s="10"/>
      <c r="G21034" s="81"/>
      <c r="AU21034" s="25"/>
    </row>
    <row r="21035">
      <c r="D21035" s="10"/>
      <c r="E21035" s="10"/>
      <c r="G21035" s="81"/>
      <c r="AU21035" s="25"/>
    </row>
    <row r="21036">
      <c r="D21036" s="10"/>
      <c r="E21036" s="10"/>
      <c r="G21036" s="81"/>
      <c r="AU21036" s="25"/>
    </row>
    <row r="21037">
      <c r="D21037" s="10"/>
      <c r="E21037" s="10"/>
      <c r="G21037" s="81"/>
      <c r="AU21037" s="25"/>
    </row>
    <row r="21038">
      <c r="D21038" s="10"/>
      <c r="E21038" s="10"/>
      <c r="G21038" s="81"/>
      <c r="AU21038" s="25"/>
    </row>
    <row r="21039">
      <c r="D21039" s="10"/>
      <c r="E21039" s="10"/>
      <c r="G21039" s="81"/>
      <c r="AU21039" s="25"/>
    </row>
    <row r="21040">
      <c r="D21040" s="10"/>
      <c r="E21040" s="10"/>
      <c r="G21040" s="81"/>
      <c r="AU21040" s="25"/>
    </row>
    <row r="21041">
      <c r="D21041" s="10"/>
      <c r="E21041" s="10"/>
      <c r="G21041" s="81"/>
      <c r="AU21041" s="25"/>
    </row>
    <row r="21042">
      <c r="D21042" s="10"/>
      <c r="E21042" s="10"/>
      <c r="G21042" s="81"/>
      <c r="AU21042" s="25"/>
    </row>
    <row r="21043">
      <c r="D21043" s="10"/>
      <c r="E21043" s="10"/>
      <c r="G21043" s="81"/>
      <c r="AU21043" s="25"/>
    </row>
    <row r="21044">
      <c r="D21044" s="10"/>
      <c r="E21044" s="10"/>
      <c r="G21044" s="81"/>
      <c r="AU21044" s="25"/>
    </row>
    <row r="21045">
      <c r="D21045" s="10"/>
      <c r="E21045" s="10"/>
      <c r="G21045" s="81"/>
      <c r="AU21045" s="25"/>
    </row>
    <row r="21046">
      <c r="D21046" s="10"/>
      <c r="E21046" s="10"/>
      <c r="G21046" s="81"/>
      <c r="AU21046" s="25"/>
    </row>
    <row r="21047">
      <c r="D21047" s="10"/>
      <c r="E21047" s="10"/>
      <c r="G21047" s="81"/>
      <c r="AU21047" s="25"/>
    </row>
    <row r="21048">
      <c r="D21048" s="10"/>
      <c r="E21048" s="10"/>
      <c r="G21048" s="81"/>
      <c r="AU21048" s="25"/>
    </row>
    <row r="21049">
      <c r="D21049" s="10"/>
      <c r="E21049" s="10"/>
      <c r="G21049" s="81"/>
      <c r="AU21049" s="25"/>
    </row>
    <row r="21050">
      <c r="D21050" s="10"/>
      <c r="E21050" s="10"/>
      <c r="G21050" s="81"/>
      <c r="AU21050" s="25"/>
    </row>
    <row r="21051">
      <c r="D21051" s="10"/>
      <c r="E21051" s="10"/>
      <c r="G21051" s="81"/>
      <c r="AU21051" s="25"/>
    </row>
    <row r="21052">
      <c r="D21052" s="10"/>
      <c r="E21052" s="10"/>
      <c r="G21052" s="81"/>
      <c r="AU21052" s="25"/>
    </row>
    <row r="21053">
      <c r="D21053" s="10"/>
      <c r="E21053" s="10"/>
      <c r="G21053" s="81"/>
      <c r="AU21053" s="25"/>
    </row>
    <row r="21054">
      <c r="D21054" s="10"/>
      <c r="E21054" s="10"/>
      <c r="G21054" s="81"/>
      <c r="AU21054" s="25"/>
    </row>
    <row r="21055">
      <c r="D21055" s="10"/>
      <c r="E21055" s="10"/>
      <c r="G21055" s="81"/>
      <c r="AU21055" s="25"/>
    </row>
    <row r="21056">
      <c r="D21056" s="10"/>
      <c r="E21056" s="10"/>
      <c r="G21056" s="81"/>
      <c r="AU21056" s="25"/>
    </row>
    <row r="21057">
      <c r="D21057" s="10"/>
      <c r="E21057" s="10"/>
      <c r="G21057" s="81"/>
      <c r="AU21057" s="25"/>
    </row>
    <row r="21058">
      <c r="D21058" s="10"/>
      <c r="E21058" s="10"/>
      <c r="G21058" s="81"/>
      <c r="AU21058" s="25"/>
    </row>
    <row r="21059">
      <c r="D21059" s="10"/>
      <c r="E21059" s="10"/>
      <c r="G21059" s="81"/>
      <c r="AU21059" s="25"/>
    </row>
    <row r="21060">
      <c r="D21060" s="10"/>
      <c r="E21060" s="10"/>
      <c r="G21060" s="81"/>
      <c r="AU21060" s="25"/>
    </row>
    <row r="21061">
      <c r="D21061" s="10"/>
      <c r="E21061" s="10"/>
      <c r="G21061" s="81"/>
      <c r="AU21061" s="25"/>
    </row>
    <row r="21062">
      <c r="D21062" s="10"/>
      <c r="E21062" s="10"/>
      <c r="G21062" s="81"/>
      <c r="AU21062" s="25"/>
    </row>
    <row r="21063">
      <c r="D21063" s="10"/>
      <c r="E21063" s="10"/>
      <c r="G21063" s="81"/>
      <c r="AU21063" s="25"/>
    </row>
    <row r="21064">
      <c r="D21064" s="10"/>
      <c r="E21064" s="10"/>
      <c r="G21064" s="81"/>
      <c r="AU21064" s="25"/>
    </row>
    <row r="21065">
      <c r="D21065" s="10"/>
      <c r="E21065" s="10"/>
      <c r="G21065" s="81"/>
      <c r="AU21065" s="25"/>
    </row>
    <row r="21066">
      <c r="D21066" s="10"/>
      <c r="E21066" s="10"/>
      <c r="G21066" s="81"/>
      <c r="AU21066" s="25"/>
    </row>
    <row r="21067">
      <c r="D21067" s="10"/>
      <c r="E21067" s="10"/>
      <c r="G21067" s="81"/>
      <c r="AU21067" s="25"/>
    </row>
    <row r="21068">
      <c r="D21068" s="10"/>
      <c r="E21068" s="10"/>
      <c r="G21068" s="81"/>
      <c r="AU21068" s="25"/>
    </row>
    <row r="21069">
      <c r="D21069" s="10"/>
      <c r="E21069" s="10"/>
      <c r="G21069" s="81"/>
      <c r="AU21069" s="25"/>
    </row>
    <row r="21070">
      <c r="D21070" s="10"/>
      <c r="E21070" s="10"/>
      <c r="G21070" s="81"/>
      <c r="AU21070" s="25"/>
    </row>
    <row r="21071">
      <c r="D21071" s="10"/>
      <c r="E21071" s="10"/>
      <c r="G21071" s="81"/>
      <c r="AU21071" s="25"/>
    </row>
    <row r="21072">
      <c r="D21072" s="10"/>
      <c r="E21072" s="10"/>
      <c r="G21072" s="81"/>
      <c r="AU21072" s="25"/>
    </row>
    <row r="21073">
      <c r="D21073" s="10"/>
      <c r="E21073" s="10"/>
      <c r="G21073" s="81"/>
      <c r="AU21073" s="25"/>
    </row>
    <row r="21074">
      <c r="D21074" s="10"/>
      <c r="E21074" s="10"/>
      <c r="G21074" s="81"/>
      <c r="AU21074" s="25"/>
    </row>
    <row r="21075">
      <c r="D21075" s="10"/>
      <c r="E21075" s="10"/>
      <c r="G21075" s="81"/>
      <c r="AU21075" s="25"/>
    </row>
    <row r="21076">
      <c r="D21076" s="10"/>
      <c r="E21076" s="10"/>
      <c r="G21076" s="81"/>
      <c r="AU21076" s="25"/>
    </row>
    <row r="21077">
      <c r="D21077" s="10"/>
      <c r="E21077" s="10"/>
      <c r="G21077" s="81"/>
      <c r="AU21077" s="25"/>
    </row>
    <row r="21078">
      <c r="D21078" s="10"/>
      <c r="E21078" s="10"/>
      <c r="G21078" s="81"/>
      <c r="AU21078" s="25"/>
    </row>
    <row r="21079">
      <c r="D21079" s="10"/>
      <c r="E21079" s="10"/>
      <c r="G21079" s="81"/>
      <c r="AU21079" s="25"/>
    </row>
    <row r="21080">
      <c r="D21080" s="10"/>
      <c r="E21080" s="10"/>
      <c r="G21080" s="81"/>
      <c r="AU21080" s="25"/>
    </row>
    <row r="21081">
      <c r="D21081" s="10"/>
      <c r="E21081" s="10"/>
      <c r="G21081" s="81"/>
      <c r="AU21081" s="25"/>
    </row>
    <row r="21082">
      <c r="D21082" s="10"/>
      <c r="E21082" s="10"/>
      <c r="G21082" s="81"/>
      <c r="AU21082" s="25"/>
    </row>
    <row r="21083">
      <c r="D21083" s="10"/>
      <c r="E21083" s="10"/>
      <c r="G21083" s="81"/>
      <c r="AU21083" s="25"/>
    </row>
    <row r="21084">
      <c r="D21084" s="10"/>
      <c r="E21084" s="10"/>
      <c r="G21084" s="81"/>
      <c r="AU21084" s="25"/>
    </row>
    <row r="21085">
      <c r="D21085" s="10"/>
      <c r="E21085" s="10"/>
      <c r="G21085" s="81"/>
      <c r="AU21085" s="25"/>
    </row>
    <row r="21086">
      <c r="D21086" s="10"/>
      <c r="E21086" s="10"/>
      <c r="G21086" s="81"/>
      <c r="AU21086" s="25"/>
    </row>
    <row r="21087">
      <c r="D21087" s="10"/>
      <c r="E21087" s="10"/>
      <c r="G21087" s="81"/>
      <c r="AU21087" s="25"/>
    </row>
    <row r="21088">
      <c r="D21088" s="10"/>
      <c r="E21088" s="10"/>
      <c r="G21088" s="81"/>
      <c r="AU21088" s="25"/>
    </row>
    <row r="21089">
      <c r="D21089" s="10"/>
      <c r="E21089" s="10"/>
      <c r="G21089" s="81"/>
      <c r="AU21089" s="25"/>
    </row>
    <row r="21090">
      <c r="D21090" s="10"/>
      <c r="E21090" s="10"/>
      <c r="G21090" s="81"/>
      <c r="AU21090" s="25"/>
    </row>
    <row r="21091">
      <c r="D21091" s="10"/>
      <c r="E21091" s="10"/>
      <c r="G21091" s="81"/>
      <c r="AU21091" s="25"/>
    </row>
    <row r="21092">
      <c r="D21092" s="10"/>
      <c r="E21092" s="10"/>
      <c r="G21092" s="81"/>
      <c r="AU21092" s="25"/>
    </row>
    <row r="21093">
      <c r="D21093" s="10"/>
      <c r="E21093" s="10"/>
      <c r="G21093" s="81"/>
      <c r="AU21093" s="25"/>
    </row>
    <row r="21094">
      <c r="D21094" s="10"/>
      <c r="E21094" s="10"/>
      <c r="G21094" s="81"/>
      <c r="AU21094" s="25"/>
    </row>
    <row r="21095">
      <c r="D21095" s="10"/>
      <c r="E21095" s="10"/>
      <c r="G21095" s="81"/>
      <c r="AU21095" s="25"/>
    </row>
    <row r="21096">
      <c r="D21096" s="10"/>
      <c r="E21096" s="10"/>
      <c r="G21096" s="81"/>
      <c r="AU21096" s="25"/>
    </row>
    <row r="21097">
      <c r="D21097" s="10"/>
      <c r="E21097" s="10"/>
      <c r="G21097" s="81"/>
      <c r="AU21097" s="25"/>
    </row>
    <row r="21098">
      <c r="D21098" s="10"/>
      <c r="E21098" s="10"/>
      <c r="G21098" s="81"/>
      <c r="AU21098" s="25"/>
    </row>
    <row r="21099">
      <c r="D21099" s="10"/>
      <c r="E21099" s="10"/>
      <c r="G21099" s="81"/>
      <c r="AU21099" s="25"/>
    </row>
    <row r="21100">
      <c r="D21100" s="10"/>
      <c r="E21100" s="10"/>
      <c r="G21100" s="81"/>
      <c r="AU21100" s="25"/>
    </row>
    <row r="21101">
      <c r="D21101" s="10"/>
      <c r="E21101" s="10"/>
      <c r="G21101" s="81"/>
      <c r="AU21101" s="25"/>
    </row>
    <row r="21102">
      <c r="D21102" s="10"/>
      <c r="E21102" s="10"/>
      <c r="G21102" s="81"/>
      <c r="AU21102" s="25"/>
    </row>
    <row r="21103">
      <c r="D21103" s="10"/>
      <c r="E21103" s="10"/>
      <c r="G21103" s="81"/>
      <c r="AU21103" s="25"/>
    </row>
    <row r="21104">
      <c r="D21104" s="10"/>
      <c r="E21104" s="10"/>
      <c r="G21104" s="81"/>
      <c r="AU21104" s="25"/>
    </row>
    <row r="21105">
      <c r="D21105" s="10"/>
      <c r="E21105" s="10"/>
      <c r="G21105" s="81"/>
      <c r="AU21105" s="25"/>
    </row>
    <row r="21106">
      <c r="D21106" s="10"/>
      <c r="E21106" s="10"/>
      <c r="G21106" s="81"/>
      <c r="AU21106" s="25"/>
    </row>
    <row r="21107">
      <c r="D21107" s="10"/>
      <c r="E21107" s="10"/>
      <c r="G21107" s="81"/>
      <c r="AU21107" s="25"/>
    </row>
    <row r="21108">
      <c r="D21108" s="10"/>
      <c r="E21108" s="10"/>
      <c r="G21108" s="81"/>
      <c r="AU21108" s="25"/>
    </row>
    <row r="21109">
      <c r="D21109" s="10"/>
      <c r="E21109" s="10"/>
      <c r="G21109" s="81"/>
      <c r="AU21109" s="25"/>
    </row>
    <row r="21110">
      <c r="D21110" s="10"/>
      <c r="E21110" s="10"/>
      <c r="G21110" s="81"/>
      <c r="AU21110" s="25"/>
    </row>
    <row r="21111">
      <c r="D21111" s="10"/>
      <c r="E21111" s="10"/>
      <c r="G21111" s="81"/>
      <c r="AU21111" s="25"/>
    </row>
    <row r="21112">
      <c r="D21112" s="10"/>
      <c r="E21112" s="10"/>
      <c r="G21112" s="81"/>
      <c r="AU21112" s="25"/>
    </row>
    <row r="21113">
      <c r="D21113" s="10"/>
      <c r="E21113" s="10"/>
      <c r="G21113" s="81"/>
      <c r="AU21113" s="25"/>
    </row>
    <row r="21114">
      <c r="D21114" s="10"/>
      <c r="E21114" s="10"/>
      <c r="G21114" s="81"/>
      <c r="AU21114" s="25"/>
    </row>
    <row r="21115">
      <c r="D21115" s="10"/>
      <c r="E21115" s="10"/>
      <c r="G21115" s="81"/>
      <c r="AU21115" s="25"/>
    </row>
    <row r="21116">
      <c r="D21116" s="10"/>
      <c r="E21116" s="10"/>
      <c r="G21116" s="81"/>
      <c r="AU21116" s="25"/>
    </row>
    <row r="21117">
      <c r="D21117" s="10"/>
      <c r="E21117" s="10"/>
      <c r="G21117" s="81"/>
      <c r="AU21117" s="25"/>
    </row>
    <row r="21118">
      <c r="D21118" s="10"/>
      <c r="E21118" s="10"/>
      <c r="G21118" s="81"/>
      <c r="AU21118" s="25"/>
    </row>
    <row r="21119">
      <c r="D21119" s="10"/>
      <c r="E21119" s="10"/>
      <c r="G21119" s="81"/>
      <c r="AU21119" s="25"/>
    </row>
    <row r="21120">
      <c r="D21120" s="10"/>
      <c r="E21120" s="10"/>
      <c r="G21120" s="81"/>
      <c r="AU21120" s="25"/>
    </row>
    <row r="21121">
      <c r="D21121" s="10"/>
      <c r="E21121" s="10"/>
      <c r="G21121" s="81"/>
      <c r="AU21121" s="25"/>
    </row>
    <row r="21122">
      <c r="D21122" s="10"/>
      <c r="E21122" s="10"/>
      <c r="G21122" s="81"/>
      <c r="AU21122" s="25"/>
    </row>
    <row r="21123">
      <c r="D21123" s="10"/>
      <c r="E21123" s="10"/>
      <c r="G21123" s="81"/>
      <c r="AU21123" s="25"/>
    </row>
    <row r="21124">
      <c r="D21124" s="10"/>
      <c r="E21124" s="10"/>
      <c r="G21124" s="81"/>
      <c r="AU21124" s="25"/>
    </row>
    <row r="21125">
      <c r="D21125" s="10"/>
      <c r="E21125" s="10"/>
      <c r="G21125" s="81"/>
      <c r="AU21125" s="25"/>
    </row>
    <row r="21126">
      <c r="D21126" s="10"/>
      <c r="E21126" s="10"/>
      <c r="G21126" s="81"/>
      <c r="AU21126" s="25"/>
    </row>
    <row r="21127">
      <c r="D21127" s="10"/>
      <c r="E21127" s="10"/>
      <c r="G21127" s="81"/>
      <c r="AU21127" s="25"/>
    </row>
    <row r="21128">
      <c r="D21128" s="10"/>
      <c r="E21128" s="10"/>
      <c r="G21128" s="81"/>
      <c r="AU21128" s="25"/>
    </row>
    <row r="21129">
      <c r="D21129" s="10"/>
      <c r="E21129" s="10"/>
      <c r="G21129" s="81"/>
      <c r="AU21129" s="25"/>
    </row>
    <row r="21130">
      <c r="D21130" s="10"/>
      <c r="E21130" s="10"/>
      <c r="G21130" s="81"/>
      <c r="AU21130" s="25"/>
    </row>
    <row r="21131">
      <c r="D21131" s="10"/>
      <c r="E21131" s="10"/>
      <c r="G21131" s="81"/>
      <c r="AU21131" s="25"/>
    </row>
    <row r="21132">
      <c r="D21132" s="10"/>
      <c r="E21132" s="10"/>
      <c r="G21132" s="81"/>
      <c r="AU21132" s="25"/>
    </row>
    <row r="21133">
      <c r="D21133" s="10"/>
      <c r="E21133" s="10"/>
      <c r="G21133" s="81"/>
      <c r="AU21133" s="25"/>
    </row>
    <row r="21134">
      <c r="D21134" s="10"/>
      <c r="E21134" s="10"/>
      <c r="G21134" s="81"/>
      <c r="AU21134" s="25"/>
    </row>
    <row r="21135">
      <c r="D21135" s="10"/>
      <c r="E21135" s="10"/>
      <c r="G21135" s="81"/>
      <c r="AU21135" s="25"/>
    </row>
    <row r="21136">
      <c r="D21136" s="10"/>
      <c r="E21136" s="10"/>
      <c r="G21136" s="81"/>
      <c r="AU21136" s="25"/>
    </row>
    <row r="21137">
      <c r="D21137" s="10"/>
      <c r="E21137" s="10"/>
      <c r="G21137" s="81"/>
      <c r="AU21137" s="25"/>
    </row>
    <row r="21138">
      <c r="D21138" s="10"/>
      <c r="E21138" s="10"/>
      <c r="G21138" s="81"/>
      <c r="AU21138" s="25"/>
    </row>
    <row r="21139">
      <c r="D21139" s="10"/>
      <c r="E21139" s="10"/>
      <c r="G21139" s="81"/>
      <c r="AU21139" s="25"/>
    </row>
    <row r="21140">
      <c r="D21140" s="10"/>
      <c r="E21140" s="10"/>
      <c r="G21140" s="81"/>
      <c r="AU21140" s="25"/>
    </row>
    <row r="21141">
      <c r="D21141" s="10"/>
      <c r="E21141" s="10"/>
      <c r="G21141" s="81"/>
      <c r="AU21141" s="25"/>
    </row>
    <row r="21142">
      <c r="D21142" s="10"/>
      <c r="E21142" s="10"/>
      <c r="G21142" s="81"/>
      <c r="AU21142" s="25"/>
    </row>
    <row r="21143">
      <c r="D21143" s="10"/>
      <c r="E21143" s="10"/>
      <c r="G21143" s="81"/>
      <c r="AU21143" s="25"/>
    </row>
    <row r="21144">
      <c r="D21144" s="10"/>
      <c r="E21144" s="10"/>
      <c r="G21144" s="81"/>
      <c r="AU21144" s="25"/>
    </row>
    <row r="21145">
      <c r="D21145" s="10"/>
      <c r="E21145" s="10"/>
      <c r="G21145" s="81"/>
      <c r="AU21145" s="25"/>
    </row>
    <row r="21146">
      <c r="D21146" s="10"/>
      <c r="E21146" s="10"/>
      <c r="G21146" s="81"/>
      <c r="AU21146" s="25"/>
    </row>
    <row r="21147">
      <c r="D21147" s="10"/>
      <c r="E21147" s="10"/>
      <c r="G21147" s="81"/>
      <c r="AU21147" s="25"/>
    </row>
    <row r="21148">
      <c r="D21148" s="10"/>
      <c r="E21148" s="10"/>
      <c r="G21148" s="81"/>
      <c r="AU21148" s="25"/>
    </row>
    <row r="21149">
      <c r="D21149" s="10"/>
      <c r="E21149" s="10"/>
      <c r="G21149" s="81"/>
      <c r="AU21149" s="25"/>
    </row>
    <row r="21150">
      <c r="D21150" s="10"/>
      <c r="E21150" s="10"/>
      <c r="G21150" s="81"/>
      <c r="AU21150" s="25"/>
    </row>
    <row r="21151">
      <c r="D21151" s="10"/>
      <c r="E21151" s="10"/>
      <c r="G21151" s="81"/>
      <c r="AU21151" s="25"/>
    </row>
    <row r="21152">
      <c r="D21152" s="10"/>
      <c r="E21152" s="10"/>
      <c r="G21152" s="81"/>
      <c r="AU21152" s="25"/>
    </row>
    <row r="21153">
      <c r="D21153" s="10"/>
      <c r="E21153" s="10"/>
      <c r="G21153" s="81"/>
      <c r="AU21153" s="25"/>
    </row>
    <row r="21154">
      <c r="D21154" s="10"/>
      <c r="E21154" s="10"/>
      <c r="G21154" s="81"/>
      <c r="AU21154" s="25"/>
    </row>
    <row r="21155">
      <c r="D21155" s="10"/>
      <c r="E21155" s="10"/>
      <c r="G21155" s="81"/>
      <c r="AU21155" s="25"/>
    </row>
    <row r="21156">
      <c r="D21156" s="10"/>
      <c r="E21156" s="10"/>
      <c r="G21156" s="81"/>
      <c r="AU21156" s="25"/>
    </row>
    <row r="21157">
      <c r="D21157" s="10"/>
      <c r="E21157" s="10"/>
      <c r="G21157" s="81"/>
      <c r="AU21157" s="25"/>
    </row>
    <row r="21158">
      <c r="D21158" s="10"/>
      <c r="E21158" s="10"/>
      <c r="G21158" s="81"/>
      <c r="AU21158" s="25"/>
    </row>
    <row r="21159">
      <c r="D21159" s="10"/>
      <c r="E21159" s="10"/>
      <c r="G21159" s="81"/>
      <c r="AU21159" s="25"/>
    </row>
    <row r="21160">
      <c r="D21160" s="10"/>
      <c r="E21160" s="10"/>
      <c r="G21160" s="81"/>
      <c r="AU21160" s="25"/>
    </row>
    <row r="21161">
      <c r="D21161" s="10"/>
      <c r="E21161" s="10"/>
      <c r="G21161" s="81"/>
      <c r="AU21161" s="25"/>
    </row>
    <row r="21162">
      <c r="D21162" s="10"/>
      <c r="E21162" s="10"/>
      <c r="G21162" s="81"/>
      <c r="AU21162" s="25"/>
    </row>
    <row r="21163">
      <c r="D21163" s="10"/>
      <c r="E21163" s="10"/>
      <c r="G21163" s="81"/>
      <c r="AU21163" s="25"/>
    </row>
    <row r="21164">
      <c r="D21164" s="10"/>
      <c r="E21164" s="10"/>
      <c r="G21164" s="81"/>
      <c r="AU21164" s="25"/>
    </row>
    <row r="21165">
      <c r="D21165" s="10"/>
      <c r="E21165" s="10"/>
      <c r="G21165" s="81"/>
      <c r="AU21165" s="25"/>
    </row>
    <row r="21166">
      <c r="D21166" s="10"/>
      <c r="E21166" s="10"/>
      <c r="G21166" s="81"/>
      <c r="AU21166" s="25"/>
    </row>
    <row r="21167">
      <c r="D21167" s="10"/>
      <c r="E21167" s="10"/>
      <c r="G21167" s="81"/>
      <c r="AU21167" s="25"/>
    </row>
    <row r="21168">
      <c r="D21168" s="10"/>
      <c r="E21168" s="10"/>
      <c r="G21168" s="81"/>
      <c r="AU21168" s="25"/>
    </row>
    <row r="21169">
      <c r="D21169" s="10"/>
      <c r="E21169" s="10"/>
      <c r="G21169" s="81"/>
      <c r="AU21169" s="25"/>
    </row>
    <row r="21170">
      <c r="D21170" s="10"/>
      <c r="E21170" s="10"/>
      <c r="G21170" s="81"/>
      <c r="AU21170" s="25"/>
    </row>
    <row r="21171">
      <c r="D21171" s="10"/>
      <c r="E21171" s="10"/>
      <c r="G21171" s="81"/>
      <c r="AU21171" s="25"/>
    </row>
    <row r="21172">
      <c r="D21172" s="10"/>
      <c r="E21172" s="10"/>
      <c r="G21172" s="81"/>
      <c r="AU21172" s="25"/>
    </row>
    <row r="21173">
      <c r="D21173" s="10"/>
      <c r="E21173" s="10"/>
      <c r="G21173" s="81"/>
      <c r="AU21173" s="25"/>
    </row>
    <row r="21174">
      <c r="D21174" s="10"/>
      <c r="E21174" s="10"/>
      <c r="G21174" s="81"/>
      <c r="AU21174" s="25"/>
    </row>
    <row r="21175">
      <c r="D21175" s="10"/>
      <c r="E21175" s="10"/>
      <c r="G21175" s="81"/>
      <c r="AU21175" s="25"/>
    </row>
    <row r="21176">
      <c r="D21176" s="10"/>
      <c r="E21176" s="10"/>
      <c r="G21176" s="81"/>
      <c r="AU21176" s="25"/>
    </row>
    <row r="21177">
      <c r="D21177" s="10"/>
      <c r="E21177" s="10"/>
      <c r="G21177" s="81"/>
      <c r="AU21177" s="25"/>
    </row>
    <row r="21178">
      <c r="D21178" s="10"/>
      <c r="E21178" s="10"/>
      <c r="G21178" s="81"/>
      <c r="AU21178" s="25"/>
    </row>
    <row r="21179">
      <c r="D21179" s="10"/>
      <c r="E21179" s="10"/>
      <c r="G21179" s="81"/>
      <c r="AU21179" s="25"/>
    </row>
    <row r="21180">
      <c r="D21180" s="10"/>
      <c r="E21180" s="10"/>
      <c r="G21180" s="81"/>
      <c r="AU21180" s="25"/>
    </row>
    <row r="21181">
      <c r="D21181" s="10"/>
      <c r="E21181" s="10"/>
      <c r="G21181" s="81"/>
      <c r="AU21181" s="25"/>
    </row>
    <row r="21182">
      <c r="D21182" s="10"/>
      <c r="E21182" s="10"/>
      <c r="G21182" s="81"/>
      <c r="AU21182" s="25"/>
    </row>
    <row r="21183">
      <c r="D21183" s="10"/>
      <c r="E21183" s="10"/>
      <c r="G21183" s="81"/>
      <c r="AU21183" s="25"/>
    </row>
    <row r="21184">
      <c r="D21184" s="10"/>
      <c r="E21184" s="10"/>
      <c r="G21184" s="81"/>
      <c r="AU21184" s="25"/>
    </row>
    <row r="21185">
      <c r="D21185" s="10"/>
      <c r="E21185" s="10"/>
      <c r="G21185" s="81"/>
      <c r="AU21185" s="25"/>
    </row>
    <row r="21186">
      <c r="D21186" s="10"/>
      <c r="E21186" s="10"/>
      <c r="G21186" s="81"/>
      <c r="AU21186" s="25"/>
    </row>
    <row r="21187">
      <c r="D21187" s="10"/>
      <c r="E21187" s="10"/>
      <c r="G21187" s="81"/>
      <c r="AU21187" s="25"/>
    </row>
    <row r="21188">
      <c r="D21188" s="10"/>
      <c r="E21188" s="10"/>
      <c r="G21188" s="81"/>
      <c r="AU21188" s="25"/>
    </row>
    <row r="21189">
      <c r="D21189" s="10"/>
      <c r="E21189" s="10"/>
      <c r="G21189" s="81"/>
      <c r="AU21189" s="25"/>
    </row>
    <row r="21190">
      <c r="D21190" s="10"/>
      <c r="E21190" s="10"/>
      <c r="G21190" s="81"/>
      <c r="AU21190" s="25"/>
    </row>
    <row r="21191">
      <c r="D21191" s="10"/>
      <c r="E21191" s="10"/>
      <c r="G21191" s="81"/>
      <c r="AU21191" s="25"/>
    </row>
    <row r="21192">
      <c r="D21192" s="10"/>
      <c r="E21192" s="10"/>
      <c r="G21192" s="81"/>
      <c r="AU21192" s="25"/>
    </row>
    <row r="21193">
      <c r="D21193" s="10"/>
      <c r="E21193" s="10"/>
      <c r="G21193" s="81"/>
      <c r="AU21193" s="25"/>
    </row>
    <row r="21194">
      <c r="D21194" s="10"/>
      <c r="E21194" s="10"/>
      <c r="G21194" s="81"/>
      <c r="AU21194" s="25"/>
    </row>
    <row r="21195">
      <c r="D21195" s="10"/>
      <c r="E21195" s="10"/>
      <c r="G21195" s="81"/>
      <c r="AU21195" s="25"/>
    </row>
    <row r="21196">
      <c r="D21196" s="10"/>
      <c r="E21196" s="10"/>
      <c r="G21196" s="81"/>
      <c r="AU21196" s="25"/>
    </row>
    <row r="21197">
      <c r="D21197" s="10"/>
      <c r="E21197" s="10"/>
      <c r="G21197" s="81"/>
      <c r="AU21197" s="25"/>
    </row>
    <row r="21198">
      <c r="D21198" s="10"/>
      <c r="E21198" s="10"/>
      <c r="G21198" s="81"/>
      <c r="AU21198" s="25"/>
    </row>
    <row r="21199">
      <c r="D21199" s="10"/>
      <c r="E21199" s="10"/>
      <c r="G21199" s="81"/>
      <c r="AU21199" s="25"/>
    </row>
    <row r="21200">
      <c r="D21200" s="10"/>
      <c r="E21200" s="10"/>
      <c r="G21200" s="81"/>
      <c r="AU21200" s="25"/>
    </row>
    <row r="21201">
      <c r="D21201" s="10"/>
      <c r="E21201" s="10"/>
      <c r="G21201" s="81"/>
      <c r="AU21201" s="25"/>
    </row>
    <row r="21202">
      <c r="D21202" s="10"/>
      <c r="E21202" s="10"/>
      <c r="G21202" s="81"/>
      <c r="AU21202" s="25"/>
    </row>
    <row r="21203">
      <c r="D21203" s="10"/>
      <c r="E21203" s="10"/>
      <c r="G21203" s="81"/>
      <c r="AU21203" s="25"/>
    </row>
    <row r="21204">
      <c r="D21204" s="10"/>
      <c r="E21204" s="10"/>
      <c r="G21204" s="81"/>
      <c r="AU21204" s="25"/>
    </row>
    <row r="21205">
      <c r="D21205" s="10"/>
      <c r="E21205" s="10"/>
      <c r="G21205" s="81"/>
      <c r="AU21205" s="25"/>
    </row>
    <row r="21206">
      <c r="D21206" s="10"/>
      <c r="E21206" s="10"/>
      <c r="G21206" s="81"/>
      <c r="AU21206" s="25"/>
    </row>
    <row r="21207">
      <c r="D21207" s="10"/>
      <c r="E21207" s="10"/>
      <c r="G21207" s="81"/>
      <c r="AU21207" s="25"/>
    </row>
    <row r="21208">
      <c r="D21208" s="10"/>
      <c r="E21208" s="10"/>
      <c r="G21208" s="81"/>
      <c r="AU21208" s="25"/>
    </row>
    <row r="21209">
      <c r="D21209" s="10"/>
      <c r="E21209" s="10"/>
      <c r="G21209" s="81"/>
      <c r="AU21209" s="25"/>
    </row>
    <row r="21210">
      <c r="D21210" s="10"/>
      <c r="E21210" s="10"/>
      <c r="G21210" s="81"/>
      <c r="AU21210" s="25"/>
    </row>
    <row r="21211">
      <c r="D21211" s="10"/>
      <c r="E21211" s="10"/>
      <c r="G21211" s="81"/>
      <c r="AU21211" s="25"/>
    </row>
    <row r="21212">
      <c r="D21212" s="10"/>
      <c r="E21212" s="10"/>
      <c r="G21212" s="81"/>
      <c r="AU21212" s="25"/>
    </row>
    <row r="21213">
      <c r="D21213" s="10"/>
      <c r="E21213" s="10"/>
      <c r="G21213" s="81"/>
      <c r="AU21213" s="25"/>
    </row>
    <row r="21214">
      <c r="D21214" s="10"/>
      <c r="E21214" s="10"/>
      <c r="G21214" s="81"/>
      <c r="AU21214" s="25"/>
    </row>
    <row r="21215">
      <c r="D21215" s="10"/>
      <c r="E21215" s="10"/>
      <c r="G21215" s="81"/>
      <c r="AU21215" s="25"/>
    </row>
    <row r="21216">
      <c r="D21216" s="10"/>
      <c r="E21216" s="10"/>
      <c r="G21216" s="81"/>
      <c r="AU21216" s="25"/>
    </row>
    <row r="21217">
      <c r="D21217" s="10"/>
      <c r="E21217" s="10"/>
      <c r="G21217" s="81"/>
      <c r="AU21217" s="25"/>
    </row>
    <row r="21218">
      <c r="D21218" s="10"/>
      <c r="E21218" s="10"/>
      <c r="G21218" s="81"/>
      <c r="AU21218" s="25"/>
    </row>
    <row r="21219">
      <c r="D21219" s="10"/>
      <c r="E21219" s="10"/>
      <c r="G21219" s="81"/>
      <c r="AU21219" s="25"/>
    </row>
    <row r="21220">
      <c r="D21220" s="10"/>
      <c r="E21220" s="10"/>
      <c r="G21220" s="81"/>
      <c r="AU21220" s="25"/>
    </row>
    <row r="21221">
      <c r="D21221" s="10"/>
      <c r="E21221" s="10"/>
      <c r="G21221" s="81"/>
      <c r="AU21221" s="25"/>
    </row>
    <row r="21222">
      <c r="D21222" s="10"/>
      <c r="E21222" s="10"/>
      <c r="G21222" s="81"/>
      <c r="AU21222" s="25"/>
    </row>
    <row r="21223">
      <c r="D21223" s="10"/>
      <c r="E21223" s="10"/>
      <c r="G21223" s="81"/>
      <c r="AU21223" s="25"/>
    </row>
    <row r="21224">
      <c r="D21224" s="10"/>
      <c r="E21224" s="10"/>
      <c r="G21224" s="81"/>
      <c r="AU21224" s="25"/>
    </row>
    <row r="21225">
      <c r="D21225" s="10"/>
      <c r="E21225" s="10"/>
      <c r="G21225" s="81"/>
      <c r="AU21225" s="25"/>
    </row>
    <row r="21226">
      <c r="D21226" s="10"/>
      <c r="E21226" s="10"/>
      <c r="G21226" s="81"/>
      <c r="AU21226" s="25"/>
    </row>
    <row r="21227">
      <c r="D21227" s="10"/>
      <c r="E21227" s="10"/>
      <c r="G21227" s="81"/>
      <c r="AU21227" s="25"/>
    </row>
    <row r="21228">
      <c r="D21228" s="10"/>
      <c r="E21228" s="10"/>
      <c r="G21228" s="81"/>
      <c r="AU21228" s="25"/>
    </row>
    <row r="21229">
      <c r="D21229" s="10"/>
      <c r="E21229" s="10"/>
      <c r="G21229" s="81"/>
      <c r="AU21229" s="25"/>
    </row>
    <row r="21230">
      <c r="D21230" s="10"/>
      <c r="E21230" s="10"/>
      <c r="G21230" s="81"/>
      <c r="AU21230" s="25"/>
    </row>
    <row r="21231">
      <c r="D21231" s="10"/>
      <c r="E21231" s="10"/>
      <c r="G21231" s="81"/>
      <c r="AU21231" s="25"/>
    </row>
    <row r="21232">
      <c r="D21232" s="10"/>
      <c r="E21232" s="10"/>
      <c r="G21232" s="81"/>
      <c r="AU21232" s="25"/>
    </row>
    <row r="21233">
      <c r="D21233" s="10"/>
      <c r="E21233" s="10"/>
      <c r="G21233" s="81"/>
      <c r="AU21233" s="25"/>
    </row>
    <row r="21234">
      <c r="D21234" s="10"/>
      <c r="E21234" s="10"/>
      <c r="G21234" s="81"/>
      <c r="AU21234" s="25"/>
    </row>
    <row r="21235">
      <c r="D21235" s="10"/>
      <c r="E21235" s="10"/>
      <c r="G21235" s="81"/>
      <c r="AU21235" s="25"/>
    </row>
    <row r="21236">
      <c r="D21236" s="10"/>
      <c r="E21236" s="10"/>
      <c r="G21236" s="81"/>
      <c r="AU21236" s="25"/>
    </row>
    <row r="21237">
      <c r="D21237" s="10"/>
      <c r="E21237" s="10"/>
      <c r="G21237" s="81"/>
      <c r="AU21237" s="25"/>
    </row>
    <row r="21238">
      <c r="D21238" s="10"/>
      <c r="E21238" s="10"/>
      <c r="G21238" s="81"/>
      <c r="AU21238" s="25"/>
    </row>
    <row r="21239">
      <c r="D21239" s="10"/>
      <c r="E21239" s="10"/>
      <c r="G21239" s="81"/>
      <c r="AU21239" s="25"/>
    </row>
    <row r="21240">
      <c r="D21240" s="10"/>
      <c r="E21240" s="10"/>
      <c r="G21240" s="81"/>
      <c r="AU21240" s="25"/>
    </row>
    <row r="21241">
      <c r="D21241" s="10"/>
      <c r="E21241" s="10"/>
      <c r="G21241" s="81"/>
      <c r="AU21241" s="25"/>
    </row>
    <row r="21242">
      <c r="D21242" s="10"/>
      <c r="E21242" s="10"/>
      <c r="G21242" s="81"/>
      <c r="AU21242" s="25"/>
    </row>
    <row r="21243">
      <c r="D21243" s="10"/>
      <c r="E21243" s="10"/>
      <c r="G21243" s="81"/>
      <c r="AU21243" s="25"/>
    </row>
    <row r="21244">
      <c r="D21244" s="10"/>
      <c r="E21244" s="10"/>
      <c r="G21244" s="81"/>
      <c r="AU21244" s="25"/>
    </row>
    <row r="21245">
      <c r="D21245" s="10"/>
      <c r="E21245" s="10"/>
      <c r="G21245" s="81"/>
      <c r="AU21245" s="25"/>
    </row>
    <row r="21246">
      <c r="D21246" s="10"/>
      <c r="E21246" s="10"/>
      <c r="G21246" s="81"/>
      <c r="AU21246" s="25"/>
    </row>
    <row r="21247">
      <c r="D21247" s="10"/>
      <c r="E21247" s="10"/>
      <c r="G21247" s="81"/>
      <c r="AU21247" s="25"/>
    </row>
    <row r="21248">
      <c r="D21248" s="10"/>
      <c r="E21248" s="10"/>
      <c r="G21248" s="81"/>
      <c r="AU21248" s="25"/>
    </row>
    <row r="21249">
      <c r="D21249" s="10"/>
      <c r="E21249" s="10"/>
      <c r="G21249" s="81"/>
      <c r="AU21249" s="25"/>
    </row>
    <row r="21250">
      <c r="D21250" s="10"/>
      <c r="E21250" s="10"/>
      <c r="G21250" s="81"/>
      <c r="AU21250" s="25"/>
    </row>
    <row r="21251">
      <c r="D21251" s="10"/>
      <c r="E21251" s="10"/>
      <c r="G21251" s="81"/>
      <c r="AU21251" s="25"/>
    </row>
    <row r="21252">
      <c r="D21252" s="10"/>
      <c r="E21252" s="10"/>
      <c r="G21252" s="81"/>
      <c r="AU21252" s="25"/>
    </row>
    <row r="21253">
      <c r="D21253" s="10"/>
      <c r="E21253" s="10"/>
      <c r="G21253" s="81"/>
      <c r="AU21253" s="25"/>
    </row>
    <row r="21254">
      <c r="D21254" s="10"/>
      <c r="E21254" s="10"/>
      <c r="G21254" s="81"/>
      <c r="AU21254" s="25"/>
    </row>
    <row r="21255">
      <c r="D21255" s="10"/>
      <c r="E21255" s="10"/>
      <c r="G21255" s="81"/>
      <c r="AU21255" s="25"/>
    </row>
    <row r="21256">
      <c r="D21256" s="10"/>
      <c r="E21256" s="10"/>
      <c r="G21256" s="81"/>
      <c r="AU21256" s="25"/>
    </row>
    <row r="21257">
      <c r="D21257" s="10"/>
      <c r="E21257" s="10"/>
      <c r="G21257" s="81"/>
      <c r="AU21257" s="25"/>
    </row>
    <row r="21258">
      <c r="D21258" s="10"/>
      <c r="E21258" s="10"/>
      <c r="G21258" s="81"/>
      <c r="AU21258" s="25"/>
    </row>
    <row r="21259">
      <c r="D21259" s="10"/>
      <c r="E21259" s="10"/>
      <c r="G21259" s="81"/>
      <c r="AU21259" s="25"/>
    </row>
    <row r="21260">
      <c r="D21260" s="10"/>
      <c r="E21260" s="10"/>
      <c r="G21260" s="81"/>
      <c r="AU21260" s="25"/>
    </row>
    <row r="21261">
      <c r="D21261" s="10"/>
      <c r="E21261" s="10"/>
      <c r="G21261" s="81"/>
      <c r="AU21261" s="25"/>
    </row>
    <row r="21262">
      <c r="D21262" s="10"/>
      <c r="E21262" s="10"/>
      <c r="G21262" s="81"/>
      <c r="AU21262" s="25"/>
    </row>
    <row r="21263">
      <c r="D21263" s="10"/>
      <c r="E21263" s="10"/>
      <c r="G21263" s="81"/>
      <c r="AU21263" s="25"/>
    </row>
    <row r="21264">
      <c r="D21264" s="10"/>
      <c r="E21264" s="10"/>
      <c r="G21264" s="81"/>
      <c r="AU21264" s="25"/>
    </row>
    <row r="21265">
      <c r="D21265" s="10"/>
      <c r="E21265" s="10"/>
      <c r="G21265" s="81"/>
      <c r="AU21265" s="25"/>
    </row>
    <row r="21266">
      <c r="D21266" s="10"/>
      <c r="E21266" s="10"/>
      <c r="G21266" s="81"/>
      <c r="AU21266" s="25"/>
    </row>
    <row r="21267">
      <c r="D21267" s="10"/>
      <c r="E21267" s="10"/>
      <c r="G21267" s="81"/>
      <c r="AU21267" s="25"/>
    </row>
    <row r="21268">
      <c r="D21268" s="10"/>
      <c r="E21268" s="10"/>
      <c r="G21268" s="81"/>
      <c r="AU21268" s="25"/>
    </row>
    <row r="21269">
      <c r="D21269" s="10"/>
      <c r="E21269" s="10"/>
      <c r="G21269" s="81"/>
      <c r="AU21269" s="25"/>
    </row>
    <row r="21270">
      <c r="D21270" s="10"/>
      <c r="E21270" s="10"/>
      <c r="G21270" s="81"/>
      <c r="AU21270" s="25"/>
    </row>
    <row r="21271">
      <c r="D21271" s="10"/>
      <c r="E21271" s="10"/>
      <c r="G21271" s="81"/>
      <c r="AU21271" s="25"/>
    </row>
    <row r="21272">
      <c r="D21272" s="10"/>
      <c r="E21272" s="10"/>
      <c r="G21272" s="81"/>
      <c r="AU21272" s="25"/>
    </row>
    <row r="21273">
      <c r="D21273" s="10"/>
      <c r="E21273" s="10"/>
      <c r="G21273" s="81"/>
      <c r="AU21273" s="25"/>
    </row>
    <row r="21274">
      <c r="D21274" s="10"/>
      <c r="E21274" s="10"/>
      <c r="G21274" s="81"/>
      <c r="AU21274" s="25"/>
    </row>
    <row r="21275">
      <c r="D21275" s="10"/>
      <c r="E21275" s="10"/>
      <c r="G21275" s="81"/>
      <c r="AU21275" s="25"/>
    </row>
    <row r="21276">
      <c r="D21276" s="10"/>
      <c r="E21276" s="10"/>
      <c r="G21276" s="81"/>
      <c r="AU21276" s="25"/>
    </row>
    <row r="21277">
      <c r="D21277" s="10"/>
      <c r="E21277" s="10"/>
      <c r="G21277" s="81"/>
      <c r="AU21277" s="25"/>
    </row>
    <row r="21278">
      <c r="D21278" s="10"/>
      <c r="E21278" s="10"/>
      <c r="G21278" s="81"/>
      <c r="AU21278" s="25"/>
    </row>
    <row r="21279">
      <c r="D21279" s="10"/>
      <c r="E21279" s="10"/>
      <c r="G21279" s="81"/>
      <c r="AU21279" s="25"/>
    </row>
    <row r="21280">
      <c r="D21280" s="10"/>
      <c r="E21280" s="10"/>
      <c r="G21280" s="81"/>
      <c r="AU21280" s="25"/>
    </row>
    <row r="21281">
      <c r="D21281" s="10"/>
      <c r="E21281" s="10"/>
      <c r="G21281" s="81"/>
      <c r="AU21281" s="25"/>
    </row>
    <row r="21282">
      <c r="D21282" s="10"/>
      <c r="E21282" s="10"/>
      <c r="G21282" s="81"/>
      <c r="AU21282" s="25"/>
    </row>
    <row r="21283">
      <c r="D21283" s="10"/>
      <c r="E21283" s="10"/>
      <c r="G21283" s="81"/>
      <c r="AU21283" s="25"/>
    </row>
    <row r="21284">
      <c r="D21284" s="10"/>
      <c r="E21284" s="10"/>
      <c r="G21284" s="81"/>
      <c r="AU21284" s="25"/>
    </row>
    <row r="21285">
      <c r="D21285" s="10"/>
      <c r="E21285" s="10"/>
      <c r="G21285" s="81"/>
      <c r="AU21285" s="25"/>
    </row>
    <row r="21286">
      <c r="D21286" s="10"/>
      <c r="E21286" s="10"/>
      <c r="G21286" s="81"/>
      <c r="AU21286" s="25"/>
    </row>
    <row r="21287">
      <c r="D21287" s="10"/>
      <c r="E21287" s="10"/>
      <c r="G21287" s="81"/>
      <c r="AU21287" s="25"/>
    </row>
    <row r="21288">
      <c r="D21288" s="10"/>
      <c r="E21288" s="10"/>
      <c r="G21288" s="81"/>
      <c r="AU21288" s="25"/>
    </row>
    <row r="21289">
      <c r="D21289" s="10"/>
      <c r="E21289" s="10"/>
      <c r="G21289" s="81"/>
      <c r="AU21289" s="25"/>
    </row>
    <row r="21290">
      <c r="D21290" s="10"/>
      <c r="E21290" s="10"/>
      <c r="G21290" s="81"/>
      <c r="AU21290" s="25"/>
    </row>
    <row r="21291">
      <c r="D21291" s="10"/>
      <c r="E21291" s="10"/>
      <c r="G21291" s="81"/>
      <c r="AU21291" s="25"/>
    </row>
    <row r="21292">
      <c r="D21292" s="10"/>
      <c r="E21292" s="10"/>
      <c r="G21292" s="81"/>
      <c r="AU21292" s="25"/>
    </row>
    <row r="21293">
      <c r="D21293" s="10"/>
      <c r="E21293" s="10"/>
      <c r="G21293" s="81"/>
      <c r="AU21293" s="25"/>
    </row>
    <row r="21294">
      <c r="D21294" s="10"/>
      <c r="E21294" s="10"/>
      <c r="G21294" s="81"/>
      <c r="AU21294" s="25"/>
    </row>
    <row r="21295">
      <c r="D21295" s="10"/>
      <c r="E21295" s="10"/>
      <c r="G21295" s="81"/>
      <c r="AU21295" s="25"/>
    </row>
    <row r="21296">
      <c r="D21296" s="10"/>
      <c r="E21296" s="10"/>
      <c r="G21296" s="81"/>
      <c r="AU21296" s="25"/>
    </row>
    <row r="21297">
      <c r="D21297" s="10"/>
      <c r="E21297" s="10"/>
      <c r="G21297" s="81"/>
      <c r="AU21297" s="25"/>
    </row>
    <row r="21298">
      <c r="D21298" s="10"/>
      <c r="E21298" s="10"/>
      <c r="G21298" s="81"/>
      <c r="AU21298" s="25"/>
    </row>
    <row r="21299">
      <c r="D21299" s="10"/>
      <c r="E21299" s="10"/>
      <c r="G21299" s="81"/>
      <c r="AU21299" s="25"/>
    </row>
    <row r="21300">
      <c r="D21300" s="10"/>
      <c r="E21300" s="10"/>
      <c r="G21300" s="81"/>
      <c r="AU21300" s="25"/>
    </row>
    <row r="21301">
      <c r="D21301" s="10"/>
      <c r="E21301" s="10"/>
      <c r="G21301" s="81"/>
      <c r="AU21301" s="25"/>
    </row>
    <row r="21302">
      <c r="D21302" s="10"/>
      <c r="E21302" s="10"/>
      <c r="G21302" s="81"/>
      <c r="AU21302" s="25"/>
    </row>
    <row r="21303">
      <c r="D21303" s="10"/>
      <c r="E21303" s="10"/>
      <c r="G21303" s="81"/>
      <c r="AU21303" s="25"/>
    </row>
    <row r="21304">
      <c r="D21304" s="10"/>
      <c r="E21304" s="10"/>
      <c r="G21304" s="81"/>
      <c r="AU21304" s="25"/>
    </row>
    <row r="21305">
      <c r="D21305" s="10"/>
      <c r="E21305" s="10"/>
      <c r="G21305" s="81"/>
      <c r="AU21305" s="25"/>
    </row>
    <row r="21306">
      <c r="D21306" s="10"/>
      <c r="E21306" s="10"/>
      <c r="G21306" s="81"/>
      <c r="AU21306" s="25"/>
    </row>
    <row r="21307">
      <c r="D21307" s="10"/>
      <c r="E21307" s="10"/>
      <c r="G21307" s="81"/>
      <c r="AU21307" s="25"/>
    </row>
    <row r="21308">
      <c r="D21308" s="10"/>
      <c r="E21308" s="10"/>
      <c r="G21308" s="81"/>
      <c r="AU21308" s="25"/>
    </row>
    <row r="21309">
      <c r="D21309" s="10"/>
      <c r="E21309" s="10"/>
      <c r="G21309" s="81"/>
      <c r="AU21309" s="25"/>
    </row>
    <row r="21310">
      <c r="D21310" s="10"/>
      <c r="E21310" s="10"/>
      <c r="G21310" s="81"/>
      <c r="AU21310" s="25"/>
    </row>
    <row r="21311">
      <c r="D21311" s="10"/>
      <c r="E21311" s="10"/>
      <c r="G21311" s="81"/>
      <c r="AU21311" s="25"/>
    </row>
    <row r="21312">
      <c r="D21312" s="10"/>
      <c r="E21312" s="10"/>
      <c r="G21312" s="81"/>
      <c r="AU21312" s="25"/>
    </row>
    <row r="21313">
      <c r="D21313" s="10"/>
      <c r="E21313" s="10"/>
      <c r="G21313" s="81"/>
      <c r="AU21313" s="25"/>
    </row>
    <row r="21314">
      <c r="D21314" s="10"/>
      <c r="E21314" s="10"/>
      <c r="G21314" s="81"/>
      <c r="AU21314" s="25"/>
    </row>
    <row r="21315">
      <c r="D21315" s="10"/>
      <c r="E21315" s="10"/>
      <c r="G21315" s="81"/>
      <c r="AU21315" s="25"/>
    </row>
    <row r="21316">
      <c r="D21316" s="10"/>
      <c r="E21316" s="10"/>
      <c r="G21316" s="81"/>
      <c r="AU21316" s="25"/>
    </row>
    <row r="21317">
      <c r="D21317" s="10"/>
      <c r="E21317" s="10"/>
      <c r="G21317" s="81"/>
      <c r="AU21317" s="25"/>
    </row>
    <row r="21318">
      <c r="D21318" s="10"/>
      <c r="E21318" s="10"/>
      <c r="G21318" s="81"/>
      <c r="AU21318" s="25"/>
    </row>
    <row r="21319">
      <c r="D21319" s="10"/>
      <c r="E21319" s="10"/>
      <c r="G21319" s="81"/>
      <c r="AU21319" s="25"/>
    </row>
    <row r="21320">
      <c r="D21320" s="10"/>
      <c r="E21320" s="10"/>
      <c r="G21320" s="81"/>
      <c r="AU21320" s="25"/>
    </row>
    <row r="21321">
      <c r="D21321" s="10"/>
      <c r="E21321" s="10"/>
      <c r="G21321" s="81"/>
      <c r="AU21321" s="25"/>
    </row>
    <row r="21322">
      <c r="D21322" s="10"/>
      <c r="E21322" s="10"/>
      <c r="G21322" s="81"/>
      <c r="AU21322" s="25"/>
    </row>
    <row r="21323">
      <c r="D21323" s="10"/>
      <c r="E21323" s="10"/>
      <c r="G21323" s="81"/>
      <c r="AU21323" s="25"/>
    </row>
    <row r="21324">
      <c r="D21324" s="10"/>
      <c r="E21324" s="10"/>
      <c r="G21324" s="81"/>
      <c r="AU21324" s="25"/>
    </row>
    <row r="21325">
      <c r="D21325" s="10"/>
      <c r="E21325" s="10"/>
      <c r="G21325" s="81"/>
      <c r="AU21325" s="25"/>
    </row>
    <row r="21326">
      <c r="D21326" s="10"/>
      <c r="E21326" s="10"/>
      <c r="G21326" s="81"/>
      <c r="AU21326" s="25"/>
    </row>
    <row r="21327">
      <c r="D21327" s="10"/>
      <c r="E21327" s="10"/>
      <c r="G21327" s="81"/>
      <c r="AU21327" s="25"/>
    </row>
    <row r="21328">
      <c r="D21328" s="10"/>
      <c r="E21328" s="10"/>
      <c r="G21328" s="81"/>
      <c r="AU21328" s="25"/>
    </row>
    <row r="21329">
      <c r="D21329" s="10"/>
      <c r="E21329" s="10"/>
      <c r="G21329" s="81"/>
      <c r="AU21329" s="25"/>
    </row>
    <row r="21330">
      <c r="D21330" s="10"/>
      <c r="E21330" s="10"/>
      <c r="G21330" s="81"/>
      <c r="AU21330" s="25"/>
    </row>
    <row r="21331">
      <c r="D21331" s="10"/>
      <c r="E21331" s="10"/>
      <c r="G21331" s="81"/>
      <c r="AU21331" s="25"/>
    </row>
    <row r="21332">
      <c r="D21332" s="10"/>
      <c r="E21332" s="10"/>
      <c r="G21332" s="81"/>
      <c r="AU21332" s="25"/>
    </row>
    <row r="21333">
      <c r="D21333" s="10"/>
      <c r="E21333" s="10"/>
      <c r="G21333" s="81"/>
      <c r="AU21333" s="25"/>
    </row>
    <row r="21334">
      <c r="D21334" s="10"/>
      <c r="E21334" s="10"/>
      <c r="G21334" s="81"/>
      <c r="AU21334" s="25"/>
    </row>
    <row r="21335">
      <c r="D21335" s="10"/>
      <c r="E21335" s="10"/>
      <c r="G21335" s="81"/>
      <c r="AU21335" s="25"/>
    </row>
    <row r="21336">
      <c r="D21336" s="10"/>
      <c r="E21336" s="10"/>
      <c r="G21336" s="81"/>
      <c r="AU21336" s="25"/>
    </row>
    <row r="21337">
      <c r="D21337" s="10"/>
      <c r="E21337" s="10"/>
      <c r="G21337" s="81"/>
      <c r="AU21337" s="25"/>
    </row>
    <row r="21338">
      <c r="D21338" s="10"/>
      <c r="E21338" s="10"/>
      <c r="G21338" s="81"/>
      <c r="AU21338" s="25"/>
    </row>
    <row r="21339">
      <c r="D21339" s="10"/>
      <c r="E21339" s="10"/>
      <c r="G21339" s="81"/>
      <c r="AU21339" s="25"/>
    </row>
    <row r="21340">
      <c r="D21340" s="10"/>
      <c r="E21340" s="10"/>
      <c r="G21340" s="81"/>
      <c r="AU21340" s="25"/>
    </row>
    <row r="21341">
      <c r="D21341" s="10"/>
      <c r="E21341" s="10"/>
      <c r="G21341" s="81"/>
      <c r="AU21341" s="25"/>
    </row>
    <row r="21342">
      <c r="D21342" s="10"/>
      <c r="E21342" s="10"/>
      <c r="G21342" s="81"/>
      <c r="AU21342" s="25"/>
    </row>
    <row r="21343">
      <c r="D21343" s="10"/>
      <c r="E21343" s="10"/>
      <c r="G21343" s="81"/>
      <c r="AU21343" s="25"/>
    </row>
    <row r="21344">
      <c r="D21344" s="10"/>
      <c r="E21344" s="10"/>
      <c r="G21344" s="81"/>
      <c r="AU21344" s="25"/>
    </row>
    <row r="21345">
      <c r="D21345" s="10"/>
      <c r="E21345" s="10"/>
      <c r="G21345" s="81"/>
      <c r="AU21345" s="25"/>
    </row>
    <row r="21346">
      <c r="D21346" s="10"/>
      <c r="E21346" s="10"/>
      <c r="G21346" s="81"/>
      <c r="AU21346" s="25"/>
    </row>
    <row r="21347">
      <c r="D21347" s="10"/>
      <c r="E21347" s="10"/>
      <c r="G21347" s="81"/>
      <c r="AU21347" s="25"/>
    </row>
    <row r="21348">
      <c r="D21348" s="10"/>
      <c r="E21348" s="10"/>
      <c r="G21348" s="81"/>
      <c r="AU21348" s="25"/>
    </row>
    <row r="21349">
      <c r="D21349" s="10"/>
      <c r="E21349" s="10"/>
      <c r="G21349" s="81"/>
      <c r="AU21349" s="25"/>
    </row>
    <row r="21350">
      <c r="D21350" s="10"/>
      <c r="E21350" s="10"/>
      <c r="G21350" s="81"/>
      <c r="AU21350" s="25"/>
    </row>
    <row r="21351">
      <c r="D21351" s="10"/>
      <c r="E21351" s="10"/>
      <c r="G21351" s="81"/>
      <c r="AU21351" s="25"/>
    </row>
    <row r="21352">
      <c r="D21352" s="10"/>
      <c r="E21352" s="10"/>
      <c r="G21352" s="81"/>
      <c r="AU21352" s="25"/>
    </row>
    <row r="21353">
      <c r="D21353" s="10"/>
      <c r="E21353" s="10"/>
      <c r="G21353" s="81"/>
      <c r="AU21353" s="25"/>
    </row>
    <row r="21354">
      <c r="D21354" s="10"/>
      <c r="E21354" s="10"/>
      <c r="G21354" s="81"/>
      <c r="AU21354" s="25"/>
    </row>
    <row r="21355">
      <c r="D21355" s="10"/>
      <c r="E21355" s="10"/>
      <c r="G21355" s="81"/>
      <c r="AU21355" s="25"/>
    </row>
    <row r="21356">
      <c r="D21356" s="10"/>
      <c r="E21356" s="10"/>
      <c r="G21356" s="81"/>
      <c r="AU21356" s="25"/>
    </row>
    <row r="21357">
      <c r="D21357" s="10"/>
      <c r="E21357" s="10"/>
      <c r="G21357" s="81"/>
      <c r="AU21357" s="25"/>
    </row>
    <row r="21358">
      <c r="D21358" s="10"/>
      <c r="E21358" s="10"/>
      <c r="G21358" s="81"/>
      <c r="AU21358" s="25"/>
    </row>
    <row r="21359">
      <c r="D21359" s="10"/>
      <c r="E21359" s="10"/>
      <c r="G21359" s="81"/>
      <c r="AU21359" s="25"/>
    </row>
    <row r="21360">
      <c r="D21360" s="10"/>
      <c r="E21360" s="10"/>
      <c r="G21360" s="81"/>
      <c r="AU21360" s="25"/>
    </row>
    <row r="21361">
      <c r="D21361" s="10"/>
      <c r="E21361" s="10"/>
      <c r="G21361" s="81"/>
      <c r="AU21361" s="25"/>
    </row>
    <row r="21362">
      <c r="D21362" s="10"/>
      <c r="E21362" s="10"/>
      <c r="G21362" s="81"/>
      <c r="AU21362" s="25"/>
    </row>
    <row r="21363">
      <c r="D21363" s="10"/>
      <c r="E21363" s="10"/>
      <c r="G21363" s="81"/>
      <c r="AU21363" s="25"/>
    </row>
    <row r="21364">
      <c r="D21364" s="10"/>
      <c r="E21364" s="10"/>
      <c r="G21364" s="81"/>
      <c r="AU21364" s="25"/>
    </row>
    <row r="21365">
      <c r="D21365" s="10"/>
      <c r="E21365" s="10"/>
      <c r="G21365" s="81"/>
      <c r="AU21365" s="25"/>
    </row>
    <row r="21366">
      <c r="D21366" s="10"/>
      <c r="E21366" s="10"/>
      <c r="G21366" s="81"/>
      <c r="AU21366" s="25"/>
    </row>
    <row r="21367">
      <c r="D21367" s="10"/>
      <c r="E21367" s="10"/>
      <c r="G21367" s="81"/>
      <c r="AU21367" s="25"/>
    </row>
    <row r="21368">
      <c r="D21368" s="10"/>
      <c r="E21368" s="10"/>
      <c r="G21368" s="81"/>
      <c r="AU21368" s="25"/>
    </row>
    <row r="21369">
      <c r="D21369" s="10"/>
      <c r="E21369" s="10"/>
      <c r="G21369" s="81"/>
      <c r="AU21369" s="25"/>
    </row>
    <row r="21370">
      <c r="D21370" s="10"/>
      <c r="E21370" s="10"/>
      <c r="G21370" s="81"/>
      <c r="AU21370" s="25"/>
    </row>
    <row r="21371">
      <c r="D21371" s="10"/>
      <c r="E21371" s="10"/>
      <c r="G21371" s="81"/>
      <c r="AU21371" s="25"/>
    </row>
    <row r="21372">
      <c r="D21372" s="10"/>
      <c r="E21372" s="10"/>
      <c r="G21372" s="81"/>
      <c r="AU21372" s="25"/>
    </row>
    <row r="21373">
      <c r="D21373" s="10"/>
      <c r="E21373" s="10"/>
      <c r="G21373" s="81"/>
      <c r="AU21373" s="25"/>
    </row>
    <row r="21374">
      <c r="D21374" s="10"/>
      <c r="E21374" s="10"/>
      <c r="G21374" s="81"/>
      <c r="AU21374" s="25"/>
    </row>
    <row r="21375">
      <c r="D21375" s="10"/>
      <c r="E21375" s="10"/>
      <c r="G21375" s="81"/>
      <c r="AU21375" s="25"/>
    </row>
    <row r="21376">
      <c r="D21376" s="10"/>
      <c r="E21376" s="10"/>
      <c r="G21376" s="81"/>
      <c r="AU21376" s="25"/>
    </row>
    <row r="21377">
      <c r="D21377" s="10"/>
      <c r="E21377" s="10"/>
      <c r="G21377" s="81"/>
      <c r="AU21377" s="25"/>
    </row>
    <row r="21378">
      <c r="D21378" s="10"/>
      <c r="E21378" s="10"/>
      <c r="G21378" s="81"/>
      <c r="AU21378" s="25"/>
    </row>
    <row r="21379">
      <c r="D21379" s="10"/>
      <c r="E21379" s="10"/>
      <c r="G21379" s="81"/>
      <c r="AU21379" s="25"/>
    </row>
    <row r="21380">
      <c r="D21380" s="10"/>
      <c r="E21380" s="10"/>
      <c r="G21380" s="81"/>
      <c r="AU21380" s="25"/>
    </row>
    <row r="21381">
      <c r="D21381" s="10"/>
      <c r="E21381" s="10"/>
      <c r="G21381" s="81"/>
      <c r="AU21381" s="25"/>
    </row>
    <row r="21382">
      <c r="D21382" s="10"/>
      <c r="E21382" s="10"/>
      <c r="G21382" s="81"/>
      <c r="AU21382" s="25"/>
    </row>
    <row r="21383">
      <c r="D21383" s="10"/>
      <c r="E21383" s="10"/>
      <c r="G21383" s="81"/>
      <c r="AU21383" s="25"/>
    </row>
    <row r="21384">
      <c r="D21384" s="10"/>
      <c r="E21384" s="10"/>
      <c r="G21384" s="81"/>
      <c r="AU21384" s="25"/>
    </row>
    <row r="21385">
      <c r="D21385" s="10"/>
      <c r="E21385" s="10"/>
      <c r="G21385" s="81"/>
      <c r="AU21385" s="25"/>
    </row>
    <row r="21386">
      <c r="D21386" s="10"/>
      <c r="E21386" s="10"/>
      <c r="G21386" s="81"/>
      <c r="AU21386" s="25"/>
    </row>
    <row r="21387">
      <c r="D21387" s="10"/>
      <c r="E21387" s="10"/>
      <c r="G21387" s="81"/>
      <c r="AU21387" s="25"/>
    </row>
    <row r="21388">
      <c r="D21388" s="10"/>
      <c r="E21388" s="10"/>
      <c r="G21388" s="81"/>
      <c r="AU21388" s="25"/>
    </row>
    <row r="21389">
      <c r="D21389" s="10"/>
      <c r="E21389" s="10"/>
      <c r="G21389" s="81"/>
      <c r="AU21389" s="25"/>
    </row>
    <row r="21390">
      <c r="D21390" s="10"/>
      <c r="E21390" s="10"/>
      <c r="G21390" s="81"/>
      <c r="AU21390" s="25"/>
    </row>
    <row r="21391">
      <c r="D21391" s="10"/>
      <c r="E21391" s="10"/>
      <c r="G21391" s="81"/>
      <c r="AU21391" s="25"/>
    </row>
    <row r="21392">
      <c r="D21392" s="10"/>
      <c r="E21392" s="10"/>
      <c r="G21392" s="81"/>
      <c r="AU21392" s="25"/>
    </row>
    <row r="21393">
      <c r="D21393" s="10"/>
      <c r="E21393" s="10"/>
      <c r="G21393" s="81"/>
      <c r="AU21393" s="25"/>
    </row>
    <row r="21394">
      <c r="D21394" s="10"/>
      <c r="E21394" s="10"/>
      <c r="G21394" s="81"/>
      <c r="AU21394" s="25"/>
    </row>
    <row r="21395">
      <c r="D21395" s="10"/>
      <c r="E21395" s="10"/>
      <c r="G21395" s="81"/>
      <c r="AU21395" s="25"/>
    </row>
    <row r="21396">
      <c r="D21396" s="10"/>
      <c r="E21396" s="10"/>
      <c r="G21396" s="81"/>
      <c r="AU21396" s="25"/>
    </row>
    <row r="21397">
      <c r="D21397" s="10"/>
      <c r="E21397" s="10"/>
      <c r="G21397" s="81"/>
      <c r="AU21397" s="25"/>
    </row>
    <row r="21398">
      <c r="D21398" s="10"/>
      <c r="E21398" s="10"/>
      <c r="G21398" s="81"/>
      <c r="AU21398" s="25"/>
    </row>
    <row r="21399">
      <c r="D21399" s="10"/>
      <c r="E21399" s="10"/>
      <c r="G21399" s="81"/>
      <c r="AU21399" s="25"/>
    </row>
    <row r="21400">
      <c r="D21400" s="10"/>
      <c r="E21400" s="10"/>
      <c r="G21400" s="81"/>
      <c r="AU21400" s="25"/>
    </row>
    <row r="21401">
      <c r="D21401" s="10"/>
      <c r="E21401" s="10"/>
      <c r="G21401" s="81"/>
      <c r="AU21401" s="25"/>
    </row>
    <row r="21402">
      <c r="D21402" s="10"/>
      <c r="E21402" s="10"/>
      <c r="G21402" s="81"/>
      <c r="AU21402" s="25"/>
    </row>
    <row r="21403">
      <c r="D21403" s="10"/>
      <c r="E21403" s="10"/>
      <c r="G21403" s="81"/>
      <c r="AU21403" s="25"/>
    </row>
    <row r="21404">
      <c r="D21404" s="10"/>
      <c r="E21404" s="10"/>
      <c r="G21404" s="81"/>
      <c r="AU21404" s="25"/>
    </row>
    <row r="21405">
      <c r="D21405" s="10"/>
      <c r="E21405" s="10"/>
      <c r="G21405" s="81"/>
      <c r="AU21405" s="25"/>
    </row>
    <row r="21406">
      <c r="D21406" s="10"/>
      <c r="E21406" s="10"/>
      <c r="G21406" s="81"/>
      <c r="AU21406" s="25"/>
    </row>
    <row r="21407">
      <c r="D21407" s="10"/>
      <c r="E21407" s="10"/>
      <c r="G21407" s="81"/>
      <c r="AU21407" s="25"/>
    </row>
    <row r="21408">
      <c r="D21408" s="10"/>
      <c r="E21408" s="10"/>
      <c r="G21408" s="81"/>
      <c r="AU21408" s="25"/>
    </row>
    <row r="21409">
      <c r="D21409" s="10"/>
      <c r="E21409" s="10"/>
      <c r="G21409" s="81"/>
      <c r="AU21409" s="25"/>
    </row>
    <row r="21410">
      <c r="D21410" s="10"/>
      <c r="E21410" s="10"/>
      <c r="G21410" s="81"/>
      <c r="AU21410" s="25"/>
    </row>
    <row r="21411">
      <c r="D21411" s="10"/>
      <c r="E21411" s="10"/>
      <c r="G21411" s="81"/>
      <c r="AU21411" s="25"/>
    </row>
    <row r="21412">
      <c r="D21412" s="10"/>
      <c r="E21412" s="10"/>
      <c r="G21412" s="81"/>
      <c r="AU21412" s="25"/>
    </row>
    <row r="21413">
      <c r="D21413" s="10"/>
      <c r="E21413" s="10"/>
      <c r="G21413" s="81"/>
      <c r="AU21413" s="25"/>
    </row>
    <row r="21414">
      <c r="D21414" s="10"/>
      <c r="E21414" s="10"/>
      <c r="G21414" s="81"/>
      <c r="AU21414" s="25"/>
    </row>
    <row r="21415">
      <c r="D21415" s="10"/>
      <c r="E21415" s="10"/>
      <c r="G21415" s="81"/>
      <c r="AU21415" s="25"/>
    </row>
    <row r="21416">
      <c r="D21416" s="10"/>
      <c r="E21416" s="10"/>
      <c r="G21416" s="81"/>
      <c r="AU21416" s="25"/>
    </row>
    <row r="21417">
      <c r="D21417" s="10"/>
      <c r="E21417" s="10"/>
      <c r="G21417" s="81"/>
      <c r="AU21417" s="25"/>
    </row>
    <row r="21418">
      <c r="D21418" s="10"/>
      <c r="E21418" s="10"/>
      <c r="G21418" s="81"/>
      <c r="AU21418" s="25"/>
    </row>
    <row r="21419">
      <c r="D21419" s="10"/>
      <c r="E21419" s="10"/>
      <c r="G21419" s="81"/>
      <c r="AU21419" s="25"/>
    </row>
    <row r="21420">
      <c r="D21420" s="10"/>
      <c r="E21420" s="10"/>
      <c r="G21420" s="81"/>
      <c r="AU21420" s="25"/>
    </row>
    <row r="21421">
      <c r="D21421" s="10"/>
      <c r="E21421" s="10"/>
      <c r="G21421" s="81"/>
      <c r="AU21421" s="25"/>
    </row>
    <row r="21422">
      <c r="D21422" s="10"/>
      <c r="E21422" s="10"/>
      <c r="G21422" s="81"/>
      <c r="AU21422" s="25"/>
    </row>
    <row r="21423">
      <c r="D21423" s="10"/>
      <c r="E21423" s="10"/>
      <c r="G21423" s="81"/>
      <c r="AU21423" s="25"/>
    </row>
    <row r="21424">
      <c r="D21424" s="10"/>
      <c r="E21424" s="10"/>
      <c r="G21424" s="81"/>
      <c r="AU21424" s="25"/>
    </row>
    <row r="21425">
      <c r="D21425" s="10"/>
      <c r="E21425" s="10"/>
      <c r="G21425" s="81"/>
      <c r="AU21425" s="25"/>
    </row>
    <row r="21426">
      <c r="D21426" s="10"/>
      <c r="E21426" s="10"/>
      <c r="G21426" s="81"/>
      <c r="AU21426" s="25"/>
    </row>
    <row r="21427">
      <c r="D21427" s="10"/>
      <c r="E21427" s="10"/>
      <c r="G21427" s="81"/>
      <c r="AU21427" s="25"/>
    </row>
    <row r="21428">
      <c r="D21428" s="10"/>
      <c r="E21428" s="10"/>
      <c r="G21428" s="81"/>
      <c r="AU21428" s="25"/>
    </row>
    <row r="21429">
      <c r="D21429" s="10"/>
      <c r="E21429" s="10"/>
      <c r="G21429" s="81"/>
      <c r="AU21429" s="25"/>
    </row>
    <row r="21430">
      <c r="D21430" s="10"/>
      <c r="E21430" s="10"/>
      <c r="G21430" s="81"/>
      <c r="AU21430" s="25"/>
    </row>
    <row r="21431">
      <c r="D21431" s="10"/>
      <c r="E21431" s="10"/>
      <c r="G21431" s="81"/>
      <c r="AU21431" s="25"/>
    </row>
    <row r="21432">
      <c r="D21432" s="10"/>
      <c r="E21432" s="10"/>
      <c r="G21432" s="81"/>
      <c r="AU21432" s="25"/>
    </row>
    <row r="21433">
      <c r="D21433" s="10"/>
      <c r="E21433" s="10"/>
      <c r="G21433" s="81"/>
      <c r="AU21433" s="25"/>
    </row>
    <row r="21434">
      <c r="D21434" s="10"/>
      <c r="E21434" s="10"/>
      <c r="G21434" s="81"/>
      <c r="AU21434" s="25"/>
    </row>
    <row r="21435">
      <c r="D21435" s="10"/>
      <c r="E21435" s="10"/>
      <c r="G21435" s="81"/>
      <c r="AU21435" s="25"/>
    </row>
    <row r="21436">
      <c r="D21436" s="10"/>
      <c r="E21436" s="10"/>
      <c r="G21436" s="81"/>
      <c r="AU21436" s="25"/>
    </row>
    <row r="21437">
      <c r="D21437" s="10"/>
      <c r="E21437" s="10"/>
      <c r="G21437" s="81"/>
      <c r="AU21437" s="25"/>
    </row>
    <row r="21438">
      <c r="D21438" s="10"/>
      <c r="E21438" s="10"/>
      <c r="G21438" s="81"/>
      <c r="AU21438" s="25"/>
    </row>
    <row r="21439">
      <c r="D21439" s="10"/>
      <c r="E21439" s="10"/>
      <c r="G21439" s="81"/>
      <c r="AU21439" s="25"/>
    </row>
    <row r="21440">
      <c r="D21440" s="10"/>
      <c r="E21440" s="10"/>
      <c r="G21440" s="81"/>
      <c r="AU21440" s="25"/>
    </row>
    <row r="21441">
      <c r="D21441" s="10"/>
      <c r="E21441" s="10"/>
      <c r="G21441" s="81"/>
      <c r="AU21441" s="25"/>
    </row>
    <row r="21442">
      <c r="D21442" s="10"/>
      <c r="E21442" s="10"/>
      <c r="G21442" s="81"/>
      <c r="AU21442" s="25"/>
    </row>
    <row r="21443">
      <c r="D21443" s="10"/>
      <c r="E21443" s="10"/>
      <c r="G21443" s="81"/>
      <c r="AU21443" s="25"/>
    </row>
    <row r="21444">
      <c r="D21444" s="10"/>
      <c r="E21444" s="10"/>
      <c r="G21444" s="81"/>
      <c r="AU21444" s="25"/>
    </row>
    <row r="21445">
      <c r="D21445" s="10"/>
      <c r="E21445" s="10"/>
      <c r="G21445" s="81"/>
      <c r="AU21445" s="25"/>
    </row>
    <row r="21446">
      <c r="D21446" s="10"/>
      <c r="E21446" s="10"/>
      <c r="G21446" s="81"/>
      <c r="AU21446" s="25"/>
    </row>
    <row r="21447">
      <c r="D21447" s="10"/>
      <c r="E21447" s="10"/>
      <c r="G21447" s="81"/>
      <c r="AU21447" s="25"/>
    </row>
    <row r="21448">
      <c r="D21448" s="10"/>
      <c r="E21448" s="10"/>
      <c r="G21448" s="81"/>
      <c r="AU21448" s="25"/>
    </row>
    <row r="21449">
      <c r="D21449" s="10"/>
      <c r="E21449" s="10"/>
      <c r="G21449" s="81"/>
      <c r="AU21449" s="25"/>
    </row>
    <row r="21450">
      <c r="D21450" s="10"/>
      <c r="E21450" s="10"/>
      <c r="G21450" s="81"/>
      <c r="AU21450" s="25"/>
    </row>
    <row r="21451">
      <c r="D21451" s="10"/>
      <c r="E21451" s="10"/>
      <c r="G21451" s="81"/>
      <c r="AU21451" s="25"/>
    </row>
    <row r="21452">
      <c r="D21452" s="10"/>
      <c r="E21452" s="10"/>
      <c r="G21452" s="81"/>
      <c r="AU21452" s="25"/>
    </row>
    <row r="21453">
      <c r="D21453" s="10"/>
      <c r="E21453" s="10"/>
      <c r="G21453" s="81"/>
      <c r="AU21453" s="25"/>
    </row>
    <row r="21454">
      <c r="D21454" s="10"/>
      <c r="E21454" s="10"/>
      <c r="G21454" s="81"/>
      <c r="AU21454" s="25"/>
    </row>
    <row r="21455">
      <c r="D21455" s="10"/>
      <c r="E21455" s="10"/>
      <c r="G21455" s="81"/>
      <c r="AU21455" s="25"/>
    </row>
    <row r="21456">
      <c r="D21456" s="10"/>
      <c r="E21456" s="10"/>
      <c r="G21456" s="81"/>
      <c r="AU21456" s="25"/>
    </row>
    <row r="21457">
      <c r="D21457" s="10"/>
      <c r="E21457" s="10"/>
      <c r="G21457" s="81"/>
      <c r="AU21457" s="25"/>
    </row>
    <row r="21458">
      <c r="D21458" s="10"/>
      <c r="E21458" s="10"/>
      <c r="G21458" s="81"/>
      <c r="AU21458" s="25"/>
    </row>
    <row r="21459">
      <c r="D21459" s="10"/>
      <c r="E21459" s="10"/>
      <c r="G21459" s="81"/>
      <c r="AU21459" s="25"/>
    </row>
    <row r="21460">
      <c r="D21460" s="10"/>
      <c r="E21460" s="10"/>
      <c r="G21460" s="81"/>
      <c r="AU21460" s="25"/>
    </row>
    <row r="21461">
      <c r="D21461" s="10"/>
      <c r="E21461" s="10"/>
      <c r="G21461" s="81"/>
      <c r="AU21461" s="25"/>
    </row>
    <row r="21462">
      <c r="D21462" s="10"/>
      <c r="E21462" s="10"/>
      <c r="G21462" s="81"/>
      <c r="AU21462" s="25"/>
    </row>
    <row r="21463">
      <c r="D21463" s="10"/>
      <c r="E21463" s="10"/>
      <c r="G21463" s="81"/>
      <c r="AU21463" s="25"/>
    </row>
    <row r="21464">
      <c r="D21464" s="10"/>
      <c r="E21464" s="10"/>
      <c r="G21464" s="81"/>
      <c r="AU21464" s="25"/>
    </row>
    <row r="21465">
      <c r="D21465" s="10"/>
      <c r="E21465" s="10"/>
      <c r="G21465" s="81"/>
      <c r="AU21465" s="25"/>
    </row>
    <row r="21466">
      <c r="D21466" s="10"/>
      <c r="E21466" s="10"/>
      <c r="G21466" s="81"/>
      <c r="AU21466" s="25"/>
    </row>
    <row r="21467">
      <c r="D21467" s="10"/>
      <c r="E21467" s="10"/>
      <c r="G21467" s="81"/>
      <c r="AU21467" s="25"/>
    </row>
    <row r="21468">
      <c r="D21468" s="10"/>
      <c r="E21468" s="10"/>
      <c r="G21468" s="81"/>
      <c r="AU21468" s="25"/>
    </row>
    <row r="21469">
      <c r="D21469" s="10"/>
      <c r="E21469" s="10"/>
      <c r="G21469" s="81"/>
      <c r="AU21469" s="25"/>
    </row>
    <row r="21470">
      <c r="D21470" s="10"/>
      <c r="E21470" s="10"/>
      <c r="G21470" s="81"/>
      <c r="AU21470" s="25"/>
    </row>
    <row r="21471">
      <c r="D21471" s="10"/>
      <c r="E21471" s="10"/>
      <c r="G21471" s="81"/>
      <c r="AU21471" s="25"/>
    </row>
    <row r="21472">
      <c r="D21472" s="10"/>
      <c r="E21472" s="10"/>
      <c r="G21472" s="81"/>
      <c r="AU21472" s="25"/>
    </row>
    <row r="21473">
      <c r="D21473" s="10"/>
      <c r="E21473" s="10"/>
      <c r="G21473" s="81"/>
      <c r="AU21473" s="25"/>
    </row>
    <row r="21474">
      <c r="D21474" s="10"/>
      <c r="E21474" s="10"/>
      <c r="G21474" s="81"/>
      <c r="AU21474" s="25"/>
    </row>
    <row r="21475">
      <c r="D21475" s="10"/>
      <c r="E21475" s="10"/>
      <c r="G21475" s="81"/>
      <c r="AU21475" s="25"/>
    </row>
    <row r="21476">
      <c r="D21476" s="10"/>
      <c r="E21476" s="10"/>
      <c r="G21476" s="81"/>
      <c r="AU21476" s="25"/>
    </row>
    <row r="21477">
      <c r="D21477" s="10"/>
      <c r="E21477" s="10"/>
      <c r="G21477" s="81"/>
      <c r="AU21477" s="25"/>
    </row>
    <row r="21478">
      <c r="D21478" s="10"/>
      <c r="E21478" s="10"/>
      <c r="G21478" s="81"/>
      <c r="AU21478" s="25"/>
    </row>
    <row r="21479">
      <c r="D21479" s="10"/>
      <c r="E21479" s="10"/>
      <c r="G21479" s="81"/>
      <c r="AU21479" s="25"/>
    </row>
    <row r="21480">
      <c r="D21480" s="10"/>
      <c r="E21480" s="10"/>
      <c r="G21480" s="81"/>
      <c r="AU21480" s="25"/>
    </row>
    <row r="21481">
      <c r="D21481" s="10"/>
      <c r="E21481" s="10"/>
      <c r="G21481" s="81"/>
      <c r="AU21481" s="25"/>
    </row>
    <row r="21482">
      <c r="D21482" s="10"/>
      <c r="E21482" s="10"/>
      <c r="G21482" s="81"/>
      <c r="AU21482" s="25"/>
    </row>
    <row r="21483">
      <c r="D21483" s="10"/>
      <c r="E21483" s="10"/>
      <c r="G21483" s="81"/>
      <c r="AU21483" s="25"/>
    </row>
    <row r="21484">
      <c r="D21484" s="10"/>
      <c r="E21484" s="10"/>
      <c r="G21484" s="81"/>
      <c r="AU21484" s="25"/>
    </row>
    <row r="21485">
      <c r="D21485" s="10"/>
      <c r="E21485" s="10"/>
      <c r="G21485" s="81"/>
      <c r="AU21485" s="25"/>
    </row>
    <row r="21486">
      <c r="D21486" s="10"/>
      <c r="E21486" s="10"/>
      <c r="G21486" s="81"/>
      <c r="AU21486" s="25"/>
    </row>
    <row r="21487">
      <c r="D21487" s="10"/>
      <c r="E21487" s="10"/>
      <c r="G21487" s="81"/>
      <c r="AU21487" s="25"/>
    </row>
    <row r="21488">
      <c r="D21488" s="10"/>
      <c r="E21488" s="10"/>
      <c r="G21488" s="81"/>
      <c r="AU21488" s="25"/>
    </row>
    <row r="21489">
      <c r="D21489" s="10"/>
      <c r="E21489" s="10"/>
      <c r="G21489" s="81"/>
      <c r="AU21489" s="25"/>
    </row>
    <row r="21490">
      <c r="D21490" s="10"/>
      <c r="E21490" s="10"/>
      <c r="G21490" s="81"/>
      <c r="AU21490" s="25"/>
    </row>
    <row r="21491">
      <c r="D21491" s="10"/>
      <c r="E21491" s="10"/>
      <c r="G21491" s="81"/>
      <c r="AU21491" s="25"/>
    </row>
    <row r="21492">
      <c r="D21492" s="10"/>
      <c r="E21492" s="10"/>
      <c r="G21492" s="81"/>
      <c r="AU21492" s="25"/>
    </row>
    <row r="21493">
      <c r="D21493" s="10"/>
      <c r="E21493" s="10"/>
      <c r="G21493" s="81"/>
      <c r="AU21493" s="25"/>
    </row>
    <row r="21494">
      <c r="D21494" s="10"/>
      <c r="E21494" s="10"/>
      <c r="G21494" s="81"/>
      <c r="AU21494" s="25"/>
    </row>
    <row r="21495">
      <c r="D21495" s="10"/>
      <c r="E21495" s="10"/>
      <c r="G21495" s="81"/>
      <c r="AU21495" s="25"/>
    </row>
    <row r="21496">
      <c r="D21496" s="10"/>
      <c r="E21496" s="10"/>
      <c r="G21496" s="81"/>
      <c r="AU21496" s="25"/>
    </row>
    <row r="21497">
      <c r="D21497" s="10"/>
      <c r="E21497" s="10"/>
      <c r="G21497" s="81"/>
      <c r="AU21497" s="25"/>
    </row>
    <row r="21498">
      <c r="D21498" s="10"/>
      <c r="E21498" s="10"/>
      <c r="G21498" s="81"/>
      <c r="AU21498" s="25"/>
    </row>
    <row r="21499">
      <c r="D21499" s="10"/>
      <c r="E21499" s="10"/>
      <c r="G21499" s="81"/>
      <c r="AU21499" s="25"/>
    </row>
    <row r="21500">
      <c r="D21500" s="10"/>
      <c r="E21500" s="10"/>
      <c r="G21500" s="81"/>
      <c r="AU21500" s="25"/>
    </row>
    <row r="21501">
      <c r="D21501" s="10"/>
      <c r="E21501" s="10"/>
      <c r="G21501" s="81"/>
      <c r="AU21501" s="25"/>
    </row>
    <row r="21502">
      <c r="D21502" s="10"/>
      <c r="E21502" s="10"/>
      <c r="G21502" s="81"/>
      <c r="AU21502" s="25"/>
    </row>
    <row r="21503">
      <c r="D21503" s="10"/>
      <c r="E21503" s="10"/>
      <c r="G21503" s="81"/>
      <c r="AU21503" s="25"/>
    </row>
    <row r="21504">
      <c r="D21504" s="10"/>
      <c r="E21504" s="10"/>
      <c r="G21504" s="81"/>
      <c r="AU21504" s="25"/>
    </row>
    <row r="21505">
      <c r="D21505" s="10"/>
      <c r="E21505" s="10"/>
      <c r="G21505" s="81"/>
      <c r="AU21505" s="25"/>
    </row>
    <row r="21506">
      <c r="D21506" s="10"/>
      <c r="E21506" s="10"/>
      <c r="G21506" s="81"/>
      <c r="AU21506" s="25"/>
    </row>
    <row r="21507">
      <c r="D21507" s="10"/>
      <c r="E21507" s="10"/>
      <c r="G21507" s="81"/>
      <c r="AU21507" s="25"/>
    </row>
    <row r="21508">
      <c r="D21508" s="10"/>
      <c r="E21508" s="10"/>
      <c r="G21508" s="81"/>
      <c r="AU21508" s="25"/>
    </row>
    <row r="21509">
      <c r="D21509" s="10"/>
      <c r="E21509" s="10"/>
      <c r="G21509" s="81"/>
      <c r="AU21509" s="25"/>
    </row>
    <row r="21510">
      <c r="D21510" s="10"/>
      <c r="E21510" s="10"/>
      <c r="G21510" s="81"/>
      <c r="AU21510" s="25"/>
    </row>
    <row r="21511">
      <c r="D21511" s="10"/>
      <c r="E21511" s="10"/>
      <c r="G21511" s="81"/>
      <c r="AU21511" s="25"/>
    </row>
    <row r="21512">
      <c r="D21512" s="10"/>
      <c r="E21512" s="10"/>
      <c r="G21512" s="81"/>
      <c r="AU21512" s="25"/>
    </row>
    <row r="21513">
      <c r="D21513" s="10"/>
      <c r="E21513" s="10"/>
      <c r="G21513" s="81"/>
      <c r="AU21513" s="25"/>
    </row>
    <row r="21514">
      <c r="D21514" s="10"/>
      <c r="E21514" s="10"/>
      <c r="G21514" s="81"/>
      <c r="AU21514" s="25"/>
    </row>
    <row r="21515">
      <c r="D21515" s="10"/>
      <c r="E21515" s="10"/>
      <c r="G21515" s="81"/>
      <c r="AU21515" s="25"/>
    </row>
    <row r="21516">
      <c r="D21516" s="10"/>
      <c r="E21516" s="10"/>
      <c r="G21516" s="81"/>
      <c r="AU21516" s="25"/>
    </row>
    <row r="21517">
      <c r="D21517" s="10"/>
      <c r="E21517" s="10"/>
      <c r="G21517" s="81"/>
      <c r="AU21517" s="25"/>
    </row>
    <row r="21518">
      <c r="D21518" s="10"/>
      <c r="E21518" s="10"/>
      <c r="G21518" s="81"/>
      <c r="AU21518" s="25"/>
    </row>
    <row r="21519">
      <c r="D21519" s="10"/>
      <c r="E21519" s="10"/>
      <c r="G21519" s="81"/>
      <c r="AU21519" s="25"/>
    </row>
    <row r="21520">
      <c r="D21520" s="10"/>
      <c r="E21520" s="10"/>
      <c r="G21520" s="81"/>
      <c r="AU21520" s="25"/>
    </row>
    <row r="21521">
      <c r="D21521" s="10"/>
      <c r="E21521" s="10"/>
      <c r="G21521" s="81"/>
      <c r="AU21521" s="25"/>
    </row>
    <row r="21522">
      <c r="D21522" s="10"/>
      <c r="E21522" s="10"/>
      <c r="G21522" s="81"/>
      <c r="AU21522" s="25"/>
    </row>
    <row r="21523">
      <c r="D21523" s="10"/>
      <c r="E21523" s="10"/>
      <c r="G21523" s="81"/>
      <c r="AU21523" s="25"/>
    </row>
    <row r="21524">
      <c r="D21524" s="10"/>
      <c r="E21524" s="10"/>
      <c r="G21524" s="81"/>
      <c r="AU21524" s="25"/>
    </row>
    <row r="21525">
      <c r="D21525" s="10"/>
      <c r="E21525" s="10"/>
      <c r="G21525" s="81"/>
      <c r="AU21525" s="25"/>
    </row>
    <row r="21526">
      <c r="D21526" s="10"/>
      <c r="E21526" s="10"/>
      <c r="G21526" s="81"/>
      <c r="AU21526" s="25"/>
    </row>
    <row r="21527">
      <c r="D21527" s="10"/>
      <c r="E21527" s="10"/>
      <c r="G21527" s="81"/>
      <c r="AU21527" s="25"/>
    </row>
    <row r="21528">
      <c r="D21528" s="10"/>
      <c r="E21528" s="10"/>
      <c r="G21528" s="81"/>
      <c r="AU21528" s="25"/>
    </row>
    <row r="21529">
      <c r="D21529" s="10"/>
      <c r="E21529" s="10"/>
      <c r="G21529" s="81"/>
      <c r="AU21529" s="25"/>
    </row>
    <row r="21530">
      <c r="D21530" s="10"/>
      <c r="E21530" s="10"/>
      <c r="G21530" s="81"/>
      <c r="AU21530" s="25"/>
    </row>
    <row r="21531">
      <c r="D21531" s="10"/>
      <c r="E21531" s="10"/>
      <c r="G21531" s="81"/>
      <c r="AU21531" s="25"/>
    </row>
    <row r="21532">
      <c r="D21532" s="10"/>
      <c r="E21532" s="10"/>
      <c r="G21532" s="81"/>
      <c r="AU21532" s="25"/>
    </row>
    <row r="21533">
      <c r="D21533" s="10"/>
      <c r="E21533" s="10"/>
      <c r="G21533" s="81"/>
      <c r="AU21533" s="25"/>
    </row>
    <row r="21534">
      <c r="D21534" s="10"/>
      <c r="E21534" s="10"/>
      <c r="G21534" s="81"/>
      <c r="AU21534" s="25"/>
    </row>
    <row r="21535">
      <c r="D21535" s="10"/>
      <c r="E21535" s="10"/>
      <c r="G21535" s="81"/>
      <c r="AU21535" s="25"/>
    </row>
    <row r="21536">
      <c r="D21536" s="10"/>
      <c r="E21536" s="10"/>
      <c r="G21536" s="81"/>
      <c r="AU21536" s="25"/>
    </row>
    <row r="21537">
      <c r="D21537" s="10"/>
      <c r="E21537" s="10"/>
      <c r="G21537" s="81"/>
      <c r="AU21537" s="25"/>
    </row>
    <row r="21538">
      <c r="D21538" s="10"/>
      <c r="E21538" s="10"/>
      <c r="G21538" s="81"/>
      <c r="AU21538" s="25"/>
    </row>
    <row r="21539">
      <c r="D21539" s="10"/>
      <c r="E21539" s="10"/>
      <c r="G21539" s="81"/>
      <c r="AU21539" s="25"/>
    </row>
    <row r="21540">
      <c r="D21540" s="10"/>
      <c r="E21540" s="10"/>
      <c r="G21540" s="81"/>
      <c r="AU21540" s="25"/>
    </row>
    <row r="21541">
      <c r="D21541" s="10"/>
      <c r="E21541" s="10"/>
      <c r="G21541" s="81"/>
      <c r="AU21541" s="25"/>
    </row>
    <row r="21542">
      <c r="D21542" s="10"/>
      <c r="E21542" s="10"/>
      <c r="G21542" s="81"/>
      <c r="AU21542" s="25"/>
    </row>
    <row r="21543">
      <c r="D21543" s="10"/>
      <c r="E21543" s="10"/>
      <c r="G21543" s="81"/>
      <c r="AU21543" s="25"/>
    </row>
    <row r="21544">
      <c r="D21544" s="10"/>
      <c r="E21544" s="10"/>
      <c r="G21544" s="81"/>
      <c r="AU21544" s="25"/>
    </row>
    <row r="21545">
      <c r="D21545" s="10"/>
      <c r="E21545" s="10"/>
      <c r="G21545" s="81"/>
      <c r="AU21545" s="25"/>
    </row>
    <row r="21546">
      <c r="D21546" s="10"/>
      <c r="E21546" s="10"/>
      <c r="G21546" s="81"/>
      <c r="AU21546" s="25"/>
    </row>
    <row r="21547">
      <c r="D21547" s="10"/>
      <c r="E21547" s="10"/>
      <c r="G21547" s="81"/>
      <c r="AU21547" s="25"/>
    </row>
    <row r="21548">
      <c r="D21548" s="10"/>
      <c r="E21548" s="10"/>
      <c r="G21548" s="81"/>
      <c r="AU21548" s="25"/>
    </row>
    <row r="21549">
      <c r="D21549" s="10"/>
      <c r="E21549" s="10"/>
      <c r="G21549" s="81"/>
      <c r="AU21549" s="25"/>
    </row>
    <row r="21550">
      <c r="D21550" s="10"/>
      <c r="E21550" s="10"/>
      <c r="G21550" s="81"/>
      <c r="AU21550" s="25"/>
    </row>
    <row r="21551">
      <c r="D21551" s="10"/>
      <c r="E21551" s="10"/>
      <c r="G21551" s="81"/>
      <c r="AU21551" s="25"/>
    </row>
    <row r="21552">
      <c r="D21552" s="10"/>
      <c r="E21552" s="10"/>
      <c r="G21552" s="81"/>
      <c r="AU21552" s="25"/>
    </row>
    <row r="21553">
      <c r="D21553" s="10"/>
      <c r="E21553" s="10"/>
      <c r="G21553" s="81"/>
      <c r="AU21553" s="25"/>
    </row>
    <row r="21554">
      <c r="D21554" s="10"/>
      <c r="E21554" s="10"/>
      <c r="G21554" s="81"/>
      <c r="AU21554" s="25"/>
    </row>
    <row r="21555">
      <c r="D21555" s="10"/>
      <c r="E21555" s="10"/>
      <c r="G21555" s="81"/>
      <c r="AU21555" s="25"/>
    </row>
    <row r="21556">
      <c r="D21556" s="10"/>
      <c r="E21556" s="10"/>
      <c r="G21556" s="81"/>
      <c r="AU21556" s="25"/>
    </row>
    <row r="21557">
      <c r="D21557" s="10"/>
      <c r="E21557" s="10"/>
      <c r="G21557" s="81"/>
      <c r="AU21557" s="25"/>
    </row>
    <row r="21558">
      <c r="D21558" s="10"/>
      <c r="E21558" s="10"/>
      <c r="G21558" s="81"/>
      <c r="AU21558" s="25"/>
    </row>
    <row r="21559">
      <c r="D21559" s="10"/>
      <c r="E21559" s="10"/>
      <c r="G21559" s="81"/>
      <c r="AU21559" s="25"/>
    </row>
    <row r="21560">
      <c r="D21560" s="10"/>
      <c r="E21560" s="10"/>
      <c r="G21560" s="81"/>
      <c r="AU21560" s="25"/>
    </row>
    <row r="21561">
      <c r="D21561" s="10"/>
      <c r="E21561" s="10"/>
      <c r="G21561" s="81"/>
      <c r="AU21561" s="25"/>
    </row>
    <row r="21562">
      <c r="D21562" s="10"/>
      <c r="E21562" s="10"/>
      <c r="G21562" s="81"/>
      <c r="AU21562" s="25"/>
    </row>
    <row r="21563">
      <c r="D21563" s="10"/>
      <c r="E21563" s="10"/>
      <c r="G21563" s="81"/>
      <c r="AU21563" s="25"/>
    </row>
    <row r="21564">
      <c r="D21564" s="10"/>
      <c r="E21564" s="10"/>
      <c r="G21564" s="81"/>
      <c r="AU21564" s="25"/>
    </row>
    <row r="21565">
      <c r="D21565" s="10"/>
      <c r="E21565" s="10"/>
      <c r="G21565" s="81"/>
      <c r="AU21565" s="25"/>
    </row>
    <row r="21566">
      <c r="D21566" s="10"/>
      <c r="E21566" s="10"/>
      <c r="G21566" s="81"/>
      <c r="AU21566" s="25"/>
    </row>
    <row r="21567">
      <c r="D21567" s="10"/>
      <c r="E21567" s="10"/>
      <c r="G21567" s="81"/>
      <c r="AU21567" s="25"/>
    </row>
    <row r="21568">
      <c r="D21568" s="10"/>
      <c r="E21568" s="10"/>
      <c r="G21568" s="81"/>
      <c r="AU21568" s="25"/>
    </row>
    <row r="21569">
      <c r="D21569" s="10"/>
      <c r="E21569" s="10"/>
      <c r="G21569" s="81"/>
      <c r="AU21569" s="25"/>
    </row>
    <row r="21570">
      <c r="D21570" s="10"/>
      <c r="E21570" s="10"/>
      <c r="G21570" s="81"/>
      <c r="AU21570" s="25"/>
    </row>
    <row r="21571">
      <c r="D21571" s="10"/>
      <c r="E21571" s="10"/>
      <c r="G21571" s="81"/>
      <c r="AU21571" s="25"/>
    </row>
    <row r="21572">
      <c r="D21572" s="10"/>
      <c r="E21572" s="10"/>
      <c r="G21572" s="81"/>
      <c r="AU21572" s="25"/>
    </row>
    <row r="21573">
      <c r="D21573" s="10"/>
      <c r="E21573" s="10"/>
      <c r="G21573" s="81"/>
      <c r="AU21573" s="25"/>
    </row>
    <row r="21574">
      <c r="D21574" s="10"/>
      <c r="E21574" s="10"/>
      <c r="G21574" s="81"/>
      <c r="AU21574" s="25"/>
    </row>
    <row r="21575">
      <c r="D21575" s="10"/>
      <c r="E21575" s="10"/>
      <c r="G21575" s="81"/>
      <c r="AU21575" s="25"/>
    </row>
    <row r="21576">
      <c r="D21576" s="10"/>
      <c r="E21576" s="10"/>
      <c r="G21576" s="81"/>
      <c r="AU21576" s="25"/>
    </row>
    <row r="21577">
      <c r="D21577" s="10"/>
      <c r="E21577" s="10"/>
      <c r="G21577" s="81"/>
      <c r="AU21577" s="25"/>
    </row>
    <row r="21578">
      <c r="D21578" s="10"/>
      <c r="E21578" s="10"/>
      <c r="G21578" s="81"/>
      <c r="AU21578" s="25"/>
    </row>
    <row r="21579">
      <c r="D21579" s="10"/>
      <c r="E21579" s="10"/>
      <c r="G21579" s="81"/>
      <c r="AU21579" s="25"/>
    </row>
    <row r="21580">
      <c r="D21580" s="10"/>
      <c r="E21580" s="10"/>
      <c r="G21580" s="81"/>
      <c r="AU21580" s="25"/>
    </row>
    <row r="21581">
      <c r="D21581" s="10"/>
      <c r="E21581" s="10"/>
      <c r="G21581" s="81"/>
      <c r="AU21581" s="25"/>
    </row>
    <row r="21582">
      <c r="D21582" s="10"/>
      <c r="E21582" s="10"/>
      <c r="G21582" s="81"/>
      <c r="AU21582" s="25"/>
    </row>
    <row r="21583">
      <c r="D21583" s="10"/>
      <c r="E21583" s="10"/>
      <c r="G21583" s="81"/>
      <c r="AU21583" s="25"/>
    </row>
    <row r="21584">
      <c r="D21584" s="10"/>
      <c r="E21584" s="10"/>
      <c r="G21584" s="81"/>
      <c r="AU21584" s="25"/>
    </row>
    <row r="21585">
      <c r="D21585" s="10"/>
      <c r="E21585" s="10"/>
      <c r="G21585" s="81"/>
      <c r="AU21585" s="25"/>
    </row>
    <row r="21586">
      <c r="D21586" s="10"/>
      <c r="E21586" s="10"/>
      <c r="G21586" s="81"/>
      <c r="AU21586" s="25"/>
    </row>
    <row r="21587">
      <c r="D21587" s="10"/>
      <c r="E21587" s="10"/>
      <c r="G21587" s="81"/>
      <c r="AU21587" s="25"/>
    </row>
    <row r="21588">
      <c r="D21588" s="10"/>
      <c r="E21588" s="10"/>
      <c r="G21588" s="81"/>
      <c r="AU21588" s="25"/>
    </row>
    <row r="21589">
      <c r="D21589" s="10"/>
      <c r="E21589" s="10"/>
      <c r="G21589" s="81"/>
      <c r="AU21589" s="25"/>
    </row>
    <row r="21590">
      <c r="D21590" s="10"/>
      <c r="E21590" s="10"/>
      <c r="G21590" s="81"/>
      <c r="AU21590" s="25"/>
    </row>
    <row r="21591">
      <c r="D21591" s="10"/>
      <c r="E21591" s="10"/>
      <c r="G21591" s="81"/>
      <c r="AU21591" s="25"/>
    </row>
    <row r="21592">
      <c r="D21592" s="10"/>
      <c r="E21592" s="10"/>
      <c r="G21592" s="81"/>
      <c r="AU21592" s="25"/>
    </row>
    <row r="21593">
      <c r="D21593" s="10"/>
      <c r="E21593" s="10"/>
      <c r="G21593" s="81"/>
      <c r="AU21593" s="25"/>
    </row>
    <row r="21594">
      <c r="D21594" s="10"/>
      <c r="E21594" s="10"/>
      <c r="G21594" s="81"/>
      <c r="AU21594" s="25"/>
    </row>
    <row r="21595">
      <c r="D21595" s="10"/>
      <c r="E21595" s="10"/>
      <c r="G21595" s="81"/>
      <c r="AU21595" s="25"/>
    </row>
    <row r="21596">
      <c r="D21596" s="10"/>
      <c r="E21596" s="10"/>
      <c r="G21596" s="81"/>
      <c r="AU21596" s="25"/>
    </row>
    <row r="21597">
      <c r="D21597" s="10"/>
      <c r="E21597" s="10"/>
      <c r="G21597" s="81"/>
      <c r="AU21597" s="25"/>
    </row>
    <row r="21598">
      <c r="D21598" s="10"/>
      <c r="E21598" s="10"/>
      <c r="G21598" s="81"/>
      <c r="AU21598" s="25"/>
    </row>
    <row r="21599">
      <c r="D21599" s="10"/>
      <c r="E21599" s="10"/>
      <c r="G21599" s="81"/>
      <c r="AU21599" s="25"/>
    </row>
    <row r="21600">
      <c r="D21600" s="10"/>
      <c r="E21600" s="10"/>
      <c r="G21600" s="81"/>
      <c r="AU21600" s="25"/>
    </row>
    <row r="21601">
      <c r="D21601" s="10"/>
      <c r="E21601" s="10"/>
      <c r="G21601" s="81"/>
      <c r="AU21601" s="25"/>
    </row>
    <row r="21602">
      <c r="D21602" s="10"/>
      <c r="E21602" s="10"/>
      <c r="G21602" s="81"/>
      <c r="AU21602" s="25"/>
    </row>
    <row r="21603">
      <c r="D21603" s="10"/>
      <c r="E21603" s="10"/>
      <c r="G21603" s="81"/>
      <c r="AU21603" s="25"/>
    </row>
    <row r="21604">
      <c r="D21604" s="10"/>
      <c r="E21604" s="10"/>
      <c r="G21604" s="81"/>
      <c r="AU21604" s="25"/>
    </row>
    <row r="21605">
      <c r="D21605" s="10"/>
      <c r="E21605" s="10"/>
      <c r="G21605" s="81"/>
      <c r="AU21605" s="25"/>
    </row>
    <row r="21606">
      <c r="D21606" s="10"/>
      <c r="E21606" s="10"/>
      <c r="G21606" s="81"/>
      <c r="AU21606" s="25"/>
    </row>
    <row r="21607">
      <c r="D21607" s="10"/>
      <c r="E21607" s="10"/>
      <c r="G21607" s="81"/>
      <c r="AU21607" s="25"/>
    </row>
    <row r="21608">
      <c r="D21608" s="10"/>
      <c r="E21608" s="10"/>
      <c r="G21608" s="81"/>
      <c r="AU21608" s="25"/>
    </row>
    <row r="21609">
      <c r="D21609" s="10"/>
      <c r="E21609" s="10"/>
      <c r="G21609" s="81"/>
      <c r="AU21609" s="25"/>
    </row>
    <row r="21610">
      <c r="D21610" s="10"/>
      <c r="E21610" s="10"/>
      <c r="G21610" s="81"/>
      <c r="AU21610" s="25"/>
    </row>
    <row r="21611">
      <c r="D21611" s="10"/>
      <c r="E21611" s="10"/>
      <c r="G21611" s="81"/>
      <c r="AU21611" s="25"/>
    </row>
    <row r="21612">
      <c r="D21612" s="10"/>
      <c r="E21612" s="10"/>
      <c r="G21612" s="81"/>
      <c r="AU21612" s="25"/>
    </row>
    <row r="21613">
      <c r="D21613" s="10"/>
      <c r="E21613" s="10"/>
      <c r="G21613" s="81"/>
      <c r="AU21613" s="25"/>
    </row>
    <row r="21614">
      <c r="D21614" s="10"/>
      <c r="E21614" s="10"/>
      <c r="G21614" s="81"/>
      <c r="AU21614" s="25"/>
    </row>
    <row r="21615">
      <c r="D21615" s="10"/>
      <c r="E21615" s="10"/>
      <c r="G21615" s="81"/>
      <c r="AU21615" s="25"/>
    </row>
    <row r="21616">
      <c r="D21616" s="10"/>
      <c r="E21616" s="10"/>
      <c r="G21616" s="81"/>
      <c r="AU21616" s="25"/>
    </row>
    <row r="21617">
      <c r="D21617" s="10"/>
      <c r="E21617" s="10"/>
      <c r="G21617" s="81"/>
      <c r="AU21617" s="25"/>
    </row>
    <row r="21618">
      <c r="D21618" s="10"/>
      <c r="E21618" s="10"/>
      <c r="G21618" s="81"/>
      <c r="AU21618" s="25"/>
    </row>
    <row r="21619">
      <c r="D21619" s="10"/>
      <c r="E21619" s="10"/>
      <c r="G21619" s="81"/>
      <c r="AU21619" s="25"/>
    </row>
    <row r="21620">
      <c r="D21620" s="10"/>
      <c r="E21620" s="10"/>
      <c r="G21620" s="81"/>
      <c r="AU21620" s="25"/>
    </row>
    <row r="21621">
      <c r="D21621" s="10"/>
      <c r="E21621" s="10"/>
      <c r="G21621" s="81"/>
      <c r="AU21621" s="25"/>
    </row>
    <row r="21622">
      <c r="D21622" s="10"/>
      <c r="E21622" s="10"/>
      <c r="G21622" s="81"/>
      <c r="AU21622" s="25"/>
    </row>
    <row r="21623">
      <c r="D21623" s="10"/>
      <c r="E21623" s="10"/>
      <c r="G21623" s="81"/>
      <c r="AU21623" s="25"/>
    </row>
    <row r="21624">
      <c r="D21624" s="10"/>
      <c r="E21624" s="10"/>
      <c r="G21624" s="81"/>
      <c r="AU21624" s="25"/>
    </row>
    <row r="21625">
      <c r="D21625" s="10"/>
      <c r="E21625" s="10"/>
      <c r="G21625" s="81"/>
      <c r="AU21625" s="25"/>
    </row>
    <row r="21626">
      <c r="D21626" s="10"/>
      <c r="E21626" s="10"/>
      <c r="G21626" s="81"/>
      <c r="AU21626" s="25"/>
    </row>
    <row r="21627">
      <c r="D21627" s="10"/>
      <c r="E21627" s="10"/>
      <c r="G21627" s="81"/>
      <c r="AU21627" s="25"/>
    </row>
    <row r="21628">
      <c r="D21628" s="10"/>
      <c r="E21628" s="10"/>
      <c r="G21628" s="81"/>
      <c r="AU21628" s="25"/>
    </row>
    <row r="21629">
      <c r="D21629" s="10"/>
      <c r="E21629" s="10"/>
      <c r="G21629" s="81"/>
      <c r="AU21629" s="25"/>
    </row>
    <row r="21630">
      <c r="D21630" s="10"/>
      <c r="E21630" s="10"/>
      <c r="G21630" s="81"/>
      <c r="AU21630" s="25"/>
    </row>
    <row r="21631">
      <c r="D21631" s="10"/>
      <c r="E21631" s="10"/>
      <c r="G21631" s="81"/>
      <c r="AU21631" s="25"/>
    </row>
    <row r="21632">
      <c r="D21632" s="10"/>
      <c r="E21632" s="10"/>
      <c r="G21632" s="81"/>
      <c r="AU21632" s="25"/>
    </row>
    <row r="21633">
      <c r="D21633" s="10"/>
      <c r="E21633" s="10"/>
      <c r="G21633" s="81"/>
      <c r="AU21633" s="25"/>
    </row>
    <row r="21634">
      <c r="D21634" s="10"/>
      <c r="E21634" s="10"/>
      <c r="G21634" s="81"/>
      <c r="AU21634" s="25"/>
    </row>
    <row r="21635">
      <c r="D21635" s="10"/>
      <c r="E21635" s="10"/>
      <c r="G21635" s="81"/>
      <c r="AU21635" s="25"/>
    </row>
    <row r="21636">
      <c r="D21636" s="10"/>
      <c r="E21636" s="10"/>
      <c r="G21636" s="81"/>
      <c r="AU21636" s="25"/>
    </row>
    <row r="21637">
      <c r="D21637" s="10"/>
      <c r="E21637" s="10"/>
      <c r="G21637" s="81"/>
      <c r="AU21637" s="25"/>
    </row>
    <row r="21638">
      <c r="D21638" s="10"/>
      <c r="E21638" s="10"/>
      <c r="G21638" s="81"/>
      <c r="AU21638" s="25"/>
    </row>
    <row r="21639">
      <c r="D21639" s="10"/>
      <c r="E21639" s="10"/>
      <c r="G21639" s="81"/>
      <c r="AU21639" s="25"/>
    </row>
    <row r="21640">
      <c r="D21640" s="10"/>
      <c r="E21640" s="10"/>
      <c r="G21640" s="81"/>
      <c r="AU21640" s="25"/>
    </row>
    <row r="21641">
      <c r="D21641" s="10"/>
      <c r="E21641" s="10"/>
      <c r="G21641" s="81"/>
      <c r="AU21641" s="25"/>
    </row>
    <row r="21642">
      <c r="D21642" s="10"/>
      <c r="E21642" s="10"/>
      <c r="G21642" s="81"/>
      <c r="AU21642" s="25"/>
    </row>
    <row r="21643">
      <c r="D21643" s="10"/>
      <c r="E21643" s="10"/>
      <c r="G21643" s="81"/>
      <c r="AU21643" s="25"/>
    </row>
    <row r="21644">
      <c r="D21644" s="10"/>
      <c r="E21644" s="10"/>
      <c r="G21644" s="81"/>
      <c r="AU21644" s="25"/>
    </row>
    <row r="21645">
      <c r="D21645" s="10"/>
      <c r="E21645" s="10"/>
      <c r="G21645" s="81"/>
      <c r="AU21645" s="25"/>
    </row>
    <row r="21646">
      <c r="D21646" s="10"/>
      <c r="E21646" s="10"/>
      <c r="G21646" s="81"/>
      <c r="AU21646" s="25"/>
    </row>
    <row r="21647">
      <c r="D21647" s="10"/>
      <c r="E21647" s="10"/>
      <c r="G21647" s="81"/>
      <c r="AU21647" s="25"/>
    </row>
    <row r="21648">
      <c r="D21648" s="10"/>
      <c r="E21648" s="10"/>
      <c r="G21648" s="81"/>
      <c r="AU21648" s="25"/>
    </row>
    <row r="21649">
      <c r="D21649" s="10"/>
      <c r="E21649" s="10"/>
      <c r="G21649" s="81"/>
      <c r="AU21649" s="25"/>
    </row>
    <row r="21650">
      <c r="D21650" s="10"/>
      <c r="E21650" s="10"/>
      <c r="G21650" s="81"/>
      <c r="AU21650" s="25"/>
    </row>
    <row r="21651">
      <c r="D21651" s="10"/>
      <c r="E21651" s="10"/>
      <c r="G21651" s="81"/>
      <c r="AU21651" s="25"/>
    </row>
    <row r="21652">
      <c r="D21652" s="10"/>
      <c r="E21652" s="10"/>
      <c r="G21652" s="81"/>
      <c r="AU21652" s="25"/>
    </row>
    <row r="21653">
      <c r="D21653" s="10"/>
      <c r="E21653" s="10"/>
      <c r="G21653" s="81"/>
      <c r="AU21653" s="25"/>
    </row>
    <row r="21654">
      <c r="D21654" s="10"/>
      <c r="E21654" s="10"/>
      <c r="G21654" s="81"/>
      <c r="AU21654" s="25"/>
    </row>
    <row r="21655">
      <c r="D21655" s="10"/>
      <c r="E21655" s="10"/>
      <c r="G21655" s="81"/>
      <c r="AU21655" s="25"/>
    </row>
    <row r="21656">
      <c r="D21656" s="10"/>
      <c r="E21656" s="10"/>
      <c r="G21656" s="81"/>
      <c r="AU21656" s="25"/>
    </row>
    <row r="21657">
      <c r="D21657" s="10"/>
      <c r="E21657" s="10"/>
      <c r="G21657" s="81"/>
      <c r="AU21657" s="25"/>
    </row>
    <row r="21658">
      <c r="D21658" s="10"/>
      <c r="E21658" s="10"/>
      <c r="G21658" s="81"/>
      <c r="AU21658" s="25"/>
    </row>
    <row r="21659">
      <c r="D21659" s="10"/>
      <c r="E21659" s="10"/>
      <c r="G21659" s="81"/>
      <c r="AU21659" s="25"/>
    </row>
    <row r="21660">
      <c r="D21660" s="10"/>
      <c r="E21660" s="10"/>
      <c r="G21660" s="81"/>
      <c r="AU21660" s="25"/>
    </row>
    <row r="21661">
      <c r="D21661" s="10"/>
      <c r="E21661" s="10"/>
      <c r="G21661" s="81"/>
      <c r="AU21661" s="25"/>
    </row>
    <row r="21662">
      <c r="D21662" s="10"/>
      <c r="E21662" s="10"/>
      <c r="G21662" s="81"/>
      <c r="AU21662" s="25"/>
    </row>
    <row r="21663">
      <c r="D21663" s="10"/>
      <c r="E21663" s="10"/>
      <c r="G21663" s="81"/>
      <c r="AU21663" s="25"/>
    </row>
    <row r="21664">
      <c r="D21664" s="10"/>
      <c r="E21664" s="10"/>
      <c r="G21664" s="81"/>
      <c r="AU21664" s="25"/>
    </row>
    <row r="21665">
      <c r="D21665" s="10"/>
      <c r="E21665" s="10"/>
      <c r="G21665" s="81"/>
      <c r="AU21665" s="25"/>
    </row>
    <row r="21666">
      <c r="D21666" s="10"/>
      <c r="E21666" s="10"/>
      <c r="G21666" s="81"/>
      <c r="AU21666" s="25"/>
    </row>
    <row r="21667">
      <c r="D21667" s="10"/>
      <c r="E21667" s="10"/>
      <c r="G21667" s="81"/>
      <c r="AU21667" s="25"/>
    </row>
    <row r="21668">
      <c r="D21668" s="10"/>
      <c r="E21668" s="10"/>
      <c r="G21668" s="81"/>
      <c r="AU21668" s="25"/>
    </row>
    <row r="21669">
      <c r="D21669" s="10"/>
      <c r="E21669" s="10"/>
      <c r="G21669" s="81"/>
      <c r="AU21669" s="25"/>
    </row>
    <row r="21670">
      <c r="D21670" s="10"/>
      <c r="E21670" s="10"/>
      <c r="G21670" s="81"/>
      <c r="AU21670" s="25"/>
    </row>
    <row r="21671">
      <c r="D21671" s="10"/>
      <c r="E21671" s="10"/>
      <c r="G21671" s="81"/>
      <c r="AU21671" s="25"/>
    </row>
    <row r="21672">
      <c r="D21672" s="10"/>
      <c r="E21672" s="10"/>
      <c r="G21672" s="81"/>
      <c r="AU21672" s="25"/>
    </row>
    <row r="21673">
      <c r="D21673" s="10"/>
      <c r="E21673" s="10"/>
      <c r="G21673" s="81"/>
      <c r="AU21673" s="25"/>
    </row>
    <row r="21674">
      <c r="D21674" s="10"/>
      <c r="E21674" s="10"/>
      <c r="G21674" s="81"/>
      <c r="AU21674" s="25"/>
    </row>
    <row r="21675">
      <c r="D21675" s="10"/>
      <c r="E21675" s="10"/>
      <c r="G21675" s="81"/>
      <c r="AU21675" s="25"/>
    </row>
    <row r="21676">
      <c r="D21676" s="10"/>
      <c r="E21676" s="10"/>
      <c r="G21676" s="81"/>
      <c r="AU21676" s="25"/>
    </row>
    <row r="21677">
      <c r="D21677" s="10"/>
      <c r="E21677" s="10"/>
      <c r="G21677" s="81"/>
      <c r="AU21677" s="25"/>
    </row>
    <row r="21678">
      <c r="D21678" s="10"/>
      <c r="E21678" s="10"/>
      <c r="G21678" s="81"/>
      <c r="AU21678" s="25"/>
    </row>
    <row r="21679">
      <c r="D21679" s="10"/>
      <c r="E21679" s="10"/>
      <c r="G21679" s="81"/>
      <c r="AU21679" s="25"/>
    </row>
    <row r="21680">
      <c r="D21680" s="10"/>
      <c r="E21680" s="10"/>
      <c r="G21680" s="81"/>
      <c r="AU21680" s="25"/>
    </row>
    <row r="21681">
      <c r="D21681" s="10"/>
      <c r="E21681" s="10"/>
      <c r="G21681" s="81"/>
      <c r="AU21681" s="25"/>
    </row>
    <row r="21682">
      <c r="D21682" s="10"/>
      <c r="E21682" s="10"/>
      <c r="G21682" s="81"/>
      <c r="AU21682" s="25"/>
    </row>
    <row r="21683">
      <c r="D21683" s="10"/>
      <c r="E21683" s="10"/>
      <c r="G21683" s="81"/>
      <c r="AU21683" s="25"/>
    </row>
    <row r="21684">
      <c r="D21684" s="10"/>
      <c r="E21684" s="10"/>
      <c r="G21684" s="81"/>
      <c r="AU21684" s="25"/>
    </row>
    <row r="21685">
      <c r="D21685" s="10"/>
      <c r="E21685" s="10"/>
      <c r="G21685" s="81"/>
      <c r="AU21685" s="25"/>
    </row>
    <row r="21686">
      <c r="D21686" s="10"/>
      <c r="E21686" s="10"/>
      <c r="G21686" s="81"/>
      <c r="AU21686" s="25"/>
    </row>
    <row r="21687">
      <c r="D21687" s="10"/>
      <c r="E21687" s="10"/>
      <c r="G21687" s="81"/>
      <c r="AU21687" s="25"/>
    </row>
    <row r="21688">
      <c r="D21688" s="10"/>
      <c r="E21688" s="10"/>
      <c r="G21688" s="81"/>
      <c r="AU21688" s="25"/>
    </row>
    <row r="21689">
      <c r="D21689" s="10"/>
      <c r="E21689" s="10"/>
      <c r="G21689" s="81"/>
      <c r="AU21689" s="25"/>
    </row>
    <row r="21690">
      <c r="D21690" s="10"/>
      <c r="E21690" s="10"/>
      <c r="G21690" s="81"/>
      <c r="AU21690" s="25"/>
    </row>
    <row r="21691">
      <c r="D21691" s="10"/>
      <c r="E21691" s="10"/>
      <c r="G21691" s="81"/>
      <c r="AU21691" s="25"/>
    </row>
    <row r="21692">
      <c r="D21692" s="10"/>
      <c r="E21692" s="10"/>
      <c r="G21692" s="81"/>
      <c r="AU21692" s="25"/>
    </row>
    <row r="21693">
      <c r="D21693" s="10"/>
      <c r="E21693" s="10"/>
      <c r="G21693" s="81"/>
      <c r="AU21693" s="25"/>
    </row>
    <row r="21694">
      <c r="D21694" s="10"/>
      <c r="E21694" s="10"/>
      <c r="G21694" s="81"/>
      <c r="AU21694" s="25"/>
    </row>
    <row r="21695">
      <c r="D21695" s="10"/>
      <c r="E21695" s="10"/>
      <c r="G21695" s="81"/>
      <c r="AU21695" s="25"/>
    </row>
    <row r="21696">
      <c r="D21696" s="10"/>
      <c r="E21696" s="10"/>
      <c r="G21696" s="81"/>
      <c r="AU21696" s="25"/>
    </row>
    <row r="21697">
      <c r="D21697" s="10"/>
      <c r="E21697" s="10"/>
      <c r="G21697" s="81"/>
      <c r="AU21697" s="25"/>
    </row>
    <row r="21698">
      <c r="D21698" s="10"/>
      <c r="E21698" s="10"/>
      <c r="G21698" s="81"/>
      <c r="AU21698" s="25"/>
    </row>
    <row r="21699">
      <c r="D21699" s="10"/>
      <c r="E21699" s="10"/>
      <c r="G21699" s="81"/>
      <c r="AU21699" s="25"/>
    </row>
    <row r="21700">
      <c r="D21700" s="10"/>
      <c r="E21700" s="10"/>
      <c r="G21700" s="81"/>
      <c r="AU21700" s="25"/>
    </row>
    <row r="21701">
      <c r="D21701" s="10"/>
      <c r="E21701" s="10"/>
      <c r="G21701" s="81"/>
      <c r="AU21701" s="25"/>
    </row>
    <row r="21702">
      <c r="D21702" s="10"/>
      <c r="E21702" s="10"/>
      <c r="G21702" s="81"/>
      <c r="AU21702" s="25"/>
    </row>
    <row r="21703">
      <c r="D21703" s="10"/>
      <c r="E21703" s="10"/>
      <c r="G21703" s="81"/>
      <c r="AU21703" s="25"/>
    </row>
    <row r="21704">
      <c r="D21704" s="10"/>
      <c r="E21704" s="10"/>
      <c r="G21704" s="81"/>
      <c r="AU21704" s="25"/>
    </row>
    <row r="21705">
      <c r="D21705" s="10"/>
      <c r="E21705" s="10"/>
      <c r="G21705" s="81"/>
      <c r="AU21705" s="25"/>
    </row>
    <row r="21706">
      <c r="D21706" s="10"/>
      <c r="E21706" s="10"/>
      <c r="G21706" s="81"/>
      <c r="AU21706" s="25"/>
    </row>
    <row r="21707">
      <c r="D21707" s="10"/>
      <c r="E21707" s="10"/>
      <c r="G21707" s="81"/>
      <c r="AU21707" s="25"/>
    </row>
    <row r="21708">
      <c r="D21708" s="10"/>
      <c r="E21708" s="10"/>
      <c r="G21708" s="81"/>
      <c r="AU21708" s="25"/>
    </row>
    <row r="21709">
      <c r="D21709" s="10"/>
      <c r="E21709" s="10"/>
      <c r="G21709" s="81"/>
      <c r="AU21709" s="25"/>
    </row>
    <row r="21710">
      <c r="D21710" s="10"/>
      <c r="E21710" s="10"/>
      <c r="G21710" s="81"/>
      <c r="AU21710" s="25"/>
    </row>
    <row r="21711">
      <c r="D21711" s="10"/>
      <c r="E21711" s="10"/>
      <c r="G21711" s="81"/>
      <c r="AU21711" s="25"/>
    </row>
    <row r="21712">
      <c r="D21712" s="10"/>
      <c r="E21712" s="10"/>
      <c r="G21712" s="81"/>
      <c r="AU21712" s="25"/>
    </row>
    <row r="21713">
      <c r="D21713" s="10"/>
      <c r="E21713" s="10"/>
      <c r="G21713" s="81"/>
      <c r="AU21713" s="25"/>
    </row>
    <row r="21714">
      <c r="D21714" s="10"/>
      <c r="E21714" s="10"/>
      <c r="G21714" s="81"/>
      <c r="AU21714" s="25"/>
    </row>
    <row r="21715">
      <c r="D21715" s="10"/>
      <c r="E21715" s="10"/>
      <c r="G21715" s="81"/>
      <c r="AU21715" s="25"/>
    </row>
    <row r="21716">
      <c r="D21716" s="10"/>
      <c r="E21716" s="10"/>
      <c r="G21716" s="81"/>
      <c r="AU21716" s="25"/>
    </row>
    <row r="21717">
      <c r="D21717" s="10"/>
      <c r="E21717" s="10"/>
      <c r="G21717" s="81"/>
      <c r="AU21717" s="25"/>
    </row>
    <row r="21718">
      <c r="D21718" s="10"/>
      <c r="E21718" s="10"/>
      <c r="G21718" s="81"/>
      <c r="AU21718" s="25"/>
    </row>
    <row r="21719">
      <c r="D21719" s="10"/>
      <c r="E21719" s="10"/>
      <c r="G21719" s="81"/>
      <c r="AU21719" s="25"/>
    </row>
    <row r="21720">
      <c r="D21720" s="10"/>
      <c r="E21720" s="10"/>
      <c r="G21720" s="81"/>
      <c r="AU21720" s="25"/>
    </row>
    <row r="21721">
      <c r="D21721" s="10"/>
      <c r="E21721" s="10"/>
      <c r="G21721" s="81"/>
      <c r="AU21721" s="25"/>
    </row>
    <row r="21722">
      <c r="D21722" s="10"/>
      <c r="E21722" s="10"/>
      <c r="G21722" s="81"/>
      <c r="AU21722" s="25"/>
    </row>
    <row r="21723">
      <c r="D21723" s="10"/>
      <c r="E21723" s="10"/>
      <c r="G21723" s="81"/>
      <c r="AU21723" s="25"/>
    </row>
    <row r="21724">
      <c r="D21724" s="10"/>
      <c r="E21724" s="10"/>
      <c r="G21724" s="81"/>
      <c r="AU21724" s="25"/>
    </row>
    <row r="21725">
      <c r="D21725" s="10"/>
      <c r="E21725" s="10"/>
      <c r="G21725" s="81"/>
      <c r="AU21725" s="25"/>
    </row>
    <row r="21726">
      <c r="D21726" s="10"/>
      <c r="E21726" s="10"/>
      <c r="G21726" s="81"/>
      <c r="AU21726" s="25"/>
    </row>
    <row r="21727">
      <c r="D21727" s="10"/>
      <c r="E21727" s="10"/>
      <c r="G21727" s="81"/>
      <c r="AU21727" s="25"/>
    </row>
    <row r="21728">
      <c r="D21728" s="10"/>
      <c r="E21728" s="10"/>
      <c r="G21728" s="81"/>
      <c r="AU21728" s="25"/>
    </row>
    <row r="21729">
      <c r="D21729" s="10"/>
      <c r="E21729" s="10"/>
      <c r="G21729" s="81"/>
      <c r="AU21729" s="25"/>
    </row>
    <row r="21730">
      <c r="D21730" s="10"/>
      <c r="E21730" s="10"/>
      <c r="G21730" s="81"/>
      <c r="AU21730" s="25"/>
    </row>
    <row r="21731">
      <c r="D21731" s="10"/>
      <c r="E21731" s="10"/>
      <c r="G21731" s="81"/>
      <c r="AU21731" s="25"/>
    </row>
    <row r="21732">
      <c r="D21732" s="10"/>
      <c r="E21732" s="10"/>
      <c r="G21732" s="81"/>
      <c r="AU21732" s="25"/>
    </row>
    <row r="21733">
      <c r="D21733" s="10"/>
      <c r="E21733" s="10"/>
      <c r="G21733" s="81"/>
      <c r="AU21733" s="25"/>
    </row>
    <row r="21734">
      <c r="D21734" s="10"/>
      <c r="E21734" s="10"/>
      <c r="G21734" s="81"/>
      <c r="AU21734" s="25"/>
    </row>
    <row r="21735">
      <c r="D21735" s="10"/>
      <c r="E21735" s="10"/>
      <c r="G21735" s="81"/>
      <c r="AU21735" s="25"/>
    </row>
    <row r="21736">
      <c r="D21736" s="10"/>
      <c r="E21736" s="10"/>
      <c r="G21736" s="81"/>
      <c r="AU21736" s="25"/>
    </row>
    <row r="21737">
      <c r="D21737" s="10"/>
      <c r="E21737" s="10"/>
      <c r="G21737" s="81"/>
      <c r="AU21737" s="25"/>
    </row>
    <row r="21738">
      <c r="D21738" s="10"/>
      <c r="E21738" s="10"/>
      <c r="G21738" s="81"/>
      <c r="AU21738" s="25"/>
    </row>
    <row r="21739">
      <c r="D21739" s="10"/>
      <c r="E21739" s="10"/>
      <c r="G21739" s="81"/>
      <c r="AU21739" s="25"/>
    </row>
    <row r="21740">
      <c r="D21740" s="10"/>
      <c r="E21740" s="10"/>
      <c r="G21740" s="81"/>
      <c r="AU21740" s="25"/>
    </row>
    <row r="21741">
      <c r="D21741" s="10"/>
      <c r="E21741" s="10"/>
      <c r="G21741" s="81"/>
      <c r="AU21741" s="25"/>
    </row>
    <row r="21742">
      <c r="D21742" s="10"/>
      <c r="E21742" s="10"/>
      <c r="G21742" s="81"/>
      <c r="AU21742" s="25"/>
    </row>
    <row r="21743">
      <c r="D21743" s="10"/>
      <c r="E21743" s="10"/>
      <c r="G21743" s="81"/>
      <c r="AU21743" s="25"/>
    </row>
    <row r="21744">
      <c r="D21744" s="10"/>
      <c r="E21744" s="10"/>
      <c r="G21744" s="81"/>
      <c r="AU21744" s="25"/>
    </row>
    <row r="21745">
      <c r="D21745" s="10"/>
      <c r="E21745" s="10"/>
      <c r="G21745" s="81"/>
      <c r="AU21745" s="25"/>
    </row>
    <row r="21746">
      <c r="D21746" s="10"/>
      <c r="E21746" s="10"/>
      <c r="G21746" s="81"/>
      <c r="AU21746" s="25"/>
    </row>
    <row r="21747">
      <c r="D21747" s="10"/>
      <c r="E21747" s="10"/>
      <c r="G21747" s="81"/>
      <c r="AU21747" s="25"/>
    </row>
    <row r="21748">
      <c r="D21748" s="10"/>
      <c r="E21748" s="10"/>
      <c r="G21748" s="81"/>
      <c r="AU21748" s="25"/>
    </row>
    <row r="21749">
      <c r="D21749" s="10"/>
      <c r="E21749" s="10"/>
      <c r="G21749" s="81"/>
      <c r="AU21749" s="25"/>
    </row>
    <row r="21750">
      <c r="D21750" s="10"/>
      <c r="E21750" s="10"/>
      <c r="G21750" s="81"/>
      <c r="AU21750" s="25"/>
    </row>
    <row r="21751">
      <c r="D21751" s="10"/>
      <c r="E21751" s="10"/>
      <c r="G21751" s="81"/>
      <c r="AU21751" s="25"/>
    </row>
    <row r="21752">
      <c r="D21752" s="10"/>
      <c r="E21752" s="10"/>
      <c r="G21752" s="81"/>
      <c r="AU21752" s="25"/>
    </row>
    <row r="21753">
      <c r="D21753" s="10"/>
      <c r="E21753" s="10"/>
      <c r="G21753" s="81"/>
      <c r="AU21753" s="25"/>
    </row>
    <row r="21754">
      <c r="D21754" s="10"/>
      <c r="E21754" s="10"/>
      <c r="G21754" s="81"/>
      <c r="AU21754" s="25"/>
    </row>
    <row r="21755">
      <c r="D21755" s="10"/>
      <c r="E21755" s="10"/>
      <c r="G21755" s="81"/>
      <c r="AU21755" s="25"/>
    </row>
    <row r="21756">
      <c r="D21756" s="10"/>
      <c r="E21756" s="10"/>
      <c r="G21756" s="81"/>
      <c r="AU21756" s="25"/>
    </row>
    <row r="21757">
      <c r="D21757" s="10"/>
      <c r="E21757" s="10"/>
      <c r="G21757" s="81"/>
      <c r="AU21757" s="25"/>
    </row>
    <row r="21758">
      <c r="D21758" s="10"/>
      <c r="E21758" s="10"/>
      <c r="G21758" s="81"/>
      <c r="AU21758" s="25"/>
    </row>
    <row r="21759">
      <c r="D21759" s="10"/>
      <c r="E21759" s="10"/>
      <c r="G21759" s="81"/>
      <c r="AU21759" s="25"/>
    </row>
    <row r="21760">
      <c r="D21760" s="10"/>
      <c r="E21760" s="10"/>
      <c r="G21760" s="81"/>
      <c r="AU21760" s="25"/>
    </row>
    <row r="21761">
      <c r="D21761" s="10"/>
      <c r="E21761" s="10"/>
      <c r="G21761" s="81"/>
      <c r="AU21761" s="25"/>
    </row>
    <row r="21762">
      <c r="D21762" s="10"/>
      <c r="E21762" s="10"/>
      <c r="G21762" s="81"/>
      <c r="AU21762" s="25"/>
    </row>
    <row r="21763">
      <c r="D21763" s="10"/>
      <c r="E21763" s="10"/>
      <c r="G21763" s="81"/>
      <c r="AU21763" s="25"/>
    </row>
    <row r="21764">
      <c r="D21764" s="10"/>
      <c r="E21764" s="10"/>
      <c r="G21764" s="81"/>
      <c r="AU21764" s="25"/>
    </row>
    <row r="21765">
      <c r="D21765" s="10"/>
      <c r="E21765" s="10"/>
      <c r="G21765" s="81"/>
      <c r="AU21765" s="25"/>
    </row>
    <row r="21766">
      <c r="D21766" s="10"/>
      <c r="E21766" s="10"/>
      <c r="G21766" s="81"/>
      <c r="AU21766" s="25"/>
    </row>
    <row r="21767">
      <c r="D21767" s="10"/>
      <c r="E21767" s="10"/>
      <c r="G21767" s="81"/>
      <c r="AU21767" s="25"/>
    </row>
    <row r="21768">
      <c r="D21768" s="10"/>
      <c r="E21768" s="10"/>
      <c r="G21768" s="81"/>
      <c r="AU21768" s="25"/>
    </row>
    <row r="21769">
      <c r="D21769" s="10"/>
      <c r="E21769" s="10"/>
      <c r="G21769" s="81"/>
      <c r="AU21769" s="25"/>
    </row>
    <row r="21770">
      <c r="D21770" s="10"/>
      <c r="E21770" s="10"/>
      <c r="G21770" s="81"/>
      <c r="AU21770" s="25"/>
    </row>
    <row r="21771">
      <c r="D21771" s="10"/>
      <c r="E21771" s="10"/>
      <c r="G21771" s="81"/>
      <c r="AU21771" s="25"/>
    </row>
    <row r="21772">
      <c r="D21772" s="10"/>
      <c r="E21772" s="10"/>
      <c r="G21772" s="81"/>
      <c r="AU21772" s="25"/>
    </row>
    <row r="21773">
      <c r="D21773" s="10"/>
      <c r="E21773" s="10"/>
      <c r="G21773" s="81"/>
      <c r="AU21773" s="25"/>
    </row>
    <row r="21774">
      <c r="D21774" s="10"/>
      <c r="E21774" s="10"/>
      <c r="G21774" s="81"/>
      <c r="AU21774" s="25"/>
    </row>
    <row r="21775">
      <c r="D21775" s="10"/>
      <c r="E21775" s="10"/>
      <c r="G21775" s="81"/>
      <c r="AU21775" s="25"/>
    </row>
    <row r="21776">
      <c r="D21776" s="10"/>
      <c r="E21776" s="10"/>
      <c r="G21776" s="81"/>
      <c r="AU21776" s="25"/>
    </row>
    <row r="21777">
      <c r="D21777" s="10"/>
      <c r="E21777" s="10"/>
      <c r="G21777" s="81"/>
      <c r="AU21777" s="25"/>
    </row>
    <row r="21778">
      <c r="D21778" s="10"/>
      <c r="E21778" s="10"/>
      <c r="G21778" s="81"/>
      <c r="AU21778" s="25"/>
    </row>
    <row r="21779">
      <c r="D21779" s="10"/>
      <c r="E21779" s="10"/>
      <c r="G21779" s="81"/>
      <c r="AU21779" s="25"/>
    </row>
    <row r="21780">
      <c r="D21780" s="10"/>
      <c r="E21780" s="10"/>
      <c r="G21780" s="81"/>
      <c r="AU21780" s="25"/>
    </row>
    <row r="21781">
      <c r="D21781" s="10"/>
      <c r="E21781" s="10"/>
      <c r="G21781" s="81"/>
      <c r="AU21781" s="25"/>
    </row>
    <row r="21782">
      <c r="D21782" s="10"/>
      <c r="E21782" s="10"/>
      <c r="G21782" s="81"/>
      <c r="AU21782" s="25"/>
    </row>
    <row r="21783">
      <c r="D21783" s="10"/>
      <c r="E21783" s="10"/>
      <c r="G21783" s="81"/>
      <c r="AU21783" s="25"/>
    </row>
    <row r="21784">
      <c r="D21784" s="10"/>
      <c r="E21784" s="10"/>
      <c r="G21784" s="81"/>
      <c r="AU21784" s="25"/>
    </row>
    <row r="21785">
      <c r="D21785" s="10"/>
      <c r="E21785" s="10"/>
      <c r="G21785" s="81"/>
      <c r="AU21785" s="25"/>
    </row>
    <row r="21786">
      <c r="D21786" s="10"/>
      <c r="E21786" s="10"/>
      <c r="G21786" s="81"/>
      <c r="AU21786" s="25"/>
    </row>
    <row r="21787">
      <c r="D21787" s="10"/>
      <c r="E21787" s="10"/>
      <c r="G21787" s="81"/>
      <c r="AU21787" s="25"/>
    </row>
    <row r="21788">
      <c r="D21788" s="10"/>
      <c r="E21788" s="10"/>
      <c r="G21788" s="81"/>
      <c r="AU21788" s="25"/>
    </row>
    <row r="21789">
      <c r="D21789" s="10"/>
      <c r="E21789" s="10"/>
      <c r="G21789" s="81"/>
      <c r="AU21789" s="25"/>
    </row>
    <row r="21790">
      <c r="D21790" s="10"/>
      <c r="E21790" s="10"/>
      <c r="G21790" s="81"/>
      <c r="AU21790" s="25"/>
    </row>
    <row r="21791">
      <c r="D21791" s="10"/>
      <c r="E21791" s="10"/>
      <c r="G21791" s="81"/>
      <c r="AU21791" s="25"/>
    </row>
    <row r="21792">
      <c r="D21792" s="10"/>
      <c r="E21792" s="10"/>
      <c r="G21792" s="81"/>
      <c r="AU21792" s="25"/>
    </row>
    <row r="21793">
      <c r="D21793" s="10"/>
      <c r="E21793" s="10"/>
      <c r="G21793" s="81"/>
      <c r="AU21793" s="25"/>
    </row>
    <row r="21794">
      <c r="D21794" s="10"/>
      <c r="E21794" s="10"/>
      <c r="G21794" s="81"/>
      <c r="AU21794" s="25"/>
    </row>
    <row r="21795">
      <c r="D21795" s="10"/>
      <c r="E21795" s="10"/>
      <c r="G21795" s="81"/>
      <c r="AU21795" s="25"/>
    </row>
    <row r="21796">
      <c r="D21796" s="10"/>
      <c r="E21796" s="10"/>
      <c r="G21796" s="81"/>
      <c r="AU21796" s="25"/>
    </row>
    <row r="21797">
      <c r="D21797" s="10"/>
      <c r="E21797" s="10"/>
      <c r="G21797" s="81"/>
      <c r="AU21797" s="25"/>
    </row>
    <row r="21798">
      <c r="D21798" s="10"/>
      <c r="E21798" s="10"/>
      <c r="G21798" s="81"/>
      <c r="AU21798" s="25"/>
    </row>
    <row r="21799">
      <c r="D21799" s="10"/>
      <c r="E21799" s="10"/>
      <c r="G21799" s="81"/>
      <c r="AU21799" s="25"/>
    </row>
    <row r="21800">
      <c r="D21800" s="10"/>
      <c r="E21800" s="10"/>
      <c r="G21800" s="81"/>
      <c r="AU21800" s="25"/>
    </row>
    <row r="21801">
      <c r="D21801" s="10"/>
      <c r="E21801" s="10"/>
      <c r="G21801" s="81"/>
      <c r="AU21801" s="25"/>
    </row>
    <row r="21802">
      <c r="D21802" s="10"/>
      <c r="E21802" s="10"/>
      <c r="G21802" s="81"/>
      <c r="AU21802" s="25"/>
    </row>
    <row r="21803">
      <c r="D21803" s="10"/>
      <c r="E21803" s="10"/>
      <c r="G21803" s="81"/>
      <c r="AU21803" s="25"/>
    </row>
    <row r="21804">
      <c r="D21804" s="10"/>
      <c r="E21804" s="10"/>
      <c r="G21804" s="81"/>
      <c r="AU21804" s="25"/>
    </row>
    <row r="21805">
      <c r="D21805" s="10"/>
      <c r="E21805" s="10"/>
      <c r="G21805" s="81"/>
      <c r="AU21805" s="25"/>
    </row>
    <row r="21806">
      <c r="D21806" s="10"/>
      <c r="E21806" s="10"/>
      <c r="G21806" s="81"/>
      <c r="AU21806" s="25"/>
    </row>
    <row r="21807">
      <c r="D21807" s="10"/>
      <c r="E21807" s="10"/>
      <c r="G21807" s="81"/>
      <c r="AU21807" s="25"/>
    </row>
    <row r="21808">
      <c r="D21808" s="10"/>
      <c r="E21808" s="10"/>
      <c r="G21808" s="81"/>
      <c r="AU21808" s="25"/>
    </row>
    <row r="21809">
      <c r="D21809" s="10"/>
      <c r="E21809" s="10"/>
      <c r="G21809" s="81"/>
      <c r="AU21809" s="25"/>
    </row>
    <row r="21810">
      <c r="D21810" s="10"/>
      <c r="E21810" s="10"/>
      <c r="G21810" s="81"/>
      <c r="AU21810" s="25"/>
    </row>
    <row r="21811">
      <c r="D21811" s="10"/>
      <c r="E21811" s="10"/>
      <c r="G21811" s="81"/>
      <c r="AU21811" s="25"/>
    </row>
    <row r="21812">
      <c r="D21812" s="10"/>
      <c r="E21812" s="10"/>
      <c r="G21812" s="81"/>
      <c r="AU21812" s="25"/>
    </row>
    <row r="21813">
      <c r="D21813" s="10"/>
      <c r="E21813" s="10"/>
      <c r="G21813" s="81"/>
      <c r="AU21813" s="25"/>
    </row>
    <row r="21814">
      <c r="D21814" s="10"/>
      <c r="E21814" s="10"/>
      <c r="G21814" s="81"/>
      <c r="AU21814" s="25"/>
    </row>
    <row r="21815">
      <c r="D21815" s="10"/>
      <c r="E21815" s="10"/>
      <c r="G21815" s="81"/>
      <c r="AU21815" s="25"/>
    </row>
    <row r="21816">
      <c r="D21816" s="10"/>
      <c r="E21816" s="10"/>
      <c r="G21816" s="81"/>
      <c r="AU21816" s="25"/>
    </row>
    <row r="21817">
      <c r="D21817" s="10"/>
      <c r="E21817" s="10"/>
      <c r="G21817" s="81"/>
      <c r="AU21817" s="25"/>
    </row>
    <row r="21818">
      <c r="D21818" s="10"/>
      <c r="E21818" s="10"/>
      <c r="G21818" s="81"/>
      <c r="AU21818" s="25"/>
    </row>
    <row r="21819">
      <c r="D21819" s="10"/>
      <c r="E21819" s="10"/>
      <c r="G21819" s="81"/>
      <c r="AU21819" s="25"/>
    </row>
    <row r="21820">
      <c r="D21820" s="10"/>
      <c r="E21820" s="10"/>
      <c r="G21820" s="81"/>
      <c r="AU21820" s="25"/>
    </row>
    <row r="21821">
      <c r="D21821" s="10"/>
      <c r="E21821" s="10"/>
      <c r="G21821" s="81"/>
      <c r="AU21821" s="25"/>
    </row>
    <row r="21822">
      <c r="D21822" s="10"/>
      <c r="E21822" s="10"/>
      <c r="G21822" s="81"/>
      <c r="AU21822" s="25"/>
    </row>
    <row r="21823">
      <c r="D21823" s="10"/>
      <c r="E21823" s="10"/>
      <c r="G21823" s="81"/>
      <c r="AU21823" s="25"/>
    </row>
    <row r="21824">
      <c r="D21824" s="10"/>
      <c r="E21824" s="10"/>
      <c r="G21824" s="81"/>
      <c r="AU21824" s="25"/>
    </row>
    <row r="21825">
      <c r="D21825" s="10"/>
      <c r="E21825" s="10"/>
      <c r="G21825" s="81"/>
      <c r="AU21825" s="25"/>
    </row>
    <row r="21826">
      <c r="D21826" s="10"/>
      <c r="E21826" s="10"/>
      <c r="G21826" s="81"/>
      <c r="AU21826" s="25"/>
    </row>
    <row r="21827">
      <c r="D21827" s="10"/>
      <c r="E21827" s="10"/>
      <c r="G21827" s="81"/>
      <c r="AU21827" s="25"/>
    </row>
    <row r="21828">
      <c r="D21828" s="10"/>
      <c r="E21828" s="10"/>
      <c r="G21828" s="81"/>
      <c r="AU21828" s="25"/>
    </row>
    <row r="21829">
      <c r="D21829" s="10"/>
      <c r="E21829" s="10"/>
      <c r="G21829" s="81"/>
      <c r="AU21829" s="25"/>
    </row>
    <row r="21830">
      <c r="D21830" s="10"/>
      <c r="E21830" s="10"/>
      <c r="G21830" s="81"/>
      <c r="AU21830" s="25"/>
    </row>
    <row r="21831">
      <c r="D21831" s="10"/>
      <c r="E21831" s="10"/>
      <c r="G21831" s="81"/>
      <c r="AU21831" s="25"/>
    </row>
    <row r="21832">
      <c r="D21832" s="10"/>
      <c r="E21832" s="10"/>
      <c r="G21832" s="81"/>
      <c r="AU21832" s="25"/>
    </row>
    <row r="21833">
      <c r="D21833" s="10"/>
      <c r="E21833" s="10"/>
      <c r="G21833" s="81"/>
      <c r="AU21833" s="25"/>
    </row>
    <row r="21834">
      <c r="D21834" s="10"/>
      <c r="E21834" s="10"/>
      <c r="G21834" s="81"/>
      <c r="AU21834" s="25"/>
    </row>
    <row r="21835">
      <c r="D21835" s="10"/>
      <c r="E21835" s="10"/>
      <c r="G21835" s="81"/>
      <c r="AU21835" s="25"/>
    </row>
    <row r="21836">
      <c r="D21836" s="10"/>
      <c r="E21836" s="10"/>
      <c r="G21836" s="81"/>
      <c r="AU21836" s="25"/>
    </row>
    <row r="21837">
      <c r="D21837" s="10"/>
      <c r="E21837" s="10"/>
      <c r="G21837" s="81"/>
      <c r="AU21837" s="25"/>
    </row>
    <row r="21838">
      <c r="D21838" s="10"/>
      <c r="E21838" s="10"/>
      <c r="G21838" s="81"/>
      <c r="AU21838" s="25"/>
    </row>
    <row r="21839">
      <c r="D21839" s="10"/>
      <c r="E21839" s="10"/>
      <c r="G21839" s="81"/>
      <c r="AU21839" s="25"/>
    </row>
    <row r="21840">
      <c r="D21840" s="10"/>
      <c r="E21840" s="10"/>
      <c r="G21840" s="81"/>
      <c r="AU21840" s="25"/>
    </row>
    <row r="21841">
      <c r="D21841" s="10"/>
      <c r="E21841" s="10"/>
      <c r="G21841" s="81"/>
      <c r="AU21841" s="25"/>
    </row>
    <row r="21842">
      <c r="D21842" s="10"/>
      <c r="E21842" s="10"/>
      <c r="G21842" s="81"/>
      <c r="AU21842" s="25"/>
    </row>
    <row r="21843">
      <c r="D21843" s="10"/>
      <c r="E21843" s="10"/>
      <c r="G21843" s="81"/>
      <c r="AU21843" s="25"/>
    </row>
    <row r="21844">
      <c r="D21844" s="10"/>
      <c r="E21844" s="10"/>
      <c r="G21844" s="81"/>
      <c r="AU21844" s="25"/>
    </row>
    <row r="21845">
      <c r="D21845" s="10"/>
      <c r="E21845" s="10"/>
      <c r="G21845" s="81"/>
      <c r="AU21845" s="25"/>
    </row>
    <row r="21846">
      <c r="D21846" s="10"/>
      <c r="E21846" s="10"/>
      <c r="G21846" s="81"/>
      <c r="AU21846" s="25"/>
    </row>
    <row r="21847">
      <c r="D21847" s="10"/>
      <c r="E21847" s="10"/>
      <c r="G21847" s="81"/>
      <c r="AU21847" s="25"/>
    </row>
    <row r="21848">
      <c r="D21848" s="10"/>
      <c r="E21848" s="10"/>
      <c r="G21848" s="81"/>
      <c r="AU21848" s="25"/>
    </row>
    <row r="21849">
      <c r="D21849" s="10"/>
      <c r="E21849" s="10"/>
      <c r="G21849" s="81"/>
      <c r="AU21849" s="25"/>
    </row>
    <row r="21850">
      <c r="D21850" s="10"/>
      <c r="E21850" s="10"/>
      <c r="G21850" s="81"/>
      <c r="AU21850" s="25"/>
    </row>
    <row r="21851">
      <c r="D21851" s="10"/>
      <c r="E21851" s="10"/>
      <c r="G21851" s="81"/>
      <c r="AU21851" s="25"/>
    </row>
    <row r="21852">
      <c r="D21852" s="10"/>
      <c r="E21852" s="10"/>
      <c r="G21852" s="81"/>
      <c r="AU21852" s="25"/>
    </row>
    <row r="21853">
      <c r="D21853" s="10"/>
      <c r="E21853" s="10"/>
      <c r="G21853" s="81"/>
      <c r="AU21853" s="25"/>
    </row>
    <row r="21854">
      <c r="D21854" s="10"/>
      <c r="E21854" s="10"/>
      <c r="G21854" s="81"/>
      <c r="AU21854" s="25"/>
    </row>
    <row r="21855">
      <c r="D21855" s="10"/>
      <c r="E21855" s="10"/>
      <c r="G21855" s="81"/>
      <c r="AU21855" s="25"/>
    </row>
    <row r="21856">
      <c r="D21856" s="10"/>
      <c r="E21856" s="10"/>
      <c r="G21856" s="81"/>
      <c r="AU21856" s="25"/>
    </row>
    <row r="21857">
      <c r="D21857" s="10"/>
      <c r="E21857" s="10"/>
      <c r="G21857" s="81"/>
      <c r="AU21857" s="25"/>
    </row>
    <row r="21858">
      <c r="D21858" s="10"/>
      <c r="E21858" s="10"/>
      <c r="G21858" s="81"/>
      <c r="AU21858" s="25"/>
    </row>
    <row r="21859">
      <c r="D21859" s="10"/>
      <c r="E21859" s="10"/>
      <c r="G21859" s="81"/>
      <c r="AU21859" s="25"/>
    </row>
    <row r="21860">
      <c r="D21860" s="10"/>
      <c r="E21860" s="10"/>
      <c r="G21860" s="81"/>
      <c r="AU21860" s="25"/>
    </row>
    <row r="21861">
      <c r="D21861" s="10"/>
      <c r="E21861" s="10"/>
      <c r="G21861" s="81"/>
      <c r="AU21861" s="25"/>
    </row>
    <row r="21862">
      <c r="D21862" s="10"/>
      <c r="E21862" s="10"/>
      <c r="G21862" s="81"/>
      <c r="AU21862" s="25"/>
    </row>
    <row r="21863">
      <c r="D21863" s="10"/>
      <c r="E21863" s="10"/>
      <c r="G21863" s="81"/>
      <c r="AU21863" s="25"/>
    </row>
    <row r="21864">
      <c r="D21864" s="10"/>
      <c r="E21864" s="10"/>
      <c r="G21864" s="81"/>
      <c r="AU21864" s="25"/>
    </row>
    <row r="21865">
      <c r="D21865" s="10"/>
      <c r="E21865" s="10"/>
      <c r="G21865" s="81"/>
      <c r="AU21865" s="25"/>
    </row>
    <row r="21866">
      <c r="D21866" s="10"/>
      <c r="E21866" s="10"/>
      <c r="G21866" s="81"/>
      <c r="AU21866" s="25"/>
    </row>
    <row r="21867">
      <c r="D21867" s="10"/>
      <c r="E21867" s="10"/>
      <c r="G21867" s="81"/>
      <c r="AU21867" s="25"/>
    </row>
    <row r="21868">
      <c r="D21868" s="10"/>
      <c r="E21868" s="10"/>
      <c r="G21868" s="81"/>
      <c r="AU21868" s="25"/>
    </row>
    <row r="21869">
      <c r="D21869" s="10"/>
      <c r="E21869" s="10"/>
      <c r="G21869" s="81"/>
      <c r="AU21869" s="25"/>
    </row>
    <row r="21870">
      <c r="D21870" s="10"/>
      <c r="E21870" s="10"/>
      <c r="G21870" s="81"/>
      <c r="AU21870" s="25"/>
    </row>
    <row r="21871">
      <c r="D21871" s="10"/>
      <c r="E21871" s="10"/>
      <c r="G21871" s="81"/>
      <c r="AU21871" s="25"/>
    </row>
    <row r="21872">
      <c r="D21872" s="10"/>
      <c r="E21872" s="10"/>
      <c r="G21872" s="81"/>
      <c r="AU21872" s="25"/>
    </row>
    <row r="21873">
      <c r="D21873" s="10"/>
      <c r="E21873" s="10"/>
      <c r="G21873" s="81"/>
      <c r="AU21873" s="25"/>
    </row>
    <row r="21874">
      <c r="D21874" s="10"/>
      <c r="E21874" s="10"/>
      <c r="G21874" s="81"/>
      <c r="AU21874" s="25"/>
    </row>
    <row r="21875">
      <c r="D21875" s="10"/>
      <c r="E21875" s="10"/>
      <c r="G21875" s="81"/>
      <c r="AU21875" s="25"/>
    </row>
    <row r="21876">
      <c r="D21876" s="10"/>
      <c r="E21876" s="10"/>
      <c r="G21876" s="81"/>
      <c r="AU21876" s="25"/>
    </row>
    <row r="21877">
      <c r="D21877" s="10"/>
      <c r="E21877" s="10"/>
      <c r="G21877" s="81"/>
      <c r="AU21877" s="25"/>
    </row>
    <row r="21878">
      <c r="D21878" s="10"/>
      <c r="E21878" s="10"/>
      <c r="G21878" s="81"/>
      <c r="AU21878" s="25"/>
    </row>
    <row r="21879">
      <c r="D21879" s="10"/>
      <c r="E21879" s="10"/>
      <c r="G21879" s="81"/>
      <c r="AU21879" s="25"/>
    </row>
    <row r="21880">
      <c r="D21880" s="10"/>
      <c r="E21880" s="10"/>
      <c r="G21880" s="81"/>
      <c r="AU21880" s="25"/>
    </row>
    <row r="21881">
      <c r="D21881" s="10"/>
      <c r="E21881" s="10"/>
      <c r="G21881" s="81"/>
      <c r="AU21881" s="25"/>
    </row>
    <row r="21882">
      <c r="D21882" s="10"/>
      <c r="E21882" s="10"/>
      <c r="G21882" s="81"/>
      <c r="AU21882" s="25"/>
    </row>
    <row r="21883">
      <c r="D21883" s="10"/>
      <c r="E21883" s="10"/>
      <c r="G21883" s="81"/>
      <c r="AU21883" s="25"/>
    </row>
    <row r="21884">
      <c r="D21884" s="10"/>
      <c r="E21884" s="10"/>
      <c r="G21884" s="81"/>
      <c r="AU21884" s="25"/>
    </row>
    <row r="21885">
      <c r="D21885" s="10"/>
      <c r="E21885" s="10"/>
      <c r="G21885" s="81"/>
      <c r="AU21885" s="25"/>
    </row>
    <row r="21886">
      <c r="D21886" s="10"/>
      <c r="E21886" s="10"/>
      <c r="G21886" s="81"/>
      <c r="AU21886" s="25"/>
    </row>
    <row r="21887">
      <c r="D21887" s="10"/>
      <c r="E21887" s="10"/>
      <c r="G21887" s="81"/>
      <c r="AU21887" s="25"/>
    </row>
    <row r="21888">
      <c r="D21888" s="10"/>
      <c r="E21888" s="10"/>
      <c r="G21888" s="81"/>
      <c r="AU21888" s="25"/>
    </row>
    <row r="21889">
      <c r="D21889" s="10"/>
      <c r="E21889" s="10"/>
      <c r="G21889" s="81"/>
      <c r="AU21889" s="25"/>
    </row>
    <row r="21890">
      <c r="D21890" s="10"/>
      <c r="E21890" s="10"/>
      <c r="G21890" s="81"/>
      <c r="AU21890" s="25"/>
    </row>
    <row r="21891">
      <c r="D21891" s="10"/>
      <c r="E21891" s="10"/>
      <c r="G21891" s="81"/>
      <c r="AU21891" s="25"/>
    </row>
    <row r="21892">
      <c r="D21892" s="10"/>
      <c r="E21892" s="10"/>
      <c r="G21892" s="81"/>
      <c r="AU21892" s="25"/>
    </row>
    <row r="21893">
      <c r="D21893" s="10"/>
      <c r="E21893" s="10"/>
      <c r="G21893" s="81"/>
      <c r="AU21893" s="25"/>
    </row>
    <row r="21894">
      <c r="D21894" s="10"/>
      <c r="E21894" s="10"/>
      <c r="G21894" s="81"/>
      <c r="AU21894" s="25"/>
    </row>
    <row r="21895">
      <c r="D21895" s="10"/>
      <c r="E21895" s="10"/>
      <c r="G21895" s="81"/>
      <c r="AU21895" s="25"/>
    </row>
    <row r="21896">
      <c r="D21896" s="10"/>
      <c r="E21896" s="10"/>
      <c r="G21896" s="81"/>
      <c r="AU21896" s="25"/>
    </row>
    <row r="21897">
      <c r="D21897" s="10"/>
      <c r="E21897" s="10"/>
      <c r="G21897" s="81"/>
      <c r="AU21897" s="25"/>
    </row>
    <row r="21898">
      <c r="D21898" s="10"/>
      <c r="E21898" s="10"/>
      <c r="G21898" s="81"/>
      <c r="AU21898" s="25"/>
    </row>
    <row r="21899">
      <c r="D21899" s="10"/>
      <c r="E21899" s="10"/>
      <c r="G21899" s="81"/>
      <c r="AU21899" s="25"/>
    </row>
    <row r="21900">
      <c r="D21900" s="10"/>
      <c r="E21900" s="10"/>
      <c r="G21900" s="81"/>
      <c r="AU21900" s="25"/>
    </row>
    <row r="21901">
      <c r="D21901" s="10"/>
      <c r="E21901" s="10"/>
      <c r="G21901" s="81"/>
      <c r="AU21901" s="25"/>
    </row>
    <row r="21902">
      <c r="D21902" s="10"/>
      <c r="E21902" s="10"/>
      <c r="G21902" s="81"/>
      <c r="AU21902" s="25"/>
    </row>
    <row r="21903">
      <c r="D21903" s="10"/>
      <c r="E21903" s="10"/>
      <c r="G21903" s="81"/>
      <c r="AU21903" s="25"/>
    </row>
    <row r="21904">
      <c r="D21904" s="10"/>
      <c r="E21904" s="10"/>
      <c r="G21904" s="81"/>
      <c r="AU21904" s="25"/>
    </row>
    <row r="21905">
      <c r="D21905" s="10"/>
      <c r="E21905" s="10"/>
      <c r="G21905" s="81"/>
      <c r="AU21905" s="25"/>
    </row>
    <row r="21906">
      <c r="D21906" s="10"/>
      <c r="E21906" s="10"/>
      <c r="G21906" s="81"/>
      <c r="AU21906" s="25"/>
    </row>
    <row r="21907">
      <c r="D21907" s="10"/>
      <c r="E21907" s="10"/>
      <c r="G21907" s="81"/>
      <c r="AU21907" s="25"/>
    </row>
    <row r="21908">
      <c r="D21908" s="10"/>
      <c r="E21908" s="10"/>
      <c r="G21908" s="81"/>
      <c r="AU21908" s="25"/>
    </row>
    <row r="21909">
      <c r="D21909" s="10"/>
      <c r="E21909" s="10"/>
      <c r="G21909" s="81"/>
      <c r="AU21909" s="25"/>
    </row>
    <row r="21910">
      <c r="D21910" s="10"/>
      <c r="E21910" s="10"/>
      <c r="G21910" s="81"/>
      <c r="AU21910" s="25"/>
    </row>
    <row r="21911">
      <c r="D21911" s="10"/>
      <c r="E21911" s="10"/>
      <c r="G21911" s="81"/>
      <c r="AU21911" s="25"/>
    </row>
    <row r="21912">
      <c r="D21912" s="10"/>
      <c r="E21912" s="10"/>
      <c r="G21912" s="81"/>
      <c r="AU21912" s="25"/>
    </row>
    <row r="21913">
      <c r="D21913" s="10"/>
      <c r="E21913" s="10"/>
      <c r="G21913" s="81"/>
      <c r="AU21913" s="25"/>
    </row>
    <row r="21914">
      <c r="D21914" s="10"/>
      <c r="E21914" s="10"/>
      <c r="G21914" s="81"/>
      <c r="AU21914" s="25"/>
    </row>
    <row r="21915">
      <c r="D21915" s="10"/>
      <c r="E21915" s="10"/>
      <c r="G21915" s="81"/>
      <c r="AU21915" s="25"/>
    </row>
    <row r="21916">
      <c r="D21916" s="10"/>
      <c r="E21916" s="10"/>
      <c r="G21916" s="81"/>
      <c r="AU21916" s="25"/>
    </row>
    <row r="21917">
      <c r="D21917" s="10"/>
      <c r="E21917" s="10"/>
      <c r="G21917" s="81"/>
      <c r="AU21917" s="25"/>
    </row>
    <row r="21918">
      <c r="D21918" s="10"/>
      <c r="E21918" s="10"/>
      <c r="G21918" s="81"/>
      <c r="AU21918" s="25"/>
    </row>
    <row r="21919">
      <c r="D21919" s="10"/>
      <c r="E21919" s="10"/>
      <c r="G21919" s="81"/>
      <c r="AU21919" s="25"/>
    </row>
    <row r="21920">
      <c r="D21920" s="10"/>
      <c r="E21920" s="10"/>
      <c r="G21920" s="81"/>
      <c r="AU21920" s="25"/>
    </row>
    <row r="21921">
      <c r="D21921" s="10"/>
      <c r="E21921" s="10"/>
      <c r="G21921" s="81"/>
      <c r="AU21921" s="25"/>
    </row>
    <row r="21922">
      <c r="D21922" s="10"/>
      <c r="E21922" s="10"/>
      <c r="G21922" s="81"/>
      <c r="AU21922" s="25"/>
    </row>
    <row r="21923">
      <c r="D21923" s="10"/>
      <c r="E21923" s="10"/>
      <c r="G21923" s="81"/>
      <c r="AU21923" s="25"/>
    </row>
    <row r="21924">
      <c r="D21924" s="10"/>
      <c r="E21924" s="10"/>
      <c r="G21924" s="81"/>
      <c r="AU21924" s="25"/>
    </row>
    <row r="21925">
      <c r="D21925" s="10"/>
      <c r="E21925" s="10"/>
      <c r="G21925" s="81"/>
      <c r="AU21925" s="25"/>
    </row>
    <row r="21926">
      <c r="D21926" s="10"/>
      <c r="E21926" s="10"/>
      <c r="G21926" s="81"/>
      <c r="AU21926" s="25"/>
    </row>
    <row r="21927">
      <c r="D21927" s="10"/>
      <c r="E21927" s="10"/>
      <c r="G21927" s="81"/>
      <c r="AU21927" s="25"/>
    </row>
    <row r="21928">
      <c r="D21928" s="10"/>
      <c r="E21928" s="10"/>
      <c r="G21928" s="81"/>
      <c r="AU21928" s="25"/>
    </row>
    <row r="21929">
      <c r="D21929" s="10"/>
      <c r="E21929" s="10"/>
      <c r="G21929" s="81"/>
      <c r="AU21929" s="25"/>
    </row>
    <row r="21930">
      <c r="D21930" s="10"/>
      <c r="E21930" s="10"/>
      <c r="G21930" s="81"/>
      <c r="AU21930" s="25"/>
    </row>
    <row r="21931">
      <c r="D21931" s="10"/>
      <c r="E21931" s="10"/>
      <c r="G21931" s="81"/>
      <c r="AU21931" s="25"/>
    </row>
    <row r="21932">
      <c r="D21932" s="10"/>
      <c r="E21932" s="10"/>
      <c r="G21932" s="81"/>
      <c r="AU21932" s="25"/>
    </row>
    <row r="21933">
      <c r="D21933" s="10"/>
      <c r="E21933" s="10"/>
      <c r="G21933" s="81"/>
      <c r="AU21933" s="25"/>
    </row>
    <row r="21934">
      <c r="D21934" s="10"/>
      <c r="E21934" s="10"/>
      <c r="G21934" s="81"/>
      <c r="AU21934" s="25"/>
    </row>
    <row r="21935">
      <c r="D21935" s="10"/>
      <c r="E21935" s="10"/>
      <c r="G21935" s="81"/>
      <c r="AU21935" s="25"/>
    </row>
    <row r="21936">
      <c r="D21936" s="10"/>
      <c r="E21936" s="10"/>
      <c r="G21936" s="81"/>
      <c r="AU21936" s="25"/>
    </row>
    <row r="21937">
      <c r="D21937" s="10"/>
      <c r="E21937" s="10"/>
      <c r="G21937" s="81"/>
      <c r="AU21937" s="25"/>
    </row>
    <row r="21938">
      <c r="D21938" s="10"/>
      <c r="E21938" s="10"/>
      <c r="G21938" s="81"/>
      <c r="AU21938" s="25"/>
    </row>
    <row r="21939">
      <c r="D21939" s="10"/>
      <c r="E21939" s="10"/>
      <c r="G21939" s="81"/>
      <c r="AU21939" s="25"/>
    </row>
    <row r="21940">
      <c r="D21940" s="10"/>
      <c r="E21940" s="10"/>
      <c r="G21940" s="81"/>
      <c r="AU21940" s="25"/>
    </row>
    <row r="21941">
      <c r="D21941" s="10"/>
      <c r="E21941" s="10"/>
      <c r="G21941" s="81"/>
      <c r="AU21941" s="25"/>
    </row>
    <row r="21942">
      <c r="D21942" s="10"/>
      <c r="E21942" s="10"/>
      <c r="G21942" s="81"/>
      <c r="AU21942" s="25"/>
    </row>
    <row r="21943">
      <c r="D21943" s="10"/>
      <c r="E21943" s="10"/>
      <c r="G21943" s="81"/>
      <c r="AU21943" s="25"/>
    </row>
    <row r="21944">
      <c r="D21944" s="10"/>
      <c r="E21944" s="10"/>
      <c r="G21944" s="81"/>
      <c r="AU21944" s="25"/>
    </row>
    <row r="21945">
      <c r="D21945" s="10"/>
      <c r="E21945" s="10"/>
      <c r="G21945" s="81"/>
      <c r="AU21945" s="25"/>
    </row>
    <row r="21946">
      <c r="D21946" s="10"/>
      <c r="E21946" s="10"/>
      <c r="G21946" s="81"/>
      <c r="AU21946" s="25"/>
    </row>
    <row r="21947">
      <c r="D21947" s="10"/>
      <c r="E21947" s="10"/>
      <c r="G21947" s="81"/>
      <c r="AU21947" s="25"/>
    </row>
    <row r="21948">
      <c r="D21948" s="10"/>
      <c r="E21948" s="10"/>
      <c r="G21948" s="81"/>
      <c r="AU21948" s="25"/>
    </row>
    <row r="21949">
      <c r="D21949" s="10"/>
      <c r="E21949" s="10"/>
      <c r="G21949" s="81"/>
      <c r="AU21949" s="25"/>
    </row>
    <row r="21950">
      <c r="D21950" s="10"/>
      <c r="E21950" s="10"/>
      <c r="G21950" s="81"/>
      <c r="AU21950" s="25"/>
    </row>
    <row r="21951">
      <c r="D21951" s="10"/>
      <c r="E21951" s="10"/>
      <c r="G21951" s="81"/>
      <c r="AU21951" s="25"/>
    </row>
    <row r="21952">
      <c r="D21952" s="10"/>
      <c r="E21952" s="10"/>
      <c r="G21952" s="81"/>
      <c r="AU21952" s="25"/>
    </row>
    <row r="21953">
      <c r="D21953" s="10"/>
      <c r="E21953" s="10"/>
      <c r="G21953" s="81"/>
      <c r="AU21953" s="25"/>
    </row>
    <row r="21954">
      <c r="D21954" s="10"/>
      <c r="E21954" s="10"/>
      <c r="G21954" s="81"/>
      <c r="AU21954" s="25"/>
    </row>
    <row r="21955">
      <c r="D21955" s="10"/>
      <c r="E21955" s="10"/>
      <c r="G21955" s="81"/>
      <c r="AU21955" s="25"/>
    </row>
    <row r="21956">
      <c r="D21956" s="10"/>
      <c r="E21956" s="10"/>
      <c r="G21956" s="81"/>
      <c r="AU21956" s="25"/>
    </row>
    <row r="21957">
      <c r="D21957" s="10"/>
      <c r="E21957" s="10"/>
      <c r="G21957" s="81"/>
      <c r="AU21957" s="25"/>
    </row>
    <row r="21958">
      <c r="D21958" s="10"/>
      <c r="E21958" s="10"/>
      <c r="G21958" s="81"/>
      <c r="AU21958" s="25"/>
    </row>
    <row r="21959">
      <c r="D21959" s="10"/>
      <c r="E21959" s="10"/>
      <c r="G21959" s="81"/>
      <c r="AU21959" s="25"/>
    </row>
    <row r="21960">
      <c r="D21960" s="10"/>
      <c r="E21960" s="10"/>
      <c r="G21960" s="81"/>
      <c r="AU21960" s="25"/>
    </row>
    <row r="21961">
      <c r="D21961" s="10"/>
      <c r="E21961" s="10"/>
      <c r="G21961" s="81"/>
      <c r="AU21961" s="25"/>
    </row>
    <row r="21962">
      <c r="D21962" s="10"/>
      <c r="E21962" s="10"/>
      <c r="G21962" s="81"/>
      <c r="AU21962" s="25"/>
    </row>
    <row r="21963">
      <c r="D21963" s="10"/>
      <c r="E21963" s="10"/>
      <c r="G21963" s="81"/>
      <c r="AU21963" s="25"/>
    </row>
    <row r="21964">
      <c r="D21964" s="10"/>
      <c r="E21964" s="10"/>
      <c r="G21964" s="81"/>
      <c r="AU21964" s="25"/>
    </row>
    <row r="21965">
      <c r="D21965" s="10"/>
      <c r="E21965" s="10"/>
      <c r="G21965" s="81"/>
      <c r="AU21965" s="25"/>
    </row>
    <row r="21966">
      <c r="D21966" s="10"/>
      <c r="E21966" s="10"/>
      <c r="G21966" s="81"/>
      <c r="AU21966" s="25"/>
    </row>
    <row r="21967">
      <c r="D21967" s="10"/>
      <c r="E21967" s="10"/>
      <c r="G21967" s="81"/>
      <c r="AU21967" s="25"/>
    </row>
    <row r="21968">
      <c r="D21968" s="10"/>
      <c r="E21968" s="10"/>
      <c r="G21968" s="81"/>
      <c r="AU21968" s="25"/>
    </row>
    <row r="21969">
      <c r="D21969" s="10"/>
      <c r="E21969" s="10"/>
      <c r="G21969" s="81"/>
      <c r="AU21969" s="25"/>
    </row>
    <row r="21970">
      <c r="D21970" s="10"/>
      <c r="E21970" s="10"/>
      <c r="G21970" s="81"/>
      <c r="AU21970" s="25"/>
    </row>
    <row r="21971">
      <c r="D21971" s="10"/>
      <c r="E21971" s="10"/>
      <c r="G21971" s="81"/>
      <c r="AU21971" s="25"/>
    </row>
    <row r="21972">
      <c r="D21972" s="10"/>
      <c r="E21972" s="10"/>
      <c r="G21972" s="81"/>
      <c r="AU21972" s="25"/>
    </row>
    <row r="21973">
      <c r="D21973" s="10"/>
      <c r="E21973" s="10"/>
      <c r="G21973" s="81"/>
      <c r="AU21973" s="25"/>
    </row>
    <row r="21974">
      <c r="D21974" s="10"/>
      <c r="E21974" s="10"/>
      <c r="G21974" s="81"/>
      <c r="AU21974" s="25"/>
    </row>
    <row r="21975">
      <c r="D21975" s="10"/>
      <c r="E21975" s="10"/>
      <c r="G21975" s="81"/>
      <c r="AU21975" s="25"/>
    </row>
    <row r="21976">
      <c r="D21976" s="10"/>
      <c r="E21976" s="10"/>
      <c r="G21976" s="81"/>
      <c r="AU21976" s="25"/>
    </row>
    <row r="21977">
      <c r="D21977" s="10"/>
      <c r="E21977" s="10"/>
      <c r="G21977" s="81"/>
      <c r="AU21977" s="25"/>
    </row>
    <row r="21978">
      <c r="D21978" s="10"/>
      <c r="E21978" s="10"/>
      <c r="G21978" s="81"/>
      <c r="AU21978" s="25"/>
    </row>
    <row r="21979">
      <c r="D21979" s="10"/>
      <c r="E21979" s="10"/>
      <c r="G21979" s="81"/>
      <c r="AU21979" s="25"/>
    </row>
    <row r="21980">
      <c r="D21980" s="10"/>
      <c r="E21980" s="10"/>
      <c r="G21980" s="81"/>
      <c r="AU21980" s="25"/>
    </row>
    <row r="21981">
      <c r="D21981" s="10"/>
      <c r="E21981" s="10"/>
      <c r="G21981" s="81"/>
      <c r="AU21981" s="25"/>
    </row>
    <row r="21982">
      <c r="D21982" s="10"/>
      <c r="E21982" s="10"/>
      <c r="G21982" s="81"/>
      <c r="AU21982" s="25"/>
    </row>
    <row r="21983">
      <c r="D21983" s="10"/>
      <c r="E21983" s="10"/>
      <c r="G21983" s="81"/>
      <c r="AU21983" s="25"/>
    </row>
    <row r="21984">
      <c r="D21984" s="10"/>
      <c r="E21984" s="10"/>
      <c r="G21984" s="81"/>
      <c r="AU21984" s="25"/>
    </row>
    <row r="21985">
      <c r="D21985" s="10"/>
      <c r="E21985" s="10"/>
      <c r="G21985" s="81"/>
      <c r="AU21985" s="25"/>
    </row>
    <row r="21986">
      <c r="D21986" s="10"/>
      <c r="E21986" s="10"/>
      <c r="G21986" s="81"/>
      <c r="AU21986" s="25"/>
    </row>
    <row r="21987">
      <c r="D21987" s="10"/>
      <c r="E21987" s="10"/>
      <c r="G21987" s="81"/>
      <c r="AU21987" s="25"/>
    </row>
    <row r="21988">
      <c r="D21988" s="10"/>
      <c r="E21988" s="10"/>
      <c r="G21988" s="81"/>
      <c r="AU21988" s="25"/>
    </row>
    <row r="21989">
      <c r="D21989" s="10"/>
      <c r="E21989" s="10"/>
      <c r="G21989" s="81"/>
      <c r="AU21989" s="25"/>
    </row>
    <row r="21990">
      <c r="D21990" s="10"/>
      <c r="E21990" s="10"/>
      <c r="G21990" s="81"/>
      <c r="AU21990" s="25"/>
    </row>
    <row r="21991">
      <c r="D21991" s="10"/>
      <c r="E21991" s="10"/>
      <c r="G21991" s="81"/>
      <c r="AU21991" s="25"/>
    </row>
    <row r="21992">
      <c r="D21992" s="10"/>
      <c r="E21992" s="10"/>
      <c r="G21992" s="81"/>
      <c r="AU21992" s="25"/>
    </row>
    <row r="21993">
      <c r="D21993" s="10"/>
      <c r="E21993" s="10"/>
      <c r="G21993" s="81"/>
      <c r="AU21993" s="25"/>
    </row>
    <row r="21994">
      <c r="D21994" s="10"/>
      <c r="E21994" s="10"/>
      <c r="G21994" s="81"/>
      <c r="AU21994" s="25"/>
    </row>
    <row r="21995">
      <c r="D21995" s="10"/>
      <c r="E21995" s="10"/>
      <c r="G21995" s="81"/>
      <c r="AU21995" s="25"/>
    </row>
    <row r="21996">
      <c r="D21996" s="10"/>
      <c r="E21996" s="10"/>
      <c r="G21996" s="81"/>
      <c r="AU21996" s="25"/>
    </row>
    <row r="21997">
      <c r="D21997" s="10"/>
      <c r="E21997" s="10"/>
      <c r="G21997" s="81"/>
      <c r="AU21997" s="25"/>
    </row>
    <row r="21998">
      <c r="D21998" s="10"/>
      <c r="E21998" s="10"/>
      <c r="G21998" s="81"/>
      <c r="AU21998" s="25"/>
    </row>
    <row r="21999">
      <c r="D21999" s="10"/>
      <c r="E21999" s="10"/>
      <c r="G21999" s="81"/>
      <c r="AU21999" s="25"/>
    </row>
    <row r="22000">
      <c r="D22000" s="10"/>
      <c r="E22000" s="10"/>
      <c r="G22000" s="81"/>
      <c r="AU22000" s="25"/>
    </row>
    <row r="22001">
      <c r="D22001" s="10"/>
      <c r="E22001" s="10"/>
      <c r="G22001" s="81"/>
      <c r="AU22001" s="25"/>
    </row>
    <row r="22002">
      <c r="D22002" s="10"/>
      <c r="E22002" s="10"/>
      <c r="G22002" s="81"/>
      <c r="AU22002" s="25"/>
    </row>
    <row r="22003">
      <c r="D22003" s="10"/>
      <c r="E22003" s="10"/>
      <c r="G22003" s="81"/>
      <c r="AU22003" s="25"/>
    </row>
    <row r="22004">
      <c r="D22004" s="10"/>
      <c r="E22004" s="10"/>
      <c r="G22004" s="81"/>
      <c r="AU22004" s="25"/>
    </row>
    <row r="22005">
      <c r="D22005" s="10"/>
      <c r="E22005" s="10"/>
      <c r="G22005" s="81"/>
      <c r="AU22005" s="25"/>
    </row>
    <row r="22006">
      <c r="D22006" s="10"/>
      <c r="E22006" s="10"/>
      <c r="G22006" s="81"/>
      <c r="AU22006" s="25"/>
    </row>
    <row r="22007">
      <c r="D22007" s="10"/>
      <c r="E22007" s="10"/>
      <c r="G22007" s="81"/>
      <c r="AU22007" s="25"/>
    </row>
    <row r="22008">
      <c r="D22008" s="10"/>
      <c r="E22008" s="10"/>
      <c r="G22008" s="81"/>
      <c r="AU22008" s="25"/>
    </row>
    <row r="22009">
      <c r="D22009" s="10"/>
      <c r="E22009" s="10"/>
      <c r="G22009" s="81"/>
      <c r="AU22009" s="25"/>
    </row>
    <row r="22010">
      <c r="D22010" s="10"/>
      <c r="E22010" s="10"/>
      <c r="G22010" s="81"/>
      <c r="AU22010" s="25"/>
    </row>
    <row r="22011">
      <c r="D22011" s="10"/>
      <c r="E22011" s="10"/>
      <c r="G22011" s="81"/>
      <c r="AU22011" s="25"/>
    </row>
    <row r="22012">
      <c r="D22012" s="10"/>
      <c r="E22012" s="10"/>
      <c r="G22012" s="81"/>
      <c r="AU22012" s="25"/>
    </row>
    <row r="22013">
      <c r="D22013" s="10"/>
      <c r="E22013" s="10"/>
      <c r="G22013" s="81"/>
      <c r="AU22013" s="25"/>
    </row>
    <row r="22014">
      <c r="D22014" s="10"/>
      <c r="E22014" s="10"/>
      <c r="G22014" s="81"/>
      <c r="AU22014" s="25"/>
    </row>
    <row r="22015">
      <c r="D22015" s="10"/>
      <c r="E22015" s="10"/>
      <c r="G22015" s="81"/>
      <c r="AU22015" s="25"/>
    </row>
    <row r="22016">
      <c r="D22016" s="10"/>
      <c r="E22016" s="10"/>
      <c r="G22016" s="81"/>
      <c r="AU22016" s="25"/>
    </row>
    <row r="22017">
      <c r="D22017" s="10"/>
      <c r="E22017" s="10"/>
      <c r="G22017" s="81"/>
      <c r="AU22017" s="25"/>
    </row>
    <row r="22018">
      <c r="D22018" s="10"/>
      <c r="E22018" s="10"/>
      <c r="G22018" s="81"/>
      <c r="AU22018" s="25"/>
    </row>
    <row r="22019">
      <c r="D22019" s="10"/>
      <c r="E22019" s="10"/>
      <c r="G22019" s="81"/>
      <c r="AU22019" s="25"/>
    </row>
    <row r="22020">
      <c r="D22020" s="10"/>
      <c r="E22020" s="10"/>
      <c r="G22020" s="81"/>
      <c r="AU22020" s="25"/>
    </row>
    <row r="22021">
      <c r="D22021" s="10"/>
      <c r="E22021" s="10"/>
      <c r="G22021" s="81"/>
      <c r="AU22021" s="25"/>
    </row>
    <row r="22022">
      <c r="D22022" s="10"/>
      <c r="E22022" s="10"/>
      <c r="G22022" s="81"/>
      <c r="AU22022" s="25"/>
    </row>
    <row r="22023">
      <c r="D22023" s="10"/>
      <c r="E22023" s="10"/>
      <c r="G22023" s="81"/>
      <c r="AU22023" s="25"/>
    </row>
    <row r="22024">
      <c r="D22024" s="10"/>
      <c r="E22024" s="10"/>
      <c r="G22024" s="81"/>
      <c r="AU22024" s="25"/>
    </row>
    <row r="22025">
      <c r="D22025" s="10"/>
      <c r="E22025" s="10"/>
      <c r="G22025" s="81"/>
      <c r="AU22025" s="25"/>
    </row>
    <row r="22026">
      <c r="D22026" s="10"/>
      <c r="E22026" s="10"/>
      <c r="G22026" s="81"/>
      <c r="AU22026" s="25"/>
    </row>
    <row r="22027">
      <c r="D22027" s="10"/>
      <c r="E22027" s="10"/>
      <c r="G22027" s="81"/>
      <c r="AU22027" s="25"/>
    </row>
    <row r="22028">
      <c r="D22028" s="10"/>
      <c r="E22028" s="10"/>
      <c r="G22028" s="81"/>
      <c r="AU22028" s="25"/>
    </row>
    <row r="22029">
      <c r="D22029" s="10"/>
      <c r="E22029" s="10"/>
      <c r="G22029" s="81"/>
      <c r="AU22029" s="25"/>
    </row>
    <row r="22030">
      <c r="D22030" s="10"/>
      <c r="E22030" s="10"/>
      <c r="G22030" s="81"/>
      <c r="AU22030" s="25"/>
    </row>
    <row r="22031">
      <c r="D22031" s="10"/>
      <c r="E22031" s="10"/>
      <c r="G22031" s="81"/>
      <c r="AU22031" s="25"/>
    </row>
    <row r="22032">
      <c r="D22032" s="10"/>
      <c r="E22032" s="10"/>
      <c r="G22032" s="81"/>
      <c r="AU22032" s="25"/>
    </row>
    <row r="22033">
      <c r="D22033" s="10"/>
      <c r="E22033" s="10"/>
      <c r="G22033" s="81"/>
      <c r="AU22033" s="25"/>
    </row>
    <row r="22034">
      <c r="D22034" s="10"/>
      <c r="E22034" s="10"/>
      <c r="G22034" s="81"/>
      <c r="AU22034" s="25"/>
    </row>
    <row r="22035">
      <c r="D22035" s="10"/>
      <c r="E22035" s="10"/>
      <c r="G22035" s="81"/>
      <c r="AU22035" s="25"/>
    </row>
    <row r="22036">
      <c r="D22036" s="10"/>
      <c r="E22036" s="10"/>
      <c r="G22036" s="81"/>
      <c r="AU22036" s="25"/>
    </row>
    <row r="22037">
      <c r="D22037" s="10"/>
      <c r="E22037" s="10"/>
      <c r="G22037" s="81"/>
      <c r="AU22037" s="25"/>
    </row>
    <row r="22038">
      <c r="D22038" s="10"/>
      <c r="E22038" s="10"/>
      <c r="G22038" s="81"/>
      <c r="AU22038" s="25"/>
    </row>
    <row r="22039">
      <c r="D22039" s="10"/>
      <c r="E22039" s="10"/>
      <c r="G22039" s="81"/>
      <c r="AU22039" s="25"/>
    </row>
    <row r="22040">
      <c r="D22040" s="10"/>
      <c r="E22040" s="10"/>
      <c r="G22040" s="81"/>
      <c r="AU22040" s="25"/>
    </row>
    <row r="22041">
      <c r="D22041" s="10"/>
      <c r="E22041" s="10"/>
      <c r="G22041" s="81"/>
      <c r="AU22041" s="25"/>
    </row>
    <row r="22042">
      <c r="D22042" s="10"/>
      <c r="E22042" s="10"/>
      <c r="G22042" s="81"/>
      <c r="AU22042" s="25"/>
    </row>
    <row r="22043">
      <c r="D22043" s="10"/>
      <c r="E22043" s="10"/>
      <c r="G22043" s="81"/>
      <c r="AU22043" s="25"/>
    </row>
    <row r="22044">
      <c r="D22044" s="10"/>
      <c r="E22044" s="10"/>
      <c r="G22044" s="81"/>
      <c r="AU22044" s="25"/>
    </row>
    <row r="22045">
      <c r="D22045" s="10"/>
      <c r="E22045" s="10"/>
      <c r="G22045" s="81"/>
      <c r="AU22045" s="25"/>
    </row>
    <row r="22046">
      <c r="D22046" s="10"/>
      <c r="E22046" s="10"/>
      <c r="G22046" s="81"/>
      <c r="AU22046" s="25"/>
    </row>
    <row r="22047">
      <c r="D22047" s="10"/>
      <c r="E22047" s="10"/>
      <c r="G22047" s="81"/>
      <c r="AU22047" s="25"/>
    </row>
    <row r="22048">
      <c r="D22048" s="10"/>
      <c r="E22048" s="10"/>
      <c r="G22048" s="81"/>
      <c r="AU22048" s="25"/>
    </row>
    <row r="22049">
      <c r="D22049" s="10"/>
      <c r="E22049" s="10"/>
      <c r="G22049" s="81"/>
      <c r="AU22049" s="25"/>
    </row>
    <row r="22050">
      <c r="D22050" s="10"/>
      <c r="E22050" s="10"/>
      <c r="G22050" s="81"/>
      <c r="AU22050" s="25"/>
    </row>
    <row r="22051">
      <c r="D22051" s="10"/>
      <c r="E22051" s="10"/>
      <c r="G22051" s="81"/>
      <c r="AU22051" s="25"/>
    </row>
    <row r="22052">
      <c r="D22052" s="10"/>
      <c r="E22052" s="10"/>
      <c r="G22052" s="81"/>
      <c r="AU22052" s="25"/>
    </row>
    <row r="22053">
      <c r="D22053" s="10"/>
      <c r="E22053" s="10"/>
      <c r="G22053" s="81"/>
      <c r="AU22053" s="25"/>
    </row>
    <row r="22054">
      <c r="D22054" s="10"/>
      <c r="E22054" s="10"/>
      <c r="G22054" s="81"/>
      <c r="AU22054" s="25"/>
    </row>
    <row r="22055">
      <c r="D22055" s="10"/>
      <c r="E22055" s="10"/>
      <c r="G22055" s="81"/>
      <c r="AU22055" s="25"/>
    </row>
    <row r="22056">
      <c r="D22056" s="10"/>
      <c r="E22056" s="10"/>
      <c r="G22056" s="81"/>
      <c r="AU22056" s="25"/>
    </row>
    <row r="22057">
      <c r="D22057" s="10"/>
      <c r="E22057" s="10"/>
      <c r="G22057" s="81"/>
      <c r="AU22057" s="25"/>
    </row>
    <row r="22058">
      <c r="D22058" s="10"/>
      <c r="E22058" s="10"/>
      <c r="G22058" s="81"/>
      <c r="AU22058" s="25"/>
    </row>
    <row r="22059">
      <c r="D22059" s="10"/>
      <c r="E22059" s="10"/>
      <c r="G22059" s="81"/>
      <c r="AU22059" s="25"/>
    </row>
    <row r="22060">
      <c r="D22060" s="10"/>
      <c r="E22060" s="10"/>
      <c r="G22060" s="81"/>
      <c r="AU22060" s="25"/>
    </row>
    <row r="22061">
      <c r="D22061" s="10"/>
      <c r="E22061" s="10"/>
      <c r="G22061" s="81"/>
      <c r="AU22061" s="25"/>
    </row>
    <row r="22062">
      <c r="D22062" s="10"/>
      <c r="E22062" s="10"/>
      <c r="G22062" s="81"/>
      <c r="AU22062" s="25"/>
    </row>
    <row r="22063">
      <c r="D22063" s="10"/>
      <c r="E22063" s="10"/>
      <c r="G22063" s="81"/>
      <c r="AU22063" s="25"/>
    </row>
    <row r="22064">
      <c r="D22064" s="10"/>
      <c r="E22064" s="10"/>
      <c r="G22064" s="81"/>
      <c r="AU22064" s="25"/>
    </row>
    <row r="22065">
      <c r="D22065" s="10"/>
      <c r="E22065" s="10"/>
      <c r="G22065" s="81"/>
      <c r="AU22065" s="25"/>
    </row>
    <row r="22066">
      <c r="D22066" s="10"/>
      <c r="E22066" s="10"/>
      <c r="G22066" s="81"/>
      <c r="AU22066" s="25"/>
    </row>
    <row r="22067">
      <c r="D22067" s="10"/>
      <c r="E22067" s="10"/>
      <c r="G22067" s="81"/>
      <c r="AU22067" s="25"/>
    </row>
    <row r="22068">
      <c r="D22068" s="10"/>
      <c r="E22068" s="10"/>
      <c r="G22068" s="81"/>
      <c r="AU22068" s="25"/>
    </row>
    <row r="22069">
      <c r="D22069" s="10"/>
      <c r="E22069" s="10"/>
      <c r="G22069" s="81"/>
      <c r="AU22069" s="25"/>
    </row>
    <row r="22070">
      <c r="D22070" s="10"/>
      <c r="E22070" s="10"/>
      <c r="G22070" s="81"/>
      <c r="AU22070" s="25"/>
    </row>
    <row r="22071">
      <c r="D22071" s="10"/>
      <c r="E22071" s="10"/>
      <c r="G22071" s="81"/>
      <c r="AU22071" s="25"/>
    </row>
    <row r="22072">
      <c r="D22072" s="10"/>
      <c r="E22072" s="10"/>
      <c r="G22072" s="81"/>
      <c r="AU22072" s="25"/>
    </row>
    <row r="22073">
      <c r="D22073" s="10"/>
      <c r="E22073" s="10"/>
      <c r="G22073" s="81"/>
      <c r="AU22073" s="25"/>
    </row>
    <row r="22074">
      <c r="D22074" s="10"/>
      <c r="E22074" s="10"/>
      <c r="G22074" s="81"/>
      <c r="AU22074" s="25"/>
    </row>
    <row r="22075">
      <c r="D22075" s="10"/>
      <c r="E22075" s="10"/>
      <c r="G22075" s="81"/>
      <c r="AU22075" s="25"/>
    </row>
    <row r="22076">
      <c r="D22076" s="10"/>
      <c r="E22076" s="10"/>
      <c r="G22076" s="81"/>
      <c r="AU22076" s="25"/>
    </row>
    <row r="22077">
      <c r="D22077" s="10"/>
      <c r="E22077" s="10"/>
      <c r="G22077" s="81"/>
      <c r="AU22077" s="25"/>
    </row>
    <row r="22078">
      <c r="D22078" s="10"/>
      <c r="E22078" s="10"/>
      <c r="G22078" s="81"/>
      <c r="AU22078" s="25"/>
    </row>
    <row r="22079">
      <c r="D22079" s="10"/>
      <c r="E22079" s="10"/>
      <c r="G22079" s="81"/>
      <c r="AU22079" s="25"/>
    </row>
    <row r="22080">
      <c r="D22080" s="10"/>
      <c r="E22080" s="10"/>
      <c r="G22080" s="81"/>
      <c r="AU22080" s="25"/>
    </row>
    <row r="22081">
      <c r="D22081" s="10"/>
      <c r="E22081" s="10"/>
      <c r="G22081" s="81"/>
      <c r="AU22081" s="25"/>
    </row>
    <row r="22082">
      <c r="D22082" s="10"/>
      <c r="E22082" s="10"/>
      <c r="G22082" s="81"/>
      <c r="AU22082" s="25"/>
    </row>
    <row r="22083">
      <c r="D22083" s="10"/>
      <c r="E22083" s="10"/>
      <c r="G22083" s="81"/>
      <c r="AU22083" s="25"/>
    </row>
    <row r="22084">
      <c r="D22084" s="10"/>
      <c r="E22084" s="10"/>
      <c r="G22084" s="81"/>
      <c r="AU22084" s="25"/>
    </row>
    <row r="22085">
      <c r="D22085" s="10"/>
      <c r="E22085" s="10"/>
      <c r="G22085" s="81"/>
      <c r="AU22085" s="25"/>
    </row>
    <row r="22086">
      <c r="D22086" s="10"/>
      <c r="E22086" s="10"/>
      <c r="G22086" s="81"/>
      <c r="AU22086" s="25"/>
    </row>
    <row r="22087">
      <c r="D22087" s="10"/>
      <c r="E22087" s="10"/>
      <c r="G22087" s="81"/>
      <c r="AU22087" s="25"/>
    </row>
    <row r="22088">
      <c r="D22088" s="10"/>
      <c r="E22088" s="10"/>
      <c r="G22088" s="81"/>
      <c r="AU22088" s="25"/>
    </row>
    <row r="22089">
      <c r="D22089" s="10"/>
      <c r="E22089" s="10"/>
      <c r="G22089" s="81"/>
      <c r="AU22089" s="25"/>
    </row>
    <row r="22090">
      <c r="D22090" s="10"/>
      <c r="E22090" s="10"/>
      <c r="G22090" s="81"/>
      <c r="AU22090" s="25"/>
    </row>
    <row r="22091">
      <c r="D22091" s="10"/>
      <c r="E22091" s="10"/>
      <c r="G22091" s="81"/>
      <c r="AU22091" s="25"/>
    </row>
    <row r="22092">
      <c r="D22092" s="10"/>
      <c r="E22092" s="10"/>
      <c r="G22092" s="81"/>
      <c r="AU22092" s="25"/>
    </row>
    <row r="22093">
      <c r="D22093" s="10"/>
      <c r="E22093" s="10"/>
      <c r="G22093" s="81"/>
      <c r="AU22093" s="25"/>
    </row>
    <row r="22094">
      <c r="D22094" s="10"/>
      <c r="E22094" s="10"/>
      <c r="G22094" s="81"/>
      <c r="AU22094" s="25"/>
    </row>
    <row r="22095">
      <c r="D22095" s="10"/>
      <c r="E22095" s="10"/>
      <c r="G22095" s="81"/>
      <c r="AU22095" s="25"/>
    </row>
    <row r="22096">
      <c r="D22096" s="10"/>
      <c r="E22096" s="10"/>
      <c r="G22096" s="81"/>
      <c r="AU22096" s="25"/>
    </row>
    <row r="22097">
      <c r="D22097" s="10"/>
      <c r="E22097" s="10"/>
      <c r="G22097" s="81"/>
      <c r="AU22097" s="25"/>
    </row>
    <row r="22098">
      <c r="D22098" s="10"/>
      <c r="E22098" s="10"/>
      <c r="G22098" s="81"/>
      <c r="AU22098" s="25"/>
    </row>
    <row r="22099">
      <c r="D22099" s="10"/>
      <c r="E22099" s="10"/>
      <c r="G22099" s="81"/>
      <c r="AU22099" s="25"/>
    </row>
    <row r="22100">
      <c r="D22100" s="10"/>
      <c r="E22100" s="10"/>
      <c r="G22100" s="81"/>
      <c r="AU22100" s="25"/>
    </row>
    <row r="22101">
      <c r="D22101" s="10"/>
      <c r="E22101" s="10"/>
      <c r="G22101" s="81"/>
      <c r="AU22101" s="25"/>
    </row>
    <row r="22102">
      <c r="D22102" s="10"/>
      <c r="E22102" s="10"/>
      <c r="G22102" s="81"/>
      <c r="AU22102" s="25"/>
    </row>
    <row r="22103">
      <c r="D22103" s="10"/>
      <c r="E22103" s="10"/>
      <c r="G22103" s="81"/>
      <c r="AU22103" s="25"/>
    </row>
    <row r="22104">
      <c r="D22104" s="10"/>
      <c r="E22104" s="10"/>
      <c r="G22104" s="81"/>
      <c r="AU22104" s="25"/>
    </row>
    <row r="22105">
      <c r="D22105" s="10"/>
      <c r="E22105" s="10"/>
      <c r="G22105" s="81"/>
      <c r="AU22105" s="25"/>
    </row>
    <row r="22106">
      <c r="D22106" s="10"/>
      <c r="E22106" s="10"/>
      <c r="G22106" s="81"/>
      <c r="AU22106" s="25"/>
    </row>
    <row r="22107">
      <c r="D22107" s="10"/>
      <c r="E22107" s="10"/>
      <c r="G22107" s="81"/>
      <c r="AU22107" s="25"/>
    </row>
    <row r="22108">
      <c r="D22108" s="10"/>
      <c r="E22108" s="10"/>
      <c r="G22108" s="81"/>
      <c r="AU22108" s="25"/>
    </row>
    <row r="22109">
      <c r="D22109" s="10"/>
      <c r="E22109" s="10"/>
      <c r="G22109" s="81"/>
      <c r="AU22109" s="25"/>
    </row>
    <row r="22110">
      <c r="D22110" s="10"/>
      <c r="E22110" s="10"/>
      <c r="G22110" s="81"/>
      <c r="AU22110" s="25"/>
    </row>
    <row r="22111">
      <c r="D22111" s="10"/>
      <c r="E22111" s="10"/>
      <c r="G22111" s="81"/>
      <c r="AU22111" s="25"/>
    </row>
    <row r="22112">
      <c r="D22112" s="10"/>
      <c r="E22112" s="10"/>
      <c r="G22112" s="81"/>
      <c r="AU22112" s="25"/>
    </row>
    <row r="22113">
      <c r="D22113" s="10"/>
      <c r="E22113" s="10"/>
      <c r="G22113" s="81"/>
      <c r="AU22113" s="25"/>
    </row>
    <row r="22114">
      <c r="D22114" s="10"/>
      <c r="E22114" s="10"/>
      <c r="G22114" s="81"/>
      <c r="AU22114" s="25"/>
    </row>
    <row r="22115">
      <c r="D22115" s="10"/>
      <c r="E22115" s="10"/>
      <c r="G22115" s="81"/>
      <c r="AU22115" s="25"/>
    </row>
    <row r="22116">
      <c r="D22116" s="10"/>
      <c r="E22116" s="10"/>
      <c r="G22116" s="81"/>
      <c r="AU22116" s="25"/>
    </row>
    <row r="22117">
      <c r="D22117" s="10"/>
      <c r="E22117" s="10"/>
      <c r="G22117" s="81"/>
      <c r="AU22117" s="25"/>
    </row>
    <row r="22118">
      <c r="D22118" s="10"/>
      <c r="E22118" s="10"/>
      <c r="G22118" s="81"/>
      <c r="AU22118" s="25"/>
    </row>
    <row r="22119">
      <c r="D22119" s="10"/>
      <c r="E22119" s="10"/>
      <c r="G22119" s="81"/>
      <c r="AU22119" s="25"/>
    </row>
    <row r="22120">
      <c r="D22120" s="10"/>
      <c r="E22120" s="10"/>
      <c r="G22120" s="81"/>
      <c r="AU22120" s="25"/>
    </row>
    <row r="22121">
      <c r="D22121" s="10"/>
      <c r="E22121" s="10"/>
      <c r="G22121" s="81"/>
      <c r="AU22121" s="25"/>
    </row>
    <row r="22122">
      <c r="D22122" s="10"/>
      <c r="E22122" s="10"/>
      <c r="G22122" s="81"/>
      <c r="AU22122" s="25"/>
    </row>
    <row r="22123">
      <c r="D22123" s="10"/>
      <c r="E22123" s="10"/>
      <c r="G22123" s="81"/>
      <c r="AU22123" s="25"/>
    </row>
    <row r="22124">
      <c r="D22124" s="10"/>
      <c r="E22124" s="10"/>
      <c r="G22124" s="81"/>
      <c r="AU22124" s="25"/>
    </row>
    <row r="22125">
      <c r="D22125" s="10"/>
      <c r="E22125" s="10"/>
      <c r="G22125" s="81"/>
      <c r="AU22125" s="25"/>
    </row>
    <row r="22126">
      <c r="D22126" s="10"/>
      <c r="E22126" s="10"/>
      <c r="G22126" s="81"/>
      <c r="AU22126" s="25"/>
    </row>
    <row r="22127">
      <c r="D22127" s="10"/>
      <c r="E22127" s="10"/>
      <c r="G22127" s="81"/>
      <c r="AU22127" s="25"/>
    </row>
    <row r="22128">
      <c r="D22128" s="10"/>
      <c r="E22128" s="10"/>
      <c r="G22128" s="81"/>
      <c r="AU22128" s="25"/>
    </row>
    <row r="22129">
      <c r="D22129" s="10"/>
      <c r="E22129" s="10"/>
      <c r="G22129" s="81"/>
      <c r="AU22129" s="25"/>
    </row>
    <row r="22130">
      <c r="D22130" s="10"/>
      <c r="E22130" s="10"/>
      <c r="G22130" s="81"/>
      <c r="AU22130" s="25"/>
    </row>
    <row r="22131">
      <c r="D22131" s="10"/>
      <c r="E22131" s="10"/>
      <c r="G22131" s="81"/>
      <c r="AU22131" s="25"/>
    </row>
    <row r="22132">
      <c r="D22132" s="10"/>
      <c r="E22132" s="10"/>
      <c r="G22132" s="81"/>
      <c r="AU22132" s="25"/>
    </row>
    <row r="22133">
      <c r="D22133" s="10"/>
      <c r="E22133" s="10"/>
      <c r="G22133" s="81"/>
      <c r="AU22133" s="25"/>
    </row>
    <row r="22134">
      <c r="D22134" s="10"/>
      <c r="E22134" s="10"/>
      <c r="G22134" s="81"/>
      <c r="AU22134" s="25"/>
    </row>
    <row r="22135">
      <c r="D22135" s="10"/>
      <c r="E22135" s="10"/>
      <c r="G22135" s="81"/>
      <c r="AU22135" s="25"/>
    </row>
    <row r="22136">
      <c r="D22136" s="10"/>
      <c r="E22136" s="10"/>
      <c r="G22136" s="81"/>
      <c r="AU22136" s="25"/>
    </row>
    <row r="22137">
      <c r="D22137" s="10"/>
      <c r="E22137" s="10"/>
      <c r="G22137" s="81"/>
      <c r="AU22137" s="25"/>
    </row>
    <row r="22138">
      <c r="D22138" s="10"/>
      <c r="E22138" s="10"/>
      <c r="G22138" s="81"/>
      <c r="AU22138" s="25"/>
    </row>
    <row r="22139">
      <c r="D22139" s="10"/>
      <c r="E22139" s="10"/>
      <c r="G22139" s="81"/>
      <c r="AU22139" s="25"/>
    </row>
    <row r="22140">
      <c r="D22140" s="10"/>
      <c r="E22140" s="10"/>
      <c r="G22140" s="81"/>
      <c r="AU22140" s="25"/>
    </row>
    <row r="22141">
      <c r="D22141" s="10"/>
      <c r="E22141" s="10"/>
      <c r="G22141" s="81"/>
      <c r="AU22141" s="25"/>
    </row>
    <row r="22142">
      <c r="D22142" s="10"/>
      <c r="E22142" s="10"/>
      <c r="G22142" s="81"/>
      <c r="AU22142" s="25"/>
    </row>
    <row r="22143">
      <c r="D22143" s="10"/>
      <c r="E22143" s="10"/>
      <c r="G22143" s="81"/>
      <c r="AU22143" s="25"/>
    </row>
    <row r="22144">
      <c r="D22144" s="10"/>
      <c r="E22144" s="10"/>
      <c r="G22144" s="81"/>
      <c r="AU22144" s="25"/>
    </row>
    <row r="22145">
      <c r="D22145" s="10"/>
      <c r="E22145" s="10"/>
      <c r="G22145" s="81"/>
      <c r="AU22145" s="25"/>
    </row>
    <row r="22146">
      <c r="D22146" s="10"/>
      <c r="E22146" s="10"/>
      <c r="G22146" s="81"/>
      <c r="AU22146" s="25"/>
    </row>
    <row r="22147">
      <c r="D22147" s="10"/>
      <c r="E22147" s="10"/>
      <c r="G22147" s="81"/>
      <c r="AU22147" s="25"/>
    </row>
    <row r="22148">
      <c r="D22148" s="10"/>
      <c r="E22148" s="10"/>
      <c r="G22148" s="81"/>
      <c r="AU22148" s="25"/>
    </row>
    <row r="22149">
      <c r="D22149" s="10"/>
      <c r="E22149" s="10"/>
      <c r="G22149" s="81"/>
      <c r="AU22149" s="25"/>
    </row>
    <row r="22150">
      <c r="D22150" s="10"/>
      <c r="E22150" s="10"/>
      <c r="G22150" s="81"/>
      <c r="AU22150" s="25"/>
    </row>
    <row r="22151">
      <c r="D22151" s="10"/>
      <c r="E22151" s="10"/>
      <c r="G22151" s="81"/>
      <c r="AU22151" s="25"/>
    </row>
    <row r="22152">
      <c r="D22152" s="10"/>
      <c r="E22152" s="10"/>
      <c r="G22152" s="81"/>
      <c r="AU22152" s="25"/>
    </row>
    <row r="22153">
      <c r="D22153" s="10"/>
      <c r="E22153" s="10"/>
      <c r="G22153" s="81"/>
      <c r="AU22153" s="25"/>
    </row>
    <row r="22154">
      <c r="D22154" s="10"/>
      <c r="E22154" s="10"/>
      <c r="G22154" s="81"/>
      <c r="AU22154" s="25"/>
    </row>
    <row r="22155">
      <c r="D22155" s="10"/>
      <c r="E22155" s="10"/>
      <c r="G22155" s="81"/>
      <c r="AU22155" s="25"/>
    </row>
    <row r="22156">
      <c r="D22156" s="10"/>
      <c r="E22156" s="10"/>
      <c r="G22156" s="81"/>
      <c r="AU22156" s="25"/>
    </row>
    <row r="22157">
      <c r="D22157" s="10"/>
      <c r="E22157" s="10"/>
      <c r="G22157" s="81"/>
      <c r="AU22157" s="25"/>
    </row>
    <row r="22158">
      <c r="D22158" s="10"/>
      <c r="E22158" s="10"/>
      <c r="G22158" s="81"/>
      <c r="AU22158" s="25"/>
    </row>
    <row r="22159">
      <c r="D22159" s="10"/>
      <c r="E22159" s="10"/>
      <c r="G22159" s="81"/>
      <c r="AU22159" s="25"/>
    </row>
    <row r="22160">
      <c r="D22160" s="10"/>
      <c r="E22160" s="10"/>
      <c r="G22160" s="81"/>
      <c r="AU22160" s="25"/>
    </row>
    <row r="22161">
      <c r="D22161" s="10"/>
      <c r="E22161" s="10"/>
      <c r="G22161" s="81"/>
      <c r="AU22161" s="25"/>
    </row>
    <row r="22162">
      <c r="D22162" s="10"/>
      <c r="E22162" s="10"/>
      <c r="G22162" s="81"/>
      <c r="AU22162" s="25"/>
    </row>
    <row r="22163">
      <c r="D22163" s="10"/>
      <c r="E22163" s="10"/>
      <c r="G22163" s="81"/>
      <c r="AU22163" s="25"/>
    </row>
    <row r="22164">
      <c r="D22164" s="10"/>
      <c r="E22164" s="10"/>
      <c r="G22164" s="81"/>
      <c r="AU22164" s="25"/>
    </row>
    <row r="22165">
      <c r="D22165" s="10"/>
      <c r="E22165" s="10"/>
      <c r="G22165" s="81"/>
      <c r="AU22165" s="25"/>
    </row>
    <row r="22166">
      <c r="D22166" s="10"/>
      <c r="E22166" s="10"/>
      <c r="G22166" s="81"/>
      <c r="AU22166" s="25"/>
    </row>
    <row r="22167">
      <c r="D22167" s="10"/>
      <c r="E22167" s="10"/>
      <c r="G22167" s="81"/>
      <c r="AU22167" s="25"/>
    </row>
    <row r="22168">
      <c r="D22168" s="10"/>
      <c r="E22168" s="10"/>
      <c r="G22168" s="81"/>
      <c r="AU22168" s="25"/>
    </row>
    <row r="22169">
      <c r="D22169" s="10"/>
      <c r="E22169" s="10"/>
      <c r="G22169" s="81"/>
      <c r="AU22169" s="25"/>
    </row>
    <row r="22170">
      <c r="D22170" s="10"/>
      <c r="E22170" s="10"/>
      <c r="G22170" s="81"/>
      <c r="AU22170" s="25"/>
    </row>
    <row r="22171">
      <c r="D22171" s="10"/>
      <c r="E22171" s="10"/>
      <c r="G22171" s="81"/>
      <c r="AU22171" s="25"/>
    </row>
    <row r="22172">
      <c r="D22172" s="10"/>
      <c r="E22172" s="10"/>
      <c r="G22172" s="81"/>
      <c r="AU22172" s="25"/>
    </row>
    <row r="22173">
      <c r="D22173" s="10"/>
      <c r="E22173" s="10"/>
      <c r="G22173" s="81"/>
      <c r="AU22173" s="25"/>
    </row>
    <row r="22174">
      <c r="D22174" s="10"/>
      <c r="E22174" s="10"/>
      <c r="G22174" s="81"/>
      <c r="AU22174" s="25"/>
    </row>
    <row r="22175">
      <c r="D22175" s="10"/>
      <c r="E22175" s="10"/>
      <c r="G22175" s="81"/>
      <c r="AU22175" s="25"/>
    </row>
    <row r="22176">
      <c r="D22176" s="10"/>
      <c r="E22176" s="10"/>
      <c r="G22176" s="81"/>
      <c r="AU22176" s="25"/>
    </row>
    <row r="22177">
      <c r="D22177" s="10"/>
      <c r="E22177" s="10"/>
      <c r="G22177" s="81"/>
      <c r="AU22177" s="25"/>
    </row>
    <row r="22178">
      <c r="D22178" s="10"/>
      <c r="E22178" s="10"/>
      <c r="G22178" s="81"/>
      <c r="AU22178" s="25"/>
    </row>
    <row r="22179">
      <c r="D22179" s="10"/>
      <c r="E22179" s="10"/>
      <c r="G22179" s="81"/>
      <c r="AU22179" s="25"/>
    </row>
    <row r="22180">
      <c r="D22180" s="10"/>
      <c r="E22180" s="10"/>
      <c r="G22180" s="81"/>
      <c r="AU22180" s="25"/>
    </row>
    <row r="22181">
      <c r="D22181" s="10"/>
      <c r="E22181" s="10"/>
      <c r="G22181" s="81"/>
      <c r="AU22181" s="25"/>
    </row>
    <row r="22182">
      <c r="D22182" s="10"/>
      <c r="E22182" s="10"/>
      <c r="G22182" s="81"/>
      <c r="AU22182" s="25"/>
    </row>
    <row r="22183">
      <c r="D22183" s="10"/>
      <c r="E22183" s="10"/>
      <c r="G22183" s="81"/>
      <c r="AU22183" s="25"/>
    </row>
    <row r="22184">
      <c r="D22184" s="10"/>
      <c r="E22184" s="10"/>
      <c r="G22184" s="81"/>
      <c r="AU22184" s="25"/>
    </row>
    <row r="22185">
      <c r="D22185" s="10"/>
      <c r="E22185" s="10"/>
      <c r="G22185" s="81"/>
      <c r="AU22185" s="25"/>
    </row>
    <row r="22186">
      <c r="D22186" s="10"/>
      <c r="E22186" s="10"/>
      <c r="G22186" s="81"/>
      <c r="AU22186" s="25"/>
    </row>
    <row r="22187">
      <c r="D22187" s="10"/>
      <c r="E22187" s="10"/>
      <c r="G22187" s="81"/>
      <c r="AU22187" s="25"/>
    </row>
    <row r="22188">
      <c r="D22188" s="10"/>
      <c r="E22188" s="10"/>
      <c r="G22188" s="81"/>
      <c r="AU22188" s="25"/>
    </row>
    <row r="22189">
      <c r="D22189" s="10"/>
      <c r="E22189" s="10"/>
      <c r="G22189" s="81"/>
      <c r="AU22189" s="25"/>
    </row>
    <row r="22190">
      <c r="D22190" s="10"/>
      <c r="E22190" s="10"/>
      <c r="G22190" s="81"/>
      <c r="AU22190" s="25"/>
    </row>
    <row r="22191">
      <c r="D22191" s="10"/>
      <c r="E22191" s="10"/>
      <c r="G22191" s="81"/>
      <c r="AU22191" s="25"/>
    </row>
    <row r="22192">
      <c r="D22192" s="10"/>
      <c r="E22192" s="10"/>
      <c r="G22192" s="81"/>
      <c r="AU22192" s="25"/>
    </row>
    <row r="22193">
      <c r="D22193" s="10"/>
      <c r="E22193" s="10"/>
      <c r="G22193" s="81"/>
      <c r="AU22193" s="25"/>
    </row>
    <row r="22194">
      <c r="D22194" s="10"/>
      <c r="E22194" s="10"/>
      <c r="G22194" s="81"/>
      <c r="AU22194" s="25"/>
    </row>
    <row r="22195">
      <c r="D22195" s="10"/>
      <c r="E22195" s="10"/>
      <c r="G22195" s="81"/>
      <c r="AU22195" s="25"/>
    </row>
    <row r="22196">
      <c r="D22196" s="10"/>
      <c r="E22196" s="10"/>
      <c r="G22196" s="81"/>
      <c r="AU22196" s="25"/>
    </row>
    <row r="22197">
      <c r="D22197" s="10"/>
      <c r="E22197" s="10"/>
      <c r="G22197" s="81"/>
      <c r="AU22197" s="25"/>
    </row>
    <row r="22198">
      <c r="D22198" s="10"/>
      <c r="E22198" s="10"/>
      <c r="G22198" s="81"/>
      <c r="AU22198" s="25"/>
    </row>
    <row r="22199">
      <c r="D22199" s="10"/>
      <c r="E22199" s="10"/>
      <c r="G22199" s="81"/>
      <c r="AU22199" s="25"/>
    </row>
    <row r="22200">
      <c r="D22200" s="10"/>
      <c r="E22200" s="10"/>
      <c r="G22200" s="81"/>
      <c r="AU22200" s="25"/>
    </row>
    <row r="22201">
      <c r="D22201" s="10"/>
      <c r="E22201" s="10"/>
      <c r="G22201" s="81"/>
      <c r="AU22201" s="25"/>
    </row>
    <row r="22202">
      <c r="D22202" s="10"/>
      <c r="E22202" s="10"/>
      <c r="G22202" s="81"/>
      <c r="AU22202" s="25"/>
    </row>
    <row r="22203">
      <c r="D22203" s="10"/>
      <c r="E22203" s="10"/>
      <c r="G22203" s="81"/>
      <c r="AU22203" s="25"/>
    </row>
    <row r="22204">
      <c r="D22204" s="10"/>
      <c r="E22204" s="10"/>
      <c r="G22204" s="81"/>
      <c r="AU22204" s="25"/>
    </row>
    <row r="22205">
      <c r="D22205" s="10"/>
      <c r="E22205" s="10"/>
      <c r="G22205" s="81"/>
      <c r="AU22205" s="25"/>
    </row>
    <row r="22206">
      <c r="D22206" s="10"/>
      <c r="E22206" s="10"/>
      <c r="G22206" s="81"/>
      <c r="AU22206" s="25"/>
    </row>
    <row r="22207">
      <c r="D22207" s="10"/>
      <c r="E22207" s="10"/>
      <c r="G22207" s="81"/>
      <c r="AU22207" s="25"/>
    </row>
    <row r="22208">
      <c r="D22208" s="10"/>
      <c r="E22208" s="10"/>
      <c r="G22208" s="81"/>
      <c r="AU22208" s="25"/>
    </row>
    <row r="22209">
      <c r="D22209" s="10"/>
      <c r="E22209" s="10"/>
      <c r="G22209" s="81"/>
      <c r="AU22209" s="25"/>
    </row>
    <row r="22210">
      <c r="D22210" s="10"/>
      <c r="E22210" s="10"/>
      <c r="G22210" s="81"/>
      <c r="AU22210" s="25"/>
    </row>
    <row r="22211">
      <c r="D22211" s="10"/>
      <c r="E22211" s="10"/>
      <c r="G22211" s="81"/>
      <c r="AU22211" s="25"/>
    </row>
    <row r="22212">
      <c r="D22212" s="10"/>
      <c r="E22212" s="10"/>
      <c r="G22212" s="81"/>
      <c r="AU22212" s="25"/>
    </row>
    <row r="22213">
      <c r="D22213" s="10"/>
      <c r="E22213" s="10"/>
      <c r="G22213" s="81"/>
      <c r="AU22213" s="25"/>
    </row>
    <row r="22214">
      <c r="D22214" s="10"/>
      <c r="E22214" s="10"/>
      <c r="G22214" s="81"/>
      <c r="AU22214" s="25"/>
    </row>
    <row r="22215">
      <c r="D22215" s="10"/>
      <c r="E22215" s="10"/>
      <c r="G22215" s="81"/>
      <c r="AU22215" s="25"/>
    </row>
    <row r="22216">
      <c r="D22216" s="10"/>
      <c r="E22216" s="10"/>
      <c r="G22216" s="81"/>
      <c r="AU22216" s="25"/>
    </row>
    <row r="22217">
      <c r="D22217" s="10"/>
      <c r="E22217" s="10"/>
      <c r="G22217" s="81"/>
      <c r="AU22217" s="25"/>
    </row>
    <row r="22218">
      <c r="D22218" s="10"/>
      <c r="E22218" s="10"/>
      <c r="G22218" s="81"/>
      <c r="AU22218" s="25"/>
    </row>
    <row r="22219">
      <c r="D22219" s="10"/>
      <c r="E22219" s="10"/>
      <c r="G22219" s="81"/>
      <c r="AU22219" s="25"/>
    </row>
    <row r="22220">
      <c r="D22220" s="10"/>
      <c r="E22220" s="10"/>
      <c r="G22220" s="81"/>
      <c r="AU22220" s="25"/>
    </row>
    <row r="22221">
      <c r="D22221" s="10"/>
      <c r="E22221" s="10"/>
      <c r="G22221" s="81"/>
      <c r="AU22221" s="25"/>
    </row>
    <row r="22222">
      <c r="D22222" s="10"/>
      <c r="E22222" s="10"/>
      <c r="G22222" s="81"/>
      <c r="AU22222" s="25"/>
    </row>
    <row r="22223">
      <c r="D22223" s="10"/>
      <c r="E22223" s="10"/>
      <c r="G22223" s="81"/>
      <c r="AU22223" s="25"/>
    </row>
    <row r="22224">
      <c r="D22224" s="10"/>
      <c r="E22224" s="10"/>
      <c r="G22224" s="81"/>
      <c r="AU22224" s="25"/>
    </row>
    <row r="22225">
      <c r="D22225" s="10"/>
      <c r="E22225" s="10"/>
      <c r="G22225" s="81"/>
      <c r="AU22225" s="25"/>
    </row>
    <row r="22226">
      <c r="D22226" s="10"/>
      <c r="E22226" s="10"/>
      <c r="G22226" s="81"/>
      <c r="AU22226" s="25"/>
    </row>
    <row r="22227">
      <c r="D22227" s="10"/>
      <c r="E22227" s="10"/>
      <c r="G22227" s="81"/>
      <c r="AU22227" s="25"/>
    </row>
    <row r="22228">
      <c r="D22228" s="10"/>
      <c r="E22228" s="10"/>
      <c r="G22228" s="81"/>
      <c r="AU22228" s="25"/>
    </row>
    <row r="22229">
      <c r="D22229" s="10"/>
      <c r="E22229" s="10"/>
      <c r="G22229" s="81"/>
      <c r="AU22229" s="25"/>
    </row>
    <row r="22230">
      <c r="D22230" s="10"/>
      <c r="E22230" s="10"/>
      <c r="G22230" s="81"/>
      <c r="AU22230" s="25"/>
    </row>
    <row r="22231">
      <c r="D22231" s="10"/>
      <c r="E22231" s="10"/>
      <c r="G22231" s="81"/>
      <c r="AU22231" s="25"/>
    </row>
    <row r="22232">
      <c r="D22232" s="10"/>
      <c r="E22232" s="10"/>
      <c r="G22232" s="81"/>
      <c r="AU22232" s="25"/>
    </row>
    <row r="22233">
      <c r="D22233" s="10"/>
      <c r="E22233" s="10"/>
      <c r="G22233" s="81"/>
      <c r="AU22233" s="25"/>
    </row>
    <row r="22234">
      <c r="D22234" s="10"/>
      <c r="E22234" s="10"/>
      <c r="G22234" s="81"/>
      <c r="AU22234" s="25"/>
    </row>
    <row r="22235">
      <c r="D22235" s="10"/>
      <c r="E22235" s="10"/>
      <c r="G22235" s="81"/>
      <c r="AU22235" s="25"/>
    </row>
    <row r="22236">
      <c r="D22236" s="10"/>
      <c r="E22236" s="10"/>
      <c r="G22236" s="81"/>
      <c r="AU22236" s="25"/>
    </row>
    <row r="22237">
      <c r="D22237" s="10"/>
      <c r="E22237" s="10"/>
      <c r="G22237" s="81"/>
      <c r="AU22237" s="25"/>
    </row>
    <row r="22238">
      <c r="D22238" s="10"/>
      <c r="E22238" s="10"/>
      <c r="G22238" s="81"/>
      <c r="AU22238" s="25"/>
    </row>
    <row r="22239">
      <c r="D22239" s="10"/>
      <c r="E22239" s="10"/>
      <c r="G22239" s="81"/>
      <c r="AU22239" s="25"/>
    </row>
    <row r="22240">
      <c r="D22240" s="10"/>
      <c r="E22240" s="10"/>
      <c r="G22240" s="81"/>
      <c r="AU22240" s="25"/>
    </row>
    <row r="22241">
      <c r="D22241" s="10"/>
      <c r="E22241" s="10"/>
      <c r="G22241" s="81"/>
      <c r="AU22241" s="25"/>
    </row>
    <row r="22242">
      <c r="D22242" s="10"/>
      <c r="E22242" s="10"/>
      <c r="G22242" s="81"/>
      <c r="AU22242" s="25"/>
    </row>
    <row r="22243">
      <c r="D22243" s="10"/>
      <c r="E22243" s="10"/>
      <c r="G22243" s="81"/>
      <c r="AU22243" s="25"/>
    </row>
    <row r="22244">
      <c r="D22244" s="10"/>
      <c r="E22244" s="10"/>
      <c r="G22244" s="81"/>
      <c r="AU22244" s="25"/>
    </row>
    <row r="22245">
      <c r="D22245" s="10"/>
      <c r="E22245" s="10"/>
      <c r="G22245" s="81"/>
      <c r="AU22245" s="25"/>
    </row>
    <row r="22246">
      <c r="D22246" s="10"/>
      <c r="E22246" s="10"/>
      <c r="G22246" s="81"/>
      <c r="AU22246" s="25"/>
    </row>
    <row r="22247">
      <c r="D22247" s="10"/>
      <c r="E22247" s="10"/>
      <c r="G22247" s="81"/>
      <c r="AU22247" s="25"/>
    </row>
    <row r="22248">
      <c r="D22248" s="10"/>
      <c r="E22248" s="10"/>
      <c r="G22248" s="81"/>
      <c r="AU22248" s="25"/>
    </row>
    <row r="22249">
      <c r="D22249" s="10"/>
      <c r="E22249" s="10"/>
      <c r="G22249" s="81"/>
      <c r="AU22249" s="25"/>
    </row>
    <row r="22250">
      <c r="D22250" s="10"/>
      <c r="E22250" s="10"/>
      <c r="G22250" s="81"/>
      <c r="AU22250" s="25"/>
    </row>
    <row r="22251">
      <c r="D22251" s="10"/>
      <c r="E22251" s="10"/>
      <c r="G22251" s="81"/>
      <c r="AU22251" s="25"/>
    </row>
    <row r="22252">
      <c r="D22252" s="10"/>
      <c r="E22252" s="10"/>
      <c r="G22252" s="81"/>
      <c r="AU22252" s="25"/>
    </row>
    <row r="22253">
      <c r="D22253" s="10"/>
      <c r="E22253" s="10"/>
      <c r="G22253" s="81"/>
      <c r="AU22253" s="25"/>
    </row>
    <row r="22254">
      <c r="D22254" s="10"/>
      <c r="E22254" s="10"/>
      <c r="G22254" s="81"/>
      <c r="AU22254" s="25"/>
    </row>
    <row r="22255">
      <c r="D22255" s="10"/>
      <c r="E22255" s="10"/>
      <c r="G22255" s="81"/>
      <c r="AU22255" s="25"/>
    </row>
    <row r="22256">
      <c r="D22256" s="10"/>
      <c r="E22256" s="10"/>
      <c r="G22256" s="81"/>
      <c r="AU22256" s="25"/>
    </row>
    <row r="22257">
      <c r="D22257" s="10"/>
      <c r="E22257" s="10"/>
      <c r="G22257" s="81"/>
      <c r="AU22257" s="25"/>
    </row>
    <row r="22258">
      <c r="D22258" s="10"/>
      <c r="E22258" s="10"/>
      <c r="G22258" s="81"/>
      <c r="AU22258" s="25"/>
    </row>
    <row r="22259">
      <c r="D22259" s="10"/>
      <c r="E22259" s="10"/>
      <c r="G22259" s="81"/>
      <c r="AU22259" s="25"/>
    </row>
    <row r="22260">
      <c r="D22260" s="10"/>
      <c r="E22260" s="10"/>
      <c r="G22260" s="81"/>
      <c r="AU22260" s="25"/>
    </row>
    <row r="22261">
      <c r="D22261" s="10"/>
      <c r="E22261" s="10"/>
      <c r="G22261" s="81"/>
      <c r="AU22261" s="25"/>
    </row>
    <row r="22262">
      <c r="D22262" s="10"/>
      <c r="E22262" s="10"/>
      <c r="G22262" s="81"/>
      <c r="AU22262" s="25"/>
    </row>
    <row r="22263">
      <c r="D22263" s="10"/>
      <c r="E22263" s="10"/>
      <c r="G22263" s="81"/>
      <c r="AU22263" s="25"/>
    </row>
    <row r="22264">
      <c r="D22264" s="10"/>
      <c r="E22264" s="10"/>
      <c r="G22264" s="81"/>
      <c r="AU22264" s="25"/>
    </row>
    <row r="22265">
      <c r="D22265" s="10"/>
      <c r="E22265" s="10"/>
      <c r="G22265" s="81"/>
      <c r="AU22265" s="25"/>
    </row>
    <row r="22266">
      <c r="D22266" s="10"/>
      <c r="E22266" s="10"/>
      <c r="G22266" s="81"/>
      <c r="AU22266" s="25"/>
    </row>
    <row r="22267">
      <c r="D22267" s="10"/>
      <c r="E22267" s="10"/>
      <c r="G22267" s="81"/>
      <c r="AU22267" s="25"/>
    </row>
    <row r="22268">
      <c r="D22268" s="10"/>
      <c r="E22268" s="10"/>
      <c r="G22268" s="81"/>
      <c r="AU22268" s="25"/>
    </row>
    <row r="22269">
      <c r="D22269" s="10"/>
      <c r="E22269" s="10"/>
      <c r="G22269" s="81"/>
      <c r="AU22269" s="25"/>
    </row>
    <row r="22270">
      <c r="D22270" s="10"/>
      <c r="E22270" s="10"/>
      <c r="G22270" s="81"/>
      <c r="AU22270" s="25"/>
    </row>
    <row r="22271">
      <c r="D22271" s="10"/>
      <c r="E22271" s="10"/>
      <c r="G22271" s="81"/>
      <c r="AU22271" s="25"/>
    </row>
    <row r="22272">
      <c r="D22272" s="10"/>
      <c r="E22272" s="10"/>
      <c r="G22272" s="81"/>
      <c r="AU22272" s="25"/>
    </row>
    <row r="22273">
      <c r="D22273" s="10"/>
      <c r="E22273" s="10"/>
      <c r="G22273" s="81"/>
      <c r="AU22273" s="25"/>
    </row>
    <row r="22274">
      <c r="D22274" s="10"/>
      <c r="E22274" s="10"/>
      <c r="G22274" s="81"/>
      <c r="AU22274" s="25"/>
    </row>
    <row r="22275">
      <c r="D22275" s="10"/>
      <c r="E22275" s="10"/>
      <c r="G22275" s="81"/>
      <c r="AU22275" s="25"/>
    </row>
    <row r="22276">
      <c r="D22276" s="10"/>
      <c r="E22276" s="10"/>
      <c r="G22276" s="81"/>
      <c r="AU22276" s="25"/>
    </row>
    <row r="22277">
      <c r="D22277" s="10"/>
      <c r="E22277" s="10"/>
      <c r="G22277" s="81"/>
      <c r="AU22277" s="25"/>
    </row>
    <row r="22278">
      <c r="D22278" s="10"/>
      <c r="E22278" s="10"/>
      <c r="G22278" s="81"/>
      <c r="AU22278" s="25"/>
    </row>
    <row r="22279">
      <c r="D22279" s="10"/>
      <c r="E22279" s="10"/>
      <c r="G22279" s="81"/>
      <c r="AU22279" s="25"/>
    </row>
    <row r="22280">
      <c r="D22280" s="10"/>
      <c r="E22280" s="10"/>
      <c r="G22280" s="81"/>
      <c r="AU22280" s="25"/>
    </row>
    <row r="22281">
      <c r="D22281" s="10"/>
      <c r="E22281" s="10"/>
      <c r="G22281" s="81"/>
      <c r="AU22281" s="25"/>
    </row>
    <row r="22282">
      <c r="D22282" s="10"/>
      <c r="E22282" s="10"/>
      <c r="G22282" s="81"/>
      <c r="AU22282" s="25"/>
    </row>
    <row r="22283">
      <c r="D22283" s="10"/>
      <c r="E22283" s="10"/>
      <c r="G22283" s="81"/>
      <c r="AU22283" s="25"/>
    </row>
    <row r="22284">
      <c r="D22284" s="10"/>
      <c r="E22284" s="10"/>
      <c r="G22284" s="81"/>
      <c r="AU22284" s="25"/>
    </row>
    <row r="22285">
      <c r="D22285" s="10"/>
      <c r="E22285" s="10"/>
      <c r="G22285" s="81"/>
      <c r="AU22285" s="25"/>
    </row>
    <row r="22286">
      <c r="D22286" s="10"/>
      <c r="E22286" s="10"/>
      <c r="G22286" s="81"/>
      <c r="AU22286" s="25"/>
    </row>
    <row r="22287">
      <c r="D22287" s="10"/>
      <c r="E22287" s="10"/>
      <c r="G22287" s="81"/>
      <c r="AU22287" s="25"/>
    </row>
    <row r="22288">
      <c r="D22288" s="10"/>
      <c r="E22288" s="10"/>
      <c r="G22288" s="81"/>
      <c r="AU22288" s="25"/>
    </row>
    <row r="22289">
      <c r="D22289" s="10"/>
      <c r="E22289" s="10"/>
      <c r="G22289" s="81"/>
      <c r="AU22289" s="25"/>
    </row>
    <row r="22290">
      <c r="D22290" s="10"/>
      <c r="E22290" s="10"/>
      <c r="G22290" s="81"/>
      <c r="AU22290" s="25"/>
    </row>
    <row r="22291">
      <c r="D22291" s="10"/>
      <c r="E22291" s="10"/>
      <c r="G22291" s="81"/>
      <c r="AU22291" s="25"/>
    </row>
    <row r="22292">
      <c r="D22292" s="10"/>
      <c r="E22292" s="10"/>
      <c r="G22292" s="81"/>
      <c r="AU22292" s="25"/>
    </row>
    <row r="22293">
      <c r="D22293" s="10"/>
      <c r="E22293" s="10"/>
      <c r="G22293" s="81"/>
      <c r="AU22293" s="25"/>
    </row>
    <row r="22294">
      <c r="D22294" s="10"/>
      <c r="E22294" s="10"/>
      <c r="G22294" s="81"/>
      <c r="AU22294" s="25"/>
    </row>
    <row r="22295">
      <c r="D22295" s="10"/>
      <c r="E22295" s="10"/>
      <c r="G22295" s="81"/>
      <c r="AU22295" s="25"/>
    </row>
    <row r="22296">
      <c r="D22296" s="10"/>
      <c r="E22296" s="10"/>
      <c r="G22296" s="81"/>
      <c r="AU22296" s="25"/>
    </row>
    <row r="22297">
      <c r="D22297" s="10"/>
      <c r="E22297" s="10"/>
      <c r="G22297" s="81"/>
      <c r="AU22297" s="25"/>
    </row>
    <row r="22298">
      <c r="D22298" s="10"/>
      <c r="E22298" s="10"/>
      <c r="G22298" s="81"/>
      <c r="AU22298" s="25"/>
    </row>
    <row r="22299">
      <c r="D22299" s="10"/>
      <c r="E22299" s="10"/>
      <c r="G22299" s="81"/>
      <c r="AU22299" s="25"/>
    </row>
    <row r="22300">
      <c r="D22300" s="10"/>
      <c r="E22300" s="10"/>
      <c r="G22300" s="81"/>
      <c r="AU22300" s="25"/>
    </row>
    <row r="22301">
      <c r="D22301" s="10"/>
      <c r="E22301" s="10"/>
      <c r="G22301" s="81"/>
      <c r="AU22301" s="25"/>
    </row>
    <row r="22302">
      <c r="D22302" s="10"/>
      <c r="E22302" s="10"/>
      <c r="G22302" s="81"/>
      <c r="AU22302" s="25"/>
    </row>
    <row r="22303">
      <c r="D22303" s="10"/>
      <c r="E22303" s="10"/>
      <c r="G22303" s="81"/>
      <c r="AU22303" s="25"/>
    </row>
    <row r="22304">
      <c r="D22304" s="10"/>
      <c r="E22304" s="10"/>
      <c r="G22304" s="81"/>
      <c r="AU22304" s="25"/>
    </row>
    <row r="22305">
      <c r="D22305" s="10"/>
      <c r="E22305" s="10"/>
      <c r="G22305" s="81"/>
      <c r="AU22305" s="25"/>
    </row>
    <row r="22306">
      <c r="D22306" s="10"/>
      <c r="E22306" s="10"/>
      <c r="G22306" s="81"/>
      <c r="AU22306" s="25"/>
    </row>
    <row r="22307">
      <c r="D22307" s="10"/>
      <c r="E22307" s="10"/>
      <c r="G22307" s="81"/>
      <c r="AU22307" s="25"/>
    </row>
    <row r="22308">
      <c r="D22308" s="10"/>
      <c r="E22308" s="10"/>
      <c r="G22308" s="81"/>
      <c r="AU22308" s="25"/>
    </row>
    <row r="22309">
      <c r="D22309" s="10"/>
      <c r="E22309" s="10"/>
      <c r="G22309" s="81"/>
      <c r="AU22309" s="25"/>
    </row>
    <row r="22310">
      <c r="D22310" s="10"/>
      <c r="E22310" s="10"/>
      <c r="G22310" s="81"/>
      <c r="AU22310" s="25"/>
    </row>
    <row r="22311">
      <c r="D22311" s="10"/>
      <c r="E22311" s="10"/>
      <c r="G22311" s="81"/>
      <c r="AU22311" s="25"/>
    </row>
    <row r="22312">
      <c r="D22312" s="10"/>
      <c r="E22312" s="10"/>
      <c r="G22312" s="81"/>
      <c r="AU22312" s="25"/>
    </row>
    <row r="22313">
      <c r="D22313" s="10"/>
      <c r="E22313" s="10"/>
      <c r="G22313" s="81"/>
      <c r="AU22313" s="25"/>
    </row>
    <row r="22314">
      <c r="D22314" s="10"/>
      <c r="E22314" s="10"/>
      <c r="G22314" s="81"/>
      <c r="AU22314" s="25"/>
    </row>
    <row r="22315">
      <c r="D22315" s="10"/>
      <c r="E22315" s="10"/>
      <c r="G22315" s="81"/>
      <c r="AU22315" s="25"/>
    </row>
    <row r="22316">
      <c r="D22316" s="10"/>
      <c r="E22316" s="10"/>
      <c r="G22316" s="81"/>
      <c r="AU22316" s="25"/>
    </row>
    <row r="22317">
      <c r="D22317" s="10"/>
      <c r="E22317" s="10"/>
      <c r="G22317" s="81"/>
      <c r="AU22317" s="25"/>
    </row>
    <row r="22318">
      <c r="D22318" s="10"/>
      <c r="E22318" s="10"/>
      <c r="G22318" s="81"/>
      <c r="AU22318" s="25"/>
    </row>
    <row r="22319">
      <c r="D22319" s="10"/>
      <c r="E22319" s="10"/>
      <c r="G22319" s="81"/>
      <c r="AU22319" s="25"/>
    </row>
    <row r="22320">
      <c r="D22320" s="10"/>
      <c r="E22320" s="10"/>
      <c r="G22320" s="81"/>
      <c r="AU22320" s="25"/>
    </row>
    <row r="22321">
      <c r="D22321" s="10"/>
      <c r="E22321" s="10"/>
      <c r="G22321" s="81"/>
      <c r="AU22321" s="25"/>
    </row>
    <row r="22322">
      <c r="D22322" s="10"/>
      <c r="E22322" s="10"/>
      <c r="G22322" s="81"/>
      <c r="AU22322" s="25"/>
    </row>
    <row r="22323">
      <c r="D22323" s="10"/>
      <c r="E22323" s="10"/>
      <c r="G22323" s="81"/>
      <c r="AU22323" s="25"/>
    </row>
    <row r="22324">
      <c r="D22324" s="10"/>
      <c r="E22324" s="10"/>
      <c r="G22324" s="81"/>
      <c r="AU22324" s="25"/>
    </row>
    <row r="22325">
      <c r="D22325" s="10"/>
      <c r="E22325" s="10"/>
      <c r="G22325" s="81"/>
      <c r="AU22325" s="25"/>
    </row>
    <row r="22326">
      <c r="D22326" s="10"/>
      <c r="E22326" s="10"/>
      <c r="G22326" s="81"/>
      <c r="AU22326" s="25"/>
    </row>
    <row r="22327">
      <c r="D22327" s="10"/>
      <c r="E22327" s="10"/>
      <c r="G22327" s="81"/>
      <c r="AU22327" s="25"/>
    </row>
    <row r="22328">
      <c r="D22328" s="10"/>
      <c r="E22328" s="10"/>
      <c r="G22328" s="81"/>
      <c r="AU22328" s="25"/>
    </row>
    <row r="22329">
      <c r="D22329" s="10"/>
      <c r="E22329" s="10"/>
      <c r="G22329" s="81"/>
      <c r="AU22329" s="25"/>
    </row>
    <row r="22330">
      <c r="D22330" s="10"/>
      <c r="E22330" s="10"/>
      <c r="G22330" s="81"/>
      <c r="AU22330" s="25"/>
    </row>
    <row r="22331">
      <c r="D22331" s="10"/>
      <c r="E22331" s="10"/>
      <c r="G22331" s="81"/>
      <c r="AU22331" s="25"/>
    </row>
    <row r="22332">
      <c r="D22332" s="10"/>
      <c r="E22332" s="10"/>
      <c r="G22332" s="81"/>
      <c r="AU22332" s="25"/>
    </row>
    <row r="22333">
      <c r="D22333" s="10"/>
      <c r="E22333" s="10"/>
      <c r="G22333" s="81"/>
      <c r="AU22333" s="25"/>
    </row>
    <row r="22334">
      <c r="D22334" s="10"/>
      <c r="E22334" s="10"/>
      <c r="G22334" s="81"/>
      <c r="AU22334" s="25"/>
    </row>
    <row r="22335">
      <c r="D22335" s="10"/>
      <c r="E22335" s="10"/>
      <c r="G22335" s="81"/>
      <c r="AU22335" s="25"/>
    </row>
    <row r="22336">
      <c r="D22336" s="10"/>
      <c r="E22336" s="10"/>
      <c r="G22336" s="81"/>
      <c r="AU22336" s="25"/>
    </row>
    <row r="22337">
      <c r="D22337" s="10"/>
      <c r="E22337" s="10"/>
      <c r="G22337" s="81"/>
      <c r="AU22337" s="25"/>
    </row>
    <row r="22338">
      <c r="D22338" s="10"/>
      <c r="E22338" s="10"/>
      <c r="G22338" s="81"/>
      <c r="AU22338" s="25"/>
    </row>
    <row r="22339">
      <c r="D22339" s="10"/>
      <c r="E22339" s="10"/>
      <c r="G22339" s="81"/>
      <c r="AU22339" s="25"/>
    </row>
    <row r="22340">
      <c r="D22340" s="10"/>
      <c r="E22340" s="10"/>
      <c r="G22340" s="81"/>
      <c r="AU22340" s="25"/>
    </row>
    <row r="22341">
      <c r="D22341" s="10"/>
      <c r="E22341" s="10"/>
      <c r="G22341" s="81"/>
      <c r="AU22341" s="25"/>
    </row>
    <row r="22342">
      <c r="D22342" s="10"/>
      <c r="E22342" s="10"/>
      <c r="G22342" s="81"/>
      <c r="AU22342" s="25"/>
    </row>
    <row r="22343">
      <c r="D22343" s="10"/>
      <c r="E22343" s="10"/>
      <c r="G22343" s="81"/>
      <c r="AU22343" s="25"/>
    </row>
    <row r="22344">
      <c r="D22344" s="10"/>
      <c r="E22344" s="10"/>
      <c r="G22344" s="81"/>
      <c r="AU22344" s="25"/>
    </row>
    <row r="22345">
      <c r="D22345" s="10"/>
      <c r="E22345" s="10"/>
      <c r="G22345" s="81"/>
      <c r="AU22345" s="25"/>
    </row>
    <row r="22346">
      <c r="D22346" s="10"/>
      <c r="E22346" s="10"/>
      <c r="G22346" s="81"/>
      <c r="AU22346" s="25"/>
    </row>
    <row r="22347">
      <c r="D22347" s="10"/>
      <c r="E22347" s="10"/>
      <c r="G22347" s="81"/>
      <c r="AU22347" s="25"/>
    </row>
    <row r="22348">
      <c r="D22348" s="10"/>
      <c r="E22348" s="10"/>
      <c r="G22348" s="81"/>
      <c r="AU22348" s="25"/>
    </row>
    <row r="22349">
      <c r="D22349" s="10"/>
      <c r="E22349" s="10"/>
      <c r="G22349" s="81"/>
      <c r="AU22349" s="25"/>
    </row>
    <row r="22350">
      <c r="D22350" s="10"/>
      <c r="E22350" s="10"/>
      <c r="G22350" s="81"/>
      <c r="AU22350" s="25"/>
    </row>
    <row r="22351">
      <c r="D22351" s="10"/>
      <c r="E22351" s="10"/>
      <c r="G22351" s="81"/>
      <c r="AU22351" s="25"/>
    </row>
    <row r="22352">
      <c r="D22352" s="10"/>
      <c r="E22352" s="10"/>
      <c r="G22352" s="81"/>
      <c r="AU22352" s="25"/>
    </row>
    <row r="22353">
      <c r="D22353" s="10"/>
      <c r="E22353" s="10"/>
      <c r="G22353" s="81"/>
      <c r="AU22353" s="25"/>
    </row>
    <row r="22354">
      <c r="D22354" s="10"/>
      <c r="E22354" s="10"/>
      <c r="G22354" s="81"/>
      <c r="AU22354" s="25"/>
    </row>
    <row r="22355">
      <c r="D22355" s="10"/>
      <c r="E22355" s="10"/>
      <c r="G22355" s="81"/>
      <c r="AU22355" s="25"/>
    </row>
    <row r="22356">
      <c r="D22356" s="10"/>
      <c r="E22356" s="10"/>
      <c r="G22356" s="81"/>
      <c r="AU22356" s="25"/>
    </row>
    <row r="22357">
      <c r="D22357" s="10"/>
      <c r="E22357" s="10"/>
      <c r="G22357" s="81"/>
      <c r="AU22357" s="25"/>
    </row>
    <row r="22358">
      <c r="D22358" s="10"/>
      <c r="E22358" s="10"/>
      <c r="G22358" s="81"/>
      <c r="AU22358" s="25"/>
    </row>
    <row r="22359">
      <c r="D22359" s="10"/>
      <c r="E22359" s="10"/>
      <c r="G22359" s="81"/>
      <c r="AU22359" s="25"/>
    </row>
    <row r="22360">
      <c r="D22360" s="10"/>
      <c r="E22360" s="10"/>
      <c r="G22360" s="81"/>
      <c r="AU22360" s="25"/>
    </row>
    <row r="22361">
      <c r="D22361" s="10"/>
      <c r="E22361" s="10"/>
      <c r="G22361" s="81"/>
      <c r="AU22361" s="25"/>
    </row>
    <row r="22362">
      <c r="D22362" s="10"/>
      <c r="E22362" s="10"/>
      <c r="G22362" s="81"/>
      <c r="AU22362" s="25"/>
    </row>
    <row r="22363">
      <c r="D22363" s="10"/>
      <c r="E22363" s="10"/>
      <c r="G22363" s="81"/>
      <c r="AU22363" s="25"/>
    </row>
    <row r="22364">
      <c r="D22364" s="10"/>
      <c r="E22364" s="10"/>
      <c r="G22364" s="81"/>
      <c r="AU22364" s="25"/>
    </row>
    <row r="22365">
      <c r="D22365" s="10"/>
      <c r="E22365" s="10"/>
      <c r="G22365" s="81"/>
      <c r="AU22365" s="25"/>
    </row>
    <row r="22366">
      <c r="D22366" s="10"/>
      <c r="E22366" s="10"/>
      <c r="G22366" s="81"/>
      <c r="AU22366" s="25"/>
    </row>
    <row r="22367">
      <c r="D22367" s="10"/>
      <c r="E22367" s="10"/>
      <c r="G22367" s="81"/>
      <c r="AU22367" s="25"/>
    </row>
    <row r="22368">
      <c r="D22368" s="10"/>
      <c r="E22368" s="10"/>
      <c r="G22368" s="81"/>
      <c r="AU22368" s="25"/>
    </row>
    <row r="22369">
      <c r="D22369" s="10"/>
      <c r="E22369" s="10"/>
      <c r="G22369" s="81"/>
      <c r="AU22369" s="25"/>
    </row>
    <row r="22370">
      <c r="D22370" s="10"/>
      <c r="E22370" s="10"/>
      <c r="G22370" s="81"/>
      <c r="AU22370" s="25"/>
    </row>
    <row r="22371">
      <c r="D22371" s="10"/>
      <c r="E22371" s="10"/>
      <c r="G22371" s="81"/>
      <c r="AU22371" s="25"/>
    </row>
    <row r="22372">
      <c r="D22372" s="10"/>
      <c r="E22372" s="10"/>
      <c r="G22372" s="81"/>
      <c r="AU22372" s="25"/>
    </row>
    <row r="22373">
      <c r="D22373" s="10"/>
      <c r="E22373" s="10"/>
      <c r="G22373" s="81"/>
      <c r="AU22373" s="25"/>
    </row>
    <row r="22374">
      <c r="D22374" s="10"/>
      <c r="E22374" s="10"/>
      <c r="G22374" s="81"/>
      <c r="AU22374" s="25"/>
    </row>
    <row r="22375">
      <c r="D22375" s="10"/>
      <c r="E22375" s="10"/>
      <c r="G22375" s="81"/>
      <c r="AU22375" s="25"/>
    </row>
    <row r="22376">
      <c r="D22376" s="10"/>
      <c r="E22376" s="10"/>
      <c r="G22376" s="81"/>
      <c r="AU22376" s="25"/>
    </row>
    <row r="22377">
      <c r="D22377" s="10"/>
      <c r="E22377" s="10"/>
      <c r="G22377" s="81"/>
      <c r="AU22377" s="25"/>
    </row>
    <row r="22378">
      <c r="D22378" s="10"/>
      <c r="E22378" s="10"/>
      <c r="G22378" s="81"/>
      <c r="AU22378" s="25"/>
    </row>
    <row r="22379">
      <c r="D22379" s="10"/>
      <c r="E22379" s="10"/>
      <c r="G22379" s="81"/>
      <c r="AU22379" s="25"/>
    </row>
    <row r="22380">
      <c r="D22380" s="10"/>
      <c r="E22380" s="10"/>
      <c r="G22380" s="81"/>
      <c r="AU22380" s="25"/>
    </row>
    <row r="22381">
      <c r="D22381" s="10"/>
      <c r="E22381" s="10"/>
      <c r="G22381" s="81"/>
      <c r="AU22381" s="25"/>
    </row>
    <row r="22382">
      <c r="D22382" s="10"/>
      <c r="E22382" s="10"/>
      <c r="G22382" s="81"/>
      <c r="AU22382" s="25"/>
    </row>
    <row r="22383">
      <c r="D22383" s="10"/>
      <c r="E22383" s="10"/>
      <c r="G22383" s="81"/>
      <c r="AU22383" s="25"/>
    </row>
    <row r="22384">
      <c r="D22384" s="10"/>
      <c r="E22384" s="10"/>
      <c r="G22384" s="81"/>
      <c r="AU22384" s="25"/>
    </row>
    <row r="22385">
      <c r="D22385" s="10"/>
      <c r="E22385" s="10"/>
      <c r="G22385" s="81"/>
      <c r="AU22385" s="25"/>
    </row>
    <row r="22386">
      <c r="D22386" s="10"/>
      <c r="E22386" s="10"/>
      <c r="G22386" s="81"/>
      <c r="AU22386" s="25"/>
    </row>
    <row r="22387">
      <c r="D22387" s="10"/>
      <c r="E22387" s="10"/>
      <c r="G22387" s="81"/>
      <c r="AU22387" s="25"/>
    </row>
    <row r="22388">
      <c r="D22388" s="10"/>
      <c r="E22388" s="10"/>
      <c r="G22388" s="81"/>
      <c r="AU22388" s="25"/>
    </row>
    <row r="22389">
      <c r="D22389" s="10"/>
      <c r="E22389" s="10"/>
      <c r="G22389" s="81"/>
      <c r="AU22389" s="25"/>
    </row>
    <row r="22390">
      <c r="D22390" s="10"/>
      <c r="E22390" s="10"/>
      <c r="G22390" s="81"/>
      <c r="AU22390" s="25"/>
    </row>
    <row r="22391">
      <c r="D22391" s="10"/>
      <c r="E22391" s="10"/>
      <c r="G22391" s="81"/>
      <c r="AU22391" s="25"/>
    </row>
    <row r="22392">
      <c r="D22392" s="10"/>
      <c r="E22392" s="10"/>
      <c r="G22392" s="81"/>
      <c r="AU22392" s="25"/>
    </row>
    <row r="22393">
      <c r="D22393" s="10"/>
      <c r="E22393" s="10"/>
      <c r="G22393" s="81"/>
      <c r="AU22393" s="25"/>
    </row>
    <row r="22394">
      <c r="D22394" s="10"/>
      <c r="E22394" s="10"/>
      <c r="G22394" s="81"/>
      <c r="AU22394" s="25"/>
    </row>
    <row r="22395">
      <c r="D22395" s="10"/>
      <c r="E22395" s="10"/>
      <c r="G22395" s="81"/>
      <c r="AU22395" s="25"/>
    </row>
    <row r="22396">
      <c r="D22396" s="10"/>
      <c r="E22396" s="10"/>
      <c r="G22396" s="81"/>
      <c r="AU22396" s="25"/>
    </row>
    <row r="22397">
      <c r="D22397" s="10"/>
      <c r="E22397" s="10"/>
      <c r="G22397" s="81"/>
      <c r="AU22397" s="25"/>
    </row>
    <row r="22398">
      <c r="D22398" s="10"/>
      <c r="E22398" s="10"/>
      <c r="G22398" s="81"/>
      <c r="AU22398" s="25"/>
    </row>
    <row r="22399">
      <c r="D22399" s="10"/>
      <c r="E22399" s="10"/>
      <c r="G22399" s="81"/>
      <c r="AU22399" s="25"/>
    </row>
    <row r="22400">
      <c r="D22400" s="10"/>
      <c r="E22400" s="10"/>
      <c r="G22400" s="81"/>
      <c r="AU22400" s="25"/>
    </row>
    <row r="22401">
      <c r="D22401" s="10"/>
      <c r="E22401" s="10"/>
      <c r="G22401" s="81"/>
      <c r="AU22401" s="25"/>
    </row>
    <row r="22402">
      <c r="D22402" s="10"/>
      <c r="E22402" s="10"/>
      <c r="G22402" s="81"/>
      <c r="AU22402" s="25"/>
    </row>
    <row r="22403">
      <c r="D22403" s="10"/>
      <c r="E22403" s="10"/>
      <c r="G22403" s="81"/>
      <c r="AU22403" s="25"/>
    </row>
    <row r="22404">
      <c r="D22404" s="10"/>
      <c r="E22404" s="10"/>
      <c r="G22404" s="81"/>
      <c r="AU22404" s="25"/>
    </row>
    <row r="22405">
      <c r="D22405" s="10"/>
      <c r="E22405" s="10"/>
      <c r="G22405" s="81"/>
      <c r="AU22405" s="25"/>
    </row>
    <row r="22406">
      <c r="D22406" s="10"/>
      <c r="E22406" s="10"/>
      <c r="G22406" s="81"/>
      <c r="AU22406" s="25"/>
    </row>
    <row r="22407">
      <c r="D22407" s="10"/>
      <c r="E22407" s="10"/>
      <c r="G22407" s="81"/>
      <c r="AU22407" s="25"/>
    </row>
    <row r="22408">
      <c r="D22408" s="10"/>
      <c r="E22408" s="10"/>
      <c r="G22408" s="81"/>
      <c r="AU22408" s="25"/>
    </row>
    <row r="22409">
      <c r="D22409" s="10"/>
      <c r="E22409" s="10"/>
      <c r="G22409" s="81"/>
      <c r="AU22409" s="25"/>
    </row>
    <row r="22410">
      <c r="D22410" s="10"/>
      <c r="E22410" s="10"/>
      <c r="G22410" s="81"/>
      <c r="AU22410" s="25"/>
    </row>
    <row r="22411">
      <c r="D22411" s="10"/>
      <c r="E22411" s="10"/>
      <c r="G22411" s="81"/>
      <c r="AU22411" s="25"/>
    </row>
    <row r="22412">
      <c r="D22412" s="10"/>
      <c r="E22412" s="10"/>
      <c r="G22412" s="81"/>
      <c r="AU22412" s="25"/>
    </row>
    <row r="22413">
      <c r="D22413" s="10"/>
      <c r="E22413" s="10"/>
      <c r="G22413" s="81"/>
      <c r="AU22413" s="25"/>
    </row>
    <row r="22414">
      <c r="D22414" s="10"/>
      <c r="E22414" s="10"/>
      <c r="G22414" s="81"/>
      <c r="AU22414" s="25"/>
    </row>
    <row r="22415">
      <c r="D22415" s="10"/>
      <c r="E22415" s="10"/>
      <c r="G22415" s="81"/>
      <c r="AU22415" s="25"/>
    </row>
    <row r="22416">
      <c r="D22416" s="10"/>
      <c r="E22416" s="10"/>
      <c r="G22416" s="81"/>
      <c r="AU22416" s="25"/>
    </row>
    <row r="22417">
      <c r="D22417" s="10"/>
      <c r="E22417" s="10"/>
      <c r="G22417" s="81"/>
      <c r="AU22417" s="25"/>
    </row>
    <row r="22418">
      <c r="D22418" s="10"/>
      <c r="E22418" s="10"/>
      <c r="G22418" s="81"/>
      <c r="AU22418" s="25"/>
    </row>
    <row r="22419">
      <c r="D22419" s="10"/>
      <c r="E22419" s="10"/>
      <c r="G22419" s="81"/>
      <c r="AU22419" s="25"/>
    </row>
    <row r="22420">
      <c r="D22420" s="10"/>
      <c r="E22420" s="10"/>
      <c r="G22420" s="81"/>
      <c r="AU22420" s="25"/>
    </row>
    <row r="22421">
      <c r="D22421" s="10"/>
      <c r="E22421" s="10"/>
      <c r="G22421" s="81"/>
      <c r="AU22421" s="25"/>
    </row>
    <row r="22422">
      <c r="D22422" s="10"/>
      <c r="E22422" s="10"/>
      <c r="G22422" s="81"/>
      <c r="AU22422" s="25"/>
    </row>
    <row r="22423">
      <c r="D22423" s="10"/>
      <c r="E22423" s="10"/>
      <c r="G22423" s="81"/>
      <c r="AU22423" s="25"/>
    </row>
    <row r="22424">
      <c r="D22424" s="10"/>
      <c r="E22424" s="10"/>
      <c r="G22424" s="81"/>
      <c r="AU22424" s="25"/>
    </row>
    <row r="22425">
      <c r="D22425" s="10"/>
      <c r="E22425" s="10"/>
      <c r="G22425" s="81"/>
      <c r="AU22425" s="25"/>
    </row>
    <row r="22426">
      <c r="D22426" s="10"/>
      <c r="E22426" s="10"/>
      <c r="G22426" s="81"/>
      <c r="AU22426" s="25"/>
    </row>
    <row r="22427">
      <c r="D22427" s="10"/>
      <c r="E22427" s="10"/>
      <c r="G22427" s="81"/>
      <c r="AU22427" s="25"/>
    </row>
    <row r="22428">
      <c r="D22428" s="10"/>
      <c r="E22428" s="10"/>
      <c r="G22428" s="81"/>
      <c r="AU22428" s="25"/>
    </row>
    <row r="22429">
      <c r="D22429" s="10"/>
      <c r="E22429" s="10"/>
      <c r="G22429" s="81"/>
      <c r="AU22429" s="25"/>
    </row>
    <row r="22430">
      <c r="D22430" s="10"/>
      <c r="E22430" s="10"/>
      <c r="G22430" s="81"/>
      <c r="AU22430" s="25"/>
    </row>
    <row r="22431">
      <c r="D22431" s="10"/>
      <c r="E22431" s="10"/>
      <c r="G22431" s="81"/>
      <c r="AU22431" s="25"/>
    </row>
    <row r="22432">
      <c r="D22432" s="10"/>
      <c r="E22432" s="10"/>
      <c r="G22432" s="81"/>
      <c r="AU22432" s="25"/>
    </row>
    <row r="22433">
      <c r="D22433" s="10"/>
      <c r="E22433" s="10"/>
      <c r="G22433" s="81"/>
      <c r="AU22433" s="25"/>
    </row>
    <row r="22434">
      <c r="D22434" s="10"/>
      <c r="E22434" s="10"/>
      <c r="G22434" s="81"/>
      <c r="AU22434" s="25"/>
    </row>
    <row r="22435">
      <c r="D22435" s="10"/>
      <c r="E22435" s="10"/>
      <c r="G22435" s="81"/>
      <c r="AU22435" s="25"/>
    </row>
    <row r="22436">
      <c r="D22436" s="10"/>
      <c r="E22436" s="10"/>
      <c r="G22436" s="81"/>
      <c r="AU22436" s="25"/>
    </row>
    <row r="22437">
      <c r="D22437" s="10"/>
      <c r="E22437" s="10"/>
      <c r="G22437" s="81"/>
      <c r="AU22437" s="25"/>
    </row>
    <row r="22438">
      <c r="D22438" s="10"/>
      <c r="E22438" s="10"/>
      <c r="G22438" s="81"/>
      <c r="AU22438" s="25"/>
    </row>
    <row r="22439">
      <c r="D22439" s="10"/>
      <c r="E22439" s="10"/>
      <c r="G22439" s="81"/>
      <c r="AU22439" s="25"/>
    </row>
    <row r="22440">
      <c r="D22440" s="10"/>
      <c r="E22440" s="10"/>
      <c r="G22440" s="81"/>
      <c r="AU22440" s="25"/>
    </row>
    <row r="22441">
      <c r="D22441" s="10"/>
      <c r="E22441" s="10"/>
      <c r="G22441" s="81"/>
      <c r="AU22441" s="25"/>
    </row>
    <row r="22442">
      <c r="D22442" s="10"/>
      <c r="E22442" s="10"/>
      <c r="G22442" s="81"/>
      <c r="AU22442" s="25"/>
    </row>
    <row r="22443">
      <c r="D22443" s="10"/>
      <c r="E22443" s="10"/>
      <c r="G22443" s="81"/>
      <c r="AU22443" s="25"/>
    </row>
    <row r="22444">
      <c r="D22444" s="10"/>
      <c r="E22444" s="10"/>
      <c r="G22444" s="81"/>
      <c r="AU22444" s="25"/>
    </row>
    <row r="22445">
      <c r="D22445" s="10"/>
      <c r="E22445" s="10"/>
      <c r="G22445" s="81"/>
      <c r="AU22445" s="25"/>
    </row>
    <row r="22446">
      <c r="D22446" s="10"/>
      <c r="E22446" s="10"/>
      <c r="G22446" s="81"/>
      <c r="AU22446" s="25"/>
    </row>
    <row r="22447">
      <c r="D22447" s="10"/>
      <c r="E22447" s="10"/>
      <c r="G22447" s="81"/>
      <c r="AU22447" s="25"/>
    </row>
    <row r="22448">
      <c r="D22448" s="10"/>
      <c r="E22448" s="10"/>
      <c r="G22448" s="81"/>
      <c r="AU22448" s="25"/>
    </row>
    <row r="22449">
      <c r="D22449" s="10"/>
      <c r="E22449" s="10"/>
      <c r="G22449" s="81"/>
      <c r="AU22449" s="25"/>
    </row>
    <row r="22450">
      <c r="D22450" s="10"/>
      <c r="E22450" s="10"/>
      <c r="G22450" s="81"/>
      <c r="AU22450" s="25"/>
    </row>
    <row r="22451">
      <c r="D22451" s="10"/>
      <c r="E22451" s="10"/>
      <c r="G22451" s="81"/>
      <c r="AU22451" s="25"/>
    </row>
    <row r="22452">
      <c r="D22452" s="10"/>
      <c r="E22452" s="10"/>
      <c r="G22452" s="81"/>
      <c r="AU22452" s="25"/>
    </row>
    <row r="22453">
      <c r="D22453" s="10"/>
      <c r="E22453" s="10"/>
      <c r="G22453" s="81"/>
      <c r="AU22453" s="25"/>
    </row>
    <row r="22454">
      <c r="D22454" s="10"/>
      <c r="E22454" s="10"/>
      <c r="G22454" s="81"/>
      <c r="AU22454" s="25"/>
    </row>
    <row r="22455">
      <c r="D22455" s="10"/>
      <c r="E22455" s="10"/>
      <c r="G22455" s="81"/>
      <c r="AU22455" s="25"/>
    </row>
    <row r="22456">
      <c r="D22456" s="10"/>
      <c r="E22456" s="10"/>
      <c r="G22456" s="81"/>
      <c r="AU22456" s="25"/>
    </row>
    <row r="22457">
      <c r="D22457" s="10"/>
      <c r="E22457" s="10"/>
      <c r="G22457" s="81"/>
      <c r="AU22457" s="25"/>
    </row>
    <row r="22458">
      <c r="D22458" s="10"/>
      <c r="E22458" s="10"/>
      <c r="G22458" s="81"/>
      <c r="AU22458" s="25"/>
    </row>
    <row r="22459">
      <c r="D22459" s="10"/>
      <c r="E22459" s="10"/>
      <c r="G22459" s="81"/>
      <c r="AU22459" s="25"/>
    </row>
    <row r="22460">
      <c r="D22460" s="10"/>
      <c r="E22460" s="10"/>
      <c r="G22460" s="81"/>
      <c r="AU22460" s="25"/>
    </row>
    <row r="22461">
      <c r="D22461" s="10"/>
      <c r="E22461" s="10"/>
      <c r="G22461" s="81"/>
      <c r="AU22461" s="25"/>
    </row>
    <row r="22462">
      <c r="D22462" s="10"/>
      <c r="E22462" s="10"/>
      <c r="G22462" s="81"/>
      <c r="AU22462" s="25"/>
    </row>
    <row r="22463">
      <c r="D22463" s="10"/>
      <c r="E22463" s="10"/>
      <c r="G22463" s="81"/>
      <c r="AU22463" s="25"/>
    </row>
    <row r="22464">
      <c r="D22464" s="10"/>
      <c r="E22464" s="10"/>
      <c r="G22464" s="81"/>
      <c r="AU22464" s="25"/>
    </row>
    <row r="22465">
      <c r="D22465" s="10"/>
      <c r="E22465" s="10"/>
      <c r="G22465" s="81"/>
      <c r="AU22465" s="25"/>
    </row>
    <row r="22466">
      <c r="D22466" s="10"/>
      <c r="E22466" s="10"/>
      <c r="G22466" s="81"/>
      <c r="AU22466" s="25"/>
    </row>
    <row r="22467">
      <c r="D22467" s="10"/>
      <c r="E22467" s="10"/>
      <c r="G22467" s="81"/>
      <c r="AU22467" s="25"/>
    </row>
    <row r="22468">
      <c r="D22468" s="10"/>
      <c r="E22468" s="10"/>
      <c r="G22468" s="81"/>
      <c r="AU22468" s="25"/>
    </row>
    <row r="22469">
      <c r="D22469" s="10"/>
      <c r="E22469" s="10"/>
      <c r="G22469" s="81"/>
      <c r="AU22469" s="25"/>
    </row>
    <row r="22470">
      <c r="D22470" s="10"/>
      <c r="E22470" s="10"/>
      <c r="G22470" s="81"/>
      <c r="AU22470" s="25"/>
    </row>
    <row r="22471">
      <c r="D22471" s="10"/>
      <c r="E22471" s="10"/>
      <c r="G22471" s="81"/>
      <c r="AU22471" s="25"/>
    </row>
    <row r="22472">
      <c r="D22472" s="10"/>
      <c r="E22472" s="10"/>
      <c r="G22472" s="81"/>
      <c r="AU22472" s="25"/>
    </row>
    <row r="22473">
      <c r="D22473" s="10"/>
      <c r="E22473" s="10"/>
      <c r="G22473" s="81"/>
      <c r="AU22473" s="25"/>
    </row>
    <row r="22474">
      <c r="D22474" s="10"/>
      <c r="E22474" s="10"/>
      <c r="G22474" s="81"/>
      <c r="AU22474" s="25"/>
    </row>
    <row r="22475">
      <c r="D22475" s="10"/>
      <c r="E22475" s="10"/>
      <c r="G22475" s="81"/>
      <c r="AU22475" s="25"/>
    </row>
    <row r="22476">
      <c r="D22476" s="10"/>
      <c r="E22476" s="10"/>
      <c r="G22476" s="81"/>
      <c r="AU22476" s="25"/>
    </row>
    <row r="22477">
      <c r="D22477" s="10"/>
      <c r="E22477" s="10"/>
      <c r="G22477" s="81"/>
      <c r="AU22477" s="25"/>
    </row>
    <row r="22478">
      <c r="D22478" s="10"/>
      <c r="E22478" s="10"/>
      <c r="G22478" s="81"/>
      <c r="AU22478" s="25"/>
    </row>
    <row r="22479">
      <c r="D22479" s="10"/>
      <c r="E22479" s="10"/>
      <c r="G22479" s="81"/>
      <c r="AU22479" s="25"/>
    </row>
    <row r="22480">
      <c r="D22480" s="10"/>
      <c r="E22480" s="10"/>
      <c r="G22480" s="81"/>
      <c r="AU22480" s="25"/>
    </row>
    <row r="22481">
      <c r="D22481" s="10"/>
      <c r="E22481" s="10"/>
      <c r="G22481" s="81"/>
      <c r="AU22481" s="25"/>
    </row>
    <row r="22482">
      <c r="D22482" s="10"/>
      <c r="E22482" s="10"/>
      <c r="G22482" s="81"/>
      <c r="AU22482" s="25"/>
    </row>
    <row r="22483">
      <c r="D22483" s="10"/>
      <c r="E22483" s="10"/>
      <c r="G22483" s="81"/>
      <c r="AU22483" s="25"/>
    </row>
    <row r="22484">
      <c r="D22484" s="10"/>
      <c r="E22484" s="10"/>
      <c r="G22484" s="81"/>
      <c r="AU22484" s="25"/>
    </row>
    <row r="22485">
      <c r="D22485" s="10"/>
      <c r="E22485" s="10"/>
      <c r="G22485" s="81"/>
      <c r="AU22485" s="25"/>
    </row>
    <row r="22486">
      <c r="D22486" s="10"/>
      <c r="E22486" s="10"/>
      <c r="G22486" s="81"/>
      <c r="AU22486" s="25"/>
    </row>
    <row r="22487">
      <c r="D22487" s="10"/>
      <c r="E22487" s="10"/>
      <c r="G22487" s="81"/>
      <c r="AU22487" s="25"/>
    </row>
    <row r="22488">
      <c r="D22488" s="10"/>
      <c r="E22488" s="10"/>
      <c r="G22488" s="81"/>
      <c r="AU22488" s="25"/>
    </row>
    <row r="22489">
      <c r="D22489" s="10"/>
      <c r="E22489" s="10"/>
      <c r="G22489" s="81"/>
      <c r="AU22489" s="25"/>
    </row>
    <row r="22490">
      <c r="D22490" s="10"/>
      <c r="E22490" s="10"/>
      <c r="G22490" s="81"/>
      <c r="AU22490" s="25"/>
    </row>
    <row r="22491">
      <c r="D22491" s="10"/>
      <c r="E22491" s="10"/>
      <c r="G22491" s="81"/>
      <c r="AU22491" s="25"/>
    </row>
    <row r="22492">
      <c r="D22492" s="10"/>
      <c r="E22492" s="10"/>
      <c r="G22492" s="81"/>
      <c r="AU22492" s="25"/>
    </row>
    <row r="22493">
      <c r="D22493" s="10"/>
      <c r="E22493" s="10"/>
      <c r="G22493" s="81"/>
      <c r="AU22493" s="25"/>
    </row>
    <row r="22494">
      <c r="D22494" s="10"/>
      <c r="E22494" s="10"/>
      <c r="G22494" s="81"/>
      <c r="AU22494" s="25"/>
    </row>
    <row r="22495">
      <c r="D22495" s="10"/>
      <c r="E22495" s="10"/>
      <c r="G22495" s="81"/>
      <c r="AU22495" s="25"/>
    </row>
    <row r="22496">
      <c r="D22496" s="10"/>
      <c r="E22496" s="10"/>
      <c r="G22496" s="81"/>
      <c r="AU22496" s="25"/>
    </row>
    <row r="22497">
      <c r="D22497" s="10"/>
      <c r="E22497" s="10"/>
      <c r="G22497" s="81"/>
      <c r="AU22497" s="25"/>
    </row>
    <row r="22498">
      <c r="D22498" s="10"/>
      <c r="E22498" s="10"/>
      <c r="G22498" s="81"/>
      <c r="AU22498" s="25"/>
    </row>
    <row r="22499">
      <c r="D22499" s="10"/>
      <c r="E22499" s="10"/>
      <c r="G22499" s="81"/>
      <c r="AU22499" s="25"/>
    </row>
    <row r="22500">
      <c r="D22500" s="10"/>
      <c r="E22500" s="10"/>
      <c r="G22500" s="81"/>
      <c r="AU22500" s="25"/>
    </row>
    <row r="22501">
      <c r="D22501" s="10"/>
      <c r="E22501" s="10"/>
      <c r="G22501" s="81"/>
      <c r="AU22501" s="25"/>
    </row>
    <row r="22502">
      <c r="D22502" s="10"/>
      <c r="E22502" s="10"/>
      <c r="G22502" s="81"/>
      <c r="AU22502" s="25"/>
    </row>
    <row r="22503">
      <c r="D22503" s="10"/>
      <c r="E22503" s="10"/>
      <c r="G22503" s="81"/>
      <c r="AU22503" s="25"/>
    </row>
    <row r="22504">
      <c r="D22504" s="10"/>
      <c r="E22504" s="10"/>
      <c r="G22504" s="81"/>
      <c r="AU22504" s="25"/>
    </row>
    <row r="22505">
      <c r="D22505" s="10"/>
      <c r="E22505" s="10"/>
      <c r="G22505" s="81"/>
      <c r="AU22505" s="25"/>
    </row>
    <row r="22506">
      <c r="D22506" s="10"/>
      <c r="E22506" s="10"/>
      <c r="G22506" s="81"/>
      <c r="AU22506" s="25"/>
    </row>
    <row r="22507">
      <c r="D22507" s="10"/>
      <c r="E22507" s="10"/>
      <c r="G22507" s="81"/>
      <c r="AU22507" s="25"/>
    </row>
    <row r="22508">
      <c r="D22508" s="10"/>
      <c r="E22508" s="10"/>
      <c r="G22508" s="81"/>
      <c r="AU22508" s="25"/>
    </row>
    <row r="22509">
      <c r="D22509" s="10"/>
      <c r="E22509" s="10"/>
      <c r="G22509" s="81"/>
      <c r="AU22509" s="25"/>
    </row>
    <row r="22510">
      <c r="D22510" s="10"/>
      <c r="E22510" s="10"/>
      <c r="G22510" s="81"/>
      <c r="AU22510" s="25"/>
    </row>
    <row r="22511">
      <c r="D22511" s="10"/>
      <c r="E22511" s="10"/>
      <c r="G22511" s="81"/>
      <c r="AU22511" s="25"/>
    </row>
    <row r="22512">
      <c r="D22512" s="10"/>
      <c r="E22512" s="10"/>
      <c r="G22512" s="81"/>
      <c r="AU22512" s="25"/>
    </row>
    <row r="22513">
      <c r="D22513" s="10"/>
      <c r="E22513" s="10"/>
      <c r="G22513" s="81"/>
      <c r="AU22513" s="25"/>
    </row>
    <row r="22514">
      <c r="D22514" s="10"/>
      <c r="E22514" s="10"/>
      <c r="G22514" s="81"/>
      <c r="AU22514" s="25"/>
    </row>
    <row r="22515">
      <c r="D22515" s="10"/>
      <c r="E22515" s="10"/>
      <c r="G22515" s="81"/>
      <c r="AU22515" s="25"/>
    </row>
    <row r="22516">
      <c r="D22516" s="10"/>
      <c r="E22516" s="10"/>
      <c r="G22516" s="81"/>
      <c r="AU22516" s="25"/>
    </row>
    <row r="22517">
      <c r="D22517" s="10"/>
      <c r="E22517" s="10"/>
      <c r="G22517" s="81"/>
      <c r="AU22517" s="25"/>
    </row>
    <row r="22518">
      <c r="D22518" s="10"/>
      <c r="E22518" s="10"/>
      <c r="G22518" s="81"/>
      <c r="AU22518" s="25"/>
    </row>
    <row r="22519">
      <c r="D22519" s="10"/>
      <c r="E22519" s="10"/>
      <c r="G22519" s="81"/>
      <c r="AU22519" s="25"/>
    </row>
    <row r="22520">
      <c r="D22520" s="10"/>
      <c r="E22520" s="10"/>
      <c r="G22520" s="81"/>
      <c r="AU22520" s="25"/>
    </row>
    <row r="22521">
      <c r="D22521" s="10"/>
      <c r="E22521" s="10"/>
      <c r="G22521" s="81"/>
      <c r="AU22521" s="25"/>
    </row>
    <row r="22522">
      <c r="D22522" s="10"/>
      <c r="E22522" s="10"/>
      <c r="G22522" s="81"/>
      <c r="AU22522" s="25"/>
    </row>
    <row r="22523">
      <c r="D22523" s="10"/>
      <c r="E22523" s="10"/>
      <c r="G22523" s="81"/>
      <c r="AU22523" s="25"/>
    </row>
    <row r="22524">
      <c r="D22524" s="10"/>
      <c r="E22524" s="10"/>
      <c r="G22524" s="81"/>
      <c r="AU22524" s="25"/>
    </row>
    <row r="22525">
      <c r="D22525" s="10"/>
      <c r="E22525" s="10"/>
      <c r="G22525" s="81"/>
      <c r="AU22525" s="25"/>
    </row>
    <row r="22526">
      <c r="D22526" s="10"/>
      <c r="E22526" s="10"/>
      <c r="G22526" s="81"/>
      <c r="AU22526" s="25"/>
    </row>
    <row r="22527">
      <c r="D22527" s="10"/>
      <c r="E22527" s="10"/>
      <c r="G22527" s="81"/>
      <c r="AU22527" s="25"/>
    </row>
    <row r="22528">
      <c r="D22528" s="10"/>
      <c r="E22528" s="10"/>
      <c r="G22528" s="81"/>
      <c r="AU22528" s="25"/>
    </row>
    <row r="22529">
      <c r="D22529" s="10"/>
      <c r="E22529" s="10"/>
      <c r="G22529" s="81"/>
      <c r="AU22529" s="25"/>
    </row>
    <row r="22530">
      <c r="D22530" s="10"/>
      <c r="E22530" s="10"/>
      <c r="G22530" s="81"/>
      <c r="AU22530" s="25"/>
    </row>
    <row r="22531">
      <c r="D22531" s="10"/>
      <c r="E22531" s="10"/>
      <c r="G22531" s="81"/>
      <c r="AU22531" s="25"/>
    </row>
    <row r="22532">
      <c r="D22532" s="10"/>
      <c r="E22532" s="10"/>
      <c r="G22532" s="81"/>
      <c r="AU22532" s="25"/>
    </row>
    <row r="22533">
      <c r="D22533" s="10"/>
      <c r="E22533" s="10"/>
      <c r="G22533" s="81"/>
      <c r="AU22533" s="25"/>
    </row>
    <row r="22534">
      <c r="D22534" s="10"/>
      <c r="E22534" s="10"/>
      <c r="G22534" s="81"/>
      <c r="AU22534" s="25"/>
    </row>
    <row r="22535">
      <c r="D22535" s="10"/>
      <c r="E22535" s="10"/>
      <c r="G22535" s="81"/>
      <c r="AU22535" s="25"/>
    </row>
    <row r="22536">
      <c r="D22536" s="10"/>
      <c r="E22536" s="10"/>
      <c r="G22536" s="81"/>
      <c r="AU22536" s="25"/>
    </row>
    <row r="22537">
      <c r="D22537" s="10"/>
      <c r="E22537" s="10"/>
      <c r="G22537" s="81"/>
      <c r="AU22537" s="25"/>
    </row>
    <row r="22538">
      <c r="D22538" s="10"/>
      <c r="E22538" s="10"/>
      <c r="G22538" s="81"/>
      <c r="AU22538" s="25"/>
    </row>
    <row r="22539">
      <c r="D22539" s="10"/>
      <c r="E22539" s="10"/>
      <c r="G22539" s="81"/>
      <c r="AU22539" s="25"/>
    </row>
    <row r="22540">
      <c r="D22540" s="10"/>
      <c r="E22540" s="10"/>
      <c r="G22540" s="81"/>
      <c r="AU22540" s="25"/>
    </row>
    <row r="22541">
      <c r="D22541" s="10"/>
      <c r="E22541" s="10"/>
      <c r="G22541" s="81"/>
      <c r="AU22541" s="25"/>
    </row>
    <row r="22542">
      <c r="D22542" s="10"/>
      <c r="E22542" s="10"/>
      <c r="G22542" s="81"/>
      <c r="AU22542" s="25"/>
    </row>
    <row r="22543">
      <c r="D22543" s="10"/>
      <c r="E22543" s="10"/>
      <c r="G22543" s="81"/>
      <c r="AU22543" s="25"/>
    </row>
    <row r="22544">
      <c r="D22544" s="10"/>
      <c r="E22544" s="10"/>
      <c r="G22544" s="81"/>
      <c r="AU22544" s="25"/>
    </row>
    <row r="22545">
      <c r="D22545" s="10"/>
      <c r="E22545" s="10"/>
      <c r="G22545" s="81"/>
      <c r="AU22545" s="25"/>
    </row>
    <row r="22546">
      <c r="D22546" s="10"/>
      <c r="E22546" s="10"/>
      <c r="G22546" s="81"/>
      <c r="AU22546" s="25"/>
    </row>
    <row r="22547">
      <c r="D22547" s="10"/>
      <c r="E22547" s="10"/>
      <c r="G22547" s="81"/>
      <c r="AU22547" s="25"/>
    </row>
    <row r="22548">
      <c r="D22548" s="10"/>
      <c r="E22548" s="10"/>
      <c r="G22548" s="81"/>
      <c r="AU22548" s="25"/>
    </row>
    <row r="22549">
      <c r="D22549" s="10"/>
      <c r="E22549" s="10"/>
      <c r="G22549" s="81"/>
      <c r="AU22549" s="25"/>
    </row>
    <row r="22550">
      <c r="D22550" s="10"/>
      <c r="E22550" s="10"/>
      <c r="G22550" s="81"/>
      <c r="AU22550" s="25"/>
    </row>
    <row r="22551">
      <c r="D22551" s="10"/>
      <c r="E22551" s="10"/>
      <c r="G22551" s="81"/>
      <c r="AU22551" s="25"/>
    </row>
    <row r="22552">
      <c r="D22552" s="10"/>
      <c r="E22552" s="10"/>
      <c r="G22552" s="81"/>
      <c r="AU22552" s="25"/>
    </row>
    <row r="22553">
      <c r="D22553" s="10"/>
      <c r="E22553" s="10"/>
      <c r="G22553" s="81"/>
      <c r="AU22553" s="25"/>
    </row>
    <row r="22554">
      <c r="D22554" s="10"/>
      <c r="E22554" s="10"/>
      <c r="G22554" s="81"/>
      <c r="AU22554" s="25"/>
    </row>
    <row r="22555">
      <c r="D22555" s="10"/>
      <c r="E22555" s="10"/>
      <c r="G22555" s="81"/>
      <c r="AU22555" s="25"/>
    </row>
    <row r="22556">
      <c r="D22556" s="10"/>
      <c r="E22556" s="10"/>
      <c r="G22556" s="81"/>
      <c r="AU22556" s="25"/>
    </row>
    <row r="22557">
      <c r="D22557" s="10"/>
      <c r="E22557" s="10"/>
      <c r="G22557" s="81"/>
      <c r="AU22557" s="25"/>
    </row>
    <row r="22558">
      <c r="D22558" s="10"/>
      <c r="E22558" s="10"/>
      <c r="G22558" s="81"/>
      <c r="AU22558" s="25"/>
    </row>
    <row r="22559">
      <c r="D22559" s="10"/>
      <c r="E22559" s="10"/>
      <c r="G22559" s="81"/>
      <c r="AU22559" s="25"/>
    </row>
    <row r="22560">
      <c r="D22560" s="10"/>
      <c r="E22560" s="10"/>
      <c r="G22560" s="81"/>
      <c r="AU22560" s="25"/>
    </row>
    <row r="22561">
      <c r="D22561" s="10"/>
      <c r="E22561" s="10"/>
      <c r="G22561" s="81"/>
      <c r="AU22561" s="25"/>
    </row>
    <row r="22562">
      <c r="D22562" s="10"/>
      <c r="E22562" s="10"/>
      <c r="G22562" s="81"/>
      <c r="AU22562" s="25"/>
    </row>
    <row r="22563">
      <c r="D22563" s="10"/>
      <c r="E22563" s="10"/>
      <c r="G22563" s="81"/>
      <c r="AU22563" s="25"/>
    </row>
    <row r="22564">
      <c r="D22564" s="10"/>
      <c r="E22564" s="10"/>
      <c r="G22564" s="81"/>
      <c r="AU22564" s="25"/>
    </row>
    <row r="22565">
      <c r="D22565" s="10"/>
      <c r="E22565" s="10"/>
      <c r="G22565" s="81"/>
      <c r="AU22565" s="25"/>
    </row>
    <row r="22566">
      <c r="D22566" s="10"/>
      <c r="E22566" s="10"/>
      <c r="G22566" s="81"/>
      <c r="AU22566" s="25"/>
    </row>
    <row r="22567">
      <c r="D22567" s="10"/>
      <c r="E22567" s="10"/>
      <c r="G22567" s="81"/>
      <c r="AU22567" s="25"/>
    </row>
    <row r="22568">
      <c r="D22568" s="10"/>
      <c r="E22568" s="10"/>
      <c r="G22568" s="81"/>
      <c r="AU22568" s="25"/>
    </row>
    <row r="22569">
      <c r="D22569" s="10"/>
      <c r="E22569" s="10"/>
      <c r="G22569" s="81"/>
      <c r="AU22569" s="25"/>
    </row>
    <row r="22570">
      <c r="D22570" s="10"/>
      <c r="E22570" s="10"/>
      <c r="G22570" s="81"/>
      <c r="AU22570" s="25"/>
    </row>
    <row r="22571">
      <c r="D22571" s="10"/>
      <c r="E22571" s="10"/>
      <c r="G22571" s="81"/>
      <c r="AU22571" s="25"/>
    </row>
    <row r="22572">
      <c r="D22572" s="10"/>
      <c r="E22572" s="10"/>
      <c r="G22572" s="81"/>
      <c r="AU22572" s="25"/>
    </row>
    <row r="22573">
      <c r="D22573" s="10"/>
      <c r="E22573" s="10"/>
      <c r="G22573" s="81"/>
      <c r="AU22573" s="25"/>
    </row>
    <row r="22574">
      <c r="D22574" s="10"/>
      <c r="E22574" s="10"/>
      <c r="G22574" s="81"/>
      <c r="AU22574" s="25"/>
    </row>
    <row r="22575">
      <c r="D22575" s="10"/>
      <c r="E22575" s="10"/>
      <c r="G22575" s="81"/>
      <c r="AU22575" s="25"/>
    </row>
    <row r="22576">
      <c r="D22576" s="10"/>
      <c r="E22576" s="10"/>
      <c r="G22576" s="81"/>
      <c r="AU22576" s="25"/>
    </row>
    <row r="22577">
      <c r="D22577" s="10"/>
      <c r="E22577" s="10"/>
      <c r="G22577" s="81"/>
      <c r="AU22577" s="25"/>
    </row>
    <row r="22578">
      <c r="D22578" s="10"/>
      <c r="E22578" s="10"/>
      <c r="G22578" s="81"/>
      <c r="AU22578" s="25"/>
    </row>
    <row r="22579">
      <c r="D22579" s="10"/>
      <c r="E22579" s="10"/>
      <c r="G22579" s="81"/>
      <c r="AU22579" s="25"/>
    </row>
    <row r="22580">
      <c r="D22580" s="10"/>
      <c r="E22580" s="10"/>
      <c r="G22580" s="81"/>
      <c r="AU22580" s="25"/>
    </row>
    <row r="22581">
      <c r="D22581" s="10"/>
      <c r="E22581" s="10"/>
      <c r="G22581" s="81"/>
      <c r="AU22581" s="25"/>
    </row>
    <row r="22582">
      <c r="D22582" s="10"/>
      <c r="E22582" s="10"/>
      <c r="G22582" s="81"/>
      <c r="AU22582" s="25"/>
    </row>
    <row r="22583">
      <c r="D22583" s="10"/>
      <c r="E22583" s="10"/>
      <c r="G22583" s="81"/>
      <c r="AU22583" s="25"/>
    </row>
    <row r="22584">
      <c r="D22584" s="10"/>
      <c r="E22584" s="10"/>
      <c r="G22584" s="81"/>
      <c r="AU22584" s="25"/>
    </row>
    <row r="22585">
      <c r="D22585" s="10"/>
      <c r="E22585" s="10"/>
      <c r="G22585" s="81"/>
      <c r="AU22585" s="25"/>
    </row>
    <row r="22586">
      <c r="D22586" s="10"/>
      <c r="E22586" s="10"/>
      <c r="G22586" s="81"/>
      <c r="AU22586" s="25"/>
    </row>
    <row r="22587">
      <c r="D22587" s="10"/>
      <c r="E22587" s="10"/>
      <c r="G22587" s="81"/>
      <c r="AU22587" s="25"/>
    </row>
    <row r="22588">
      <c r="D22588" s="10"/>
      <c r="E22588" s="10"/>
      <c r="G22588" s="81"/>
      <c r="AU22588" s="25"/>
    </row>
    <row r="22589">
      <c r="D22589" s="10"/>
      <c r="E22589" s="10"/>
      <c r="G22589" s="81"/>
      <c r="AU22589" s="25"/>
    </row>
    <row r="22590">
      <c r="D22590" s="10"/>
      <c r="E22590" s="10"/>
      <c r="G22590" s="81"/>
      <c r="AU22590" s="25"/>
    </row>
    <row r="22591">
      <c r="D22591" s="10"/>
      <c r="E22591" s="10"/>
      <c r="G22591" s="81"/>
      <c r="AU22591" s="25"/>
    </row>
    <row r="22592">
      <c r="D22592" s="10"/>
      <c r="E22592" s="10"/>
      <c r="G22592" s="81"/>
      <c r="AU22592" s="25"/>
    </row>
    <row r="22593">
      <c r="D22593" s="10"/>
      <c r="E22593" s="10"/>
      <c r="G22593" s="81"/>
      <c r="AU22593" s="25"/>
    </row>
    <row r="22594">
      <c r="D22594" s="10"/>
      <c r="E22594" s="10"/>
      <c r="G22594" s="81"/>
      <c r="AU22594" s="25"/>
    </row>
    <row r="22595">
      <c r="D22595" s="10"/>
      <c r="E22595" s="10"/>
      <c r="G22595" s="81"/>
      <c r="AU22595" s="25"/>
    </row>
    <row r="22596">
      <c r="D22596" s="10"/>
      <c r="E22596" s="10"/>
      <c r="G22596" s="81"/>
      <c r="AU22596" s="25"/>
    </row>
    <row r="22597">
      <c r="D22597" s="10"/>
      <c r="E22597" s="10"/>
      <c r="G22597" s="81"/>
      <c r="AU22597" s="25"/>
    </row>
    <row r="22598">
      <c r="D22598" s="10"/>
      <c r="E22598" s="10"/>
      <c r="G22598" s="81"/>
      <c r="AU22598" s="25"/>
    </row>
    <row r="22599">
      <c r="D22599" s="10"/>
      <c r="E22599" s="10"/>
      <c r="G22599" s="81"/>
      <c r="AU22599" s="25"/>
    </row>
    <row r="22600">
      <c r="D22600" s="10"/>
      <c r="E22600" s="10"/>
      <c r="G22600" s="81"/>
      <c r="AU22600" s="25"/>
    </row>
    <row r="22601">
      <c r="D22601" s="10"/>
      <c r="E22601" s="10"/>
      <c r="G22601" s="81"/>
      <c r="AU22601" s="25"/>
    </row>
    <row r="22602">
      <c r="D22602" s="10"/>
      <c r="E22602" s="10"/>
      <c r="G22602" s="81"/>
      <c r="AU22602" s="25"/>
    </row>
    <row r="22603">
      <c r="D22603" s="10"/>
      <c r="E22603" s="10"/>
      <c r="G22603" s="81"/>
      <c r="AU22603" s="25"/>
    </row>
    <row r="22604">
      <c r="D22604" s="10"/>
      <c r="E22604" s="10"/>
      <c r="G22604" s="81"/>
      <c r="AU22604" s="25"/>
    </row>
    <row r="22605">
      <c r="D22605" s="10"/>
      <c r="E22605" s="10"/>
      <c r="G22605" s="81"/>
      <c r="AU22605" s="25"/>
    </row>
    <row r="22606">
      <c r="D22606" s="10"/>
      <c r="E22606" s="10"/>
      <c r="G22606" s="81"/>
      <c r="AU22606" s="25"/>
    </row>
    <row r="22607">
      <c r="D22607" s="10"/>
      <c r="E22607" s="10"/>
      <c r="G22607" s="81"/>
      <c r="AU22607" s="25"/>
    </row>
    <row r="22608">
      <c r="D22608" s="10"/>
      <c r="E22608" s="10"/>
      <c r="G22608" s="81"/>
      <c r="AU22608" s="25"/>
    </row>
    <row r="22609">
      <c r="D22609" s="10"/>
      <c r="E22609" s="10"/>
      <c r="G22609" s="81"/>
      <c r="AU22609" s="25"/>
    </row>
    <row r="22610">
      <c r="D22610" s="10"/>
      <c r="E22610" s="10"/>
      <c r="G22610" s="81"/>
      <c r="AU22610" s="25"/>
    </row>
    <row r="22611">
      <c r="D22611" s="10"/>
      <c r="E22611" s="10"/>
      <c r="G22611" s="81"/>
      <c r="AU22611" s="25"/>
    </row>
    <row r="22612">
      <c r="D22612" s="10"/>
      <c r="E22612" s="10"/>
      <c r="G22612" s="81"/>
      <c r="AU22612" s="25"/>
    </row>
    <row r="22613">
      <c r="D22613" s="10"/>
      <c r="E22613" s="10"/>
      <c r="G22613" s="81"/>
      <c r="AU22613" s="25"/>
    </row>
    <row r="22614">
      <c r="D22614" s="10"/>
      <c r="E22614" s="10"/>
      <c r="G22614" s="81"/>
      <c r="AU22614" s="25"/>
    </row>
    <row r="22615">
      <c r="D22615" s="10"/>
      <c r="E22615" s="10"/>
      <c r="G22615" s="81"/>
      <c r="AU22615" s="25"/>
    </row>
    <row r="22616">
      <c r="D22616" s="10"/>
      <c r="E22616" s="10"/>
      <c r="G22616" s="81"/>
      <c r="AU22616" s="25"/>
    </row>
    <row r="22617">
      <c r="D22617" s="10"/>
      <c r="E22617" s="10"/>
      <c r="G22617" s="81"/>
      <c r="AU22617" s="25"/>
    </row>
    <row r="22618">
      <c r="D22618" s="10"/>
      <c r="E22618" s="10"/>
      <c r="G22618" s="81"/>
      <c r="AU22618" s="25"/>
    </row>
    <row r="22619">
      <c r="D22619" s="10"/>
      <c r="E22619" s="10"/>
      <c r="G22619" s="81"/>
      <c r="AU22619" s="25"/>
    </row>
    <row r="22620">
      <c r="D22620" s="10"/>
      <c r="E22620" s="10"/>
      <c r="G22620" s="81"/>
      <c r="AU22620" s="25"/>
    </row>
    <row r="22621">
      <c r="D22621" s="10"/>
      <c r="E22621" s="10"/>
      <c r="G22621" s="81"/>
      <c r="AU22621" s="25"/>
    </row>
    <row r="22622">
      <c r="D22622" s="10"/>
      <c r="E22622" s="10"/>
      <c r="G22622" s="81"/>
      <c r="AU22622" s="25"/>
    </row>
    <row r="22623">
      <c r="D22623" s="10"/>
      <c r="E22623" s="10"/>
      <c r="G22623" s="81"/>
      <c r="AU22623" s="25"/>
    </row>
    <row r="22624">
      <c r="D22624" s="10"/>
      <c r="E22624" s="10"/>
      <c r="G22624" s="81"/>
      <c r="AU22624" s="25"/>
    </row>
    <row r="22625">
      <c r="D22625" s="10"/>
      <c r="E22625" s="10"/>
      <c r="G22625" s="81"/>
      <c r="AU22625" s="25"/>
    </row>
    <row r="22626">
      <c r="D22626" s="10"/>
      <c r="E22626" s="10"/>
      <c r="G22626" s="81"/>
      <c r="AU22626" s="25"/>
    </row>
    <row r="22627">
      <c r="D22627" s="10"/>
      <c r="E22627" s="10"/>
      <c r="G22627" s="81"/>
      <c r="AU22627" s="25"/>
    </row>
    <row r="22628">
      <c r="D22628" s="10"/>
      <c r="E22628" s="10"/>
      <c r="G22628" s="81"/>
      <c r="AU22628" s="25"/>
    </row>
    <row r="22629">
      <c r="D22629" s="10"/>
      <c r="E22629" s="10"/>
      <c r="G22629" s="81"/>
      <c r="AU22629" s="25"/>
    </row>
    <row r="22630">
      <c r="D22630" s="10"/>
      <c r="E22630" s="10"/>
      <c r="G22630" s="81"/>
      <c r="AU22630" s="25"/>
    </row>
    <row r="22631">
      <c r="D22631" s="10"/>
      <c r="E22631" s="10"/>
      <c r="G22631" s="81"/>
      <c r="AU22631" s="25"/>
    </row>
    <row r="22632">
      <c r="D22632" s="10"/>
      <c r="E22632" s="10"/>
      <c r="G22632" s="81"/>
      <c r="AU22632" s="25"/>
    </row>
    <row r="22633">
      <c r="D22633" s="10"/>
      <c r="E22633" s="10"/>
      <c r="G22633" s="81"/>
      <c r="AU22633" s="25"/>
    </row>
    <row r="22634">
      <c r="D22634" s="10"/>
      <c r="E22634" s="10"/>
      <c r="G22634" s="81"/>
      <c r="AU22634" s="25"/>
    </row>
    <row r="22635">
      <c r="D22635" s="10"/>
      <c r="E22635" s="10"/>
      <c r="G22635" s="81"/>
      <c r="AU22635" s="25"/>
    </row>
    <row r="22636">
      <c r="D22636" s="10"/>
      <c r="E22636" s="10"/>
      <c r="G22636" s="81"/>
      <c r="AU22636" s="25"/>
    </row>
    <row r="22637">
      <c r="D22637" s="10"/>
      <c r="E22637" s="10"/>
      <c r="G22637" s="81"/>
      <c r="AU22637" s="25"/>
    </row>
    <row r="22638">
      <c r="D22638" s="10"/>
      <c r="E22638" s="10"/>
      <c r="G22638" s="81"/>
      <c r="AU22638" s="25"/>
    </row>
    <row r="22639">
      <c r="D22639" s="10"/>
      <c r="E22639" s="10"/>
      <c r="G22639" s="81"/>
      <c r="AU22639" s="25"/>
    </row>
    <row r="22640">
      <c r="D22640" s="10"/>
      <c r="E22640" s="10"/>
      <c r="G22640" s="81"/>
      <c r="AU22640" s="25"/>
    </row>
    <row r="22641">
      <c r="D22641" s="10"/>
      <c r="E22641" s="10"/>
      <c r="G22641" s="81"/>
      <c r="AU22641" s="25"/>
    </row>
    <row r="22642">
      <c r="D22642" s="10"/>
      <c r="E22642" s="10"/>
      <c r="G22642" s="81"/>
      <c r="AU22642" s="25"/>
    </row>
    <row r="22643">
      <c r="D22643" s="10"/>
      <c r="E22643" s="10"/>
      <c r="G22643" s="81"/>
      <c r="AU22643" s="25"/>
    </row>
    <row r="22644">
      <c r="D22644" s="10"/>
      <c r="E22644" s="10"/>
      <c r="G22644" s="81"/>
      <c r="AU22644" s="25"/>
    </row>
    <row r="22645">
      <c r="D22645" s="10"/>
      <c r="E22645" s="10"/>
      <c r="G22645" s="81"/>
      <c r="AU22645" s="25"/>
    </row>
    <row r="22646">
      <c r="D22646" s="10"/>
      <c r="E22646" s="10"/>
      <c r="G22646" s="81"/>
      <c r="AU22646" s="25"/>
    </row>
    <row r="22647">
      <c r="D22647" s="10"/>
      <c r="E22647" s="10"/>
      <c r="G22647" s="81"/>
      <c r="AU22647" s="25"/>
    </row>
    <row r="22648">
      <c r="D22648" s="10"/>
      <c r="E22648" s="10"/>
      <c r="G22648" s="81"/>
      <c r="AU22648" s="25"/>
    </row>
    <row r="22649">
      <c r="D22649" s="10"/>
      <c r="E22649" s="10"/>
      <c r="G22649" s="81"/>
      <c r="AU22649" s="25"/>
    </row>
    <row r="22650">
      <c r="D22650" s="10"/>
      <c r="E22650" s="10"/>
      <c r="G22650" s="81"/>
      <c r="AU22650" s="25"/>
    </row>
    <row r="22651">
      <c r="D22651" s="10"/>
      <c r="E22651" s="10"/>
      <c r="G22651" s="81"/>
      <c r="AU22651" s="25"/>
    </row>
    <row r="22652">
      <c r="D22652" s="10"/>
      <c r="E22652" s="10"/>
      <c r="G22652" s="81"/>
      <c r="AU22652" s="25"/>
    </row>
    <row r="22653">
      <c r="D22653" s="10"/>
      <c r="E22653" s="10"/>
      <c r="G22653" s="81"/>
      <c r="AU22653" s="25"/>
    </row>
    <row r="22654">
      <c r="D22654" s="10"/>
      <c r="E22654" s="10"/>
      <c r="G22654" s="81"/>
      <c r="AU22654" s="25"/>
    </row>
    <row r="22655">
      <c r="D22655" s="10"/>
      <c r="E22655" s="10"/>
      <c r="G22655" s="81"/>
      <c r="AU22655" s="25"/>
    </row>
    <row r="22656">
      <c r="D22656" s="10"/>
      <c r="E22656" s="10"/>
      <c r="G22656" s="81"/>
      <c r="AU22656" s="25"/>
    </row>
    <row r="22657">
      <c r="D22657" s="10"/>
      <c r="E22657" s="10"/>
      <c r="G22657" s="81"/>
      <c r="AU22657" s="25"/>
    </row>
    <row r="22658">
      <c r="D22658" s="10"/>
      <c r="E22658" s="10"/>
      <c r="G22658" s="81"/>
      <c r="AU22658" s="25"/>
    </row>
    <row r="22659">
      <c r="D22659" s="10"/>
      <c r="E22659" s="10"/>
      <c r="G22659" s="81"/>
      <c r="AU22659" s="25"/>
    </row>
    <row r="22660">
      <c r="D22660" s="10"/>
      <c r="E22660" s="10"/>
      <c r="G22660" s="81"/>
      <c r="AU22660" s="25"/>
    </row>
    <row r="22661">
      <c r="D22661" s="10"/>
      <c r="E22661" s="10"/>
      <c r="G22661" s="81"/>
      <c r="AU22661" s="25"/>
    </row>
    <row r="22662">
      <c r="D22662" s="10"/>
      <c r="E22662" s="10"/>
      <c r="G22662" s="81"/>
      <c r="AU22662" s="25"/>
    </row>
    <row r="22663">
      <c r="D22663" s="10"/>
      <c r="E22663" s="10"/>
      <c r="G22663" s="81"/>
      <c r="AU22663" s="25"/>
    </row>
    <row r="22664">
      <c r="D22664" s="10"/>
      <c r="E22664" s="10"/>
      <c r="G22664" s="81"/>
      <c r="AU22664" s="25"/>
    </row>
    <row r="22665">
      <c r="D22665" s="10"/>
      <c r="E22665" s="10"/>
      <c r="G22665" s="81"/>
      <c r="AU22665" s="25"/>
    </row>
    <row r="22666">
      <c r="D22666" s="10"/>
      <c r="E22666" s="10"/>
      <c r="G22666" s="81"/>
      <c r="AU22666" s="25"/>
    </row>
    <row r="22667">
      <c r="D22667" s="10"/>
      <c r="E22667" s="10"/>
      <c r="G22667" s="81"/>
      <c r="AU22667" s="25"/>
    </row>
    <row r="22668">
      <c r="D22668" s="10"/>
      <c r="E22668" s="10"/>
      <c r="G22668" s="81"/>
      <c r="AU22668" s="25"/>
    </row>
    <row r="22669">
      <c r="D22669" s="10"/>
      <c r="E22669" s="10"/>
      <c r="G22669" s="81"/>
      <c r="AU22669" s="25"/>
    </row>
    <row r="22670">
      <c r="D22670" s="10"/>
      <c r="E22670" s="10"/>
      <c r="G22670" s="81"/>
      <c r="AU22670" s="25"/>
    </row>
    <row r="22671">
      <c r="D22671" s="10"/>
      <c r="E22671" s="10"/>
      <c r="G22671" s="81"/>
      <c r="AU22671" s="25"/>
    </row>
    <row r="22672">
      <c r="D22672" s="10"/>
      <c r="E22672" s="10"/>
      <c r="G22672" s="81"/>
      <c r="AU22672" s="25"/>
    </row>
    <row r="22673">
      <c r="D22673" s="10"/>
      <c r="E22673" s="10"/>
      <c r="G22673" s="81"/>
      <c r="AU22673" s="25"/>
    </row>
    <row r="22674">
      <c r="D22674" s="10"/>
      <c r="E22674" s="10"/>
      <c r="G22674" s="81"/>
      <c r="AU22674" s="25"/>
    </row>
    <row r="22675">
      <c r="D22675" s="10"/>
      <c r="E22675" s="10"/>
      <c r="G22675" s="81"/>
      <c r="AU22675" s="25"/>
    </row>
    <row r="22676">
      <c r="D22676" s="10"/>
      <c r="E22676" s="10"/>
      <c r="G22676" s="81"/>
      <c r="AU22676" s="25"/>
    </row>
    <row r="22677">
      <c r="D22677" s="10"/>
      <c r="E22677" s="10"/>
      <c r="G22677" s="81"/>
      <c r="AU22677" s="25"/>
    </row>
    <row r="22678">
      <c r="D22678" s="10"/>
      <c r="E22678" s="10"/>
      <c r="G22678" s="81"/>
      <c r="AU22678" s="25"/>
    </row>
    <row r="22679">
      <c r="D22679" s="10"/>
      <c r="E22679" s="10"/>
      <c r="G22679" s="81"/>
      <c r="AU22679" s="25"/>
    </row>
    <row r="22680">
      <c r="D22680" s="10"/>
      <c r="E22680" s="10"/>
      <c r="G22680" s="81"/>
      <c r="AU22680" s="25"/>
    </row>
    <row r="22681">
      <c r="D22681" s="10"/>
      <c r="E22681" s="10"/>
      <c r="G22681" s="81"/>
      <c r="AU22681" s="25"/>
    </row>
    <row r="22682">
      <c r="D22682" s="10"/>
      <c r="E22682" s="10"/>
      <c r="G22682" s="81"/>
      <c r="AU22682" s="25"/>
    </row>
    <row r="22683">
      <c r="D22683" s="10"/>
      <c r="E22683" s="10"/>
      <c r="G22683" s="81"/>
      <c r="AU22683" s="25"/>
    </row>
    <row r="22684">
      <c r="D22684" s="10"/>
      <c r="E22684" s="10"/>
      <c r="G22684" s="81"/>
      <c r="AU22684" s="25"/>
    </row>
    <row r="22685">
      <c r="D22685" s="10"/>
      <c r="E22685" s="10"/>
      <c r="G22685" s="81"/>
      <c r="AU22685" s="25"/>
    </row>
    <row r="22686">
      <c r="D22686" s="10"/>
      <c r="E22686" s="10"/>
      <c r="G22686" s="81"/>
      <c r="AU22686" s="25"/>
    </row>
    <row r="22687">
      <c r="D22687" s="10"/>
      <c r="E22687" s="10"/>
      <c r="G22687" s="81"/>
      <c r="AU22687" s="25"/>
    </row>
    <row r="22688">
      <c r="D22688" s="10"/>
      <c r="E22688" s="10"/>
      <c r="G22688" s="81"/>
      <c r="AU22688" s="25"/>
    </row>
    <row r="22689">
      <c r="D22689" s="10"/>
      <c r="E22689" s="10"/>
      <c r="G22689" s="81"/>
      <c r="AU22689" s="25"/>
    </row>
    <row r="22690">
      <c r="D22690" s="10"/>
      <c r="E22690" s="10"/>
      <c r="G22690" s="81"/>
      <c r="AU22690" s="25"/>
    </row>
    <row r="22691">
      <c r="D22691" s="10"/>
      <c r="E22691" s="10"/>
      <c r="G22691" s="81"/>
      <c r="AU22691" s="25"/>
    </row>
    <row r="22692">
      <c r="D22692" s="10"/>
      <c r="E22692" s="10"/>
      <c r="G22692" s="81"/>
      <c r="AU22692" s="25"/>
    </row>
    <row r="22693">
      <c r="D22693" s="10"/>
      <c r="E22693" s="10"/>
      <c r="G22693" s="81"/>
      <c r="AU22693" s="25"/>
    </row>
    <row r="22694">
      <c r="D22694" s="10"/>
      <c r="E22694" s="10"/>
      <c r="G22694" s="81"/>
      <c r="AU22694" s="25"/>
    </row>
    <row r="22695">
      <c r="D22695" s="10"/>
      <c r="E22695" s="10"/>
      <c r="G22695" s="81"/>
      <c r="AU22695" s="25"/>
    </row>
    <row r="22696">
      <c r="D22696" s="10"/>
      <c r="E22696" s="10"/>
      <c r="G22696" s="81"/>
      <c r="AU22696" s="25"/>
    </row>
    <row r="22697">
      <c r="D22697" s="10"/>
      <c r="E22697" s="10"/>
      <c r="G22697" s="81"/>
      <c r="AU22697" s="25"/>
    </row>
    <row r="22698">
      <c r="D22698" s="10"/>
      <c r="E22698" s="10"/>
      <c r="G22698" s="81"/>
      <c r="AU22698" s="25"/>
    </row>
    <row r="22699">
      <c r="D22699" s="10"/>
      <c r="E22699" s="10"/>
      <c r="G22699" s="81"/>
      <c r="AU22699" s="25"/>
    </row>
    <row r="22700">
      <c r="D22700" s="10"/>
      <c r="E22700" s="10"/>
      <c r="G22700" s="81"/>
      <c r="AU22700" s="25"/>
    </row>
    <row r="22701">
      <c r="D22701" s="10"/>
      <c r="E22701" s="10"/>
      <c r="G22701" s="81"/>
      <c r="AU22701" s="25"/>
    </row>
    <row r="22702">
      <c r="D22702" s="10"/>
      <c r="E22702" s="10"/>
      <c r="G22702" s="81"/>
      <c r="AU22702" s="25"/>
    </row>
    <row r="22703">
      <c r="D22703" s="10"/>
      <c r="E22703" s="10"/>
      <c r="G22703" s="81"/>
      <c r="AU22703" s="25"/>
    </row>
    <row r="22704">
      <c r="D22704" s="10"/>
      <c r="E22704" s="10"/>
      <c r="G22704" s="81"/>
      <c r="AU22704" s="25"/>
    </row>
    <row r="22705">
      <c r="D22705" s="10"/>
      <c r="E22705" s="10"/>
      <c r="G22705" s="81"/>
      <c r="AU22705" s="25"/>
    </row>
    <row r="22706">
      <c r="D22706" s="10"/>
      <c r="E22706" s="10"/>
      <c r="G22706" s="81"/>
      <c r="AU22706" s="25"/>
    </row>
    <row r="22707">
      <c r="D22707" s="10"/>
      <c r="E22707" s="10"/>
      <c r="G22707" s="81"/>
      <c r="AU22707" s="25"/>
    </row>
    <row r="22708">
      <c r="D22708" s="10"/>
      <c r="E22708" s="10"/>
      <c r="G22708" s="81"/>
      <c r="AU22708" s="25"/>
    </row>
    <row r="22709">
      <c r="D22709" s="10"/>
      <c r="E22709" s="10"/>
      <c r="G22709" s="81"/>
      <c r="AU22709" s="25"/>
    </row>
    <row r="22710">
      <c r="D22710" s="10"/>
      <c r="E22710" s="10"/>
      <c r="G22710" s="81"/>
      <c r="AU22710" s="25"/>
    </row>
    <row r="22711">
      <c r="D22711" s="10"/>
      <c r="E22711" s="10"/>
      <c r="G22711" s="81"/>
      <c r="AU22711" s="25"/>
    </row>
    <row r="22712">
      <c r="D22712" s="10"/>
      <c r="E22712" s="10"/>
      <c r="G22712" s="81"/>
      <c r="AU22712" s="25"/>
    </row>
    <row r="22713">
      <c r="D22713" s="10"/>
      <c r="E22713" s="10"/>
      <c r="G22713" s="81"/>
      <c r="AU22713" s="25"/>
    </row>
    <row r="22714">
      <c r="D22714" s="10"/>
      <c r="E22714" s="10"/>
      <c r="G22714" s="81"/>
      <c r="AU22714" s="25"/>
    </row>
    <row r="22715">
      <c r="D22715" s="10"/>
      <c r="E22715" s="10"/>
      <c r="G22715" s="81"/>
      <c r="AU22715" s="25"/>
    </row>
    <row r="22716">
      <c r="D22716" s="10"/>
      <c r="E22716" s="10"/>
      <c r="G22716" s="81"/>
      <c r="AU22716" s="25"/>
    </row>
    <row r="22717">
      <c r="D22717" s="10"/>
      <c r="E22717" s="10"/>
      <c r="G22717" s="81"/>
      <c r="AU22717" s="25"/>
    </row>
    <row r="22718">
      <c r="D22718" s="10"/>
      <c r="E22718" s="10"/>
      <c r="G22718" s="81"/>
      <c r="AU22718" s="25"/>
    </row>
    <row r="22719">
      <c r="D22719" s="10"/>
      <c r="E22719" s="10"/>
      <c r="G22719" s="81"/>
      <c r="AU22719" s="25"/>
    </row>
    <row r="22720">
      <c r="D22720" s="10"/>
      <c r="E22720" s="10"/>
      <c r="G22720" s="81"/>
      <c r="AU22720" s="25"/>
    </row>
    <row r="22721">
      <c r="D22721" s="10"/>
      <c r="E22721" s="10"/>
      <c r="G22721" s="81"/>
      <c r="AU22721" s="25"/>
    </row>
    <row r="22722">
      <c r="D22722" s="10"/>
      <c r="E22722" s="10"/>
      <c r="G22722" s="81"/>
      <c r="AU22722" s="25"/>
    </row>
    <row r="22723">
      <c r="D22723" s="10"/>
      <c r="E22723" s="10"/>
      <c r="G22723" s="81"/>
      <c r="AU22723" s="25"/>
    </row>
    <row r="22724">
      <c r="D22724" s="10"/>
      <c r="E22724" s="10"/>
      <c r="G22724" s="81"/>
      <c r="AU22724" s="25"/>
    </row>
    <row r="22725">
      <c r="D22725" s="10"/>
      <c r="E22725" s="10"/>
      <c r="G22725" s="81"/>
      <c r="AU22725" s="25"/>
    </row>
    <row r="22726">
      <c r="D22726" s="10"/>
      <c r="E22726" s="10"/>
      <c r="G22726" s="81"/>
      <c r="AU22726" s="25"/>
    </row>
    <row r="22727">
      <c r="D22727" s="10"/>
      <c r="E22727" s="10"/>
      <c r="G22727" s="81"/>
      <c r="AU22727" s="25"/>
    </row>
    <row r="22728">
      <c r="D22728" s="10"/>
      <c r="E22728" s="10"/>
      <c r="G22728" s="81"/>
      <c r="AU22728" s="25"/>
    </row>
    <row r="22729">
      <c r="D22729" s="10"/>
      <c r="E22729" s="10"/>
      <c r="G22729" s="81"/>
      <c r="AU22729" s="25"/>
    </row>
    <row r="22730">
      <c r="D22730" s="10"/>
      <c r="E22730" s="10"/>
      <c r="G22730" s="81"/>
      <c r="AU22730" s="25"/>
    </row>
    <row r="22731">
      <c r="D22731" s="10"/>
      <c r="E22731" s="10"/>
      <c r="G22731" s="81"/>
      <c r="AU22731" s="25"/>
    </row>
    <row r="22732">
      <c r="D22732" s="10"/>
      <c r="E22732" s="10"/>
      <c r="G22732" s="81"/>
      <c r="AU22732" s="25"/>
    </row>
    <row r="22733">
      <c r="D22733" s="10"/>
      <c r="E22733" s="10"/>
      <c r="G22733" s="81"/>
      <c r="AU22733" s="25"/>
    </row>
    <row r="22734">
      <c r="D22734" s="10"/>
      <c r="E22734" s="10"/>
      <c r="G22734" s="81"/>
      <c r="AU22734" s="25"/>
    </row>
    <row r="22735">
      <c r="D22735" s="10"/>
      <c r="E22735" s="10"/>
      <c r="G22735" s="81"/>
      <c r="AU22735" s="25"/>
    </row>
    <row r="22736">
      <c r="D22736" s="10"/>
      <c r="E22736" s="10"/>
      <c r="G22736" s="81"/>
      <c r="AU22736" s="25"/>
    </row>
    <row r="22737">
      <c r="D22737" s="10"/>
      <c r="E22737" s="10"/>
      <c r="G22737" s="81"/>
      <c r="AU22737" s="25"/>
    </row>
    <row r="22738">
      <c r="D22738" s="10"/>
      <c r="E22738" s="10"/>
      <c r="G22738" s="81"/>
      <c r="AU22738" s="25"/>
    </row>
    <row r="22739">
      <c r="D22739" s="10"/>
      <c r="E22739" s="10"/>
      <c r="G22739" s="81"/>
      <c r="AU22739" s="25"/>
    </row>
    <row r="22740">
      <c r="D22740" s="10"/>
      <c r="E22740" s="10"/>
      <c r="G22740" s="81"/>
      <c r="AU22740" s="25"/>
    </row>
    <row r="22741">
      <c r="D22741" s="10"/>
      <c r="E22741" s="10"/>
      <c r="G22741" s="81"/>
      <c r="AU22741" s="25"/>
    </row>
    <row r="22742">
      <c r="D22742" s="10"/>
      <c r="E22742" s="10"/>
      <c r="G22742" s="81"/>
      <c r="AU22742" s="25"/>
    </row>
    <row r="22743">
      <c r="D22743" s="10"/>
      <c r="E22743" s="10"/>
      <c r="G22743" s="81"/>
      <c r="AU22743" s="25"/>
    </row>
    <row r="22744">
      <c r="D22744" s="10"/>
      <c r="E22744" s="10"/>
      <c r="G22744" s="81"/>
      <c r="AU22744" s="25"/>
    </row>
    <row r="22745">
      <c r="D22745" s="10"/>
      <c r="E22745" s="10"/>
      <c r="G22745" s="81"/>
      <c r="AU22745" s="25"/>
    </row>
    <row r="22746">
      <c r="D22746" s="10"/>
      <c r="E22746" s="10"/>
      <c r="G22746" s="81"/>
      <c r="AU22746" s="25"/>
    </row>
    <row r="22747">
      <c r="D22747" s="10"/>
      <c r="E22747" s="10"/>
      <c r="G22747" s="81"/>
      <c r="AU22747" s="25"/>
    </row>
    <row r="22748">
      <c r="D22748" s="10"/>
      <c r="E22748" s="10"/>
      <c r="G22748" s="81"/>
      <c r="AU22748" s="25"/>
    </row>
    <row r="22749">
      <c r="D22749" s="10"/>
      <c r="E22749" s="10"/>
      <c r="G22749" s="81"/>
      <c r="AU22749" s="25"/>
    </row>
    <row r="22750">
      <c r="D22750" s="10"/>
      <c r="E22750" s="10"/>
      <c r="G22750" s="81"/>
      <c r="AU22750" s="25"/>
    </row>
    <row r="22751">
      <c r="D22751" s="10"/>
      <c r="E22751" s="10"/>
      <c r="G22751" s="81"/>
      <c r="AU22751" s="25"/>
    </row>
    <row r="22752">
      <c r="D22752" s="10"/>
      <c r="E22752" s="10"/>
      <c r="G22752" s="81"/>
      <c r="AU22752" s="25"/>
    </row>
    <row r="22753">
      <c r="D22753" s="10"/>
      <c r="E22753" s="10"/>
      <c r="G22753" s="81"/>
      <c r="AU22753" s="25"/>
    </row>
    <row r="22754">
      <c r="D22754" s="10"/>
      <c r="E22754" s="10"/>
      <c r="G22754" s="81"/>
      <c r="AU22754" s="25"/>
    </row>
    <row r="22755">
      <c r="D22755" s="10"/>
      <c r="E22755" s="10"/>
      <c r="G22755" s="81"/>
      <c r="AU22755" s="25"/>
    </row>
    <row r="22756">
      <c r="D22756" s="10"/>
      <c r="E22756" s="10"/>
      <c r="G22756" s="81"/>
      <c r="AU22756" s="25"/>
    </row>
    <row r="22757">
      <c r="D22757" s="10"/>
      <c r="E22757" s="10"/>
      <c r="G22757" s="81"/>
      <c r="AU22757" s="25"/>
    </row>
    <row r="22758">
      <c r="D22758" s="10"/>
      <c r="E22758" s="10"/>
      <c r="G22758" s="81"/>
      <c r="AU22758" s="25"/>
    </row>
    <row r="22759">
      <c r="D22759" s="10"/>
      <c r="E22759" s="10"/>
      <c r="G22759" s="81"/>
      <c r="AU22759" s="25"/>
    </row>
    <row r="22760">
      <c r="D22760" s="10"/>
      <c r="E22760" s="10"/>
      <c r="G22760" s="81"/>
      <c r="AU22760" s="25"/>
    </row>
    <row r="22761">
      <c r="D22761" s="10"/>
      <c r="E22761" s="10"/>
      <c r="G22761" s="81"/>
      <c r="AU22761" s="25"/>
    </row>
    <row r="22762">
      <c r="D22762" s="10"/>
      <c r="E22762" s="10"/>
      <c r="G22762" s="81"/>
      <c r="AU22762" s="25"/>
    </row>
    <row r="22763">
      <c r="D22763" s="10"/>
      <c r="E22763" s="10"/>
      <c r="G22763" s="81"/>
      <c r="AU22763" s="25"/>
    </row>
    <row r="22764">
      <c r="D22764" s="10"/>
      <c r="E22764" s="10"/>
      <c r="G22764" s="81"/>
      <c r="AU22764" s="25"/>
    </row>
    <row r="22765">
      <c r="D22765" s="10"/>
      <c r="E22765" s="10"/>
      <c r="G22765" s="81"/>
      <c r="AU22765" s="25"/>
    </row>
    <row r="22766">
      <c r="D22766" s="10"/>
      <c r="E22766" s="10"/>
      <c r="G22766" s="81"/>
      <c r="AU22766" s="25"/>
    </row>
    <row r="22767">
      <c r="D22767" s="10"/>
      <c r="E22767" s="10"/>
      <c r="G22767" s="81"/>
      <c r="AU22767" s="25"/>
    </row>
    <row r="22768">
      <c r="D22768" s="10"/>
      <c r="E22768" s="10"/>
      <c r="G22768" s="81"/>
      <c r="AU22768" s="25"/>
    </row>
    <row r="22769">
      <c r="D22769" s="10"/>
      <c r="E22769" s="10"/>
      <c r="G22769" s="81"/>
      <c r="AU22769" s="25"/>
    </row>
    <row r="22770">
      <c r="D22770" s="10"/>
      <c r="E22770" s="10"/>
      <c r="G22770" s="81"/>
      <c r="AU22770" s="25"/>
    </row>
    <row r="22771">
      <c r="D22771" s="10"/>
      <c r="E22771" s="10"/>
      <c r="G22771" s="81"/>
      <c r="AU22771" s="25"/>
    </row>
    <row r="22772">
      <c r="D22772" s="10"/>
      <c r="E22772" s="10"/>
      <c r="G22772" s="81"/>
      <c r="AU22772" s="25"/>
    </row>
    <row r="22773">
      <c r="D22773" s="10"/>
      <c r="E22773" s="10"/>
      <c r="G22773" s="81"/>
      <c r="AU22773" s="25"/>
    </row>
    <row r="22774">
      <c r="D22774" s="10"/>
      <c r="E22774" s="10"/>
      <c r="G22774" s="81"/>
      <c r="AU22774" s="25"/>
    </row>
    <row r="22775">
      <c r="D22775" s="10"/>
      <c r="E22775" s="10"/>
      <c r="G22775" s="81"/>
      <c r="AU22775" s="25"/>
    </row>
    <row r="22776">
      <c r="D22776" s="10"/>
      <c r="E22776" s="10"/>
      <c r="G22776" s="81"/>
      <c r="AU22776" s="25"/>
    </row>
    <row r="22777">
      <c r="D22777" s="10"/>
      <c r="E22777" s="10"/>
      <c r="G22777" s="81"/>
      <c r="AU22777" s="25"/>
    </row>
    <row r="22778">
      <c r="D22778" s="10"/>
      <c r="E22778" s="10"/>
      <c r="G22778" s="81"/>
      <c r="AU22778" s="25"/>
    </row>
    <row r="22779">
      <c r="D22779" s="10"/>
      <c r="E22779" s="10"/>
      <c r="G22779" s="81"/>
      <c r="AU22779" s="25"/>
    </row>
    <row r="22780">
      <c r="D22780" s="10"/>
      <c r="E22780" s="10"/>
      <c r="G22780" s="81"/>
      <c r="AU22780" s="25"/>
    </row>
    <row r="22781">
      <c r="D22781" s="10"/>
      <c r="E22781" s="10"/>
      <c r="G22781" s="81"/>
      <c r="AU22781" s="25"/>
    </row>
    <row r="22782">
      <c r="D22782" s="10"/>
      <c r="E22782" s="10"/>
      <c r="G22782" s="81"/>
      <c r="AU22782" s="25"/>
    </row>
    <row r="22783">
      <c r="D22783" s="10"/>
      <c r="E22783" s="10"/>
      <c r="G22783" s="81"/>
      <c r="AU22783" s="25"/>
    </row>
    <row r="22784">
      <c r="D22784" s="10"/>
      <c r="E22784" s="10"/>
      <c r="G22784" s="81"/>
      <c r="AU22784" s="25"/>
    </row>
    <row r="22785">
      <c r="D22785" s="10"/>
      <c r="E22785" s="10"/>
      <c r="G22785" s="81"/>
      <c r="AU22785" s="25"/>
    </row>
    <row r="22786">
      <c r="D22786" s="10"/>
      <c r="E22786" s="10"/>
      <c r="G22786" s="81"/>
      <c r="AU22786" s="25"/>
    </row>
    <row r="22787">
      <c r="D22787" s="10"/>
      <c r="E22787" s="10"/>
      <c r="G22787" s="81"/>
      <c r="AU22787" s="25"/>
    </row>
    <row r="22788">
      <c r="D22788" s="10"/>
      <c r="E22788" s="10"/>
      <c r="G22788" s="81"/>
      <c r="AU22788" s="25"/>
    </row>
    <row r="22789">
      <c r="D22789" s="10"/>
      <c r="E22789" s="10"/>
      <c r="G22789" s="81"/>
      <c r="AU22789" s="25"/>
    </row>
    <row r="22790">
      <c r="D22790" s="10"/>
      <c r="E22790" s="10"/>
      <c r="G22790" s="81"/>
      <c r="AU22790" s="25"/>
    </row>
    <row r="22791">
      <c r="D22791" s="10"/>
      <c r="E22791" s="10"/>
      <c r="G22791" s="81"/>
      <c r="AU22791" s="25"/>
    </row>
    <row r="22792">
      <c r="D22792" s="10"/>
      <c r="E22792" s="10"/>
      <c r="G22792" s="81"/>
      <c r="AU22792" s="25"/>
    </row>
    <row r="22793">
      <c r="D22793" s="10"/>
      <c r="E22793" s="10"/>
      <c r="G22793" s="81"/>
      <c r="AU22793" s="25"/>
    </row>
    <row r="22794">
      <c r="D22794" s="10"/>
      <c r="E22794" s="10"/>
      <c r="G22794" s="81"/>
      <c r="AU22794" s="25"/>
    </row>
    <row r="22795">
      <c r="D22795" s="10"/>
      <c r="E22795" s="10"/>
      <c r="G22795" s="81"/>
      <c r="AU22795" s="25"/>
    </row>
    <row r="22796">
      <c r="D22796" s="10"/>
      <c r="E22796" s="10"/>
      <c r="G22796" s="81"/>
      <c r="AU22796" s="25"/>
    </row>
    <row r="22797">
      <c r="D22797" s="10"/>
      <c r="E22797" s="10"/>
      <c r="G22797" s="81"/>
      <c r="AU22797" s="25"/>
    </row>
    <row r="22798">
      <c r="D22798" s="10"/>
      <c r="E22798" s="10"/>
      <c r="G22798" s="81"/>
      <c r="AU22798" s="25"/>
    </row>
    <row r="22799">
      <c r="D22799" s="10"/>
      <c r="E22799" s="10"/>
      <c r="G22799" s="81"/>
      <c r="AU22799" s="25"/>
    </row>
    <row r="22800">
      <c r="D22800" s="10"/>
      <c r="E22800" s="10"/>
      <c r="G22800" s="81"/>
      <c r="AU22800" s="25"/>
    </row>
    <row r="22801">
      <c r="D22801" s="10"/>
      <c r="E22801" s="10"/>
      <c r="G22801" s="81"/>
      <c r="AU22801" s="25"/>
    </row>
    <row r="22802">
      <c r="D22802" s="10"/>
      <c r="E22802" s="10"/>
      <c r="G22802" s="81"/>
      <c r="AU22802" s="25"/>
    </row>
    <row r="22803">
      <c r="D22803" s="10"/>
      <c r="E22803" s="10"/>
      <c r="G22803" s="81"/>
      <c r="AU22803" s="25"/>
    </row>
    <row r="22804">
      <c r="D22804" s="10"/>
      <c r="E22804" s="10"/>
      <c r="G22804" s="81"/>
      <c r="AU22804" s="25"/>
    </row>
    <row r="22805">
      <c r="D22805" s="10"/>
      <c r="E22805" s="10"/>
      <c r="G22805" s="81"/>
      <c r="AU22805" s="25"/>
    </row>
    <row r="22806">
      <c r="D22806" s="10"/>
      <c r="E22806" s="10"/>
      <c r="G22806" s="81"/>
      <c r="AU22806" s="25"/>
    </row>
    <row r="22807">
      <c r="D22807" s="10"/>
      <c r="E22807" s="10"/>
      <c r="G22807" s="81"/>
      <c r="AU22807" s="25"/>
    </row>
    <row r="22808">
      <c r="D22808" s="10"/>
      <c r="E22808" s="10"/>
      <c r="G22808" s="81"/>
      <c r="AU22808" s="25"/>
    </row>
    <row r="22809">
      <c r="D22809" s="10"/>
      <c r="E22809" s="10"/>
      <c r="G22809" s="81"/>
      <c r="AU22809" s="25"/>
    </row>
    <row r="22810">
      <c r="D22810" s="10"/>
      <c r="E22810" s="10"/>
      <c r="G22810" s="81"/>
      <c r="AU22810" s="25"/>
    </row>
    <row r="22811">
      <c r="D22811" s="10"/>
      <c r="E22811" s="10"/>
      <c r="G22811" s="81"/>
      <c r="AU22811" s="25"/>
    </row>
    <row r="22812">
      <c r="D22812" s="10"/>
      <c r="E22812" s="10"/>
      <c r="G22812" s="81"/>
      <c r="AU22812" s="25"/>
    </row>
    <row r="22813">
      <c r="D22813" s="10"/>
      <c r="E22813" s="10"/>
      <c r="G22813" s="81"/>
      <c r="AU22813" s="25"/>
    </row>
    <row r="22814">
      <c r="D22814" s="10"/>
      <c r="E22814" s="10"/>
      <c r="G22814" s="81"/>
      <c r="AU22814" s="25"/>
    </row>
    <row r="22815">
      <c r="D22815" s="10"/>
      <c r="E22815" s="10"/>
      <c r="G22815" s="81"/>
      <c r="AU22815" s="25"/>
    </row>
    <row r="22816">
      <c r="D22816" s="10"/>
      <c r="E22816" s="10"/>
      <c r="G22816" s="81"/>
      <c r="AU22816" s="25"/>
    </row>
    <row r="22817">
      <c r="D22817" s="10"/>
      <c r="E22817" s="10"/>
      <c r="G22817" s="81"/>
      <c r="AU22817" s="25"/>
    </row>
    <row r="22818">
      <c r="D22818" s="10"/>
      <c r="E22818" s="10"/>
      <c r="G22818" s="81"/>
      <c r="AU22818" s="25"/>
    </row>
    <row r="22819">
      <c r="D22819" s="10"/>
      <c r="E22819" s="10"/>
      <c r="G22819" s="81"/>
      <c r="AU22819" s="25"/>
    </row>
    <row r="22820">
      <c r="D22820" s="10"/>
      <c r="E22820" s="10"/>
      <c r="G22820" s="81"/>
      <c r="AU22820" s="25"/>
    </row>
    <row r="22821">
      <c r="D22821" s="10"/>
      <c r="E22821" s="10"/>
      <c r="G22821" s="81"/>
      <c r="AU22821" s="25"/>
    </row>
    <row r="22822">
      <c r="D22822" s="10"/>
      <c r="E22822" s="10"/>
      <c r="G22822" s="81"/>
      <c r="AU22822" s="25"/>
    </row>
    <row r="22823">
      <c r="D22823" s="10"/>
      <c r="E22823" s="10"/>
      <c r="G22823" s="81"/>
      <c r="AU22823" s="25"/>
    </row>
    <row r="22824">
      <c r="D22824" s="10"/>
      <c r="E22824" s="10"/>
      <c r="G22824" s="81"/>
      <c r="AU22824" s="25"/>
    </row>
    <row r="22825">
      <c r="D22825" s="10"/>
      <c r="E22825" s="10"/>
      <c r="G22825" s="81"/>
      <c r="AU22825" s="25"/>
    </row>
    <row r="22826">
      <c r="D22826" s="10"/>
      <c r="E22826" s="10"/>
      <c r="G22826" s="81"/>
      <c r="AU22826" s="25"/>
    </row>
    <row r="22827">
      <c r="D22827" s="10"/>
      <c r="E22827" s="10"/>
      <c r="G22827" s="81"/>
      <c r="AU22827" s="25"/>
    </row>
    <row r="22828">
      <c r="D22828" s="10"/>
      <c r="E22828" s="10"/>
      <c r="G22828" s="81"/>
      <c r="AU22828" s="25"/>
    </row>
    <row r="22829">
      <c r="D22829" s="10"/>
      <c r="E22829" s="10"/>
      <c r="G22829" s="81"/>
      <c r="AU22829" s="25"/>
    </row>
    <row r="22830">
      <c r="D22830" s="10"/>
      <c r="E22830" s="10"/>
      <c r="G22830" s="81"/>
      <c r="AU22830" s="25"/>
    </row>
    <row r="22831">
      <c r="D22831" s="10"/>
      <c r="E22831" s="10"/>
      <c r="G22831" s="81"/>
      <c r="AU22831" s="25"/>
    </row>
    <row r="22832">
      <c r="D22832" s="10"/>
      <c r="E22832" s="10"/>
      <c r="G22832" s="81"/>
      <c r="AU22832" s="25"/>
    </row>
    <row r="22833">
      <c r="D22833" s="10"/>
      <c r="E22833" s="10"/>
      <c r="G22833" s="81"/>
      <c r="AU22833" s="25"/>
    </row>
    <row r="22834">
      <c r="D22834" s="10"/>
      <c r="E22834" s="10"/>
      <c r="G22834" s="81"/>
      <c r="AU22834" s="25"/>
    </row>
    <row r="22835">
      <c r="D22835" s="10"/>
      <c r="E22835" s="10"/>
      <c r="G22835" s="81"/>
      <c r="AU22835" s="25"/>
    </row>
    <row r="22836">
      <c r="D22836" s="10"/>
      <c r="E22836" s="10"/>
      <c r="G22836" s="81"/>
      <c r="AU22836" s="25"/>
    </row>
    <row r="22837">
      <c r="D22837" s="10"/>
      <c r="E22837" s="10"/>
      <c r="G22837" s="81"/>
      <c r="AU22837" s="25"/>
    </row>
    <row r="22838">
      <c r="D22838" s="10"/>
      <c r="E22838" s="10"/>
      <c r="G22838" s="81"/>
      <c r="AU22838" s="25"/>
    </row>
    <row r="22839">
      <c r="D22839" s="10"/>
      <c r="E22839" s="10"/>
      <c r="G22839" s="81"/>
      <c r="AU22839" s="25"/>
    </row>
    <row r="22840">
      <c r="D22840" s="10"/>
      <c r="E22840" s="10"/>
      <c r="G22840" s="81"/>
      <c r="AU22840" s="25"/>
    </row>
    <row r="22841">
      <c r="D22841" s="10"/>
      <c r="E22841" s="10"/>
      <c r="G22841" s="81"/>
      <c r="AU22841" s="25"/>
    </row>
    <row r="22842">
      <c r="D22842" s="10"/>
      <c r="E22842" s="10"/>
      <c r="G22842" s="81"/>
      <c r="AU22842" s="25"/>
    </row>
    <row r="22843">
      <c r="D22843" s="10"/>
      <c r="E22843" s="10"/>
      <c r="G22843" s="81"/>
      <c r="AU22843" s="25"/>
    </row>
    <row r="22844">
      <c r="D22844" s="10"/>
      <c r="E22844" s="10"/>
      <c r="G22844" s="81"/>
      <c r="AU22844" s="25"/>
    </row>
    <row r="22845">
      <c r="D22845" s="10"/>
      <c r="E22845" s="10"/>
      <c r="G22845" s="81"/>
      <c r="AU22845" s="25"/>
    </row>
    <row r="22846">
      <c r="D22846" s="10"/>
      <c r="E22846" s="10"/>
      <c r="G22846" s="81"/>
      <c r="AU22846" s="25"/>
    </row>
    <row r="22847">
      <c r="D22847" s="10"/>
      <c r="E22847" s="10"/>
      <c r="G22847" s="81"/>
      <c r="AU22847" s="25"/>
    </row>
    <row r="22848">
      <c r="D22848" s="10"/>
      <c r="E22848" s="10"/>
      <c r="G22848" s="81"/>
      <c r="AU22848" s="25"/>
    </row>
    <row r="22849">
      <c r="D22849" s="10"/>
      <c r="E22849" s="10"/>
      <c r="G22849" s="81"/>
      <c r="AU22849" s="25"/>
    </row>
    <row r="22850">
      <c r="D22850" s="10"/>
      <c r="E22850" s="10"/>
      <c r="G22850" s="81"/>
      <c r="AU22850" s="25"/>
    </row>
    <row r="22851">
      <c r="D22851" s="10"/>
      <c r="E22851" s="10"/>
      <c r="G22851" s="81"/>
      <c r="AU22851" s="25"/>
    </row>
    <row r="22852">
      <c r="D22852" s="10"/>
      <c r="E22852" s="10"/>
      <c r="G22852" s="81"/>
      <c r="AU22852" s="25"/>
    </row>
    <row r="22853">
      <c r="D22853" s="10"/>
      <c r="E22853" s="10"/>
      <c r="G22853" s="81"/>
      <c r="AU22853" s="25"/>
    </row>
    <row r="22854">
      <c r="D22854" s="10"/>
      <c r="E22854" s="10"/>
      <c r="G22854" s="81"/>
      <c r="AU22854" s="25"/>
    </row>
    <row r="22855">
      <c r="D22855" s="10"/>
      <c r="E22855" s="10"/>
      <c r="G22855" s="81"/>
      <c r="AU22855" s="25"/>
    </row>
    <row r="22856">
      <c r="D22856" s="10"/>
      <c r="E22856" s="10"/>
      <c r="G22856" s="81"/>
      <c r="AU22856" s="25"/>
    </row>
    <row r="22857">
      <c r="D22857" s="10"/>
      <c r="E22857" s="10"/>
      <c r="G22857" s="81"/>
      <c r="AU22857" s="25"/>
    </row>
    <row r="22858">
      <c r="D22858" s="10"/>
      <c r="E22858" s="10"/>
      <c r="G22858" s="81"/>
      <c r="AU22858" s="25"/>
    </row>
    <row r="22859">
      <c r="D22859" s="10"/>
      <c r="E22859" s="10"/>
      <c r="G22859" s="81"/>
      <c r="AU22859" s="25"/>
    </row>
    <row r="22860">
      <c r="D22860" s="10"/>
      <c r="E22860" s="10"/>
      <c r="G22860" s="81"/>
      <c r="AU22860" s="25"/>
    </row>
    <row r="22861">
      <c r="D22861" s="10"/>
      <c r="E22861" s="10"/>
      <c r="G22861" s="81"/>
      <c r="AU22861" s="25"/>
    </row>
    <row r="22862">
      <c r="D22862" s="10"/>
      <c r="E22862" s="10"/>
      <c r="G22862" s="81"/>
      <c r="AU22862" s="25"/>
    </row>
    <row r="22863">
      <c r="D22863" s="10"/>
      <c r="E22863" s="10"/>
      <c r="G22863" s="81"/>
      <c r="AU22863" s="25"/>
    </row>
    <row r="22864">
      <c r="D22864" s="10"/>
      <c r="E22864" s="10"/>
      <c r="G22864" s="81"/>
      <c r="AU22864" s="25"/>
    </row>
    <row r="22865">
      <c r="D22865" s="10"/>
      <c r="E22865" s="10"/>
      <c r="G22865" s="81"/>
      <c r="AU22865" s="25"/>
    </row>
    <row r="22866">
      <c r="D22866" s="10"/>
      <c r="E22866" s="10"/>
      <c r="G22866" s="81"/>
      <c r="AU22866" s="25"/>
    </row>
    <row r="22867">
      <c r="D22867" s="10"/>
      <c r="E22867" s="10"/>
      <c r="G22867" s="81"/>
      <c r="AU22867" s="25"/>
    </row>
    <row r="22868">
      <c r="D22868" s="10"/>
      <c r="E22868" s="10"/>
      <c r="G22868" s="81"/>
      <c r="AU22868" s="25"/>
    </row>
    <row r="22869">
      <c r="D22869" s="10"/>
      <c r="E22869" s="10"/>
      <c r="G22869" s="81"/>
      <c r="AU22869" s="25"/>
    </row>
    <row r="22870">
      <c r="D22870" s="10"/>
      <c r="E22870" s="10"/>
      <c r="G22870" s="81"/>
      <c r="AU22870" s="25"/>
    </row>
    <row r="22871">
      <c r="D22871" s="10"/>
      <c r="E22871" s="10"/>
      <c r="G22871" s="81"/>
      <c r="AU22871" s="25"/>
    </row>
    <row r="22872">
      <c r="D22872" s="10"/>
      <c r="E22872" s="10"/>
      <c r="G22872" s="81"/>
      <c r="AU22872" s="25"/>
    </row>
    <row r="22873">
      <c r="D22873" s="10"/>
      <c r="E22873" s="10"/>
      <c r="G22873" s="81"/>
      <c r="AU22873" s="25"/>
    </row>
    <row r="22874">
      <c r="D22874" s="10"/>
      <c r="E22874" s="10"/>
      <c r="G22874" s="81"/>
      <c r="AU22874" s="25"/>
    </row>
    <row r="22875">
      <c r="D22875" s="10"/>
      <c r="E22875" s="10"/>
      <c r="G22875" s="81"/>
      <c r="AU22875" s="25"/>
    </row>
    <row r="22876">
      <c r="D22876" s="10"/>
      <c r="E22876" s="10"/>
      <c r="G22876" s="81"/>
      <c r="AU22876" s="25"/>
    </row>
    <row r="22877">
      <c r="D22877" s="10"/>
      <c r="E22877" s="10"/>
      <c r="G22877" s="81"/>
      <c r="AU22877" s="25"/>
    </row>
    <row r="22878">
      <c r="D22878" s="10"/>
      <c r="E22878" s="10"/>
      <c r="G22878" s="81"/>
      <c r="AU22878" s="25"/>
    </row>
    <row r="22879">
      <c r="D22879" s="10"/>
      <c r="E22879" s="10"/>
      <c r="G22879" s="81"/>
      <c r="AU22879" s="25"/>
    </row>
    <row r="22880">
      <c r="D22880" s="10"/>
      <c r="E22880" s="10"/>
      <c r="G22880" s="81"/>
      <c r="AU22880" s="25"/>
    </row>
    <row r="22881">
      <c r="D22881" s="10"/>
      <c r="E22881" s="10"/>
      <c r="G22881" s="81"/>
      <c r="AU22881" s="25"/>
    </row>
    <row r="22882">
      <c r="D22882" s="10"/>
      <c r="E22882" s="10"/>
      <c r="G22882" s="81"/>
      <c r="AU22882" s="25"/>
    </row>
    <row r="22883">
      <c r="D22883" s="10"/>
      <c r="E22883" s="10"/>
      <c r="G22883" s="81"/>
      <c r="AU22883" s="25"/>
    </row>
    <row r="22884">
      <c r="D22884" s="10"/>
      <c r="E22884" s="10"/>
      <c r="G22884" s="81"/>
      <c r="AU22884" s="25"/>
    </row>
    <row r="22885">
      <c r="D22885" s="10"/>
      <c r="E22885" s="10"/>
      <c r="G22885" s="81"/>
      <c r="AU22885" s="25"/>
    </row>
    <row r="22886">
      <c r="D22886" s="10"/>
      <c r="E22886" s="10"/>
      <c r="G22886" s="81"/>
      <c r="AU22886" s="25"/>
    </row>
    <row r="22887">
      <c r="D22887" s="10"/>
      <c r="E22887" s="10"/>
      <c r="G22887" s="81"/>
      <c r="AU22887" s="25"/>
    </row>
    <row r="22888">
      <c r="D22888" s="10"/>
      <c r="E22888" s="10"/>
      <c r="G22888" s="81"/>
      <c r="AU22888" s="25"/>
    </row>
    <row r="22889">
      <c r="D22889" s="10"/>
      <c r="E22889" s="10"/>
      <c r="G22889" s="81"/>
      <c r="AU22889" s="25"/>
    </row>
    <row r="22890">
      <c r="D22890" s="10"/>
      <c r="E22890" s="10"/>
      <c r="G22890" s="81"/>
      <c r="AU22890" s="25"/>
    </row>
    <row r="22891">
      <c r="D22891" s="10"/>
      <c r="E22891" s="10"/>
      <c r="G22891" s="81"/>
      <c r="AU22891" s="25"/>
    </row>
    <row r="22892">
      <c r="D22892" s="10"/>
      <c r="E22892" s="10"/>
      <c r="G22892" s="81"/>
      <c r="AU22892" s="25"/>
    </row>
    <row r="22893">
      <c r="D22893" s="10"/>
      <c r="E22893" s="10"/>
      <c r="G22893" s="81"/>
      <c r="AU22893" s="25"/>
    </row>
    <row r="22894">
      <c r="D22894" s="10"/>
      <c r="E22894" s="10"/>
      <c r="G22894" s="81"/>
      <c r="AU22894" s="25"/>
    </row>
    <row r="22895">
      <c r="D22895" s="10"/>
      <c r="E22895" s="10"/>
      <c r="G22895" s="81"/>
      <c r="AU22895" s="25"/>
    </row>
    <row r="22896">
      <c r="D22896" s="10"/>
      <c r="E22896" s="10"/>
      <c r="G22896" s="81"/>
      <c r="AU22896" s="25"/>
    </row>
    <row r="22897">
      <c r="D22897" s="10"/>
      <c r="E22897" s="10"/>
      <c r="G22897" s="81"/>
      <c r="AU22897" s="25"/>
    </row>
    <row r="22898">
      <c r="D22898" s="10"/>
      <c r="E22898" s="10"/>
      <c r="G22898" s="81"/>
      <c r="AU22898" s="25"/>
    </row>
    <row r="22899">
      <c r="D22899" s="10"/>
      <c r="E22899" s="10"/>
      <c r="G22899" s="81"/>
      <c r="AU22899" s="25"/>
    </row>
    <row r="22900">
      <c r="D22900" s="10"/>
      <c r="E22900" s="10"/>
      <c r="G22900" s="81"/>
      <c r="AU22900" s="25"/>
    </row>
    <row r="22901">
      <c r="D22901" s="10"/>
      <c r="E22901" s="10"/>
      <c r="G22901" s="81"/>
      <c r="AU22901" s="25"/>
    </row>
    <row r="22902">
      <c r="D22902" s="10"/>
      <c r="E22902" s="10"/>
      <c r="G22902" s="81"/>
      <c r="AU22902" s="25"/>
    </row>
    <row r="22903">
      <c r="D22903" s="10"/>
      <c r="E22903" s="10"/>
      <c r="G22903" s="81"/>
      <c r="AU22903" s="25"/>
    </row>
    <row r="22904">
      <c r="D22904" s="10"/>
      <c r="E22904" s="10"/>
      <c r="G22904" s="81"/>
      <c r="AU22904" s="25"/>
    </row>
    <row r="22905">
      <c r="D22905" s="10"/>
      <c r="E22905" s="10"/>
      <c r="G22905" s="81"/>
      <c r="AU22905" s="25"/>
    </row>
    <row r="22906">
      <c r="D22906" s="10"/>
      <c r="E22906" s="10"/>
      <c r="G22906" s="81"/>
      <c r="AU22906" s="25"/>
    </row>
    <row r="22907">
      <c r="D22907" s="10"/>
      <c r="E22907" s="10"/>
      <c r="G22907" s="81"/>
      <c r="AU22907" s="25"/>
    </row>
    <row r="22908">
      <c r="D22908" s="10"/>
      <c r="E22908" s="10"/>
      <c r="G22908" s="81"/>
      <c r="AU22908" s="25"/>
    </row>
    <row r="22909">
      <c r="D22909" s="10"/>
      <c r="E22909" s="10"/>
      <c r="G22909" s="81"/>
      <c r="AU22909" s="25"/>
    </row>
    <row r="22910">
      <c r="D22910" s="10"/>
      <c r="E22910" s="10"/>
      <c r="G22910" s="81"/>
      <c r="AU22910" s="25"/>
    </row>
    <row r="22911">
      <c r="D22911" s="10"/>
      <c r="E22911" s="10"/>
      <c r="G22911" s="81"/>
      <c r="AU22911" s="25"/>
    </row>
    <row r="22912">
      <c r="D22912" s="10"/>
      <c r="E22912" s="10"/>
      <c r="G22912" s="81"/>
      <c r="AU22912" s="25"/>
    </row>
    <row r="22913">
      <c r="D22913" s="10"/>
      <c r="E22913" s="10"/>
      <c r="G22913" s="81"/>
      <c r="AU22913" s="25"/>
    </row>
    <row r="22914">
      <c r="D22914" s="10"/>
      <c r="E22914" s="10"/>
      <c r="G22914" s="81"/>
      <c r="AU22914" s="25"/>
    </row>
    <row r="22915">
      <c r="D22915" s="10"/>
      <c r="E22915" s="10"/>
      <c r="G22915" s="81"/>
      <c r="AU22915" s="25"/>
    </row>
    <row r="22916">
      <c r="D22916" s="10"/>
      <c r="E22916" s="10"/>
      <c r="G22916" s="81"/>
      <c r="AU22916" s="25"/>
    </row>
    <row r="22917">
      <c r="D22917" s="10"/>
      <c r="E22917" s="10"/>
      <c r="G22917" s="81"/>
      <c r="AU22917" s="25"/>
    </row>
    <row r="22918">
      <c r="D22918" s="10"/>
      <c r="E22918" s="10"/>
      <c r="G22918" s="81"/>
      <c r="AU22918" s="25"/>
    </row>
    <row r="22919">
      <c r="D22919" s="10"/>
      <c r="E22919" s="10"/>
      <c r="G22919" s="81"/>
      <c r="AU22919" s="25"/>
    </row>
    <row r="22920">
      <c r="D22920" s="10"/>
      <c r="E22920" s="10"/>
      <c r="G22920" s="81"/>
      <c r="AU22920" s="25"/>
    </row>
    <row r="22921">
      <c r="D22921" s="10"/>
      <c r="E22921" s="10"/>
      <c r="G22921" s="81"/>
      <c r="AU22921" s="25"/>
    </row>
    <row r="22922">
      <c r="D22922" s="10"/>
      <c r="E22922" s="10"/>
      <c r="G22922" s="81"/>
      <c r="AU22922" s="25"/>
    </row>
    <row r="22923">
      <c r="D22923" s="10"/>
      <c r="E22923" s="10"/>
      <c r="G22923" s="81"/>
      <c r="AU22923" s="25"/>
    </row>
    <row r="22924">
      <c r="D22924" s="10"/>
      <c r="E22924" s="10"/>
      <c r="G22924" s="81"/>
      <c r="AU22924" s="25"/>
    </row>
    <row r="22925">
      <c r="D22925" s="10"/>
      <c r="E22925" s="10"/>
      <c r="G22925" s="81"/>
      <c r="AU22925" s="25"/>
    </row>
    <row r="22926">
      <c r="D22926" s="10"/>
      <c r="E22926" s="10"/>
      <c r="G22926" s="81"/>
      <c r="AU22926" s="25"/>
    </row>
    <row r="22927">
      <c r="D22927" s="10"/>
      <c r="E22927" s="10"/>
      <c r="G22927" s="81"/>
      <c r="AU22927" s="25"/>
    </row>
    <row r="22928">
      <c r="D22928" s="10"/>
      <c r="E22928" s="10"/>
      <c r="G22928" s="81"/>
      <c r="AU22928" s="25"/>
    </row>
    <row r="22929">
      <c r="D22929" s="10"/>
      <c r="E22929" s="10"/>
      <c r="G22929" s="81"/>
      <c r="AU22929" s="25"/>
    </row>
    <row r="22930">
      <c r="D22930" s="10"/>
      <c r="E22930" s="10"/>
      <c r="G22930" s="81"/>
      <c r="AU22930" s="25"/>
    </row>
    <row r="22931">
      <c r="D22931" s="10"/>
      <c r="E22931" s="10"/>
      <c r="G22931" s="81"/>
      <c r="AU22931" s="25"/>
    </row>
    <row r="22932">
      <c r="D22932" s="10"/>
      <c r="E22932" s="10"/>
      <c r="G22932" s="81"/>
      <c r="AU22932" s="25"/>
    </row>
    <row r="22933">
      <c r="D22933" s="10"/>
      <c r="E22933" s="10"/>
      <c r="G22933" s="81"/>
      <c r="AU22933" s="25"/>
    </row>
    <row r="22934">
      <c r="D22934" s="10"/>
      <c r="E22934" s="10"/>
      <c r="G22934" s="81"/>
      <c r="AU22934" s="25"/>
    </row>
    <row r="22935">
      <c r="D22935" s="10"/>
      <c r="E22935" s="10"/>
      <c r="G22935" s="81"/>
      <c r="AU22935" s="25"/>
    </row>
    <row r="22936">
      <c r="D22936" s="10"/>
      <c r="E22936" s="10"/>
      <c r="G22936" s="81"/>
      <c r="AU22936" s="25"/>
    </row>
    <row r="22937">
      <c r="D22937" s="10"/>
      <c r="E22937" s="10"/>
      <c r="G22937" s="81"/>
      <c r="AU22937" s="25"/>
    </row>
    <row r="22938">
      <c r="D22938" s="10"/>
      <c r="E22938" s="10"/>
      <c r="G22938" s="81"/>
      <c r="AU22938" s="25"/>
    </row>
    <row r="22939">
      <c r="D22939" s="10"/>
      <c r="E22939" s="10"/>
      <c r="G22939" s="81"/>
      <c r="AU22939" s="25"/>
    </row>
    <row r="22940">
      <c r="D22940" s="10"/>
      <c r="E22940" s="10"/>
      <c r="G22940" s="81"/>
      <c r="AU22940" s="25"/>
    </row>
    <row r="22941">
      <c r="D22941" s="10"/>
      <c r="E22941" s="10"/>
      <c r="G22941" s="81"/>
      <c r="AU22941" s="25"/>
    </row>
    <row r="22942">
      <c r="D22942" s="10"/>
      <c r="E22942" s="10"/>
      <c r="G22942" s="81"/>
      <c r="AU22942" s="25"/>
    </row>
    <row r="22943">
      <c r="D22943" s="10"/>
      <c r="E22943" s="10"/>
      <c r="G22943" s="81"/>
      <c r="AU22943" s="25"/>
    </row>
    <row r="22944">
      <c r="D22944" s="10"/>
      <c r="E22944" s="10"/>
      <c r="G22944" s="81"/>
      <c r="AU22944" s="25"/>
    </row>
    <row r="22945">
      <c r="D22945" s="10"/>
      <c r="E22945" s="10"/>
      <c r="G22945" s="81"/>
      <c r="AU22945" s="25"/>
    </row>
    <row r="22946">
      <c r="D22946" s="10"/>
      <c r="E22946" s="10"/>
      <c r="G22946" s="81"/>
      <c r="AU22946" s="25"/>
    </row>
    <row r="22947">
      <c r="D22947" s="10"/>
      <c r="E22947" s="10"/>
      <c r="G22947" s="81"/>
      <c r="AU22947" s="25"/>
    </row>
    <row r="22948">
      <c r="D22948" s="10"/>
      <c r="E22948" s="10"/>
      <c r="G22948" s="81"/>
      <c r="AU22948" s="25"/>
    </row>
    <row r="22949">
      <c r="D22949" s="10"/>
      <c r="E22949" s="10"/>
      <c r="G22949" s="81"/>
      <c r="AU22949" s="25"/>
    </row>
    <row r="22950">
      <c r="D22950" s="10"/>
      <c r="E22950" s="10"/>
      <c r="G22950" s="81"/>
      <c r="AU22950" s="25"/>
    </row>
    <row r="22951">
      <c r="D22951" s="10"/>
      <c r="E22951" s="10"/>
      <c r="G22951" s="81"/>
      <c r="AU22951" s="25"/>
    </row>
    <row r="22952">
      <c r="D22952" s="10"/>
      <c r="E22952" s="10"/>
      <c r="G22952" s="81"/>
      <c r="AU22952" s="25"/>
    </row>
    <row r="22953">
      <c r="D22953" s="10"/>
      <c r="E22953" s="10"/>
      <c r="G22953" s="81"/>
      <c r="AU22953" s="25"/>
    </row>
    <row r="22954">
      <c r="D22954" s="10"/>
      <c r="E22954" s="10"/>
      <c r="G22954" s="81"/>
      <c r="AU22954" s="25"/>
    </row>
    <row r="22955">
      <c r="D22955" s="10"/>
      <c r="E22955" s="10"/>
      <c r="G22955" s="81"/>
      <c r="AU22955" s="25"/>
    </row>
    <row r="22956">
      <c r="D22956" s="10"/>
      <c r="E22956" s="10"/>
      <c r="G22956" s="81"/>
      <c r="AU22956" s="25"/>
    </row>
    <row r="22957">
      <c r="D22957" s="10"/>
      <c r="E22957" s="10"/>
      <c r="G22957" s="81"/>
      <c r="AU22957" s="25"/>
    </row>
    <row r="22958">
      <c r="D22958" s="10"/>
      <c r="E22958" s="10"/>
      <c r="G22958" s="81"/>
      <c r="AU22958" s="25"/>
    </row>
    <row r="22959">
      <c r="D22959" s="10"/>
      <c r="E22959" s="10"/>
      <c r="G22959" s="81"/>
      <c r="AU22959" s="25"/>
    </row>
    <row r="22960">
      <c r="D22960" s="10"/>
      <c r="E22960" s="10"/>
      <c r="G22960" s="81"/>
      <c r="AU22960" s="25"/>
    </row>
    <row r="22961">
      <c r="D22961" s="10"/>
      <c r="E22961" s="10"/>
      <c r="G22961" s="81"/>
      <c r="AU22961" s="25"/>
    </row>
    <row r="22962">
      <c r="D22962" s="10"/>
      <c r="E22962" s="10"/>
      <c r="G22962" s="81"/>
      <c r="AU22962" s="25"/>
    </row>
    <row r="22963">
      <c r="D22963" s="10"/>
      <c r="E22963" s="10"/>
      <c r="G22963" s="81"/>
      <c r="AU22963" s="25"/>
    </row>
    <row r="22964">
      <c r="D22964" s="10"/>
      <c r="E22964" s="10"/>
      <c r="G22964" s="81"/>
      <c r="AU22964" s="25"/>
    </row>
    <row r="22965">
      <c r="D22965" s="10"/>
      <c r="E22965" s="10"/>
      <c r="G22965" s="81"/>
      <c r="AU22965" s="25"/>
    </row>
    <row r="22966">
      <c r="D22966" s="10"/>
      <c r="E22966" s="10"/>
      <c r="G22966" s="81"/>
      <c r="AU22966" s="25"/>
    </row>
    <row r="22967">
      <c r="D22967" s="10"/>
      <c r="E22967" s="10"/>
      <c r="G22967" s="81"/>
      <c r="AU22967" s="25"/>
    </row>
    <row r="22968">
      <c r="D22968" s="10"/>
      <c r="E22968" s="10"/>
      <c r="G22968" s="81"/>
      <c r="AU22968" s="25"/>
    </row>
    <row r="22969">
      <c r="D22969" s="10"/>
      <c r="E22969" s="10"/>
      <c r="G22969" s="81"/>
      <c r="AU22969" s="25"/>
    </row>
    <row r="22970">
      <c r="D22970" s="10"/>
      <c r="E22970" s="10"/>
      <c r="G22970" s="81"/>
      <c r="AU22970" s="25"/>
    </row>
    <row r="22971">
      <c r="D22971" s="10"/>
      <c r="E22971" s="10"/>
      <c r="G22971" s="81"/>
      <c r="AU22971" s="25"/>
    </row>
    <row r="22972">
      <c r="D22972" s="10"/>
      <c r="E22972" s="10"/>
      <c r="G22972" s="81"/>
      <c r="AU22972" s="25"/>
    </row>
    <row r="22973">
      <c r="D22973" s="10"/>
      <c r="E22973" s="10"/>
      <c r="G22973" s="81"/>
      <c r="AU22973" s="25"/>
    </row>
    <row r="22974">
      <c r="D22974" s="10"/>
      <c r="E22974" s="10"/>
      <c r="G22974" s="81"/>
      <c r="AU22974" s="25"/>
    </row>
    <row r="22975">
      <c r="D22975" s="10"/>
      <c r="E22975" s="10"/>
      <c r="G22975" s="81"/>
      <c r="AU22975" s="25"/>
    </row>
    <row r="22976">
      <c r="D22976" s="10"/>
      <c r="E22976" s="10"/>
      <c r="G22976" s="81"/>
      <c r="AU22976" s="25"/>
    </row>
    <row r="22977">
      <c r="D22977" s="10"/>
      <c r="E22977" s="10"/>
      <c r="G22977" s="81"/>
      <c r="AU22977" s="25"/>
    </row>
    <row r="22978">
      <c r="D22978" s="10"/>
      <c r="E22978" s="10"/>
      <c r="G22978" s="81"/>
      <c r="AU22978" s="25"/>
    </row>
    <row r="22979">
      <c r="D22979" s="10"/>
      <c r="E22979" s="10"/>
      <c r="G22979" s="81"/>
      <c r="AU22979" s="25"/>
    </row>
    <row r="22980">
      <c r="D22980" s="10"/>
      <c r="E22980" s="10"/>
      <c r="G22980" s="81"/>
      <c r="AU22980" s="25"/>
    </row>
    <row r="22981">
      <c r="D22981" s="10"/>
      <c r="E22981" s="10"/>
      <c r="G22981" s="81"/>
      <c r="AU22981" s="25"/>
    </row>
    <row r="22982">
      <c r="D22982" s="10"/>
      <c r="E22982" s="10"/>
      <c r="G22982" s="81"/>
      <c r="AU22982" s="25"/>
    </row>
    <row r="22983">
      <c r="D22983" s="10"/>
      <c r="E22983" s="10"/>
      <c r="G22983" s="81"/>
      <c r="AU22983" s="25"/>
    </row>
    <row r="22984">
      <c r="D22984" s="10"/>
      <c r="E22984" s="10"/>
      <c r="G22984" s="81"/>
      <c r="AU22984" s="25"/>
    </row>
    <row r="22985">
      <c r="D22985" s="10"/>
      <c r="E22985" s="10"/>
      <c r="G22985" s="81"/>
      <c r="AU22985" s="25"/>
    </row>
    <row r="22986">
      <c r="D22986" s="10"/>
      <c r="E22986" s="10"/>
      <c r="G22986" s="81"/>
      <c r="AU22986" s="25"/>
    </row>
    <row r="22987">
      <c r="D22987" s="10"/>
      <c r="E22987" s="10"/>
      <c r="G22987" s="81"/>
      <c r="AU22987" s="25"/>
    </row>
    <row r="22988">
      <c r="D22988" s="10"/>
      <c r="E22988" s="10"/>
      <c r="G22988" s="81"/>
      <c r="AU22988" s="25"/>
    </row>
    <row r="22989">
      <c r="D22989" s="10"/>
      <c r="E22989" s="10"/>
      <c r="G22989" s="81"/>
      <c r="AU22989" s="25"/>
    </row>
    <row r="22990">
      <c r="D22990" s="10"/>
      <c r="E22990" s="10"/>
      <c r="G22990" s="81"/>
      <c r="AU22990" s="25"/>
    </row>
    <row r="22991">
      <c r="D22991" s="10"/>
      <c r="E22991" s="10"/>
      <c r="G22991" s="81"/>
      <c r="AU22991" s="25"/>
    </row>
    <row r="22992">
      <c r="D22992" s="10"/>
      <c r="E22992" s="10"/>
      <c r="G22992" s="81"/>
      <c r="AU22992" s="25"/>
    </row>
    <row r="22993">
      <c r="D22993" s="10"/>
      <c r="E22993" s="10"/>
      <c r="G22993" s="81"/>
      <c r="AU22993" s="25"/>
    </row>
    <row r="22994">
      <c r="D22994" s="10"/>
      <c r="E22994" s="10"/>
      <c r="G22994" s="81"/>
      <c r="AU22994" s="25"/>
    </row>
    <row r="22995">
      <c r="D22995" s="10"/>
      <c r="E22995" s="10"/>
      <c r="G22995" s="81"/>
      <c r="AU22995" s="25"/>
    </row>
    <row r="22996">
      <c r="D22996" s="10"/>
      <c r="E22996" s="10"/>
      <c r="G22996" s="81"/>
      <c r="AU22996" s="25"/>
    </row>
    <row r="22997">
      <c r="D22997" s="10"/>
      <c r="E22997" s="10"/>
      <c r="G22997" s="81"/>
      <c r="AU22997" s="25"/>
    </row>
    <row r="22998">
      <c r="D22998" s="10"/>
      <c r="E22998" s="10"/>
      <c r="G22998" s="81"/>
      <c r="AU22998" s="25"/>
    </row>
    <row r="22999">
      <c r="D22999" s="10"/>
      <c r="E22999" s="10"/>
      <c r="G22999" s="81"/>
      <c r="AU22999" s="25"/>
    </row>
    <row r="23000">
      <c r="D23000" s="10"/>
      <c r="E23000" s="10"/>
      <c r="G23000" s="81"/>
      <c r="AU23000" s="25"/>
    </row>
    <row r="23001">
      <c r="D23001" s="10"/>
      <c r="E23001" s="10"/>
      <c r="G23001" s="81"/>
      <c r="AU23001" s="25"/>
    </row>
    <row r="23002">
      <c r="D23002" s="10"/>
      <c r="E23002" s="10"/>
      <c r="G23002" s="81"/>
      <c r="AU23002" s="25"/>
    </row>
    <row r="23003">
      <c r="D23003" s="10"/>
      <c r="E23003" s="10"/>
      <c r="G23003" s="81"/>
      <c r="AU23003" s="25"/>
    </row>
    <row r="23004">
      <c r="D23004" s="10"/>
      <c r="E23004" s="10"/>
      <c r="G23004" s="81"/>
      <c r="AU23004" s="25"/>
    </row>
    <row r="23005">
      <c r="D23005" s="10"/>
      <c r="E23005" s="10"/>
      <c r="G23005" s="81"/>
      <c r="AU23005" s="25"/>
    </row>
    <row r="23006">
      <c r="D23006" s="10"/>
      <c r="E23006" s="10"/>
      <c r="G23006" s="81"/>
      <c r="AU23006" s="25"/>
    </row>
    <row r="23007">
      <c r="D23007" s="10"/>
      <c r="E23007" s="10"/>
      <c r="G23007" s="81"/>
      <c r="AU23007" s="25"/>
    </row>
    <row r="23008">
      <c r="D23008" s="10"/>
      <c r="E23008" s="10"/>
      <c r="G23008" s="81"/>
      <c r="AU23008" s="25"/>
    </row>
    <row r="23009">
      <c r="D23009" s="10"/>
      <c r="E23009" s="10"/>
      <c r="G23009" s="81"/>
      <c r="AU23009" s="25"/>
    </row>
    <row r="23010">
      <c r="D23010" s="10"/>
      <c r="E23010" s="10"/>
      <c r="G23010" s="81"/>
      <c r="AU23010" s="25"/>
    </row>
    <row r="23011">
      <c r="D23011" s="10"/>
      <c r="E23011" s="10"/>
      <c r="G23011" s="81"/>
      <c r="AU23011" s="25"/>
    </row>
    <row r="23012">
      <c r="D23012" s="10"/>
      <c r="E23012" s="10"/>
      <c r="G23012" s="81"/>
      <c r="AU23012" s="25"/>
    </row>
    <row r="23013">
      <c r="D23013" s="10"/>
      <c r="E23013" s="10"/>
      <c r="G23013" s="81"/>
      <c r="AU23013" s="25"/>
    </row>
    <row r="23014">
      <c r="D23014" s="10"/>
      <c r="E23014" s="10"/>
      <c r="G23014" s="81"/>
      <c r="AU23014" s="25"/>
    </row>
    <row r="23015">
      <c r="D23015" s="10"/>
      <c r="E23015" s="10"/>
      <c r="G23015" s="81"/>
      <c r="AU23015" s="25"/>
    </row>
    <row r="23016">
      <c r="D23016" s="10"/>
      <c r="E23016" s="10"/>
      <c r="G23016" s="81"/>
      <c r="AU23016" s="25"/>
    </row>
    <row r="23017">
      <c r="D23017" s="10"/>
      <c r="E23017" s="10"/>
      <c r="G23017" s="81"/>
      <c r="AU23017" s="25"/>
    </row>
    <row r="23018">
      <c r="D23018" s="10"/>
      <c r="E23018" s="10"/>
      <c r="G23018" s="81"/>
      <c r="AU23018" s="25"/>
    </row>
    <row r="23019">
      <c r="D23019" s="10"/>
      <c r="E23019" s="10"/>
      <c r="G23019" s="81"/>
      <c r="AU23019" s="25"/>
    </row>
    <row r="23020">
      <c r="D23020" s="10"/>
      <c r="E23020" s="10"/>
      <c r="G23020" s="81"/>
      <c r="AU23020" s="25"/>
    </row>
    <row r="23021">
      <c r="D23021" s="10"/>
      <c r="E23021" s="10"/>
      <c r="G23021" s="81"/>
      <c r="AU23021" s="25"/>
    </row>
    <row r="23022">
      <c r="D23022" s="10"/>
      <c r="E23022" s="10"/>
      <c r="G23022" s="81"/>
      <c r="AU23022" s="25"/>
    </row>
    <row r="23023">
      <c r="D23023" s="10"/>
      <c r="E23023" s="10"/>
      <c r="G23023" s="81"/>
      <c r="AU23023" s="25"/>
    </row>
    <row r="23024">
      <c r="D23024" s="10"/>
      <c r="E23024" s="10"/>
      <c r="G23024" s="81"/>
      <c r="AU23024" s="25"/>
    </row>
    <row r="23025">
      <c r="D23025" s="10"/>
      <c r="E23025" s="10"/>
      <c r="G23025" s="81"/>
      <c r="AU23025" s="25"/>
    </row>
    <row r="23026">
      <c r="D23026" s="10"/>
      <c r="E23026" s="10"/>
      <c r="G23026" s="81"/>
      <c r="AU23026" s="25"/>
    </row>
    <row r="23027">
      <c r="D23027" s="10"/>
      <c r="E23027" s="10"/>
      <c r="G23027" s="81"/>
      <c r="AU23027" s="25"/>
    </row>
    <row r="23028">
      <c r="D23028" s="10"/>
      <c r="E23028" s="10"/>
      <c r="G23028" s="81"/>
      <c r="AU23028" s="25"/>
    </row>
    <row r="23029">
      <c r="D23029" s="10"/>
      <c r="E23029" s="10"/>
      <c r="G23029" s="81"/>
      <c r="AU23029" s="25"/>
    </row>
    <row r="23030">
      <c r="D23030" s="10"/>
      <c r="E23030" s="10"/>
      <c r="G23030" s="81"/>
      <c r="AU23030" s="25"/>
    </row>
    <row r="23031">
      <c r="D23031" s="10"/>
      <c r="E23031" s="10"/>
      <c r="G23031" s="81"/>
      <c r="AU23031" s="25"/>
    </row>
    <row r="23032">
      <c r="D23032" s="10"/>
      <c r="E23032" s="10"/>
      <c r="G23032" s="81"/>
      <c r="AU23032" s="25"/>
    </row>
    <row r="23033">
      <c r="D23033" s="10"/>
      <c r="E23033" s="10"/>
      <c r="G23033" s="81"/>
      <c r="AU23033" s="25"/>
    </row>
    <row r="23034">
      <c r="D23034" s="10"/>
      <c r="E23034" s="10"/>
      <c r="G23034" s="81"/>
      <c r="AU23034" s="25"/>
    </row>
    <row r="23035">
      <c r="D23035" s="10"/>
      <c r="E23035" s="10"/>
      <c r="G23035" s="81"/>
      <c r="AU23035" s="25"/>
    </row>
    <row r="23036">
      <c r="D23036" s="10"/>
      <c r="E23036" s="10"/>
      <c r="G23036" s="81"/>
      <c r="AU23036" s="25"/>
    </row>
    <row r="23037">
      <c r="D23037" s="10"/>
      <c r="E23037" s="10"/>
      <c r="G23037" s="81"/>
      <c r="AU23037" s="25"/>
    </row>
    <row r="23038">
      <c r="D23038" s="10"/>
      <c r="E23038" s="10"/>
      <c r="G23038" s="81"/>
      <c r="AU23038" s="25"/>
    </row>
    <row r="23039">
      <c r="D23039" s="10"/>
      <c r="E23039" s="10"/>
      <c r="G23039" s="81"/>
      <c r="AU23039" s="25"/>
    </row>
    <row r="23040">
      <c r="D23040" s="10"/>
      <c r="E23040" s="10"/>
      <c r="G23040" s="81"/>
      <c r="AU23040" s="25"/>
    </row>
    <row r="23041">
      <c r="D23041" s="10"/>
      <c r="E23041" s="10"/>
      <c r="G23041" s="81"/>
      <c r="AU23041" s="25"/>
    </row>
    <row r="23042">
      <c r="D23042" s="10"/>
      <c r="E23042" s="10"/>
      <c r="G23042" s="81"/>
      <c r="AU23042" s="25"/>
    </row>
    <row r="23043">
      <c r="D23043" s="10"/>
      <c r="E23043" s="10"/>
      <c r="G23043" s="81"/>
      <c r="AU23043" s="25"/>
    </row>
    <row r="23044">
      <c r="D23044" s="10"/>
      <c r="E23044" s="10"/>
      <c r="G23044" s="81"/>
      <c r="AU23044" s="25"/>
    </row>
    <row r="23045">
      <c r="D23045" s="10"/>
      <c r="E23045" s="10"/>
      <c r="G23045" s="81"/>
      <c r="AU23045" s="25"/>
    </row>
    <row r="23046">
      <c r="D23046" s="10"/>
      <c r="E23046" s="10"/>
      <c r="G23046" s="81"/>
      <c r="AU23046" s="25"/>
    </row>
    <row r="23047">
      <c r="D23047" s="10"/>
      <c r="E23047" s="10"/>
      <c r="G23047" s="81"/>
      <c r="AU23047" s="25"/>
    </row>
    <row r="23048">
      <c r="D23048" s="10"/>
      <c r="E23048" s="10"/>
      <c r="G23048" s="81"/>
      <c r="AU23048" s="25"/>
    </row>
    <row r="23049">
      <c r="D23049" s="10"/>
      <c r="E23049" s="10"/>
      <c r="G23049" s="81"/>
      <c r="AU23049" s="25"/>
    </row>
    <row r="23050">
      <c r="D23050" s="10"/>
      <c r="E23050" s="10"/>
      <c r="G23050" s="81"/>
      <c r="AU23050" s="25"/>
    </row>
    <row r="23051">
      <c r="D23051" s="10"/>
      <c r="E23051" s="10"/>
      <c r="G23051" s="81"/>
      <c r="AU23051" s="25"/>
    </row>
    <row r="23052">
      <c r="D23052" s="10"/>
      <c r="E23052" s="10"/>
      <c r="G23052" s="81"/>
      <c r="AU23052" s="25"/>
    </row>
    <row r="23053">
      <c r="D23053" s="10"/>
      <c r="E23053" s="10"/>
      <c r="G23053" s="81"/>
      <c r="AU23053" s="25"/>
    </row>
    <row r="23054">
      <c r="D23054" s="10"/>
      <c r="E23054" s="10"/>
      <c r="G23054" s="81"/>
      <c r="AU23054" s="25"/>
    </row>
    <row r="23055">
      <c r="D23055" s="10"/>
      <c r="E23055" s="10"/>
      <c r="G23055" s="81"/>
      <c r="AU23055" s="25"/>
    </row>
    <row r="23056">
      <c r="D23056" s="10"/>
      <c r="E23056" s="10"/>
      <c r="G23056" s="81"/>
      <c r="AU23056" s="25"/>
    </row>
    <row r="23057">
      <c r="D23057" s="10"/>
      <c r="E23057" s="10"/>
      <c r="G23057" s="81"/>
      <c r="AU23057" s="25"/>
    </row>
    <row r="23058">
      <c r="D23058" s="10"/>
      <c r="E23058" s="10"/>
      <c r="G23058" s="81"/>
      <c r="AU23058" s="25"/>
    </row>
    <row r="23059">
      <c r="D23059" s="10"/>
      <c r="E23059" s="10"/>
      <c r="G23059" s="81"/>
      <c r="AU23059" s="25"/>
    </row>
    <row r="23060">
      <c r="D23060" s="10"/>
      <c r="E23060" s="10"/>
      <c r="G23060" s="81"/>
      <c r="AU23060" s="25"/>
    </row>
    <row r="23061">
      <c r="D23061" s="10"/>
      <c r="E23061" s="10"/>
      <c r="G23061" s="81"/>
      <c r="AU23061" s="25"/>
    </row>
    <row r="23062">
      <c r="D23062" s="10"/>
      <c r="E23062" s="10"/>
      <c r="G23062" s="81"/>
      <c r="AU23062" s="25"/>
    </row>
    <row r="23063">
      <c r="D23063" s="10"/>
      <c r="E23063" s="10"/>
      <c r="G23063" s="81"/>
      <c r="AU23063" s="25"/>
    </row>
    <row r="23064">
      <c r="D23064" s="10"/>
      <c r="E23064" s="10"/>
      <c r="G23064" s="81"/>
      <c r="AU23064" s="25"/>
    </row>
    <row r="23065">
      <c r="D23065" s="10"/>
      <c r="E23065" s="10"/>
      <c r="G23065" s="81"/>
      <c r="AU23065" s="25"/>
    </row>
    <row r="23066">
      <c r="D23066" s="10"/>
      <c r="E23066" s="10"/>
      <c r="G23066" s="81"/>
      <c r="AU23066" s="25"/>
    </row>
    <row r="23067">
      <c r="D23067" s="10"/>
      <c r="E23067" s="10"/>
      <c r="G23067" s="81"/>
      <c r="AU23067" s="25"/>
    </row>
    <row r="23068">
      <c r="D23068" s="10"/>
      <c r="E23068" s="10"/>
      <c r="G23068" s="81"/>
      <c r="AU23068" s="25"/>
    </row>
    <row r="23069">
      <c r="D23069" s="10"/>
      <c r="E23069" s="10"/>
      <c r="G23069" s="81"/>
      <c r="AU23069" s="25"/>
    </row>
    <row r="23070">
      <c r="D23070" s="10"/>
      <c r="E23070" s="10"/>
      <c r="G23070" s="81"/>
      <c r="AU23070" s="25"/>
    </row>
    <row r="23071">
      <c r="D23071" s="10"/>
      <c r="E23071" s="10"/>
      <c r="G23071" s="81"/>
      <c r="AU23071" s="25"/>
    </row>
    <row r="23072">
      <c r="D23072" s="10"/>
      <c r="E23072" s="10"/>
      <c r="G23072" s="81"/>
      <c r="AU23072" s="25"/>
    </row>
    <row r="23073">
      <c r="D23073" s="10"/>
      <c r="E23073" s="10"/>
      <c r="G23073" s="81"/>
      <c r="AU23073" s="25"/>
    </row>
    <row r="23074">
      <c r="D23074" s="10"/>
      <c r="E23074" s="10"/>
      <c r="G23074" s="81"/>
      <c r="AU23074" s="25"/>
    </row>
    <row r="23075">
      <c r="D23075" s="10"/>
      <c r="E23075" s="10"/>
      <c r="G23075" s="81"/>
      <c r="AU23075" s="25"/>
    </row>
    <row r="23076">
      <c r="D23076" s="10"/>
      <c r="E23076" s="10"/>
      <c r="G23076" s="81"/>
      <c r="AU23076" s="25"/>
    </row>
    <row r="23077">
      <c r="D23077" s="10"/>
      <c r="E23077" s="10"/>
      <c r="G23077" s="81"/>
      <c r="AU23077" s="25"/>
    </row>
    <row r="23078">
      <c r="D23078" s="10"/>
      <c r="E23078" s="10"/>
      <c r="G23078" s="81"/>
      <c r="AU23078" s="25"/>
    </row>
    <row r="23079">
      <c r="D23079" s="10"/>
      <c r="E23079" s="10"/>
      <c r="G23079" s="81"/>
      <c r="AU23079" s="25"/>
    </row>
    <row r="23080">
      <c r="D23080" s="10"/>
      <c r="E23080" s="10"/>
      <c r="G23080" s="81"/>
      <c r="AU23080" s="25"/>
    </row>
    <row r="23081">
      <c r="D23081" s="10"/>
      <c r="E23081" s="10"/>
      <c r="G23081" s="81"/>
      <c r="AU23081" s="25"/>
    </row>
    <row r="23082">
      <c r="D23082" s="10"/>
      <c r="E23082" s="10"/>
      <c r="G23082" s="81"/>
      <c r="AU23082" s="25"/>
    </row>
    <row r="23083">
      <c r="D23083" s="10"/>
      <c r="E23083" s="10"/>
      <c r="G23083" s="81"/>
      <c r="AU23083" s="25"/>
    </row>
    <row r="23084">
      <c r="D23084" s="10"/>
      <c r="E23084" s="10"/>
      <c r="G23084" s="81"/>
      <c r="AU23084" s="25"/>
    </row>
    <row r="23085">
      <c r="D23085" s="10"/>
      <c r="E23085" s="10"/>
      <c r="G23085" s="81"/>
      <c r="AU23085" s="25"/>
    </row>
    <row r="23086">
      <c r="D23086" s="10"/>
      <c r="E23086" s="10"/>
      <c r="G23086" s="81"/>
      <c r="AU23086" s="25"/>
    </row>
    <row r="23087">
      <c r="D23087" s="10"/>
      <c r="E23087" s="10"/>
      <c r="G23087" s="81"/>
      <c r="AU23087" s="25"/>
    </row>
    <row r="23088">
      <c r="D23088" s="10"/>
      <c r="E23088" s="10"/>
      <c r="G23088" s="81"/>
      <c r="AU23088" s="25"/>
    </row>
    <row r="23089">
      <c r="D23089" s="10"/>
      <c r="E23089" s="10"/>
      <c r="G23089" s="81"/>
      <c r="AU23089" s="25"/>
    </row>
    <row r="23090">
      <c r="D23090" s="10"/>
      <c r="E23090" s="10"/>
      <c r="G23090" s="81"/>
      <c r="AU23090" s="25"/>
    </row>
    <row r="23091">
      <c r="D23091" s="10"/>
      <c r="E23091" s="10"/>
      <c r="G23091" s="81"/>
      <c r="AU23091" s="25"/>
    </row>
    <row r="23092">
      <c r="D23092" s="10"/>
      <c r="E23092" s="10"/>
      <c r="G23092" s="81"/>
      <c r="AU23092" s="25"/>
    </row>
    <row r="23093">
      <c r="D23093" s="10"/>
      <c r="E23093" s="10"/>
      <c r="G23093" s="81"/>
      <c r="AU23093" s="25"/>
    </row>
    <row r="23094">
      <c r="D23094" s="10"/>
      <c r="E23094" s="10"/>
      <c r="G23094" s="81"/>
      <c r="AU23094" s="25"/>
    </row>
    <row r="23095">
      <c r="D23095" s="10"/>
      <c r="E23095" s="10"/>
      <c r="G23095" s="81"/>
      <c r="AU23095" s="25"/>
    </row>
    <row r="23096">
      <c r="D23096" s="10"/>
      <c r="E23096" s="10"/>
      <c r="G23096" s="81"/>
      <c r="AU23096" s="25"/>
    </row>
    <row r="23097">
      <c r="D23097" s="10"/>
      <c r="E23097" s="10"/>
      <c r="G23097" s="81"/>
      <c r="AU23097" s="25"/>
    </row>
    <row r="23098">
      <c r="D23098" s="10"/>
      <c r="E23098" s="10"/>
      <c r="G23098" s="81"/>
      <c r="AU23098" s="25"/>
    </row>
    <row r="23099">
      <c r="D23099" s="10"/>
      <c r="E23099" s="10"/>
      <c r="G23099" s="81"/>
      <c r="AU23099" s="25"/>
    </row>
    <row r="23100">
      <c r="D23100" s="10"/>
      <c r="E23100" s="10"/>
      <c r="G23100" s="81"/>
      <c r="AU23100" s="25"/>
    </row>
    <row r="23101">
      <c r="D23101" s="10"/>
      <c r="E23101" s="10"/>
      <c r="G23101" s="81"/>
      <c r="AU23101" s="25"/>
    </row>
    <row r="23102">
      <c r="D23102" s="10"/>
      <c r="E23102" s="10"/>
      <c r="G23102" s="81"/>
      <c r="AU23102" s="25"/>
    </row>
    <row r="23103">
      <c r="D23103" s="10"/>
      <c r="E23103" s="10"/>
      <c r="G23103" s="81"/>
      <c r="AU23103" s="25"/>
    </row>
    <row r="23104">
      <c r="D23104" s="10"/>
      <c r="E23104" s="10"/>
      <c r="G23104" s="81"/>
      <c r="AU23104" s="25"/>
    </row>
    <row r="23105">
      <c r="D23105" s="10"/>
      <c r="E23105" s="10"/>
      <c r="G23105" s="81"/>
      <c r="AU23105" s="25"/>
    </row>
    <row r="23106">
      <c r="D23106" s="10"/>
      <c r="E23106" s="10"/>
      <c r="G23106" s="81"/>
      <c r="AU23106" s="25"/>
    </row>
    <row r="23107">
      <c r="D23107" s="10"/>
      <c r="E23107" s="10"/>
      <c r="G23107" s="81"/>
      <c r="AU23107" s="25"/>
    </row>
    <row r="23108">
      <c r="D23108" s="10"/>
      <c r="E23108" s="10"/>
      <c r="G23108" s="81"/>
      <c r="AU23108" s="25"/>
    </row>
    <row r="23109">
      <c r="D23109" s="10"/>
      <c r="E23109" s="10"/>
      <c r="G23109" s="81"/>
      <c r="AU23109" s="25"/>
    </row>
    <row r="23110">
      <c r="D23110" s="10"/>
      <c r="E23110" s="10"/>
      <c r="G23110" s="81"/>
      <c r="AU23110" s="25"/>
    </row>
    <row r="23111">
      <c r="D23111" s="10"/>
      <c r="E23111" s="10"/>
      <c r="G23111" s="81"/>
      <c r="AU23111" s="25"/>
    </row>
    <row r="23112">
      <c r="D23112" s="10"/>
      <c r="E23112" s="10"/>
      <c r="G23112" s="81"/>
      <c r="AU23112" s="25"/>
    </row>
    <row r="23113">
      <c r="D23113" s="10"/>
      <c r="E23113" s="10"/>
      <c r="G23113" s="81"/>
      <c r="AU23113" s="25"/>
    </row>
    <row r="23114">
      <c r="D23114" s="10"/>
      <c r="E23114" s="10"/>
      <c r="G23114" s="81"/>
      <c r="AU23114" s="25"/>
    </row>
    <row r="23115">
      <c r="D23115" s="10"/>
      <c r="E23115" s="10"/>
      <c r="G23115" s="81"/>
      <c r="AU23115" s="25"/>
    </row>
    <row r="23116">
      <c r="D23116" s="10"/>
      <c r="E23116" s="10"/>
      <c r="G23116" s="81"/>
      <c r="AU23116" s="25"/>
    </row>
    <row r="23117">
      <c r="D23117" s="10"/>
      <c r="E23117" s="10"/>
      <c r="G23117" s="81"/>
      <c r="AU23117" s="25"/>
    </row>
    <row r="23118">
      <c r="D23118" s="10"/>
      <c r="E23118" s="10"/>
      <c r="G23118" s="81"/>
      <c r="AU23118" s="25"/>
    </row>
    <row r="23119">
      <c r="D23119" s="10"/>
      <c r="E23119" s="10"/>
      <c r="G23119" s="81"/>
      <c r="AU23119" s="25"/>
    </row>
    <row r="23120">
      <c r="D23120" s="10"/>
      <c r="E23120" s="10"/>
      <c r="G23120" s="81"/>
      <c r="AU23120" s="25"/>
    </row>
    <row r="23121">
      <c r="D23121" s="10"/>
      <c r="E23121" s="10"/>
      <c r="G23121" s="81"/>
      <c r="AU23121" s="25"/>
    </row>
    <row r="23122">
      <c r="D23122" s="10"/>
      <c r="E23122" s="10"/>
      <c r="G23122" s="81"/>
      <c r="AU23122" s="25"/>
    </row>
    <row r="23123">
      <c r="D23123" s="10"/>
      <c r="E23123" s="10"/>
      <c r="G23123" s="81"/>
      <c r="AU23123" s="25"/>
    </row>
    <row r="23124">
      <c r="D23124" s="10"/>
      <c r="E23124" s="10"/>
      <c r="G23124" s="81"/>
      <c r="AU23124" s="25"/>
    </row>
    <row r="23125">
      <c r="D23125" s="10"/>
      <c r="E23125" s="10"/>
      <c r="G23125" s="81"/>
      <c r="AU23125" s="25"/>
    </row>
    <row r="23126">
      <c r="D23126" s="10"/>
      <c r="E23126" s="10"/>
      <c r="G23126" s="81"/>
      <c r="AU23126" s="25"/>
    </row>
    <row r="23127">
      <c r="D23127" s="10"/>
      <c r="E23127" s="10"/>
      <c r="G23127" s="81"/>
      <c r="AU23127" s="25"/>
    </row>
    <row r="23128">
      <c r="D23128" s="10"/>
      <c r="E23128" s="10"/>
      <c r="G23128" s="81"/>
      <c r="AU23128" s="25"/>
    </row>
    <row r="23129">
      <c r="D23129" s="10"/>
      <c r="E23129" s="10"/>
      <c r="G23129" s="81"/>
      <c r="AU23129" s="25"/>
    </row>
    <row r="23130">
      <c r="D23130" s="10"/>
      <c r="E23130" s="10"/>
      <c r="G23130" s="81"/>
      <c r="AU23130" s="25"/>
    </row>
    <row r="23131">
      <c r="D23131" s="10"/>
      <c r="E23131" s="10"/>
      <c r="G23131" s="81"/>
      <c r="AU23131" s="25"/>
    </row>
    <row r="23132">
      <c r="D23132" s="10"/>
      <c r="E23132" s="10"/>
      <c r="G23132" s="81"/>
      <c r="AU23132" s="25"/>
    </row>
    <row r="23133">
      <c r="D23133" s="10"/>
      <c r="E23133" s="10"/>
      <c r="G23133" s="81"/>
      <c r="AU23133" s="25"/>
    </row>
    <row r="23134">
      <c r="D23134" s="10"/>
      <c r="E23134" s="10"/>
      <c r="G23134" s="81"/>
      <c r="AU23134" s="25"/>
    </row>
    <row r="23135">
      <c r="D23135" s="10"/>
      <c r="E23135" s="10"/>
      <c r="G23135" s="81"/>
      <c r="AU23135" s="25"/>
    </row>
    <row r="23136">
      <c r="D23136" s="10"/>
      <c r="E23136" s="10"/>
      <c r="G23136" s="81"/>
      <c r="AU23136" s="25"/>
    </row>
    <row r="23137">
      <c r="D23137" s="10"/>
      <c r="E23137" s="10"/>
      <c r="G23137" s="81"/>
      <c r="AU23137" s="25"/>
    </row>
    <row r="23138">
      <c r="D23138" s="10"/>
      <c r="E23138" s="10"/>
      <c r="G23138" s="81"/>
      <c r="AU23138" s="25"/>
    </row>
    <row r="23139">
      <c r="D23139" s="10"/>
      <c r="E23139" s="10"/>
      <c r="G23139" s="81"/>
      <c r="AU23139" s="25"/>
    </row>
    <row r="23140">
      <c r="D23140" s="10"/>
      <c r="E23140" s="10"/>
      <c r="G23140" s="81"/>
      <c r="AU23140" s="25"/>
    </row>
    <row r="23141">
      <c r="D23141" s="10"/>
      <c r="E23141" s="10"/>
      <c r="G23141" s="81"/>
      <c r="AU23141" s="25"/>
    </row>
    <row r="23142">
      <c r="D23142" s="10"/>
      <c r="E23142" s="10"/>
      <c r="G23142" s="81"/>
      <c r="AU23142" s="25"/>
    </row>
    <row r="23143">
      <c r="D23143" s="10"/>
      <c r="E23143" s="10"/>
      <c r="G23143" s="81"/>
      <c r="AU23143" s="25"/>
    </row>
    <row r="23144">
      <c r="D23144" s="10"/>
      <c r="E23144" s="10"/>
      <c r="G23144" s="81"/>
      <c r="AU23144" s="25"/>
    </row>
    <row r="23145">
      <c r="D23145" s="10"/>
      <c r="E23145" s="10"/>
      <c r="G23145" s="81"/>
      <c r="AU23145" s="25"/>
    </row>
    <row r="23146">
      <c r="D23146" s="10"/>
      <c r="E23146" s="10"/>
      <c r="G23146" s="81"/>
      <c r="AU23146" s="25"/>
    </row>
    <row r="23147">
      <c r="D23147" s="10"/>
      <c r="E23147" s="10"/>
      <c r="G23147" s="81"/>
      <c r="AU23147" s="25"/>
    </row>
    <row r="23148">
      <c r="D23148" s="10"/>
      <c r="E23148" s="10"/>
      <c r="G23148" s="81"/>
      <c r="AU23148" s="25"/>
    </row>
    <row r="23149">
      <c r="D23149" s="10"/>
      <c r="E23149" s="10"/>
      <c r="G23149" s="81"/>
      <c r="AU23149" s="25"/>
    </row>
    <row r="23150">
      <c r="D23150" s="10"/>
      <c r="E23150" s="10"/>
      <c r="G23150" s="81"/>
      <c r="AU23150" s="25"/>
    </row>
    <row r="23151">
      <c r="D23151" s="10"/>
      <c r="E23151" s="10"/>
      <c r="G23151" s="81"/>
      <c r="AU23151" s="25"/>
    </row>
    <row r="23152">
      <c r="D23152" s="10"/>
      <c r="E23152" s="10"/>
      <c r="G23152" s="81"/>
      <c r="AU23152" s="25"/>
    </row>
    <row r="23153">
      <c r="D23153" s="10"/>
      <c r="E23153" s="10"/>
      <c r="G23153" s="81"/>
      <c r="AU23153" s="25"/>
    </row>
    <row r="23154">
      <c r="D23154" s="10"/>
      <c r="E23154" s="10"/>
      <c r="G23154" s="81"/>
      <c r="AU23154" s="25"/>
    </row>
    <row r="23155">
      <c r="D23155" s="10"/>
      <c r="E23155" s="10"/>
      <c r="G23155" s="81"/>
      <c r="AU23155" s="25"/>
    </row>
    <row r="23156">
      <c r="D23156" s="10"/>
      <c r="E23156" s="10"/>
      <c r="G23156" s="81"/>
      <c r="AU23156" s="25"/>
    </row>
    <row r="23157">
      <c r="D23157" s="10"/>
      <c r="E23157" s="10"/>
      <c r="G23157" s="81"/>
      <c r="AU23157" s="25"/>
    </row>
    <row r="23158">
      <c r="D23158" s="10"/>
      <c r="E23158" s="10"/>
      <c r="G23158" s="81"/>
      <c r="AU23158" s="25"/>
    </row>
    <row r="23159">
      <c r="D23159" s="10"/>
      <c r="E23159" s="10"/>
      <c r="G23159" s="81"/>
      <c r="AU23159" s="25"/>
    </row>
    <row r="23160">
      <c r="D23160" s="10"/>
      <c r="E23160" s="10"/>
      <c r="G23160" s="81"/>
      <c r="AU23160" s="25"/>
    </row>
    <row r="23161">
      <c r="D23161" s="10"/>
      <c r="E23161" s="10"/>
      <c r="G23161" s="81"/>
      <c r="AU23161" s="25"/>
    </row>
    <row r="23162">
      <c r="D23162" s="10"/>
      <c r="E23162" s="10"/>
      <c r="G23162" s="81"/>
      <c r="AU23162" s="25"/>
    </row>
    <row r="23163">
      <c r="D23163" s="10"/>
      <c r="E23163" s="10"/>
      <c r="G23163" s="81"/>
      <c r="AU23163" s="25"/>
    </row>
    <row r="23164">
      <c r="D23164" s="10"/>
      <c r="E23164" s="10"/>
      <c r="G23164" s="81"/>
      <c r="AU23164" s="25"/>
    </row>
    <row r="23165">
      <c r="D23165" s="10"/>
      <c r="E23165" s="10"/>
      <c r="G23165" s="81"/>
      <c r="AU23165" s="25"/>
    </row>
    <row r="23166">
      <c r="D23166" s="10"/>
      <c r="E23166" s="10"/>
      <c r="G23166" s="81"/>
      <c r="AU23166" s="25"/>
    </row>
    <row r="23167">
      <c r="D23167" s="10"/>
      <c r="E23167" s="10"/>
      <c r="G23167" s="81"/>
      <c r="AU23167" s="25"/>
    </row>
    <row r="23168">
      <c r="D23168" s="10"/>
      <c r="E23168" s="10"/>
      <c r="G23168" s="81"/>
      <c r="AU23168" s="25"/>
    </row>
    <row r="23169">
      <c r="D23169" s="10"/>
      <c r="E23169" s="10"/>
      <c r="G23169" s="81"/>
      <c r="AU23169" s="25"/>
    </row>
    <row r="23170">
      <c r="D23170" s="10"/>
      <c r="E23170" s="10"/>
      <c r="G23170" s="81"/>
      <c r="AU23170" s="25"/>
    </row>
    <row r="23171">
      <c r="D23171" s="10"/>
      <c r="E23171" s="10"/>
      <c r="G23171" s="81"/>
      <c r="AU23171" s="25"/>
    </row>
    <row r="23172">
      <c r="D23172" s="10"/>
      <c r="E23172" s="10"/>
      <c r="G23172" s="81"/>
      <c r="AU23172" s="25"/>
    </row>
    <row r="23173">
      <c r="D23173" s="10"/>
      <c r="E23173" s="10"/>
      <c r="G23173" s="81"/>
      <c r="AU23173" s="25"/>
    </row>
    <row r="23174">
      <c r="D23174" s="10"/>
      <c r="E23174" s="10"/>
      <c r="G23174" s="81"/>
      <c r="AU23174" s="25"/>
    </row>
    <row r="23175">
      <c r="D23175" s="10"/>
      <c r="E23175" s="10"/>
      <c r="G23175" s="81"/>
      <c r="AU23175" s="25"/>
    </row>
    <row r="23176">
      <c r="D23176" s="10"/>
      <c r="E23176" s="10"/>
      <c r="G23176" s="81"/>
      <c r="AU23176" s="25"/>
    </row>
    <row r="23177">
      <c r="D23177" s="10"/>
      <c r="E23177" s="10"/>
      <c r="G23177" s="81"/>
      <c r="AU23177" s="25"/>
    </row>
    <row r="23178">
      <c r="D23178" s="10"/>
      <c r="E23178" s="10"/>
      <c r="G23178" s="81"/>
      <c r="AU23178" s="25"/>
    </row>
    <row r="23179">
      <c r="D23179" s="10"/>
      <c r="E23179" s="10"/>
      <c r="G23179" s="81"/>
      <c r="AU23179" s="25"/>
    </row>
    <row r="23180">
      <c r="D23180" s="10"/>
      <c r="E23180" s="10"/>
      <c r="G23180" s="81"/>
      <c r="AU23180" s="25"/>
    </row>
    <row r="23181">
      <c r="D23181" s="10"/>
      <c r="E23181" s="10"/>
      <c r="G23181" s="81"/>
      <c r="AU23181" s="25"/>
    </row>
    <row r="23182">
      <c r="D23182" s="10"/>
      <c r="E23182" s="10"/>
      <c r="G23182" s="81"/>
      <c r="AU23182" s="25"/>
    </row>
    <row r="23183">
      <c r="D23183" s="10"/>
      <c r="E23183" s="10"/>
      <c r="G23183" s="81"/>
      <c r="AU23183" s="25"/>
    </row>
    <row r="23184">
      <c r="D23184" s="10"/>
      <c r="E23184" s="10"/>
      <c r="G23184" s="81"/>
      <c r="AU23184" s="25"/>
    </row>
    <row r="23185">
      <c r="D23185" s="10"/>
      <c r="E23185" s="10"/>
      <c r="G23185" s="81"/>
      <c r="AU23185" s="25"/>
    </row>
    <row r="23186">
      <c r="D23186" s="10"/>
      <c r="E23186" s="10"/>
      <c r="G23186" s="81"/>
      <c r="AU23186" s="25"/>
    </row>
    <row r="23187">
      <c r="D23187" s="10"/>
      <c r="E23187" s="10"/>
      <c r="G23187" s="81"/>
      <c r="AU23187" s="25"/>
    </row>
    <row r="23188">
      <c r="D23188" s="10"/>
      <c r="E23188" s="10"/>
      <c r="G23188" s="81"/>
      <c r="AU23188" s="25"/>
    </row>
    <row r="23189">
      <c r="D23189" s="10"/>
      <c r="E23189" s="10"/>
      <c r="G23189" s="81"/>
      <c r="AU23189" s="25"/>
    </row>
    <row r="23190">
      <c r="D23190" s="10"/>
      <c r="E23190" s="10"/>
      <c r="G23190" s="81"/>
      <c r="AU23190" s="25"/>
    </row>
    <row r="23191">
      <c r="D23191" s="10"/>
      <c r="E23191" s="10"/>
      <c r="G23191" s="81"/>
      <c r="AU23191" s="25"/>
    </row>
    <row r="23192">
      <c r="D23192" s="10"/>
      <c r="E23192" s="10"/>
      <c r="G23192" s="81"/>
      <c r="AU23192" s="25"/>
    </row>
    <row r="23193">
      <c r="D23193" s="10"/>
      <c r="E23193" s="10"/>
      <c r="G23193" s="81"/>
      <c r="AU23193" s="25"/>
    </row>
    <row r="23194">
      <c r="D23194" s="10"/>
      <c r="E23194" s="10"/>
      <c r="G23194" s="81"/>
      <c r="AU23194" s="25"/>
    </row>
    <row r="23195">
      <c r="D23195" s="10"/>
      <c r="E23195" s="10"/>
      <c r="G23195" s="81"/>
      <c r="AU23195" s="25"/>
    </row>
    <row r="23196">
      <c r="D23196" s="10"/>
      <c r="E23196" s="10"/>
      <c r="G23196" s="81"/>
      <c r="AU23196" s="25"/>
    </row>
    <row r="23197">
      <c r="D23197" s="10"/>
      <c r="E23197" s="10"/>
      <c r="G23197" s="81"/>
      <c r="AU23197" s="25"/>
    </row>
    <row r="23198">
      <c r="D23198" s="10"/>
      <c r="E23198" s="10"/>
      <c r="G23198" s="81"/>
      <c r="AU23198" s="25"/>
    </row>
    <row r="23199">
      <c r="D23199" s="10"/>
      <c r="E23199" s="10"/>
      <c r="G23199" s="81"/>
      <c r="AU23199" s="25"/>
    </row>
    <row r="23200">
      <c r="D23200" s="10"/>
      <c r="E23200" s="10"/>
      <c r="G23200" s="81"/>
      <c r="AU23200" s="25"/>
    </row>
    <row r="23201">
      <c r="D23201" s="10"/>
      <c r="E23201" s="10"/>
      <c r="G23201" s="81"/>
      <c r="AU23201" s="25"/>
    </row>
    <row r="23202">
      <c r="D23202" s="10"/>
      <c r="E23202" s="10"/>
      <c r="G23202" s="81"/>
      <c r="AU23202" s="25"/>
    </row>
    <row r="23203">
      <c r="D23203" s="10"/>
      <c r="E23203" s="10"/>
      <c r="G23203" s="81"/>
      <c r="AU23203" s="25"/>
    </row>
    <row r="23204">
      <c r="D23204" s="10"/>
      <c r="E23204" s="10"/>
      <c r="G23204" s="81"/>
      <c r="AU23204" s="25"/>
    </row>
    <row r="23205">
      <c r="D23205" s="10"/>
      <c r="E23205" s="10"/>
      <c r="G23205" s="81"/>
      <c r="AU23205" s="25"/>
    </row>
    <row r="23206">
      <c r="D23206" s="10"/>
      <c r="E23206" s="10"/>
      <c r="G23206" s="81"/>
      <c r="AU23206" s="25"/>
    </row>
    <row r="23207">
      <c r="D23207" s="10"/>
      <c r="E23207" s="10"/>
      <c r="G23207" s="81"/>
      <c r="AU23207" s="25"/>
    </row>
    <row r="23208">
      <c r="D23208" s="10"/>
      <c r="E23208" s="10"/>
      <c r="G23208" s="81"/>
      <c r="AU23208" s="25"/>
    </row>
    <row r="23209">
      <c r="D23209" s="10"/>
      <c r="E23209" s="10"/>
      <c r="G23209" s="81"/>
      <c r="AU23209" s="25"/>
    </row>
    <row r="23210">
      <c r="D23210" s="10"/>
      <c r="E23210" s="10"/>
      <c r="G23210" s="81"/>
      <c r="AU23210" s="25"/>
    </row>
    <row r="23211">
      <c r="D23211" s="10"/>
      <c r="E23211" s="10"/>
      <c r="G23211" s="81"/>
      <c r="AU23211" s="25"/>
    </row>
    <row r="23212">
      <c r="D23212" s="10"/>
      <c r="E23212" s="10"/>
      <c r="G23212" s="81"/>
      <c r="AU23212" s="25"/>
    </row>
    <row r="23213">
      <c r="D23213" s="10"/>
      <c r="E23213" s="10"/>
      <c r="G23213" s="81"/>
      <c r="AU23213" s="25"/>
    </row>
    <row r="23214">
      <c r="D23214" s="10"/>
      <c r="E23214" s="10"/>
      <c r="G23214" s="81"/>
      <c r="AU23214" s="25"/>
    </row>
    <row r="23215">
      <c r="D23215" s="10"/>
      <c r="E23215" s="10"/>
      <c r="G23215" s="81"/>
      <c r="AU23215" s="25"/>
    </row>
    <row r="23216">
      <c r="D23216" s="10"/>
      <c r="E23216" s="10"/>
      <c r="G23216" s="81"/>
      <c r="AU23216" s="25"/>
    </row>
    <row r="23217">
      <c r="D23217" s="10"/>
      <c r="E23217" s="10"/>
      <c r="G23217" s="81"/>
      <c r="AU23217" s="25"/>
    </row>
    <row r="23218">
      <c r="D23218" s="10"/>
      <c r="E23218" s="10"/>
      <c r="G23218" s="81"/>
      <c r="AU23218" s="25"/>
    </row>
    <row r="23219">
      <c r="D23219" s="10"/>
      <c r="E23219" s="10"/>
      <c r="G23219" s="81"/>
      <c r="AU23219" s="25"/>
    </row>
    <row r="23220">
      <c r="D23220" s="10"/>
      <c r="E23220" s="10"/>
      <c r="G23220" s="81"/>
      <c r="AU23220" s="25"/>
    </row>
    <row r="23221">
      <c r="D23221" s="10"/>
      <c r="E23221" s="10"/>
      <c r="G23221" s="81"/>
      <c r="AU23221" s="25"/>
    </row>
    <row r="23222">
      <c r="D23222" s="10"/>
      <c r="E23222" s="10"/>
      <c r="G23222" s="81"/>
      <c r="AU23222" s="25"/>
    </row>
    <row r="23223">
      <c r="D23223" s="10"/>
      <c r="E23223" s="10"/>
      <c r="G23223" s="81"/>
      <c r="AU23223" s="25"/>
    </row>
    <row r="23224">
      <c r="D23224" s="10"/>
      <c r="E23224" s="10"/>
      <c r="G23224" s="81"/>
      <c r="AU23224" s="25"/>
    </row>
    <row r="23225">
      <c r="D23225" s="10"/>
      <c r="E23225" s="10"/>
      <c r="G23225" s="81"/>
      <c r="AU23225" s="25"/>
    </row>
    <row r="23226">
      <c r="D23226" s="10"/>
      <c r="E23226" s="10"/>
      <c r="G23226" s="81"/>
      <c r="AU23226" s="25"/>
    </row>
    <row r="23227">
      <c r="D23227" s="10"/>
      <c r="E23227" s="10"/>
      <c r="G23227" s="81"/>
      <c r="AU23227" s="25"/>
    </row>
    <row r="23228">
      <c r="D23228" s="10"/>
      <c r="E23228" s="10"/>
      <c r="G23228" s="81"/>
      <c r="AU23228" s="25"/>
    </row>
    <row r="23229">
      <c r="D23229" s="10"/>
      <c r="E23229" s="10"/>
      <c r="G23229" s="81"/>
      <c r="AU23229" s="25"/>
    </row>
    <row r="23230">
      <c r="D23230" s="10"/>
      <c r="E23230" s="10"/>
      <c r="G23230" s="81"/>
      <c r="AU23230" s="25"/>
    </row>
    <row r="23231">
      <c r="D23231" s="10"/>
      <c r="E23231" s="10"/>
      <c r="G23231" s="81"/>
      <c r="AU23231" s="25"/>
    </row>
    <row r="23232">
      <c r="D23232" s="10"/>
      <c r="E23232" s="10"/>
      <c r="G23232" s="81"/>
      <c r="AU23232" s="25"/>
    </row>
    <row r="23233">
      <c r="D23233" s="10"/>
      <c r="E23233" s="10"/>
      <c r="G23233" s="81"/>
      <c r="AU23233" s="25"/>
    </row>
    <row r="23234">
      <c r="D23234" s="10"/>
      <c r="E23234" s="10"/>
      <c r="G23234" s="81"/>
      <c r="AU23234" s="25"/>
    </row>
    <row r="23235">
      <c r="D23235" s="10"/>
      <c r="E23235" s="10"/>
      <c r="G23235" s="81"/>
      <c r="AU23235" s="25"/>
    </row>
    <row r="23236">
      <c r="D23236" s="10"/>
      <c r="E23236" s="10"/>
      <c r="G23236" s="81"/>
      <c r="AU23236" s="25"/>
    </row>
    <row r="23237">
      <c r="D23237" s="10"/>
      <c r="E23237" s="10"/>
      <c r="G23237" s="81"/>
      <c r="AU23237" s="25"/>
    </row>
    <row r="23238">
      <c r="D23238" s="10"/>
      <c r="E23238" s="10"/>
      <c r="G23238" s="81"/>
      <c r="AU23238" s="25"/>
    </row>
    <row r="23239">
      <c r="D23239" s="10"/>
      <c r="E23239" s="10"/>
      <c r="G23239" s="81"/>
      <c r="AU23239" s="25"/>
    </row>
    <row r="23240">
      <c r="D23240" s="10"/>
      <c r="E23240" s="10"/>
      <c r="G23240" s="81"/>
      <c r="AU23240" s="25"/>
    </row>
    <row r="23241">
      <c r="D23241" s="10"/>
      <c r="E23241" s="10"/>
      <c r="G23241" s="81"/>
      <c r="AU23241" s="25"/>
    </row>
    <row r="23242">
      <c r="D23242" s="10"/>
      <c r="E23242" s="10"/>
      <c r="G23242" s="81"/>
      <c r="AU23242" s="25"/>
    </row>
    <row r="23243">
      <c r="D23243" s="10"/>
      <c r="E23243" s="10"/>
      <c r="G23243" s="81"/>
      <c r="AU23243" s="25"/>
    </row>
    <row r="23244">
      <c r="D23244" s="10"/>
      <c r="E23244" s="10"/>
      <c r="G23244" s="81"/>
      <c r="AU23244" s="25"/>
    </row>
    <row r="23245">
      <c r="D23245" s="10"/>
      <c r="E23245" s="10"/>
      <c r="G23245" s="81"/>
      <c r="AU23245" s="25"/>
    </row>
    <row r="23246">
      <c r="D23246" s="10"/>
      <c r="E23246" s="10"/>
      <c r="G23246" s="81"/>
      <c r="AU23246" s="25"/>
    </row>
    <row r="23247">
      <c r="D23247" s="10"/>
      <c r="E23247" s="10"/>
      <c r="G23247" s="81"/>
      <c r="AU23247" s="25"/>
    </row>
    <row r="23248">
      <c r="D23248" s="10"/>
      <c r="E23248" s="10"/>
      <c r="G23248" s="81"/>
      <c r="AU23248" s="25"/>
    </row>
    <row r="23249">
      <c r="D23249" s="10"/>
      <c r="E23249" s="10"/>
      <c r="G23249" s="81"/>
      <c r="AU23249" s="25"/>
    </row>
    <row r="23250">
      <c r="D23250" s="10"/>
      <c r="E23250" s="10"/>
      <c r="G23250" s="81"/>
      <c r="AU23250" s="25"/>
    </row>
    <row r="23251">
      <c r="D23251" s="10"/>
      <c r="E23251" s="10"/>
      <c r="G23251" s="81"/>
      <c r="AU23251" s="25"/>
    </row>
    <row r="23252">
      <c r="D23252" s="10"/>
      <c r="E23252" s="10"/>
      <c r="G23252" s="81"/>
      <c r="AU23252" s="25"/>
    </row>
    <row r="23253">
      <c r="D23253" s="10"/>
      <c r="E23253" s="10"/>
      <c r="G23253" s="81"/>
      <c r="AU23253" s="25"/>
    </row>
    <row r="23254">
      <c r="D23254" s="10"/>
      <c r="E23254" s="10"/>
      <c r="G23254" s="81"/>
      <c r="AU23254" s="25"/>
    </row>
    <row r="23255">
      <c r="D23255" s="10"/>
      <c r="E23255" s="10"/>
      <c r="G23255" s="81"/>
      <c r="AU23255" s="25"/>
    </row>
    <row r="23256">
      <c r="D23256" s="10"/>
      <c r="E23256" s="10"/>
      <c r="G23256" s="81"/>
      <c r="AU23256" s="25"/>
    </row>
    <row r="23257">
      <c r="D23257" s="10"/>
      <c r="E23257" s="10"/>
      <c r="G23257" s="81"/>
      <c r="AU23257" s="25"/>
    </row>
    <row r="23258">
      <c r="D23258" s="10"/>
      <c r="E23258" s="10"/>
      <c r="G23258" s="81"/>
      <c r="AU23258" s="25"/>
    </row>
    <row r="23259">
      <c r="D23259" s="10"/>
      <c r="E23259" s="10"/>
      <c r="G23259" s="81"/>
      <c r="AU23259" s="25"/>
    </row>
    <row r="23260">
      <c r="D23260" s="10"/>
      <c r="E23260" s="10"/>
      <c r="G23260" s="81"/>
      <c r="AU23260" s="25"/>
    </row>
    <row r="23261">
      <c r="D23261" s="10"/>
      <c r="E23261" s="10"/>
      <c r="G23261" s="81"/>
      <c r="AU23261" s="25"/>
    </row>
    <row r="23262">
      <c r="D23262" s="10"/>
      <c r="E23262" s="10"/>
      <c r="G23262" s="81"/>
      <c r="AU23262" s="25"/>
    </row>
    <row r="23263">
      <c r="D23263" s="10"/>
      <c r="E23263" s="10"/>
      <c r="G23263" s="81"/>
      <c r="AU23263" s="25"/>
    </row>
    <row r="23264">
      <c r="D23264" s="10"/>
      <c r="E23264" s="10"/>
      <c r="G23264" s="81"/>
      <c r="AU23264" s="25"/>
    </row>
    <row r="23265">
      <c r="D23265" s="10"/>
      <c r="E23265" s="10"/>
      <c r="G23265" s="81"/>
      <c r="AU23265" s="25"/>
    </row>
    <row r="23266">
      <c r="D23266" s="10"/>
      <c r="E23266" s="10"/>
      <c r="G23266" s="81"/>
      <c r="AU23266" s="25"/>
    </row>
    <row r="23267">
      <c r="D23267" s="10"/>
      <c r="E23267" s="10"/>
      <c r="G23267" s="81"/>
      <c r="AU23267" s="25"/>
    </row>
    <row r="23268">
      <c r="D23268" s="10"/>
      <c r="E23268" s="10"/>
      <c r="G23268" s="81"/>
      <c r="AU23268" s="25"/>
    </row>
    <row r="23269">
      <c r="D23269" s="10"/>
      <c r="E23269" s="10"/>
      <c r="G23269" s="81"/>
      <c r="AU23269" s="25"/>
    </row>
    <row r="23270">
      <c r="D23270" s="10"/>
      <c r="E23270" s="10"/>
      <c r="G23270" s="81"/>
      <c r="AU23270" s="25"/>
    </row>
    <row r="23271">
      <c r="D23271" s="10"/>
      <c r="E23271" s="10"/>
      <c r="G23271" s="81"/>
      <c r="AU23271" s="25"/>
    </row>
    <row r="23272">
      <c r="D23272" s="10"/>
      <c r="E23272" s="10"/>
      <c r="G23272" s="81"/>
      <c r="AU23272" s="25"/>
    </row>
    <row r="23273">
      <c r="D23273" s="10"/>
      <c r="E23273" s="10"/>
      <c r="G23273" s="81"/>
      <c r="AU23273" s="25"/>
    </row>
    <row r="23274">
      <c r="D23274" s="10"/>
      <c r="E23274" s="10"/>
      <c r="G23274" s="81"/>
      <c r="AU23274" s="25"/>
    </row>
    <row r="23275">
      <c r="D23275" s="10"/>
      <c r="E23275" s="10"/>
      <c r="G23275" s="81"/>
      <c r="AU23275" s="25"/>
    </row>
    <row r="23276">
      <c r="D23276" s="10"/>
      <c r="E23276" s="10"/>
      <c r="G23276" s="81"/>
      <c r="AU23276" s="25"/>
    </row>
    <row r="23277">
      <c r="D23277" s="10"/>
      <c r="E23277" s="10"/>
      <c r="G23277" s="81"/>
      <c r="AU23277" s="25"/>
    </row>
    <row r="23278">
      <c r="D23278" s="10"/>
      <c r="E23278" s="10"/>
      <c r="G23278" s="81"/>
      <c r="AU23278" s="25"/>
    </row>
    <row r="23279">
      <c r="D23279" s="10"/>
      <c r="E23279" s="10"/>
      <c r="G23279" s="81"/>
      <c r="AU23279" s="25"/>
    </row>
    <row r="23280">
      <c r="D23280" s="10"/>
      <c r="E23280" s="10"/>
      <c r="G23280" s="81"/>
      <c r="AU23280" s="25"/>
    </row>
    <row r="23281">
      <c r="D23281" s="10"/>
      <c r="E23281" s="10"/>
      <c r="G23281" s="81"/>
      <c r="AU23281" s="25"/>
    </row>
    <row r="23282">
      <c r="D23282" s="10"/>
      <c r="E23282" s="10"/>
      <c r="G23282" s="81"/>
      <c r="AU23282" s="25"/>
    </row>
    <row r="23283">
      <c r="D23283" s="10"/>
      <c r="E23283" s="10"/>
      <c r="G23283" s="81"/>
      <c r="AU23283" s="25"/>
    </row>
    <row r="23284">
      <c r="D23284" s="10"/>
      <c r="E23284" s="10"/>
      <c r="G23284" s="81"/>
      <c r="AU23284" s="25"/>
    </row>
    <row r="23285">
      <c r="D23285" s="10"/>
      <c r="E23285" s="10"/>
      <c r="G23285" s="81"/>
      <c r="AU23285" s="25"/>
    </row>
    <row r="23286">
      <c r="D23286" s="10"/>
      <c r="E23286" s="10"/>
      <c r="G23286" s="81"/>
      <c r="AU23286" s="25"/>
    </row>
    <row r="23287">
      <c r="D23287" s="10"/>
      <c r="E23287" s="10"/>
      <c r="G23287" s="81"/>
      <c r="AU23287" s="25"/>
    </row>
    <row r="23288">
      <c r="D23288" s="10"/>
      <c r="E23288" s="10"/>
      <c r="G23288" s="81"/>
      <c r="AU23288" s="25"/>
    </row>
    <row r="23289">
      <c r="D23289" s="10"/>
      <c r="E23289" s="10"/>
      <c r="G23289" s="81"/>
      <c r="AU23289" s="25"/>
    </row>
    <row r="23290">
      <c r="D23290" s="10"/>
      <c r="E23290" s="10"/>
      <c r="G23290" s="81"/>
      <c r="AU23290" s="25"/>
    </row>
    <row r="23291">
      <c r="D23291" s="10"/>
      <c r="E23291" s="10"/>
      <c r="G23291" s="81"/>
      <c r="AU23291" s="25"/>
    </row>
    <row r="23292">
      <c r="D23292" s="10"/>
      <c r="E23292" s="10"/>
      <c r="G23292" s="81"/>
      <c r="AU23292" s="25"/>
    </row>
    <row r="23293">
      <c r="D23293" s="10"/>
      <c r="E23293" s="10"/>
      <c r="G23293" s="81"/>
      <c r="AU23293" s="25"/>
    </row>
    <row r="23294">
      <c r="D23294" s="10"/>
      <c r="E23294" s="10"/>
      <c r="G23294" s="81"/>
      <c r="AU23294" s="25"/>
    </row>
    <row r="23295">
      <c r="D23295" s="10"/>
      <c r="E23295" s="10"/>
      <c r="G23295" s="81"/>
      <c r="AU23295" s="25"/>
    </row>
    <row r="23296">
      <c r="D23296" s="10"/>
      <c r="E23296" s="10"/>
      <c r="G23296" s="81"/>
      <c r="AU23296" s="25"/>
    </row>
    <row r="23297">
      <c r="D23297" s="10"/>
      <c r="E23297" s="10"/>
      <c r="G23297" s="81"/>
      <c r="AU23297" s="25"/>
    </row>
    <row r="23298">
      <c r="D23298" s="10"/>
      <c r="E23298" s="10"/>
      <c r="G23298" s="81"/>
      <c r="AU23298" s="25"/>
    </row>
    <row r="23299">
      <c r="D23299" s="10"/>
      <c r="E23299" s="10"/>
      <c r="G23299" s="81"/>
      <c r="AU23299" s="25"/>
    </row>
    <row r="23300">
      <c r="D23300" s="10"/>
      <c r="E23300" s="10"/>
      <c r="G23300" s="81"/>
      <c r="AU23300" s="25"/>
    </row>
    <row r="23301">
      <c r="D23301" s="10"/>
      <c r="E23301" s="10"/>
      <c r="G23301" s="81"/>
      <c r="AU23301" s="25"/>
    </row>
    <row r="23302">
      <c r="D23302" s="10"/>
      <c r="E23302" s="10"/>
      <c r="G23302" s="81"/>
      <c r="AU23302" s="25"/>
    </row>
    <row r="23303">
      <c r="D23303" s="10"/>
      <c r="E23303" s="10"/>
      <c r="G23303" s="81"/>
      <c r="AU23303" s="25"/>
    </row>
    <row r="23304">
      <c r="D23304" s="10"/>
      <c r="E23304" s="10"/>
      <c r="G23304" s="81"/>
      <c r="AU23304" s="25"/>
    </row>
    <row r="23305">
      <c r="D23305" s="10"/>
      <c r="E23305" s="10"/>
      <c r="G23305" s="81"/>
      <c r="AU23305" s="25"/>
    </row>
    <row r="23306">
      <c r="D23306" s="10"/>
      <c r="E23306" s="10"/>
      <c r="G23306" s="81"/>
      <c r="AU23306" s="25"/>
    </row>
    <row r="23307">
      <c r="D23307" s="10"/>
      <c r="E23307" s="10"/>
      <c r="G23307" s="81"/>
      <c r="AU23307" s="25"/>
    </row>
    <row r="23308">
      <c r="D23308" s="10"/>
      <c r="E23308" s="10"/>
      <c r="G23308" s="81"/>
      <c r="AU23308" s="25"/>
    </row>
    <row r="23309">
      <c r="D23309" s="10"/>
      <c r="E23309" s="10"/>
      <c r="G23309" s="81"/>
      <c r="AU23309" s="25"/>
    </row>
    <row r="23310">
      <c r="D23310" s="10"/>
      <c r="E23310" s="10"/>
      <c r="G23310" s="81"/>
      <c r="AU23310" s="25"/>
    </row>
    <row r="23311">
      <c r="D23311" s="10"/>
      <c r="E23311" s="10"/>
      <c r="G23311" s="81"/>
      <c r="AU23311" s="25"/>
    </row>
    <row r="23312">
      <c r="D23312" s="10"/>
      <c r="E23312" s="10"/>
      <c r="G23312" s="81"/>
      <c r="AU23312" s="25"/>
    </row>
    <row r="23313">
      <c r="D23313" s="10"/>
      <c r="E23313" s="10"/>
      <c r="G23313" s="81"/>
      <c r="AU23313" s="25"/>
    </row>
    <row r="23314">
      <c r="D23314" s="10"/>
      <c r="E23314" s="10"/>
      <c r="G23314" s="81"/>
      <c r="AU23314" s="25"/>
    </row>
    <row r="23315">
      <c r="D23315" s="10"/>
      <c r="E23315" s="10"/>
      <c r="G23315" s="81"/>
      <c r="AU23315" s="25"/>
    </row>
    <row r="23316">
      <c r="D23316" s="10"/>
      <c r="E23316" s="10"/>
      <c r="G23316" s="81"/>
      <c r="AU23316" s="25"/>
    </row>
    <row r="23317">
      <c r="D23317" s="10"/>
      <c r="E23317" s="10"/>
      <c r="G23317" s="81"/>
      <c r="AU23317" s="25"/>
    </row>
    <row r="23318">
      <c r="D23318" s="10"/>
      <c r="E23318" s="10"/>
      <c r="G23318" s="81"/>
      <c r="AU23318" s="25"/>
    </row>
    <row r="23319">
      <c r="D23319" s="10"/>
      <c r="E23319" s="10"/>
      <c r="G23319" s="81"/>
      <c r="AU23319" s="25"/>
    </row>
    <row r="23320">
      <c r="D23320" s="10"/>
      <c r="E23320" s="10"/>
      <c r="G23320" s="81"/>
      <c r="AU23320" s="25"/>
    </row>
    <row r="23321">
      <c r="D23321" s="10"/>
      <c r="E23321" s="10"/>
      <c r="G23321" s="81"/>
      <c r="AU23321" s="25"/>
    </row>
    <row r="23322">
      <c r="D23322" s="10"/>
      <c r="E23322" s="10"/>
      <c r="G23322" s="81"/>
      <c r="AU23322" s="25"/>
    </row>
    <row r="23323">
      <c r="D23323" s="10"/>
      <c r="E23323" s="10"/>
      <c r="G23323" s="81"/>
      <c r="AU23323" s="25"/>
    </row>
    <row r="23324">
      <c r="D23324" s="10"/>
      <c r="E23324" s="10"/>
      <c r="G23324" s="81"/>
      <c r="AU23324" s="25"/>
    </row>
    <row r="23325">
      <c r="D23325" s="10"/>
      <c r="E23325" s="10"/>
      <c r="G23325" s="81"/>
      <c r="AU23325" s="25"/>
    </row>
    <row r="23326">
      <c r="D23326" s="10"/>
      <c r="E23326" s="10"/>
      <c r="G23326" s="81"/>
      <c r="AU23326" s="25"/>
    </row>
    <row r="23327">
      <c r="D23327" s="10"/>
      <c r="E23327" s="10"/>
      <c r="G23327" s="81"/>
      <c r="AU23327" s="25"/>
    </row>
    <row r="23328">
      <c r="D23328" s="10"/>
      <c r="E23328" s="10"/>
      <c r="G23328" s="81"/>
      <c r="AU23328" s="25"/>
    </row>
    <row r="23329">
      <c r="D23329" s="10"/>
      <c r="E23329" s="10"/>
      <c r="G23329" s="81"/>
      <c r="AU23329" s="25"/>
    </row>
    <row r="23330">
      <c r="D23330" s="10"/>
      <c r="E23330" s="10"/>
      <c r="G23330" s="81"/>
      <c r="AU23330" s="25"/>
    </row>
    <row r="23331">
      <c r="D23331" s="10"/>
      <c r="E23331" s="10"/>
      <c r="G23331" s="81"/>
      <c r="AU23331" s="25"/>
    </row>
    <row r="23332">
      <c r="D23332" s="10"/>
      <c r="E23332" s="10"/>
      <c r="G23332" s="81"/>
      <c r="AU23332" s="25"/>
    </row>
    <row r="23333">
      <c r="D23333" s="10"/>
      <c r="E23333" s="10"/>
      <c r="G23333" s="81"/>
      <c r="AU23333" s="25"/>
    </row>
    <row r="23334">
      <c r="D23334" s="10"/>
      <c r="E23334" s="10"/>
      <c r="G23334" s="81"/>
      <c r="AU23334" s="25"/>
    </row>
    <row r="23335">
      <c r="D23335" s="10"/>
      <c r="E23335" s="10"/>
      <c r="G23335" s="81"/>
      <c r="AU23335" s="25"/>
    </row>
    <row r="23336">
      <c r="D23336" s="10"/>
      <c r="E23336" s="10"/>
      <c r="G23336" s="81"/>
      <c r="AU23336" s="25"/>
    </row>
    <row r="23337">
      <c r="D23337" s="10"/>
      <c r="E23337" s="10"/>
      <c r="G23337" s="81"/>
      <c r="AU23337" s="25"/>
    </row>
    <row r="23338">
      <c r="D23338" s="10"/>
      <c r="E23338" s="10"/>
      <c r="G23338" s="81"/>
      <c r="AU23338" s="25"/>
    </row>
    <row r="23339">
      <c r="D23339" s="10"/>
      <c r="E23339" s="10"/>
      <c r="G23339" s="81"/>
      <c r="AU23339" s="25"/>
    </row>
    <row r="23340">
      <c r="D23340" s="10"/>
      <c r="E23340" s="10"/>
      <c r="G23340" s="81"/>
      <c r="AU23340" s="25"/>
    </row>
    <row r="23341">
      <c r="D23341" s="10"/>
      <c r="E23341" s="10"/>
      <c r="G23341" s="81"/>
      <c r="AU23341" s="25"/>
    </row>
    <row r="23342">
      <c r="D23342" s="10"/>
      <c r="E23342" s="10"/>
      <c r="G23342" s="81"/>
      <c r="AU23342" s="25"/>
    </row>
    <row r="23343">
      <c r="D23343" s="10"/>
      <c r="E23343" s="10"/>
      <c r="G23343" s="81"/>
      <c r="AU23343" s="25"/>
    </row>
    <row r="23344">
      <c r="D23344" s="10"/>
      <c r="E23344" s="10"/>
      <c r="G23344" s="81"/>
      <c r="AU23344" s="25"/>
    </row>
    <row r="23345">
      <c r="D23345" s="10"/>
      <c r="E23345" s="10"/>
      <c r="G23345" s="81"/>
      <c r="AU23345" s="25"/>
    </row>
    <row r="23346">
      <c r="D23346" s="10"/>
      <c r="E23346" s="10"/>
      <c r="G23346" s="81"/>
      <c r="AU23346" s="25"/>
    </row>
    <row r="23347">
      <c r="D23347" s="10"/>
      <c r="E23347" s="10"/>
      <c r="G23347" s="81"/>
      <c r="AU23347" s="25"/>
    </row>
    <row r="23348">
      <c r="D23348" s="10"/>
      <c r="E23348" s="10"/>
      <c r="G23348" s="81"/>
      <c r="AU23348" s="25"/>
    </row>
    <row r="23349">
      <c r="D23349" s="10"/>
      <c r="E23349" s="10"/>
      <c r="G23349" s="81"/>
      <c r="AU23349" s="25"/>
    </row>
    <row r="23350">
      <c r="D23350" s="10"/>
      <c r="E23350" s="10"/>
      <c r="G23350" s="81"/>
      <c r="AU23350" s="25"/>
    </row>
    <row r="23351">
      <c r="D23351" s="10"/>
      <c r="E23351" s="10"/>
      <c r="G23351" s="81"/>
      <c r="AU23351" s="25"/>
    </row>
    <row r="23352">
      <c r="D23352" s="10"/>
      <c r="E23352" s="10"/>
      <c r="G23352" s="81"/>
      <c r="AU23352" s="25"/>
    </row>
    <row r="23353">
      <c r="D23353" s="10"/>
      <c r="E23353" s="10"/>
      <c r="G23353" s="81"/>
      <c r="AU23353" s="25"/>
    </row>
    <row r="23354">
      <c r="D23354" s="10"/>
      <c r="E23354" s="10"/>
      <c r="G23354" s="81"/>
      <c r="AU23354" s="25"/>
    </row>
    <row r="23355">
      <c r="D23355" s="10"/>
      <c r="E23355" s="10"/>
      <c r="G23355" s="81"/>
      <c r="AU23355" s="25"/>
    </row>
    <row r="23356">
      <c r="D23356" s="10"/>
      <c r="E23356" s="10"/>
      <c r="G23356" s="81"/>
      <c r="AU23356" s="25"/>
    </row>
    <row r="23357">
      <c r="D23357" s="10"/>
      <c r="E23357" s="10"/>
      <c r="G23357" s="81"/>
      <c r="AU23357" s="25"/>
    </row>
    <row r="23358">
      <c r="D23358" s="10"/>
      <c r="E23358" s="10"/>
      <c r="G23358" s="81"/>
      <c r="AU23358" s="25"/>
    </row>
    <row r="23359">
      <c r="D23359" s="10"/>
      <c r="E23359" s="10"/>
      <c r="G23359" s="81"/>
      <c r="AU23359" s="25"/>
    </row>
    <row r="23360">
      <c r="D23360" s="10"/>
      <c r="E23360" s="10"/>
      <c r="G23360" s="81"/>
      <c r="AU23360" s="25"/>
    </row>
    <row r="23361">
      <c r="D23361" s="10"/>
      <c r="E23361" s="10"/>
      <c r="G23361" s="81"/>
      <c r="AU23361" s="25"/>
    </row>
    <row r="23362">
      <c r="D23362" s="10"/>
      <c r="E23362" s="10"/>
      <c r="G23362" s="81"/>
      <c r="AU23362" s="25"/>
    </row>
    <row r="23363">
      <c r="D23363" s="10"/>
      <c r="E23363" s="10"/>
      <c r="G23363" s="81"/>
      <c r="AU23363" s="25"/>
    </row>
    <row r="23364">
      <c r="D23364" s="10"/>
      <c r="E23364" s="10"/>
      <c r="G23364" s="81"/>
      <c r="AU23364" s="25"/>
    </row>
    <row r="23365">
      <c r="D23365" s="10"/>
      <c r="E23365" s="10"/>
      <c r="G23365" s="81"/>
      <c r="AU23365" s="25"/>
    </row>
    <row r="23366">
      <c r="D23366" s="10"/>
      <c r="E23366" s="10"/>
      <c r="G23366" s="81"/>
      <c r="AU23366" s="25"/>
    </row>
    <row r="23367">
      <c r="D23367" s="10"/>
      <c r="E23367" s="10"/>
      <c r="G23367" s="81"/>
      <c r="AU23367" s="25"/>
    </row>
    <row r="23368">
      <c r="D23368" s="10"/>
      <c r="E23368" s="10"/>
      <c r="G23368" s="81"/>
      <c r="AU23368" s="25"/>
    </row>
    <row r="23369">
      <c r="D23369" s="10"/>
      <c r="E23369" s="10"/>
      <c r="G23369" s="81"/>
      <c r="AU23369" s="25"/>
    </row>
    <row r="23370">
      <c r="D23370" s="10"/>
      <c r="E23370" s="10"/>
      <c r="G23370" s="81"/>
      <c r="AU23370" s="25"/>
    </row>
    <row r="23371">
      <c r="D23371" s="10"/>
      <c r="E23371" s="10"/>
      <c r="G23371" s="81"/>
      <c r="AU23371" s="25"/>
    </row>
    <row r="23372">
      <c r="D23372" s="10"/>
      <c r="E23372" s="10"/>
      <c r="G23372" s="81"/>
      <c r="AU23372" s="25"/>
    </row>
    <row r="23373">
      <c r="D23373" s="10"/>
      <c r="E23373" s="10"/>
      <c r="G23373" s="81"/>
      <c r="AU23373" s="25"/>
    </row>
    <row r="23374">
      <c r="D23374" s="10"/>
      <c r="E23374" s="10"/>
      <c r="G23374" s="81"/>
      <c r="AU23374" s="25"/>
    </row>
    <row r="23375">
      <c r="D23375" s="10"/>
      <c r="E23375" s="10"/>
      <c r="G23375" s="81"/>
      <c r="AU23375" s="25"/>
    </row>
    <row r="23376">
      <c r="D23376" s="10"/>
      <c r="E23376" s="10"/>
      <c r="G23376" s="81"/>
      <c r="AU23376" s="25"/>
    </row>
    <row r="23377">
      <c r="D23377" s="10"/>
      <c r="E23377" s="10"/>
      <c r="G23377" s="81"/>
      <c r="AU23377" s="25"/>
    </row>
    <row r="23378">
      <c r="D23378" s="10"/>
      <c r="E23378" s="10"/>
      <c r="G23378" s="81"/>
      <c r="AU23378" s="25"/>
    </row>
    <row r="23379">
      <c r="D23379" s="10"/>
      <c r="E23379" s="10"/>
      <c r="G23379" s="81"/>
      <c r="AU23379" s="25"/>
    </row>
    <row r="23380">
      <c r="D23380" s="10"/>
      <c r="E23380" s="10"/>
      <c r="G23380" s="81"/>
      <c r="AU23380" s="25"/>
    </row>
    <row r="23381">
      <c r="D23381" s="10"/>
      <c r="E23381" s="10"/>
      <c r="G23381" s="81"/>
      <c r="AU23381" s="25"/>
    </row>
    <row r="23382">
      <c r="D23382" s="10"/>
      <c r="E23382" s="10"/>
      <c r="G23382" s="81"/>
      <c r="AU23382" s="25"/>
    </row>
    <row r="23383">
      <c r="D23383" s="10"/>
      <c r="E23383" s="10"/>
      <c r="G23383" s="81"/>
      <c r="AU23383" s="25"/>
    </row>
    <row r="23384">
      <c r="D23384" s="10"/>
      <c r="E23384" s="10"/>
      <c r="G23384" s="81"/>
      <c r="AU23384" s="25"/>
    </row>
    <row r="23385">
      <c r="D23385" s="10"/>
      <c r="E23385" s="10"/>
      <c r="G23385" s="81"/>
      <c r="AU23385" s="25"/>
    </row>
    <row r="23386">
      <c r="D23386" s="10"/>
      <c r="E23386" s="10"/>
      <c r="G23386" s="81"/>
      <c r="AU23386" s="25"/>
    </row>
    <row r="23387">
      <c r="D23387" s="10"/>
      <c r="E23387" s="10"/>
      <c r="G23387" s="81"/>
      <c r="AU23387" s="25"/>
    </row>
    <row r="23388">
      <c r="D23388" s="10"/>
      <c r="E23388" s="10"/>
      <c r="G23388" s="81"/>
      <c r="AU23388" s="25"/>
    </row>
    <row r="23389">
      <c r="D23389" s="10"/>
      <c r="E23389" s="10"/>
      <c r="G23389" s="81"/>
      <c r="AU23389" s="25"/>
    </row>
    <row r="23390">
      <c r="D23390" s="10"/>
      <c r="E23390" s="10"/>
      <c r="G23390" s="81"/>
      <c r="AU23390" s="25"/>
    </row>
    <row r="23391">
      <c r="D23391" s="10"/>
      <c r="E23391" s="10"/>
      <c r="G23391" s="81"/>
      <c r="AU23391" s="25"/>
    </row>
    <row r="23392">
      <c r="D23392" s="10"/>
      <c r="E23392" s="10"/>
      <c r="G23392" s="81"/>
      <c r="AU23392" s="25"/>
    </row>
    <row r="23393">
      <c r="D23393" s="10"/>
      <c r="E23393" s="10"/>
      <c r="G23393" s="81"/>
      <c r="AU23393" s="25"/>
    </row>
    <row r="23394">
      <c r="D23394" s="10"/>
      <c r="E23394" s="10"/>
      <c r="G23394" s="81"/>
      <c r="AU23394" s="25"/>
    </row>
    <row r="23395">
      <c r="D23395" s="10"/>
      <c r="E23395" s="10"/>
      <c r="G23395" s="81"/>
      <c r="AU23395" s="25"/>
    </row>
    <row r="23396">
      <c r="D23396" s="10"/>
      <c r="E23396" s="10"/>
      <c r="G23396" s="81"/>
      <c r="AU23396" s="25"/>
    </row>
    <row r="23397">
      <c r="D23397" s="10"/>
      <c r="E23397" s="10"/>
      <c r="G23397" s="81"/>
      <c r="AU23397" s="25"/>
    </row>
    <row r="23398">
      <c r="D23398" s="10"/>
      <c r="E23398" s="10"/>
      <c r="G23398" s="81"/>
      <c r="AU23398" s="25"/>
    </row>
    <row r="23399">
      <c r="D23399" s="10"/>
      <c r="E23399" s="10"/>
      <c r="G23399" s="81"/>
      <c r="AU23399" s="25"/>
    </row>
    <row r="23400">
      <c r="D23400" s="10"/>
      <c r="E23400" s="10"/>
      <c r="G23400" s="81"/>
      <c r="AU23400" s="25"/>
    </row>
    <row r="23401">
      <c r="D23401" s="10"/>
      <c r="E23401" s="10"/>
      <c r="G23401" s="81"/>
      <c r="AU23401" s="25"/>
    </row>
    <row r="23402">
      <c r="D23402" s="10"/>
      <c r="E23402" s="10"/>
      <c r="G23402" s="81"/>
      <c r="AU23402" s="25"/>
    </row>
    <row r="23403">
      <c r="D23403" s="10"/>
      <c r="E23403" s="10"/>
      <c r="G23403" s="81"/>
      <c r="AU23403" s="25"/>
    </row>
    <row r="23404">
      <c r="D23404" s="10"/>
      <c r="E23404" s="10"/>
      <c r="G23404" s="81"/>
      <c r="AU23404" s="25"/>
    </row>
    <row r="23405">
      <c r="D23405" s="10"/>
      <c r="E23405" s="10"/>
      <c r="G23405" s="81"/>
      <c r="AU23405" s="25"/>
    </row>
    <row r="23406">
      <c r="D23406" s="10"/>
      <c r="E23406" s="10"/>
      <c r="G23406" s="81"/>
      <c r="AU23406" s="25"/>
    </row>
    <row r="23407">
      <c r="D23407" s="10"/>
      <c r="E23407" s="10"/>
      <c r="G23407" s="81"/>
      <c r="AU23407" s="25"/>
    </row>
    <row r="23408">
      <c r="D23408" s="10"/>
      <c r="E23408" s="10"/>
      <c r="G23408" s="81"/>
      <c r="AU23408" s="25"/>
    </row>
    <row r="23409">
      <c r="D23409" s="10"/>
      <c r="E23409" s="10"/>
      <c r="G23409" s="81"/>
      <c r="AU23409" s="25"/>
    </row>
    <row r="23410">
      <c r="D23410" s="10"/>
      <c r="E23410" s="10"/>
      <c r="G23410" s="81"/>
      <c r="AU23410" s="25"/>
    </row>
    <row r="23411">
      <c r="D23411" s="10"/>
      <c r="E23411" s="10"/>
      <c r="G23411" s="81"/>
      <c r="AU23411" s="25"/>
    </row>
    <row r="23412">
      <c r="D23412" s="10"/>
      <c r="E23412" s="10"/>
      <c r="G23412" s="81"/>
      <c r="AU23412" s="25"/>
    </row>
    <row r="23413">
      <c r="D23413" s="10"/>
      <c r="E23413" s="10"/>
      <c r="G23413" s="81"/>
      <c r="AU23413" s="25"/>
    </row>
    <row r="23414">
      <c r="D23414" s="10"/>
      <c r="E23414" s="10"/>
      <c r="G23414" s="81"/>
      <c r="AU23414" s="25"/>
    </row>
    <row r="23415">
      <c r="D23415" s="10"/>
      <c r="E23415" s="10"/>
      <c r="G23415" s="81"/>
      <c r="AU23415" s="25"/>
    </row>
    <row r="23416">
      <c r="D23416" s="10"/>
      <c r="E23416" s="10"/>
      <c r="G23416" s="81"/>
      <c r="AU23416" s="25"/>
    </row>
    <row r="23417">
      <c r="D23417" s="10"/>
      <c r="E23417" s="10"/>
      <c r="G23417" s="81"/>
      <c r="AU23417" s="25"/>
    </row>
    <row r="23418">
      <c r="D23418" s="10"/>
      <c r="E23418" s="10"/>
      <c r="G23418" s="81"/>
      <c r="AU23418" s="25"/>
    </row>
    <row r="23419">
      <c r="D23419" s="10"/>
      <c r="E23419" s="10"/>
      <c r="G23419" s="81"/>
      <c r="AU23419" s="25"/>
    </row>
    <row r="23420">
      <c r="D23420" s="10"/>
      <c r="E23420" s="10"/>
      <c r="G23420" s="81"/>
      <c r="AU23420" s="25"/>
    </row>
    <row r="23421">
      <c r="D23421" s="10"/>
      <c r="E23421" s="10"/>
      <c r="G23421" s="81"/>
      <c r="AU23421" s="25"/>
    </row>
    <row r="23422">
      <c r="D23422" s="10"/>
      <c r="E23422" s="10"/>
      <c r="G23422" s="81"/>
      <c r="AU23422" s="25"/>
    </row>
    <row r="23423">
      <c r="D23423" s="10"/>
      <c r="E23423" s="10"/>
      <c r="G23423" s="81"/>
      <c r="AU23423" s="25"/>
    </row>
    <row r="23424">
      <c r="D23424" s="10"/>
      <c r="E23424" s="10"/>
      <c r="G23424" s="81"/>
      <c r="AU23424" s="25"/>
    </row>
    <row r="23425">
      <c r="D23425" s="10"/>
      <c r="E23425" s="10"/>
      <c r="G23425" s="81"/>
      <c r="AU23425" s="25"/>
    </row>
    <row r="23426">
      <c r="D23426" s="10"/>
      <c r="E23426" s="10"/>
      <c r="G23426" s="81"/>
      <c r="AU23426" s="25"/>
    </row>
    <row r="23427">
      <c r="D23427" s="10"/>
      <c r="E23427" s="10"/>
      <c r="G23427" s="81"/>
      <c r="AU23427" s="25"/>
    </row>
    <row r="23428">
      <c r="D23428" s="10"/>
      <c r="E23428" s="10"/>
      <c r="G23428" s="81"/>
      <c r="AU23428" s="25"/>
    </row>
    <row r="23429">
      <c r="D23429" s="10"/>
      <c r="E23429" s="10"/>
      <c r="G23429" s="81"/>
      <c r="AU23429" s="25"/>
    </row>
    <row r="23430">
      <c r="D23430" s="10"/>
      <c r="E23430" s="10"/>
      <c r="G23430" s="81"/>
      <c r="AU23430" s="25"/>
    </row>
    <row r="23431">
      <c r="D23431" s="10"/>
      <c r="E23431" s="10"/>
      <c r="G23431" s="81"/>
      <c r="AU23431" s="25"/>
    </row>
    <row r="23432">
      <c r="D23432" s="10"/>
      <c r="E23432" s="10"/>
      <c r="G23432" s="81"/>
      <c r="AU23432" s="25"/>
    </row>
    <row r="23433">
      <c r="D23433" s="10"/>
      <c r="E23433" s="10"/>
      <c r="G23433" s="81"/>
      <c r="AU23433" s="25"/>
    </row>
    <row r="23434">
      <c r="D23434" s="10"/>
      <c r="E23434" s="10"/>
      <c r="G23434" s="81"/>
      <c r="AU23434" s="25"/>
    </row>
    <row r="23435">
      <c r="D23435" s="10"/>
      <c r="E23435" s="10"/>
      <c r="G23435" s="81"/>
      <c r="AU23435" s="25"/>
    </row>
    <row r="23436">
      <c r="D23436" s="10"/>
      <c r="E23436" s="10"/>
      <c r="G23436" s="81"/>
      <c r="AU23436" s="25"/>
    </row>
    <row r="23437">
      <c r="D23437" s="10"/>
      <c r="E23437" s="10"/>
      <c r="G23437" s="81"/>
      <c r="AU23437" s="25"/>
    </row>
    <row r="23438">
      <c r="D23438" s="10"/>
      <c r="E23438" s="10"/>
      <c r="G23438" s="81"/>
      <c r="AU23438" s="25"/>
    </row>
    <row r="23439">
      <c r="D23439" s="10"/>
      <c r="E23439" s="10"/>
      <c r="G23439" s="81"/>
      <c r="AU23439" s="25"/>
    </row>
    <row r="23440">
      <c r="D23440" s="10"/>
      <c r="E23440" s="10"/>
      <c r="G23440" s="81"/>
      <c r="AU23440" s="25"/>
    </row>
    <row r="23441">
      <c r="D23441" s="10"/>
      <c r="E23441" s="10"/>
      <c r="G23441" s="81"/>
      <c r="AU23441" s="25"/>
    </row>
    <row r="23442">
      <c r="D23442" s="10"/>
      <c r="E23442" s="10"/>
      <c r="G23442" s="81"/>
      <c r="AU23442" s="25"/>
    </row>
    <row r="23443">
      <c r="D23443" s="10"/>
      <c r="E23443" s="10"/>
      <c r="G23443" s="81"/>
      <c r="AU23443" s="25"/>
    </row>
    <row r="23444">
      <c r="D23444" s="10"/>
      <c r="E23444" s="10"/>
      <c r="G23444" s="81"/>
      <c r="AU23444" s="25"/>
    </row>
    <row r="23445">
      <c r="D23445" s="10"/>
      <c r="E23445" s="10"/>
      <c r="G23445" s="81"/>
      <c r="AU23445" s="25"/>
    </row>
    <row r="23446">
      <c r="D23446" s="10"/>
      <c r="E23446" s="10"/>
      <c r="G23446" s="81"/>
      <c r="AU23446" s="25"/>
    </row>
    <row r="23447">
      <c r="D23447" s="10"/>
      <c r="E23447" s="10"/>
      <c r="G23447" s="81"/>
      <c r="AU23447" s="25"/>
    </row>
    <row r="23448">
      <c r="D23448" s="10"/>
      <c r="E23448" s="10"/>
      <c r="G23448" s="81"/>
      <c r="AU23448" s="25"/>
    </row>
    <row r="23449">
      <c r="D23449" s="10"/>
      <c r="E23449" s="10"/>
      <c r="G23449" s="81"/>
      <c r="AU23449" s="25"/>
    </row>
    <row r="23450">
      <c r="D23450" s="10"/>
      <c r="E23450" s="10"/>
      <c r="G23450" s="81"/>
      <c r="AU23450" s="25"/>
    </row>
    <row r="23451">
      <c r="D23451" s="10"/>
      <c r="E23451" s="10"/>
      <c r="G23451" s="81"/>
      <c r="AU23451" s="25"/>
    </row>
    <row r="23452">
      <c r="D23452" s="10"/>
      <c r="E23452" s="10"/>
      <c r="G23452" s="81"/>
      <c r="AU23452" s="25"/>
    </row>
    <row r="23453">
      <c r="D23453" s="10"/>
      <c r="E23453" s="10"/>
      <c r="G23453" s="81"/>
      <c r="AU23453" s="25"/>
    </row>
    <row r="23454">
      <c r="D23454" s="10"/>
      <c r="E23454" s="10"/>
      <c r="G23454" s="81"/>
      <c r="AU23454" s="25"/>
    </row>
    <row r="23455">
      <c r="D23455" s="10"/>
      <c r="E23455" s="10"/>
      <c r="G23455" s="81"/>
      <c r="AU23455" s="25"/>
    </row>
    <row r="23456">
      <c r="D23456" s="10"/>
      <c r="E23456" s="10"/>
      <c r="G23456" s="81"/>
      <c r="AU23456" s="25"/>
    </row>
    <row r="23457">
      <c r="D23457" s="10"/>
      <c r="E23457" s="10"/>
      <c r="G23457" s="81"/>
      <c r="AU23457" s="25"/>
    </row>
    <row r="23458">
      <c r="D23458" s="10"/>
      <c r="E23458" s="10"/>
      <c r="G23458" s="81"/>
      <c r="AU23458" s="25"/>
    </row>
    <row r="23459">
      <c r="D23459" s="10"/>
      <c r="E23459" s="10"/>
      <c r="G23459" s="81"/>
      <c r="AU23459" s="25"/>
    </row>
    <row r="23460">
      <c r="D23460" s="10"/>
      <c r="E23460" s="10"/>
      <c r="G23460" s="81"/>
      <c r="AU23460" s="25"/>
    </row>
    <row r="23461">
      <c r="D23461" s="10"/>
      <c r="E23461" s="10"/>
      <c r="G23461" s="81"/>
      <c r="AU23461" s="25"/>
    </row>
    <row r="23462">
      <c r="D23462" s="10"/>
      <c r="E23462" s="10"/>
      <c r="G23462" s="81"/>
      <c r="AU23462" s="25"/>
    </row>
    <row r="23463">
      <c r="D23463" s="10"/>
      <c r="E23463" s="10"/>
      <c r="G23463" s="81"/>
      <c r="AU23463" s="25"/>
    </row>
    <row r="23464">
      <c r="D23464" s="10"/>
      <c r="E23464" s="10"/>
      <c r="G23464" s="81"/>
      <c r="AU23464" s="25"/>
    </row>
    <row r="23465">
      <c r="D23465" s="10"/>
      <c r="E23465" s="10"/>
      <c r="G23465" s="81"/>
      <c r="AU23465" s="25"/>
    </row>
    <row r="23466">
      <c r="D23466" s="10"/>
      <c r="E23466" s="10"/>
      <c r="G23466" s="81"/>
      <c r="AU23466" s="25"/>
    </row>
    <row r="23467">
      <c r="D23467" s="10"/>
      <c r="E23467" s="10"/>
      <c r="G23467" s="81"/>
      <c r="AU23467" s="25"/>
    </row>
    <row r="23468">
      <c r="D23468" s="10"/>
      <c r="E23468" s="10"/>
      <c r="G23468" s="81"/>
      <c r="AU23468" s="25"/>
    </row>
    <row r="23469">
      <c r="D23469" s="10"/>
      <c r="E23469" s="10"/>
      <c r="G23469" s="81"/>
      <c r="AU23469" s="25"/>
    </row>
    <row r="23470">
      <c r="D23470" s="10"/>
      <c r="E23470" s="10"/>
      <c r="G23470" s="81"/>
      <c r="AU23470" s="25"/>
    </row>
    <row r="23471">
      <c r="D23471" s="10"/>
      <c r="E23471" s="10"/>
      <c r="G23471" s="81"/>
      <c r="AU23471" s="25"/>
    </row>
    <row r="23472">
      <c r="D23472" s="10"/>
      <c r="E23472" s="10"/>
      <c r="G23472" s="81"/>
      <c r="AU23472" s="25"/>
    </row>
    <row r="23473">
      <c r="D23473" s="10"/>
      <c r="E23473" s="10"/>
      <c r="G23473" s="81"/>
      <c r="AU23473" s="25"/>
    </row>
    <row r="23474">
      <c r="D23474" s="10"/>
      <c r="E23474" s="10"/>
      <c r="G23474" s="81"/>
      <c r="AU23474" s="25"/>
    </row>
    <row r="23475">
      <c r="D23475" s="10"/>
      <c r="E23475" s="10"/>
      <c r="G23475" s="81"/>
      <c r="AU23475" s="25"/>
    </row>
    <row r="23476">
      <c r="D23476" s="10"/>
      <c r="E23476" s="10"/>
      <c r="G23476" s="81"/>
      <c r="AU23476" s="25"/>
    </row>
    <row r="23477">
      <c r="D23477" s="10"/>
      <c r="E23477" s="10"/>
      <c r="G23477" s="81"/>
      <c r="AU23477" s="25"/>
    </row>
    <row r="23478">
      <c r="D23478" s="10"/>
      <c r="E23478" s="10"/>
      <c r="G23478" s="81"/>
      <c r="AU23478" s="25"/>
    </row>
    <row r="23479">
      <c r="D23479" s="10"/>
      <c r="E23479" s="10"/>
      <c r="G23479" s="81"/>
      <c r="AU23479" s="25"/>
    </row>
    <row r="23480">
      <c r="D23480" s="10"/>
      <c r="E23480" s="10"/>
      <c r="G23480" s="81"/>
      <c r="AU23480" s="25"/>
    </row>
    <row r="23481">
      <c r="D23481" s="10"/>
      <c r="E23481" s="10"/>
      <c r="G23481" s="81"/>
      <c r="AU23481" s="25"/>
    </row>
    <row r="23482">
      <c r="D23482" s="10"/>
      <c r="E23482" s="10"/>
      <c r="G23482" s="81"/>
      <c r="AU23482" s="25"/>
    </row>
    <row r="23483">
      <c r="D23483" s="10"/>
      <c r="E23483" s="10"/>
      <c r="G23483" s="81"/>
      <c r="AU23483" s="25"/>
    </row>
    <row r="23484">
      <c r="D23484" s="10"/>
      <c r="E23484" s="10"/>
      <c r="G23484" s="81"/>
      <c r="AU23484" s="25"/>
    </row>
    <row r="23485">
      <c r="D23485" s="10"/>
      <c r="E23485" s="10"/>
      <c r="G23485" s="81"/>
      <c r="AU23485" s="25"/>
    </row>
    <row r="23486">
      <c r="D23486" s="10"/>
      <c r="E23486" s="10"/>
      <c r="G23486" s="81"/>
      <c r="AU23486" s="25"/>
    </row>
    <row r="23487">
      <c r="D23487" s="10"/>
      <c r="E23487" s="10"/>
      <c r="G23487" s="81"/>
      <c r="AU23487" s="25"/>
    </row>
    <row r="23488">
      <c r="D23488" s="10"/>
      <c r="E23488" s="10"/>
      <c r="G23488" s="81"/>
      <c r="AU23488" s="25"/>
    </row>
    <row r="23489">
      <c r="D23489" s="10"/>
      <c r="E23489" s="10"/>
      <c r="G23489" s="81"/>
      <c r="AU23489" s="25"/>
    </row>
    <row r="23490">
      <c r="D23490" s="10"/>
      <c r="E23490" s="10"/>
      <c r="G23490" s="81"/>
      <c r="AU23490" s="25"/>
    </row>
    <row r="23491">
      <c r="D23491" s="10"/>
      <c r="E23491" s="10"/>
      <c r="G23491" s="81"/>
      <c r="AU23491" s="25"/>
    </row>
    <row r="23492">
      <c r="D23492" s="10"/>
      <c r="E23492" s="10"/>
      <c r="G23492" s="81"/>
      <c r="AU23492" s="25"/>
    </row>
    <row r="23493">
      <c r="D23493" s="10"/>
      <c r="E23493" s="10"/>
      <c r="G23493" s="81"/>
      <c r="AU23493" s="25"/>
    </row>
    <row r="23494">
      <c r="D23494" s="10"/>
      <c r="E23494" s="10"/>
      <c r="G23494" s="81"/>
      <c r="AU23494" s="25"/>
    </row>
    <row r="23495">
      <c r="D23495" s="10"/>
      <c r="E23495" s="10"/>
      <c r="G23495" s="81"/>
      <c r="AU23495" s="25"/>
    </row>
    <row r="23496">
      <c r="D23496" s="10"/>
      <c r="E23496" s="10"/>
      <c r="G23496" s="81"/>
      <c r="AU23496" s="25"/>
    </row>
    <row r="23497">
      <c r="D23497" s="10"/>
      <c r="E23497" s="10"/>
      <c r="G23497" s="81"/>
      <c r="AU23497" s="25"/>
    </row>
    <row r="23498">
      <c r="D23498" s="10"/>
      <c r="E23498" s="10"/>
      <c r="G23498" s="81"/>
      <c r="AU23498" s="25"/>
    </row>
    <row r="23499">
      <c r="D23499" s="10"/>
      <c r="E23499" s="10"/>
      <c r="G23499" s="81"/>
      <c r="AU23499" s="25"/>
    </row>
    <row r="23500">
      <c r="D23500" s="10"/>
      <c r="E23500" s="10"/>
      <c r="G23500" s="81"/>
      <c r="AU23500" s="25"/>
    </row>
    <row r="23501">
      <c r="D23501" s="10"/>
      <c r="E23501" s="10"/>
      <c r="G23501" s="81"/>
      <c r="AU23501" s="25"/>
    </row>
    <row r="23502">
      <c r="D23502" s="10"/>
      <c r="E23502" s="10"/>
      <c r="G23502" s="81"/>
      <c r="AU23502" s="25"/>
    </row>
    <row r="23503">
      <c r="D23503" s="10"/>
      <c r="E23503" s="10"/>
      <c r="G23503" s="81"/>
      <c r="AU23503" s="25"/>
    </row>
    <row r="23504">
      <c r="D23504" s="10"/>
      <c r="E23504" s="10"/>
      <c r="G23504" s="81"/>
      <c r="AU23504" s="25"/>
    </row>
    <row r="23505">
      <c r="D23505" s="10"/>
      <c r="E23505" s="10"/>
      <c r="G23505" s="81"/>
      <c r="AU23505" s="25"/>
    </row>
    <row r="23506">
      <c r="D23506" s="10"/>
      <c r="E23506" s="10"/>
      <c r="G23506" s="81"/>
      <c r="AU23506" s="25"/>
    </row>
    <row r="23507">
      <c r="D23507" s="10"/>
      <c r="E23507" s="10"/>
      <c r="G23507" s="81"/>
      <c r="AU23507" s="25"/>
    </row>
    <row r="23508">
      <c r="D23508" s="10"/>
      <c r="E23508" s="10"/>
      <c r="G23508" s="81"/>
      <c r="AU23508" s="25"/>
    </row>
    <row r="23509">
      <c r="D23509" s="10"/>
      <c r="E23509" s="10"/>
      <c r="G23509" s="81"/>
      <c r="AU23509" s="25"/>
    </row>
    <row r="23510">
      <c r="D23510" s="10"/>
      <c r="E23510" s="10"/>
      <c r="G23510" s="81"/>
      <c r="AU23510" s="25"/>
    </row>
    <row r="23511">
      <c r="D23511" s="10"/>
      <c r="E23511" s="10"/>
      <c r="G23511" s="81"/>
      <c r="AU23511" s="25"/>
    </row>
    <row r="23512">
      <c r="D23512" s="10"/>
      <c r="E23512" s="10"/>
      <c r="G23512" s="81"/>
      <c r="AU23512" s="25"/>
    </row>
    <row r="23513">
      <c r="D23513" s="10"/>
      <c r="E23513" s="10"/>
      <c r="G23513" s="81"/>
      <c r="AU23513" s="25"/>
    </row>
    <row r="23514">
      <c r="D23514" s="10"/>
      <c r="E23514" s="10"/>
      <c r="G23514" s="81"/>
      <c r="AU23514" s="25"/>
    </row>
    <row r="23515">
      <c r="D23515" s="10"/>
      <c r="E23515" s="10"/>
      <c r="G23515" s="81"/>
      <c r="AU23515" s="25"/>
    </row>
    <row r="23516">
      <c r="D23516" s="10"/>
      <c r="E23516" s="10"/>
      <c r="G23516" s="81"/>
      <c r="AU23516" s="25"/>
    </row>
    <row r="23517">
      <c r="D23517" s="10"/>
      <c r="E23517" s="10"/>
      <c r="G23517" s="81"/>
      <c r="AU23517" s="25"/>
    </row>
    <row r="23518">
      <c r="D23518" s="10"/>
      <c r="E23518" s="10"/>
      <c r="G23518" s="81"/>
      <c r="AU23518" s="25"/>
    </row>
    <row r="23519">
      <c r="D23519" s="10"/>
      <c r="E23519" s="10"/>
      <c r="G23519" s="81"/>
      <c r="AU23519" s="25"/>
    </row>
    <row r="23520">
      <c r="D23520" s="10"/>
      <c r="E23520" s="10"/>
      <c r="G23520" s="81"/>
      <c r="AU23520" s="25"/>
    </row>
    <row r="23521">
      <c r="D23521" s="10"/>
      <c r="E23521" s="10"/>
      <c r="G23521" s="81"/>
      <c r="AU23521" s="25"/>
    </row>
    <row r="23522">
      <c r="D23522" s="10"/>
      <c r="E23522" s="10"/>
      <c r="G23522" s="81"/>
      <c r="AU23522" s="25"/>
    </row>
    <row r="23523">
      <c r="D23523" s="10"/>
      <c r="E23523" s="10"/>
      <c r="G23523" s="81"/>
      <c r="AU23523" s="25"/>
    </row>
    <row r="23524">
      <c r="D23524" s="10"/>
      <c r="E23524" s="10"/>
      <c r="G23524" s="81"/>
      <c r="AU23524" s="25"/>
    </row>
    <row r="23525">
      <c r="D23525" s="10"/>
      <c r="E23525" s="10"/>
      <c r="G23525" s="81"/>
      <c r="AU23525" s="25"/>
    </row>
    <row r="23526">
      <c r="D23526" s="10"/>
      <c r="E23526" s="10"/>
      <c r="G23526" s="81"/>
      <c r="AU23526" s="25"/>
    </row>
    <row r="23527">
      <c r="D23527" s="10"/>
      <c r="E23527" s="10"/>
      <c r="G23527" s="81"/>
      <c r="AU23527" s="25"/>
    </row>
    <row r="23528">
      <c r="D23528" s="10"/>
      <c r="E23528" s="10"/>
      <c r="G23528" s="81"/>
      <c r="AU23528" s="25"/>
    </row>
    <row r="23529">
      <c r="D23529" s="10"/>
      <c r="E23529" s="10"/>
      <c r="G23529" s="81"/>
      <c r="AU23529" s="25"/>
    </row>
    <row r="23530">
      <c r="D23530" s="10"/>
      <c r="E23530" s="10"/>
      <c r="G23530" s="81"/>
      <c r="AU23530" s="25"/>
    </row>
    <row r="23531">
      <c r="D23531" s="10"/>
      <c r="E23531" s="10"/>
      <c r="G23531" s="81"/>
      <c r="AU23531" s="25"/>
    </row>
    <row r="23532">
      <c r="D23532" s="10"/>
      <c r="E23532" s="10"/>
      <c r="G23532" s="81"/>
      <c r="AU23532" s="25"/>
    </row>
    <row r="23533">
      <c r="D23533" s="10"/>
      <c r="E23533" s="10"/>
      <c r="G23533" s="81"/>
      <c r="AU23533" s="25"/>
    </row>
    <row r="23534">
      <c r="D23534" s="10"/>
      <c r="E23534" s="10"/>
      <c r="G23534" s="81"/>
      <c r="AU23534" s="25"/>
    </row>
    <row r="23535">
      <c r="D23535" s="10"/>
      <c r="E23535" s="10"/>
      <c r="G23535" s="81"/>
      <c r="AU23535" s="25"/>
    </row>
    <row r="23536">
      <c r="D23536" s="10"/>
      <c r="E23536" s="10"/>
      <c r="G23536" s="81"/>
      <c r="AU23536" s="25"/>
    </row>
    <row r="23537">
      <c r="D23537" s="10"/>
      <c r="E23537" s="10"/>
      <c r="G23537" s="81"/>
      <c r="AU23537" s="25"/>
    </row>
    <row r="23538">
      <c r="D23538" s="10"/>
      <c r="E23538" s="10"/>
      <c r="G23538" s="81"/>
      <c r="AU23538" s="25"/>
    </row>
    <row r="23539">
      <c r="D23539" s="10"/>
      <c r="E23539" s="10"/>
      <c r="G23539" s="81"/>
      <c r="AU23539" s="25"/>
    </row>
    <row r="23540">
      <c r="D23540" s="10"/>
      <c r="E23540" s="10"/>
      <c r="G23540" s="81"/>
      <c r="AU23540" s="25"/>
    </row>
    <row r="23541">
      <c r="D23541" s="10"/>
      <c r="E23541" s="10"/>
      <c r="G23541" s="81"/>
      <c r="AU23541" s="25"/>
    </row>
    <row r="23542">
      <c r="D23542" s="10"/>
      <c r="E23542" s="10"/>
      <c r="G23542" s="81"/>
      <c r="AU23542" s="25"/>
    </row>
    <row r="23543">
      <c r="D23543" s="10"/>
      <c r="E23543" s="10"/>
      <c r="G23543" s="81"/>
      <c r="AU23543" s="25"/>
    </row>
    <row r="23544">
      <c r="D23544" s="10"/>
      <c r="E23544" s="10"/>
      <c r="G23544" s="81"/>
      <c r="AU23544" s="25"/>
    </row>
    <row r="23545">
      <c r="D23545" s="10"/>
      <c r="E23545" s="10"/>
      <c r="G23545" s="81"/>
      <c r="AU23545" s="25"/>
    </row>
    <row r="23546">
      <c r="D23546" s="10"/>
      <c r="E23546" s="10"/>
      <c r="G23546" s="81"/>
      <c r="AU23546" s="25"/>
    </row>
    <row r="23547">
      <c r="D23547" s="10"/>
      <c r="E23547" s="10"/>
      <c r="G23547" s="81"/>
      <c r="AU23547" s="25"/>
    </row>
    <row r="23548">
      <c r="D23548" s="10"/>
      <c r="E23548" s="10"/>
      <c r="G23548" s="81"/>
      <c r="AU23548" s="25"/>
    </row>
    <row r="23549">
      <c r="D23549" s="10"/>
      <c r="E23549" s="10"/>
      <c r="G23549" s="81"/>
      <c r="AU23549" s="25"/>
    </row>
    <row r="23550">
      <c r="D23550" s="10"/>
      <c r="E23550" s="10"/>
      <c r="G23550" s="81"/>
      <c r="AU23550" s="25"/>
    </row>
    <row r="23551">
      <c r="D23551" s="10"/>
      <c r="E23551" s="10"/>
      <c r="G23551" s="81"/>
      <c r="AU23551" s="25"/>
    </row>
    <row r="23552">
      <c r="D23552" s="10"/>
      <c r="E23552" s="10"/>
      <c r="G23552" s="81"/>
      <c r="AU23552" s="25"/>
    </row>
    <row r="23553">
      <c r="D23553" s="10"/>
      <c r="E23553" s="10"/>
      <c r="G23553" s="81"/>
      <c r="AU23553" s="25"/>
    </row>
    <row r="23554">
      <c r="D23554" s="10"/>
      <c r="E23554" s="10"/>
      <c r="G23554" s="81"/>
      <c r="AU23554" s="25"/>
    </row>
    <row r="23555">
      <c r="D23555" s="10"/>
      <c r="E23555" s="10"/>
      <c r="G23555" s="81"/>
      <c r="AU23555" s="25"/>
    </row>
    <row r="23556">
      <c r="D23556" s="10"/>
      <c r="E23556" s="10"/>
      <c r="G23556" s="81"/>
      <c r="AU23556" s="25"/>
    </row>
    <row r="23557">
      <c r="D23557" s="10"/>
      <c r="E23557" s="10"/>
      <c r="G23557" s="81"/>
      <c r="AU23557" s="25"/>
    </row>
    <row r="23558">
      <c r="D23558" s="10"/>
      <c r="E23558" s="10"/>
      <c r="G23558" s="81"/>
      <c r="AU23558" s="25"/>
    </row>
    <row r="23559">
      <c r="D23559" s="10"/>
      <c r="E23559" s="10"/>
      <c r="G23559" s="81"/>
      <c r="AU23559" s="25"/>
    </row>
    <row r="23560">
      <c r="D23560" s="10"/>
      <c r="E23560" s="10"/>
      <c r="G23560" s="81"/>
      <c r="AU23560" s="25"/>
    </row>
    <row r="23561">
      <c r="D23561" s="10"/>
      <c r="E23561" s="10"/>
      <c r="G23561" s="81"/>
      <c r="AU23561" s="25"/>
    </row>
    <row r="23562">
      <c r="D23562" s="10"/>
      <c r="E23562" s="10"/>
      <c r="G23562" s="81"/>
      <c r="AU23562" s="25"/>
    </row>
    <row r="23563">
      <c r="D23563" s="10"/>
      <c r="E23563" s="10"/>
      <c r="G23563" s="81"/>
      <c r="AU23563" s="25"/>
    </row>
    <row r="23564">
      <c r="D23564" s="10"/>
      <c r="E23564" s="10"/>
      <c r="G23564" s="81"/>
      <c r="AU23564" s="25"/>
    </row>
    <row r="23565">
      <c r="D23565" s="10"/>
      <c r="E23565" s="10"/>
      <c r="G23565" s="81"/>
      <c r="AU23565" s="25"/>
    </row>
    <row r="23566">
      <c r="D23566" s="10"/>
      <c r="E23566" s="10"/>
      <c r="G23566" s="81"/>
      <c r="AU23566" s="25"/>
    </row>
    <row r="23567">
      <c r="D23567" s="10"/>
      <c r="E23567" s="10"/>
      <c r="G23567" s="81"/>
      <c r="AU23567" s="25"/>
    </row>
    <row r="23568">
      <c r="D23568" s="10"/>
      <c r="E23568" s="10"/>
      <c r="G23568" s="81"/>
      <c r="AU23568" s="25"/>
    </row>
    <row r="23569">
      <c r="D23569" s="10"/>
      <c r="E23569" s="10"/>
      <c r="G23569" s="81"/>
      <c r="AU23569" s="25"/>
    </row>
    <row r="23570">
      <c r="D23570" s="10"/>
      <c r="E23570" s="10"/>
      <c r="G23570" s="81"/>
      <c r="AU23570" s="25"/>
    </row>
    <row r="23571">
      <c r="D23571" s="10"/>
      <c r="E23571" s="10"/>
      <c r="G23571" s="81"/>
      <c r="AU23571" s="25"/>
    </row>
    <row r="23572">
      <c r="D23572" s="10"/>
      <c r="E23572" s="10"/>
      <c r="G23572" s="81"/>
      <c r="AU23572" s="25"/>
    </row>
    <row r="23573">
      <c r="D23573" s="10"/>
      <c r="E23573" s="10"/>
      <c r="G23573" s="81"/>
      <c r="AU23573" s="25"/>
    </row>
    <row r="23574">
      <c r="D23574" s="10"/>
      <c r="E23574" s="10"/>
      <c r="G23574" s="81"/>
      <c r="AU23574" s="25"/>
    </row>
    <row r="23575">
      <c r="D23575" s="10"/>
      <c r="E23575" s="10"/>
      <c r="G23575" s="81"/>
      <c r="AU23575" s="25"/>
    </row>
    <row r="23576">
      <c r="D23576" s="10"/>
      <c r="E23576" s="10"/>
      <c r="G23576" s="81"/>
      <c r="AU23576" s="25"/>
    </row>
    <row r="23577">
      <c r="D23577" s="10"/>
      <c r="E23577" s="10"/>
      <c r="G23577" s="81"/>
      <c r="AU23577" s="25"/>
    </row>
    <row r="23578">
      <c r="D23578" s="10"/>
      <c r="E23578" s="10"/>
      <c r="G23578" s="81"/>
      <c r="AU23578" s="25"/>
    </row>
    <row r="23579">
      <c r="D23579" s="10"/>
      <c r="E23579" s="10"/>
      <c r="G23579" s="81"/>
      <c r="AU23579" s="25"/>
    </row>
    <row r="23580">
      <c r="D23580" s="10"/>
      <c r="E23580" s="10"/>
      <c r="G23580" s="81"/>
      <c r="AU23580" s="25"/>
    </row>
    <row r="23581">
      <c r="D23581" s="10"/>
      <c r="E23581" s="10"/>
      <c r="G23581" s="81"/>
      <c r="AU23581" s="25"/>
    </row>
    <row r="23582">
      <c r="D23582" s="10"/>
      <c r="E23582" s="10"/>
      <c r="G23582" s="81"/>
      <c r="AU23582" s="25"/>
    </row>
    <row r="23583">
      <c r="D23583" s="10"/>
      <c r="E23583" s="10"/>
      <c r="G23583" s="81"/>
      <c r="AU23583" s="25"/>
    </row>
    <row r="23584">
      <c r="D23584" s="10"/>
      <c r="E23584" s="10"/>
      <c r="G23584" s="81"/>
      <c r="AU23584" s="25"/>
    </row>
    <row r="23585">
      <c r="D23585" s="10"/>
      <c r="E23585" s="10"/>
      <c r="G23585" s="81"/>
      <c r="AU23585" s="25"/>
    </row>
    <row r="23586">
      <c r="D23586" s="10"/>
      <c r="E23586" s="10"/>
      <c r="G23586" s="81"/>
      <c r="AU23586" s="25"/>
    </row>
    <row r="23587">
      <c r="D23587" s="10"/>
      <c r="E23587" s="10"/>
      <c r="G23587" s="81"/>
      <c r="AU23587" s="25"/>
    </row>
    <row r="23588">
      <c r="D23588" s="10"/>
      <c r="E23588" s="10"/>
      <c r="G23588" s="81"/>
      <c r="AU23588" s="25"/>
    </row>
    <row r="23589">
      <c r="D23589" s="10"/>
      <c r="E23589" s="10"/>
      <c r="G23589" s="81"/>
      <c r="AU23589" s="25"/>
    </row>
    <row r="23590">
      <c r="D23590" s="10"/>
      <c r="E23590" s="10"/>
      <c r="G23590" s="81"/>
      <c r="AU23590" s="25"/>
    </row>
    <row r="23591">
      <c r="D23591" s="10"/>
      <c r="E23591" s="10"/>
      <c r="G23591" s="81"/>
      <c r="AU23591" s="25"/>
    </row>
    <row r="23592">
      <c r="D23592" s="10"/>
      <c r="E23592" s="10"/>
      <c r="G23592" s="81"/>
      <c r="AU23592" s="25"/>
    </row>
    <row r="23593">
      <c r="D23593" s="10"/>
      <c r="E23593" s="10"/>
      <c r="G23593" s="81"/>
      <c r="AU23593" s="25"/>
    </row>
    <row r="23594">
      <c r="D23594" s="10"/>
      <c r="E23594" s="10"/>
      <c r="G23594" s="81"/>
      <c r="AU23594" s="25"/>
    </row>
    <row r="23595">
      <c r="D23595" s="10"/>
      <c r="E23595" s="10"/>
      <c r="G23595" s="81"/>
      <c r="AU23595" s="25"/>
    </row>
    <row r="23596">
      <c r="D23596" s="10"/>
      <c r="E23596" s="10"/>
      <c r="G23596" s="81"/>
      <c r="AU23596" s="25"/>
    </row>
    <row r="23597">
      <c r="D23597" s="10"/>
      <c r="E23597" s="10"/>
      <c r="G23597" s="81"/>
      <c r="AU23597" s="25"/>
    </row>
    <row r="23598">
      <c r="D23598" s="10"/>
      <c r="E23598" s="10"/>
      <c r="G23598" s="81"/>
      <c r="AU23598" s="25"/>
    </row>
    <row r="23599">
      <c r="D23599" s="10"/>
      <c r="E23599" s="10"/>
      <c r="G23599" s="81"/>
      <c r="AU23599" s="25"/>
    </row>
    <row r="23600">
      <c r="D23600" s="10"/>
      <c r="E23600" s="10"/>
      <c r="G23600" s="81"/>
      <c r="AU23600" s="25"/>
    </row>
    <row r="23601">
      <c r="D23601" s="10"/>
      <c r="E23601" s="10"/>
      <c r="G23601" s="81"/>
      <c r="AU23601" s="25"/>
    </row>
    <row r="23602">
      <c r="D23602" s="10"/>
      <c r="E23602" s="10"/>
      <c r="G23602" s="81"/>
      <c r="AU23602" s="25"/>
    </row>
    <row r="23603">
      <c r="D23603" s="10"/>
      <c r="E23603" s="10"/>
      <c r="G23603" s="81"/>
      <c r="AU23603" s="25"/>
    </row>
    <row r="23604">
      <c r="D23604" s="10"/>
      <c r="E23604" s="10"/>
      <c r="G23604" s="81"/>
      <c r="AU23604" s="25"/>
    </row>
    <row r="23605">
      <c r="D23605" s="10"/>
      <c r="E23605" s="10"/>
      <c r="G23605" s="81"/>
      <c r="AU23605" s="25"/>
    </row>
    <row r="23606">
      <c r="D23606" s="10"/>
      <c r="E23606" s="10"/>
      <c r="G23606" s="81"/>
      <c r="AU23606" s="25"/>
    </row>
    <row r="23607">
      <c r="D23607" s="10"/>
      <c r="E23607" s="10"/>
      <c r="G23607" s="81"/>
      <c r="AU23607" s="25"/>
    </row>
    <row r="23608">
      <c r="D23608" s="10"/>
      <c r="E23608" s="10"/>
      <c r="G23608" s="81"/>
      <c r="AU23608" s="25"/>
    </row>
    <row r="23609">
      <c r="D23609" s="10"/>
      <c r="E23609" s="10"/>
      <c r="G23609" s="81"/>
      <c r="AU23609" s="25"/>
    </row>
    <row r="23610">
      <c r="D23610" s="10"/>
      <c r="E23610" s="10"/>
      <c r="G23610" s="81"/>
      <c r="AU23610" s="25"/>
    </row>
    <row r="23611">
      <c r="D23611" s="10"/>
      <c r="E23611" s="10"/>
      <c r="G23611" s="81"/>
      <c r="AU23611" s="25"/>
    </row>
    <row r="23612">
      <c r="D23612" s="10"/>
      <c r="E23612" s="10"/>
      <c r="G23612" s="81"/>
      <c r="AU23612" s="25"/>
    </row>
    <row r="23613">
      <c r="D23613" s="10"/>
      <c r="E23613" s="10"/>
      <c r="G23613" s="81"/>
      <c r="AU23613" s="25"/>
    </row>
    <row r="23614">
      <c r="D23614" s="10"/>
      <c r="E23614" s="10"/>
      <c r="G23614" s="81"/>
      <c r="AU23614" s="25"/>
    </row>
    <row r="23615">
      <c r="D23615" s="10"/>
      <c r="E23615" s="10"/>
      <c r="G23615" s="81"/>
      <c r="AU23615" s="25"/>
    </row>
    <row r="23616">
      <c r="D23616" s="10"/>
      <c r="E23616" s="10"/>
      <c r="G23616" s="81"/>
      <c r="AU23616" s="25"/>
    </row>
    <row r="23617">
      <c r="D23617" s="10"/>
      <c r="E23617" s="10"/>
      <c r="G23617" s="81"/>
      <c r="AU23617" s="25"/>
    </row>
    <row r="23618">
      <c r="D23618" s="10"/>
      <c r="E23618" s="10"/>
      <c r="G23618" s="81"/>
      <c r="AU23618" s="25"/>
    </row>
    <row r="23619">
      <c r="D23619" s="10"/>
      <c r="E23619" s="10"/>
      <c r="G23619" s="81"/>
      <c r="AU23619" s="25"/>
    </row>
    <row r="23620">
      <c r="D23620" s="10"/>
      <c r="E23620" s="10"/>
      <c r="G23620" s="81"/>
      <c r="AU23620" s="25"/>
    </row>
    <row r="23621">
      <c r="D23621" s="10"/>
      <c r="E23621" s="10"/>
      <c r="G23621" s="81"/>
      <c r="AU23621" s="25"/>
    </row>
    <row r="23622">
      <c r="D23622" s="10"/>
      <c r="E23622" s="10"/>
      <c r="G23622" s="81"/>
      <c r="AU23622" s="25"/>
    </row>
    <row r="23623">
      <c r="D23623" s="10"/>
      <c r="E23623" s="10"/>
      <c r="G23623" s="81"/>
      <c r="AU23623" s="25"/>
    </row>
    <row r="23624">
      <c r="D23624" s="10"/>
      <c r="E23624" s="10"/>
      <c r="G23624" s="81"/>
      <c r="AU23624" s="25"/>
    </row>
    <row r="23625">
      <c r="D23625" s="10"/>
      <c r="E23625" s="10"/>
      <c r="G23625" s="81"/>
      <c r="AU23625" s="25"/>
    </row>
    <row r="23626">
      <c r="D23626" s="10"/>
      <c r="E23626" s="10"/>
      <c r="G23626" s="81"/>
      <c r="AU23626" s="25"/>
    </row>
    <row r="23627">
      <c r="D23627" s="10"/>
      <c r="E23627" s="10"/>
      <c r="G23627" s="81"/>
      <c r="AU23627" s="25"/>
    </row>
    <row r="23628">
      <c r="D23628" s="10"/>
      <c r="E23628" s="10"/>
      <c r="G23628" s="81"/>
      <c r="AU23628" s="25"/>
    </row>
    <row r="23629">
      <c r="D23629" s="10"/>
      <c r="E23629" s="10"/>
      <c r="G23629" s="81"/>
      <c r="AU23629" s="25"/>
    </row>
    <row r="23630">
      <c r="D23630" s="10"/>
      <c r="E23630" s="10"/>
      <c r="G23630" s="81"/>
      <c r="AU23630" s="25"/>
    </row>
    <row r="23631">
      <c r="D23631" s="10"/>
      <c r="E23631" s="10"/>
      <c r="G23631" s="81"/>
      <c r="AU23631" s="25"/>
    </row>
    <row r="23632">
      <c r="D23632" s="10"/>
      <c r="E23632" s="10"/>
      <c r="G23632" s="81"/>
      <c r="AU23632" s="25"/>
    </row>
    <row r="23633">
      <c r="D23633" s="10"/>
      <c r="E23633" s="10"/>
      <c r="G23633" s="81"/>
      <c r="AU23633" s="25"/>
    </row>
    <row r="23634">
      <c r="D23634" s="10"/>
      <c r="E23634" s="10"/>
      <c r="G23634" s="81"/>
      <c r="AU23634" s="25"/>
    </row>
    <row r="23635">
      <c r="D23635" s="10"/>
      <c r="E23635" s="10"/>
      <c r="G23635" s="81"/>
      <c r="AU23635" s="25"/>
    </row>
    <row r="23636">
      <c r="D23636" s="10"/>
      <c r="E23636" s="10"/>
      <c r="G23636" s="81"/>
      <c r="AU23636" s="25"/>
    </row>
    <row r="23637">
      <c r="D23637" s="10"/>
      <c r="E23637" s="10"/>
      <c r="G23637" s="81"/>
      <c r="AU23637" s="25"/>
    </row>
    <row r="23638">
      <c r="D23638" s="10"/>
      <c r="E23638" s="10"/>
      <c r="G23638" s="81"/>
      <c r="AU23638" s="25"/>
    </row>
    <row r="23639">
      <c r="D23639" s="10"/>
      <c r="E23639" s="10"/>
      <c r="G23639" s="81"/>
      <c r="AU23639" s="25"/>
    </row>
    <row r="23640">
      <c r="D23640" s="10"/>
      <c r="E23640" s="10"/>
      <c r="G23640" s="81"/>
      <c r="AU23640" s="25"/>
    </row>
    <row r="23641">
      <c r="D23641" s="10"/>
      <c r="E23641" s="10"/>
      <c r="G23641" s="81"/>
      <c r="AU23641" s="25"/>
    </row>
    <row r="23642">
      <c r="D23642" s="10"/>
      <c r="E23642" s="10"/>
      <c r="G23642" s="81"/>
      <c r="AU23642" s="25"/>
    </row>
    <row r="23643">
      <c r="D23643" s="10"/>
      <c r="E23643" s="10"/>
      <c r="G23643" s="81"/>
      <c r="AU23643" s="25"/>
    </row>
    <row r="23644">
      <c r="D23644" s="10"/>
      <c r="E23644" s="10"/>
      <c r="G23644" s="81"/>
      <c r="AU23644" s="25"/>
    </row>
    <row r="23645">
      <c r="D23645" s="10"/>
      <c r="E23645" s="10"/>
      <c r="G23645" s="81"/>
      <c r="AU23645" s="25"/>
    </row>
    <row r="23646">
      <c r="D23646" s="10"/>
      <c r="E23646" s="10"/>
      <c r="G23646" s="81"/>
      <c r="AU23646" s="25"/>
    </row>
    <row r="23647">
      <c r="D23647" s="10"/>
      <c r="E23647" s="10"/>
      <c r="G23647" s="81"/>
      <c r="AU23647" s="25"/>
    </row>
    <row r="23648">
      <c r="D23648" s="10"/>
      <c r="E23648" s="10"/>
      <c r="G23648" s="81"/>
      <c r="AU23648" s="25"/>
    </row>
    <row r="23649">
      <c r="D23649" s="10"/>
      <c r="E23649" s="10"/>
      <c r="G23649" s="81"/>
      <c r="AU23649" s="25"/>
    </row>
    <row r="23650">
      <c r="D23650" s="10"/>
      <c r="E23650" s="10"/>
      <c r="G23650" s="81"/>
      <c r="AU23650" s="25"/>
    </row>
    <row r="23651">
      <c r="D23651" s="10"/>
      <c r="E23651" s="10"/>
      <c r="G23651" s="81"/>
      <c r="AU23651" s="25"/>
    </row>
    <row r="23652">
      <c r="D23652" s="10"/>
      <c r="E23652" s="10"/>
      <c r="G23652" s="81"/>
      <c r="AU23652" s="25"/>
    </row>
    <row r="23653">
      <c r="D23653" s="10"/>
      <c r="E23653" s="10"/>
      <c r="G23653" s="81"/>
      <c r="AU23653" s="25"/>
    </row>
    <row r="23654">
      <c r="D23654" s="10"/>
      <c r="E23654" s="10"/>
      <c r="G23654" s="81"/>
      <c r="AU23654" s="25"/>
    </row>
    <row r="23655">
      <c r="D23655" s="10"/>
      <c r="E23655" s="10"/>
      <c r="G23655" s="81"/>
      <c r="AU23655" s="25"/>
    </row>
    <row r="23656">
      <c r="D23656" s="10"/>
      <c r="E23656" s="10"/>
      <c r="G23656" s="81"/>
      <c r="AU23656" s="25"/>
    </row>
    <row r="23657">
      <c r="D23657" s="10"/>
      <c r="E23657" s="10"/>
      <c r="G23657" s="81"/>
      <c r="AU23657" s="25"/>
    </row>
    <row r="23658">
      <c r="D23658" s="10"/>
      <c r="E23658" s="10"/>
      <c r="G23658" s="81"/>
      <c r="AU23658" s="25"/>
    </row>
    <row r="23659">
      <c r="D23659" s="10"/>
      <c r="E23659" s="10"/>
      <c r="G23659" s="81"/>
      <c r="AU23659" s="25"/>
    </row>
    <row r="23660">
      <c r="D23660" s="10"/>
      <c r="E23660" s="10"/>
      <c r="G23660" s="81"/>
      <c r="AU23660" s="25"/>
    </row>
    <row r="23661">
      <c r="D23661" s="10"/>
      <c r="E23661" s="10"/>
      <c r="G23661" s="81"/>
      <c r="AU23661" s="25"/>
    </row>
    <row r="23662">
      <c r="D23662" s="10"/>
      <c r="E23662" s="10"/>
      <c r="G23662" s="81"/>
      <c r="AU23662" s="25"/>
    </row>
    <row r="23663">
      <c r="D23663" s="10"/>
      <c r="E23663" s="10"/>
      <c r="G23663" s="81"/>
      <c r="AU23663" s="25"/>
    </row>
    <row r="23664">
      <c r="D23664" s="10"/>
      <c r="E23664" s="10"/>
      <c r="G23664" s="81"/>
      <c r="AU23664" s="25"/>
    </row>
    <row r="23665">
      <c r="D23665" s="10"/>
      <c r="E23665" s="10"/>
      <c r="G23665" s="81"/>
      <c r="AU23665" s="25"/>
    </row>
    <row r="23666">
      <c r="D23666" s="10"/>
      <c r="E23666" s="10"/>
      <c r="G23666" s="81"/>
      <c r="AU23666" s="25"/>
    </row>
    <row r="23667">
      <c r="D23667" s="10"/>
      <c r="E23667" s="10"/>
      <c r="G23667" s="81"/>
      <c r="AU23667" s="25"/>
    </row>
    <row r="23668">
      <c r="D23668" s="10"/>
      <c r="E23668" s="10"/>
      <c r="G23668" s="81"/>
      <c r="AU23668" s="25"/>
    </row>
    <row r="23669">
      <c r="D23669" s="10"/>
      <c r="E23669" s="10"/>
      <c r="G23669" s="81"/>
      <c r="AU23669" s="25"/>
    </row>
    <row r="23670">
      <c r="D23670" s="10"/>
      <c r="E23670" s="10"/>
      <c r="G23670" s="81"/>
      <c r="AU23670" s="25"/>
    </row>
    <row r="23671">
      <c r="D23671" s="10"/>
      <c r="E23671" s="10"/>
      <c r="G23671" s="81"/>
      <c r="AU23671" s="25"/>
    </row>
    <row r="23672">
      <c r="D23672" s="10"/>
      <c r="E23672" s="10"/>
      <c r="G23672" s="81"/>
      <c r="AU23672" s="25"/>
    </row>
    <row r="23673">
      <c r="D23673" s="10"/>
      <c r="E23673" s="10"/>
      <c r="G23673" s="81"/>
      <c r="AU23673" s="25"/>
    </row>
    <row r="23674">
      <c r="D23674" s="10"/>
      <c r="E23674" s="10"/>
      <c r="G23674" s="81"/>
      <c r="AU23674" s="25"/>
    </row>
    <row r="23675">
      <c r="D23675" s="10"/>
      <c r="E23675" s="10"/>
      <c r="G23675" s="81"/>
      <c r="AU23675" s="25"/>
    </row>
    <row r="23676">
      <c r="D23676" s="10"/>
      <c r="E23676" s="10"/>
      <c r="G23676" s="81"/>
      <c r="AU23676" s="25"/>
    </row>
    <row r="23677">
      <c r="D23677" s="10"/>
      <c r="E23677" s="10"/>
      <c r="G23677" s="81"/>
      <c r="AU23677" s="25"/>
    </row>
    <row r="23678">
      <c r="D23678" s="10"/>
      <c r="E23678" s="10"/>
      <c r="G23678" s="81"/>
      <c r="AU23678" s="25"/>
    </row>
    <row r="23679">
      <c r="D23679" s="10"/>
      <c r="E23679" s="10"/>
      <c r="G23679" s="81"/>
      <c r="AU23679" s="25"/>
    </row>
    <row r="23680">
      <c r="D23680" s="10"/>
      <c r="E23680" s="10"/>
      <c r="G23680" s="81"/>
      <c r="AU23680" s="25"/>
    </row>
    <row r="23681">
      <c r="D23681" s="10"/>
      <c r="E23681" s="10"/>
      <c r="G23681" s="81"/>
      <c r="AU23681" s="25"/>
    </row>
    <row r="23682">
      <c r="D23682" s="10"/>
      <c r="E23682" s="10"/>
      <c r="G23682" s="81"/>
      <c r="AU23682" s="25"/>
    </row>
    <row r="23683">
      <c r="D23683" s="10"/>
      <c r="E23683" s="10"/>
      <c r="G23683" s="81"/>
      <c r="AU23683" s="25"/>
    </row>
    <row r="23684">
      <c r="D23684" s="10"/>
      <c r="E23684" s="10"/>
      <c r="G23684" s="81"/>
      <c r="AU23684" s="25"/>
    </row>
    <row r="23685">
      <c r="D23685" s="10"/>
      <c r="E23685" s="10"/>
      <c r="G23685" s="81"/>
      <c r="AU23685" s="25"/>
    </row>
    <row r="23686">
      <c r="D23686" s="10"/>
      <c r="E23686" s="10"/>
      <c r="G23686" s="81"/>
      <c r="AU23686" s="25"/>
    </row>
    <row r="23687">
      <c r="D23687" s="10"/>
      <c r="E23687" s="10"/>
      <c r="G23687" s="81"/>
      <c r="AU23687" s="25"/>
    </row>
    <row r="23688">
      <c r="D23688" s="10"/>
      <c r="E23688" s="10"/>
      <c r="G23688" s="81"/>
      <c r="AU23688" s="25"/>
    </row>
    <row r="23689">
      <c r="D23689" s="10"/>
      <c r="E23689" s="10"/>
      <c r="G23689" s="81"/>
      <c r="AU23689" s="25"/>
    </row>
    <row r="23690">
      <c r="D23690" s="10"/>
      <c r="E23690" s="10"/>
      <c r="G23690" s="81"/>
      <c r="AU23690" s="25"/>
    </row>
    <row r="23691">
      <c r="D23691" s="10"/>
      <c r="E23691" s="10"/>
      <c r="G23691" s="81"/>
      <c r="AU23691" s="25"/>
    </row>
    <row r="23692">
      <c r="D23692" s="10"/>
      <c r="E23692" s="10"/>
      <c r="G23692" s="81"/>
      <c r="AU23692" s="25"/>
    </row>
    <row r="23693">
      <c r="D23693" s="10"/>
      <c r="E23693" s="10"/>
      <c r="G23693" s="81"/>
      <c r="AU23693" s="25"/>
    </row>
    <row r="23694">
      <c r="D23694" s="10"/>
      <c r="E23694" s="10"/>
      <c r="G23694" s="81"/>
      <c r="AU23694" s="25"/>
    </row>
    <row r="23695">
      <c r="D23695" s="10"/>
      <c r="E23695" s="10"/>
      <c r="G23695" s="81"/>
      <c r="AU23695" s="25"/>
    </row>
    <row r="23696">
      <c r="D23696" s="10"/>
      <c r="E23696" s="10"/>
      <c r="G23696" s="81"/>
      <c r="AU23696" s="25"/>
    </row>
    <row r="23697">
      <c r="D23697" s="10"/>
      <c r="E23697" s="10"/>
      <c r="G23697" s="81"/>
      <c r="AU23697" s="25"/>
    </row>
    <row r="23698">
      <c r="D23698" s="10"/>
      <c r="E23698" s="10"/>
      <c r="G23698" s="81"/>
      <c r="AU23698" s="25"/>
    </row>
    <row r="23699">
      <c r="D23699" s="10"/>
      <c r="E23699" s="10"/>
      <c r="G23699" s="81"/>
      <c r="AU23699" s="25"/>
    </row>
    <row r="23700">
      <c r="D23700" s="10"/>
      <c r="E23700" s="10"/>
      <c r="G23700" s="81"/>
      <c r="AU23700" s="25"/>
    </row>
    <row r="23701">
      <c r="D23701" s="10"/>
      <c r="E23701" s="10"/>
      <c r="G23701" s="81"/>
      <c r="AU23701" s="25"/>
    </row>
    <row r="23702">
      <c r="D23702" s="10"/>
      <c r="E23702" s="10"/>
      <c r="G23702" s="81"/>
      <c r="AU23702" s="25"/>
    </row>
    <row r="23703">
      <c r="D23703" s="10"/>
      <c r="E23703" s="10"/>
      <c r="G23703" s="81"/>
      <c r="AU23703" s="25"/>
    </row>
    <row r="23704">
      <c r="D23704" s="10"/>
      <c r="E23704" s="10"/>
      <c r="G23704" s="81"/>
      <c r="AU23704" s="25"/>
    </row>
    <row r="23705">
      <c r="D23705" s="10"/>
      <c r="E23705" s="10"/>
      <c r="G23705" s="81"/>
      <c r="AU23705" s="25"/>
    </row>
    <row r="23706">
      <c r="D23706" s="10"/>
      <c r="E23706" s="10"/>
      <c r="G23706" s="81"/>
      <c r="AU23706" s="25"/>
    </row>
    <row r="23707">
      <c r="D23707" s="10"/>
      <c r="E23707" s="10"/>
      <c r="G23707" s="81"/>
      <c r="AU23707" s="25"/>
    </row>
    <row r="23708">
      <c r="D23708" s="10"/>
      <c r="E23708" s="10"/>
      <c r="G23708" s="81"/>
      <c r="AU23708" s="25"/>
    </row>
    <row r="23709">
      <c r="D23709" s="10"/>
      <c r="E23709" s="10"/>
      <c r="G23709" s="81"/>
      <c r="AU23709" s="25"/>
    </row>
    <row r="23710">
      <c r="D23710" s="10"/>
      <c r="E23710" s="10"/>
      <c r="G23710" s="81"/>
      <c r="AU23710" s="25"/>
    </row>
    <row r="23711">
      <c r="D23711" s="10"/>
      <c r="E23711" s="10"/>
      <c r="G23711" s="81"/>
      <c r="AU23711" s="25"/>
    </row>
    <row r="23712">
      <c r="D23712" s="10"/>
      <c r="E23712" s="10"/>
      <c r="G23712" s="81"/>
      <c r="AU23712" s="25"/>
    </row>
    <row r="23713">
      <c r="D23713" s="10"/>
      <c r="E23713" s="10"/>
      <c r="G23713" s="81"/>
      <c r="AU23713" s="25"/>
    </row>
    <row r="23714">
      <c r="D23714" s="10"/>
      <c r="E23714" s="10"/>
      <c r="G23714" s="81"/>
      <c r="AU23714" s="25"/>
    </row>
    <row r="23715">
      <c r="D23715" s="10"/>
      <c r="E23715" s="10"/>
      <c r="G23715" s="81"/>
      <c r="AU23715" s="25"/>
    </row>
    <row r="23716">
      <c r="D23716" s="10"/>
      <c r="E23716" s="10"/>
      <c r="G23716" s="81"/>
      <c r="AU23716" s="25"/>
    </row>
    <row r="23717">
      <c r="D23717" s="10"/>
      <c r="E23717" s="10"/>
      <c r="G23717" s="81"/>
      <c r="AU23717" s="25"/>
    </row>
    <row r="23718">
      <c r="D23718" s="10"/>
      <c r="E23718" s="10"/>
      <c r="G23718" s="81"/>
      <c r="AU23718" s="25"/>
    </row>
    <row r="23719">
      <c r="D23719" s="10"/>
      <c r="E23719" s="10"/>
      <c r="G23719" s="81"/>
      <c r="AU23719" s="25"/>
    </row>
    <row r="23720">
      <c r="D23720" s="10"/>
      <c r="E23720" s="10"/>
      <c r="G23720" s="81"/>
      <c r="AU23720" s="25"/>
    </row>
    <row r="23721">
      <c r="D23721" s="10"/>
      <c r="E23721" s="10"/>
      <c r="G23721" s="81"/>
      <c r="AU23721" s="25"/>
    </row>
    <row r="23722">
      <c r="D23722" s="10"/>
      <c r="E23722" s="10"/>
      <c r="G23722" s="81"/>
      <c r="AU23722" s="25"/>
    </row>
    <row r="23723">
      <c r="D23723" s="10"/>
      <c r="E23723" s="10"/>
      <c r="G23723" s="81"/>
      <c r="AU23723" s="25"/>
    </row>
    <row r="23724">
      <c r="D23724" s="10"/>
      <c r="E23724" s="10"/>
      <c r="G23724" s="81"/>
      <c r="AU23724" s="25"/>
    </row>
    <row r="23725">
      <c r="D23725" s="10"/>
      <c r="E23725" s="10"/>
      <c r="G23725" s="81"/>
      <c r="AU23725" s="25"/>
    </row>
    <row r="23726">
      <c r="D23726" s="10"/>
      <c r="E23726" s="10"/>
      <c r="G23726" s="81"/>
      <c r="AU23726" s="25"/>
    </row>
    <row r="23727">
      <c r="D23727" s="10"/>
      <c r="E23727" s="10"/>
      <c r="G23727" s="81"/>
      <c r="AU23727" s="25"/>
    </row>
    <row r="23728">
      <c r="D23728" s="10"/>
      <c r="E23728" s="10"/>
      <c r="G23728" s="81"/>
      <c r="AU23728" s="25"/>
    </row>
    <row r="23729">
      <c r="D23729" s="10"/>
      <c r="E23729" s="10"/>
      <c r="G23729" s="81"/>
      <c r="AU23729" s="25"/>
    </row>
    <row r="23730">
      <c r="D23730" s="10"/>
      <c r="E23730" s="10"/>
      <c r="G23730" s="81"/>
      <c r="AU23730" s="25"/>
    </row>
    <row r="23731">
      <c r="D23731" s="10"/>
      <c r="E23731" s="10"/>
      <c r="G23731" s="81"/>
      <c r="AU23731" s="25"/>
    </row>
    <row r="23732">
      <c r="D23732" s="10"/>
      <c r="E23732" s="10"/>
      <c r="G23732" s="81"/>
      <c r="AU23732" s="25"/>
    </row>
    <row r="23733">
      <c r="D23733" s="10"/>
      <c r="E23733" s="10"/>
      <c r="G23733" s="81"/>
      <c r="AU23733" s="25"/>
    </row>
    <row r="23734">
      <c r="D23734" s="10"/>
      <c r="E23734" s="10"/>
      <c r="G23734" s="81"/>
      <c r="AU23734" s="25"/>
    </row>
    <row r="23735">
      <c r="D23735" s="10"/>
      <c r="E23735" s="10"/>
      <c r="G23735" s="81"/>
      <c r="AU23735" s="25"/>
    </row>
    <row r="23736">
      <c r="D23736" s="10"/>
      <c r="E23736" s="10"/>
      <c r="G23736" s="81"/>
      <c r="AU23736" s="25"/>
    </row>
    <row r="23737">
      <c r="D23737" s="10"/>
      <c r="E23737" s="10"/>
      <c r="G23737" s="81"/>
      <c r="AU23737" s="25"/>
    </row>
    <row r="23738">
      <c r="D23738" s="10"/>
      <c r="E23738" s="10"/>
      <c r="G23738" s="81"/>
      <c r="AU23738" s="25"/>
    </row>
    <row r="23739">
      <c r="D23739" s="10"/>
      <c r="E23739" s="10"/>
      <c r="G23739" s="81"/>
      <c r="AU23739" s="25"/>
    </row>
    <row r="23740">
      <c r="D23740" s="10"/>
      <c r="E23740" s="10"/>
      <c r="G23740" s="81"/>
      <c r="AU23740" s="25"/>
    </row>
    <row r="23741">
      <c r="D23741" s="10"/>
      <c r="E23741" s="10"/>
      <c r="G23741" s="81"/>
      <c r="AU23741" s="25"/>
    </row>
    <row r="23742">
      <c r="D23742" s="10"/>
      <c r="E23742" s="10"/>
      <c r="G23742" s="81"/>
      <c r="AU23742" s="25"/>
    </row>
    <row r="23743">
      <c r="D23743" s="10"/>
      <c r="E23743" s="10"/>
      <c r="G23743" s="81"/>
      <c r="AU23743" s="25"/>
    </row>
    <row r="23744">
      <c r="D23744" s="10"/>
      <c r="E23744" s="10"/>
      <c r="G23744" s="81"/>
      <c r="AU23744" s="25"/>
    </row>
    <row r="23745">
      <c r="D23745" s="10"/>
      <c r="E23745" s="10"/>
      <c r="G23745" s="81"/>
      <c r="AU23745" s="25"/>
    </row>
    <row r="23746">
      <c r="D23746" s="10"/>
      <c r="E23746" s="10"/>
      <c r="G23746" s="81"/>
      <c r="AU23746" s="25"/>
    </row>
    <row r="23747">
      <c r="D23747" s="10"/>
      <c r="E23747" s="10"/>
      <c r="G23747" s="81"/>
      <c r="AU23747" s="25"/>
    </row>
    <row r="23748">
      <c r="D23748" s="10"/>
      <c r="E23748" s="10"/>
      <c r="G23748" s="81"/>
      <c r="AU23748" s="25"/>
    </row>
    <row r="23749">
      <c r="D23749" s="10"/>
      <c r="E23749" s="10"/>
      <c r="G23749" s="81"/>
      <c r="AU23749" s="25"/>
    </row>
    <row r="23750">
      <c r="D23750" s="10"/>
      <c r="E23750" s="10"/>
      <c r="G23750" s="81"/>
      <c r="AU23750" s="25"/>
    </row>
    <row r="23751">
      <c r="D23751" s="10"/>
      <c r="E23751" s="10"/>
      <c r="G23751" s="81"/>
      <c r="AU23751" s="25"/>
    </row>
    <row r="23752">
      <c r="D23752" s="10"/>
      <c r="E23752" s="10"/>
      <c r="G23752" s="81"/>
      <c r="AU23752" s="25"/>
    </row>
    <row r="23753">
      <c r="D23753" s="10"/>
      <c r="E23753" s="10"/>
      <c r="G23753" s="81"/>
      <c r="AU23753" s="25"/>
    </row>
    <row r="23754">
      <c r="D23754" s="10"/>
      <c r="E23754" s="10"/>
      <c r="G23754" s="81"/>
      <c r="AU23754" s="25"/>
    </row>
    <row r="23755">
      <c r="D23755" s="10"/>
      <c r="E23755" s="10"/>
      <c r="G23755" s="81"/>
      <c r="AU23755" s="25"/>
    </row>
    <row r="23756">
      <c r="D23756" s="10"/>
      <c r="E23756" s="10"/>
      <c r="G23756" s="81"/>
      <c r="AU23756" s="25"/>
    </row>
    <row r="23757">
      <c r="D23757" s="10"/>
      <c r="E23757" s="10"/>
      <c r="G23757" s="81"/>
      <c r="AU23757" s="25"/>
    </row>
    <row r="23758">
      <c r="D23758" s="10"/>
      <c r="E23758" s="10"/>
      <c r="G23758" s="81"/>
      <c r="AU23758" s="25"/>
    </row>
    <row r="23759">
      <c r="D23759" s="10"/>
      <c r="E23759" s="10"/>
      <c r="G23759" s="81"/>
      <c r="AU23759" s="25"/>
    </row>
    <row r="23760">
      <c r="D23760" s="10"/>
      <c r="E23760" s="10"/>
      <c r="G23760" s="81"/>
      <c r="AU23760" s="25"/>
    </row>
    <row r="23761">
      <c r="D23761" s="10"/>
      <c r="E23761" s="10"/>
      <c r="G23761" s="81"/>
      <c r="AU23761" s="25"/>
    </row>
    <row r="23762">
      <c r="D23762" s="10"/>
      <c r="E23762" s="10"/>
      <c r="G23762" s="81"/>
      <c r="AU23762" s="25"/>
    </row>
    <row r="23763">
      <c r="D23763" s="10"/>
      <c r="E23763" s="10"/>
      <c r="G23763" s="81"/>
      <c r="AU23763" s="25"/>
    </row>
    <row r="23764">
      <c r="D23764" s="10"/>
      <c r="E23764" s="10"/>
      <c r="G23764" s="81"/>
      <c r="AU23764" s="25"/>
    </row>
    <row r="23765">
      <c r="D23765" s="10"/>
      <c r="E23765" s="10"/>
      <c r="G23765" s="81"/>
      <c r="AU23765" s="25"/>
    </row>
    <row r="23766">
      <c r="D23766" s="10"/>
      <c r="E23766" s="10"/>
      <c r="G23766" s="81"/>
      <c r="AU23766" s="25"/>
    </row>
    <row r="23767">
      <c r="D23767" s="10"/>
      <c r="E23767" s="10"/>
      <c r="G23767" s="81"/>
      <c r="AU23767" s="25"/>
    </row>
    <row r="23768">
      <c r="D23768" s="10"/>
      <c r="E23768" s="10"/>
      <c r="G23768" s="81"/>
      <c r="AU23768" s="25"/>
    </row>
    <row r="23769">
      <c r="D23769" s="10"/>
      <c r="E23769" s="10"/>
      <c r="G23769" s="81"/>
      <c r="AU23769" s="25"/>
    </row>
    <row r="23770">
      <c r="D23770" s="10"/>
      <c r="E23770" s="10"/>
      <c r="G23770" s="81"/>
      <c r="AU23770" s="25"/>
    </row>
    <row r="23771">
      <c r="D23771" s="10"/>
      <c r="E23771" s="10"/>
      <c r="G23771" s="81"/>
      <c r="AU23771" s="25"/>
    </row>
    <row r="23772">
      <c r="D23772" s="10"/>
      <c r="E23772" s="10"/>
      <c r="G23772" s="81"/>
      <c r="AU23772" s="25"/>
    </row>
    <row r="23773">
      <c r="D23773" s="10"/>
      <c r="E23773" s="10"/>
      <c r="G23773" s="81"/>
      <c r="AU23773" s="25"/>
    </row>
    <row r="23774">
      <c r="D23774" s="10"/>
      <c r="E23774" s="10"/>
      <c r="G23774" s="81"/>
      <c r="AU23774" s="25"/>
    </row>
    <row r="23775">
      <c r="D23775" s="10"/>
      <c r="E23775" s="10"/>
      <c r="G23775" s="81"/>
      <c r="AU23775" s="25"/>
    </row>
    <row r="23776">
      <c r="D23776" s="10"/>
      <c r="E23776" s="10"/>
      <c r="G23776" s="81"/>
      <c r="AU23776" s="25"/>
    </row>
    <row r="23777">
      <c r="D23777" s="10"/>
      <c r="E23777" s="10"/>
      <c r="G23777" s="81"/>
      <c r="AU23777" s="25"/>
    </row>
    <row r="23778">
      <c r="D23778" s="10"/>
      <c r="E23778" s="10"/>
      <c r="G23778" s="81"/>
      <c r="AU23778" s="25"/>
    </row>
    <row r="23779">
      <c r="D23779" s="10"/>
      <c r="E23779" s="10"/>
      <c r="G23779" s="81"/>
      <c r="AU23779" s="25"/>
    </row>
    <row r="23780">
      <c r="D23780" s="10"/>
      <c r="E23780" s="10"/>
      <c r="G23780" s="81"/>
      <c r="AU23780" s="25"/>
    </row>
    <row r="23781">
      <c r="D23781" s="10"/>
      <c r="E23781" s="10"/>
      <c r="G23781" s="81"/>
      <c r="AU23781" s="25"/>
    </row>
    <row r="23782">
      <c r="D23782" s="10"/>
      <c r="E23782" s="10"/>
      <c r="G23782" s="81"/>
      <c r="AU23782" s="25"/>
    </row>
    <row r="23783">
      <c r="D23783" s="10"/>
      <c r="E23783" s="10"/>
      <c r="G23783" s="81"/>
      <c r="AU23783" s="25"/>
    </row>
    <row r="23784">
      <c r="D23784" s="10"/>
      <c r="E23784" s="10"/>
      <c r="G23784" s="81"/>
      <c r="AU23784" s="25"/>
    </row>
    <row r="23785">
      <c r="D23785" s="10"/>
      <c r="E23785" s="10"/>
      <c r="G23785" s="81"/>
      <c r="AU23785" s="25"/>
    </row>
    <row r="23786">
      <c r="D23786" s="10"/>
      <c r="E23786" s="10"/>
      <c r="G23786" s="81"/>
      <c r="AU23786" s="25"/>
    </row>
    <row r="23787">
      <c r="D23787" s="10"/>
      <c r="E23787" s="10"/>
      <c r="G23787" s="81"/>
      <c r="AU23787" s="25"/>
    </row>
    <row r="23788">
      <c r="D23788" s="10"/>
      <c r="E23788" s="10"/>
      <c r="G23788" s="81"/>
      <c r="AU23788" s="25"/>
    </row>
    <row r="23789">
      <c r="D23789" s="10"/>
      <c r="E23789" s="10"/>
      <c r="G23789" s="81"/>
      <c r="AU23789" s="25"/>
    </row>
    <row r="23790">
      <c r="D23790" s="10"/>
      <c r="E23790" s="10"/>
      <c r="G23790" s="81"/>
      <c r="AU23790" s="25"/>
    </row>
    <row r="23791">
      <c r="D23791" s="10"/>
      <c r="E23791" s="10"/>
      <c r="G23791" s="81"/>
      <c r="AU23791" s="25"/>
    </row>
    <row r="23792">
      <c r="D23792" s="10"/>
      <c r="E23792" s="10"/>
      <c r="G23792" s="81"/>
      <c r="AU23792" s="25"/>
    </row>
    <row r="23793">
      <c r="D23793" s="10"/>
      <c r="E23793" s="10"/>
      <c r="G23793" s="81"/>
      <c r="AU23793" s="25"/>
    </row>
    <row r="23794">
      <c r="D23794" s="10"/>
      <c r="E23794" s="10"/>
      <c r="G23794" s="81"/>
      <c r="AU23794" s="25"/>
    </row>
    <row r="23795">
      <c r="D23795" s="10"/>
      <c r="E23795" s="10"/>
      <c r="G23795" s="81"/>
      <c r="AU23795" s="25"/>
    </row>
    <row r="23796">
      <c r="D23796" s="10"/>
      <c r="E23796" s="10"/>
      <c r="G23796" s="81"/>
      <c r="AU23796" s="25"/>
    </row>
    <row r="23797">
      <c r="D23797" s="10"/>
      <c r="E23797" s="10"/>
      <c r="G23797" s="81"/>
      <c r="AU23797" s="25"/>
    </row>
    <row r="23798">
      <c r="D23798" s="10"/>
      <c r="E23798" s="10"/>
      <c r="G23798" s="81"/>
      <c r="AU23798" s="25"/>
    </row>
    <row r="23799">
      <c r="D23799" s="10"/>
      <c r="E23799" s="10"/>
      <c r="G23799" s="81"/>
      <c r="AU23799" s="25"/>
    </row>
    <row r="23800">
      <c r="D23800" s="10"/>
      <c r="E23800" s="10"/>
      <c r="G23800" s="81"/>
      <c r="AU23800" s="25"/>
    </row>
    <row r="23801">
      <c r="D23801" s="10"/>
      <c r="E23801" s="10"/>
      <c r="G23801" s="81"/>
      <c r="AU23801" s="25"/>
    </row>
    <row r="23802">
      <c r="D23802" s="10"/>
      <c r="E23802" s="10"/>
      <c r="G23802" s="81"/>
      <c r="AU23802" s="25"/>
    </row>
    <row r="23803">
      <c r="D23803" s="10"/>
      <c r="E23803" s="10"/>
      <c r="G23803" s="81"/>
      <c r="AU23803" s="25"/>
    </row>
    <row r="23804">
      <c r="D23804" s="10"/>
      <c r="E23804" s="10"/>
      <c r="G23804" s="81"/>
      <c r="AU23804" s="25"/>
    </row>
    <row r="23805">
      <c r="D23805" s="10"/>
      <c r="E23805" s="10"/>
      <c r="G23805" s="81"/>
      <c r="AU23805" s="25"/>
    </row>
    <row r="23806">
      <c r="D23806" s="10"/>
      <c r="E23806" s="10"/>
      <c r="G23806" s="81"/>
      <c r="AU23806" s="25"/>
    </row>
    <row r="23807">
      <c r="D23807" s="10"/>
      <c r="E23807" s="10"/>
      <c r="G23807" s="81"/>
      <c r="AU23807" s="25"/>
    </row>
    <row r="23808">
      <c r="D23808" s="10"/>
      <c r="E23808" s="10"/>
      <c r="G23808" s="81"/>
      <c r="AU23808" s="25"/>
    </row>
    <row r="23809">
      <c r="D23809" s="10"/>
      <c r="E23809" s="10"/>
      <c r="G23809" s="81"/>
      <c r="AU23809" s="25"/>
    </row>
    <row r="23810">
      <c r="D23810" s="10"/>
      <c r="E23810" s="10"/>
      <c r="G23810" s="81"/>
      <c r="AU23810" s="25"/>
    </row>
    <row r="23811">
      <c r="D23811" s="10"/>
      <c r="E23811" s="10"/>
      <c r="G23811" s="81"/>
      <c r="AU23811" s="25"/>
    </row>
    <row r="23812">
      <c r="D23812" s="10"/>
      <c r="E23812" s="10"/>
      <c r="G23812" s="81"/>
      <c r="AU23812" s="25"/>
    </row>
    <row r="23813">
      <c r="D23813" s="10"/>
      <c r="E23813" s="10"/>
      <c r="G23813" s="81"/>
      <c r="AU23813" s="25"/>
    </row>
    <row r="23814">
      <c r="D23814" s="10"/>
      <c r="E23814" s="10"/>
      <c r="G23814" s="81"/>
      <c r="AU23814" s="25"/>
    </row>
    <row r="23815">
      <c r="D23815" s="10"/>
      <c r="E23815" s="10"/>
      <c r="G23815" s="81"/>
      <c r="AU23815" s="25"/>
    </row>
    <row r="23816">
      <c r="D23816" s="10"/>
      <c r="E23816" s="10"/>
      <c r="G23816" s="81"/>
      <c r="AU23816" s="25"/>
    </row>
    <row r="23817">
      <c r="D23817" s="10"/>
      <c r="E23817" s="10"/>
      <c r="G23817" s="81"/>
      <c r="AU23817" s="25"/>
    </row>
    <row r="23818">
      <c r="D23818" s="10"/>
      <c r="E23818" s="10"/>
      <c r="G23818" s="81"/>
      <c r="AU23818" s="25"/>
    </row>
    <row r="23819">
      <c r="D23819" s="10"/>
      <c r="E23819" s="10"/>
      <c r="G23819" s="81"/>
      <c r="AU23819" s="25"/>
    </row>
    <row r="23820">
      <c r="D23820" s="10"/>
      <c r="E23820" s="10"/>
      <c r="G23820" s="81"/>
      <c r="AU23820" s="25"/>
    </row>
    <row r="23821">
      <c r="D23821" s="10"/>
      <c r="E23821" s="10"/>
      <c r="G23821" s="81"/>
      <c r="AU23821" s="25"/>
    </row>
    <row r="23822">
      <c r="D23822" s="10"/>
      <c r="E23822" s="10"/>
      <c r="G23822" s="81"/>
      <c r="AU23822" s="25"/>
    </row>
    <row r="23823">
      <c r="D23823" s="10"/>
      <c r="E23823" s="10"/>
      <c r="G23823" s="81"/>
      <c r="AU23823" s="25"/>
    </row>
    <row r="23824">
      <c r="D23824" s="10"/>
      <c r="E23824" s="10"/>
      <c r="G23824" s="81"/>
      <c r="AU23824" s="25"/>
    </row>
    <row r="23825">
      <c r="D23825" s="10"/>
      <c r="E23825" s="10"/>
      <c r="G23825" s="81"/>
      <c r="AU23825" s="25"/>
    </row>
    <row r="23826">
      <c r="D23826" s="10"/>
      <c r="E23826" s="10"/>
      <c r="G23826" s="81"/>
      <c r="AU23826" s="25"/>
    </row>
    <row r="23827">
      <c r="D23827" s="10"/>
      <c r="E23827" s="10"/>
      <c r="G23827" s="81"/>
      <c r="AU23827" s="25"/>
    </row>
    <row r="23828">
      <c r="D23828" s="10"/>
      <c r="E23828" s="10"/>
      <c r="G23828" s="81"/>
      <c r="AU23828" s="25"/>
    </row>
    <row r="23829">
      <c r="D23829" s="10"/>
      <c r="E23829" s="10"/>
      <c r="G23829" s="81"/>
      <c r="AU23829" s="25"/>
    </row>
    <row r="23830">
      <c r="D23830" s="10"/>
      <c r="E23830" s="10"/>
      <c r="G23830" s="81"/>
      <c r="AU23830" s="25"/>
    </row>
    <row r="23831">
      <c r="D23831" s="10"/>
      <c r="E23831" s="10"/>
      <c r="G23831" s="81"/>
      <c r="AU23831" s="25"/>
    </row>
    <row r="23832">
      <c r="D23832" s="10"/>
      <c r="E23832" s="10"/>
      <c r="G23832" s="81"/>
      <c r="AU23832" s="25"/>
    </row>
    <row r="23833">
      <c r="D23833" s="10"/>
      <c r="E23833" s="10"/>
      <c r="G23833" s="81"/>
      <c r="AU23833" s="25"/>
    </row>
    <row r="23834">
      <c r="D23834" s="10"/>
      <c r="E23834" s="10"/>
      <c r="G23834" s="81"/>
      <c r="AU23834" s="25"/>
    </row>
    <row r="23835">
      <c r="D23835" s="10"/>
      <c r="E23835" s="10"/>
      <c r="G23835" s="81"/>
      <c r="AU23835" s="25"/>
    </row>
    <row r="23836">
      <c r="D23836" s="10"/>
      <c r="E23836" s="10"/>
      <c r="G23836" s="81"/>
      <c r="AU23836" s="25"/>
    </row>
    <row r="23837">
      <c r="D23837" s="10"/>
      <c r="E23837" s="10"/>
      <c r="G23837" s="81"/>
      <c r="AU23837" s="25"/>
    </row>
    <row r="23838">
      <c r="D23838" s="10"/>
      <c r="E23838" s="10"/>
      <c r="G23838" s="81"/>
      <c r="AU23838" s="25"/>
    </row>
    <row r="23839">
      <c r="D23839" s="10"/>
      <c r="E23839" s="10"/>
      <c r="G23839" s="81"/>
      <c r="AU23839" s="25"/>
    </row>
    <row r="23840">
      <c r="D23840" s="10"/>
      <c r="E23840" s="10"/>
      <c r="G23840" s="81"/>
      <c r="AU23840" s="25"/>
    </row>
    <row r="23841">
      <c r="D23841" s="10"/>
      <c r="E23841" s="10"/>
      <c r="G23841" s="81"/>
      <c r="AU23841" s="25"/>
    </row>
    <row r="23842">
      <c r="D23842" s="10"/>
      <c r="E23842" s="10"/>
      <c r="G23842" s="81"/>
      <c r="AU23842" s="25"/>
    </row>
    <row r="23843">
      <c r="D23843" s="10"/>
      <c r="E23843" s="10"/>
      <c r="G23843" s="81"/>
      <c r="AU23843" s="25"/>
    </row>
    <row r="23844">
      <c r="D23844" s="10"/>
      <c r="E23844" s="10"/>
      <c r="G23844" s="81"/>
      <c r="AU23844" s="25"/>
    </row>
    <row r="23845">
      <c r="D23845" s="10"/>
      <c r="E23845" s="10"/>
      <c r="G23845" s="81"/>
      <c r="AU23845" s="25"/>
    </row>
    <row r="23846">
      <c r="D23846" s="10"/>
      <c r="E23846" s="10"/>
      <c r="G23846" s="81"/>
      <c r="AU23846" s="25"/>
    </row>
    <row r="23847">
      <c r="D23847" s="10"/>
      <c r="E23847" s="10"/>
      <c r="G23847" s="81"/>
      <c r="AU23847" s="25"/>
    </row>
    <row r="23848">
      <c r="D23848" s="10"/>
      <c r="E23848" s="10"/>
      <c r="G23848" s="81"/>
      <c r="AU23848" s="25"/>
    </row>
    <row r="23849">
      <c r="D23849" s="10"/>
      <c r="E23849" s="10"/>
      <c r="G23849" s="81"/>
      <c r="AU23849" s="25"/>
    </row>
    <row r="23850">
      <c r="D23850" s="10"/>
      <c r="E23850" s="10"/>
      <c r="G23850" s="81"/>
      <c r="AU23850" s="25"/>
    </row>
    <row r="23851">
      <c r="D23851" s="10"/>
      <c r="E23851" s="10"/>
      <c r="G23851" s="81"/>
      <c r="AU23851" s="25"/>
    </row>
    <row r="23852">
      <c r="D23852" s="10"/>
      <c r="E23852" s="10"/>
      <c r="G23852" s="81"/>
      <c r="AU23852" s="25"/>
    </row>
    <row r="23853">
      <c r="D23853" s="10"/>
      <c r="E23853" s="10"/>
      <c r="G23853" s="81"/>
      <c r="AU23853" s="25"/>
    </row>
    <row r="23854">
      <c r="D23854" s="10"/>
      <c r="E23854" s="10"/>
      <c r="G23854" s="81"/>
      <c r="AU23854" s="25"/>
    </row>
    <row r="23855">
      <c r="D23855" s="10"/>
      <c r="E23855" s="10"/>
      <c r="G23855" s="81"/>
      <c r="AU23855" s="25"/>
    </row>
    <row r="23856">
      <c r="D23856" s="10"/>
      <c r="E23856" s="10"/>
      <c r="G23856" s="81"/>
      <c r="AU23856" s="25"/>
    </row>
    <row r="23857">
      <c r="D23857" s="10"/>
      <c r="E23857" s="10"/>
      <c r="G23857" s="81"/>
      <c r="AU23857" s="25"/>
    </row>
    <row r="23858">
      <c r="D23858" s="10"/>
      <c r="E23858" s="10"/>
      <c r="G23858" s="81"/>
      <c r="AU23858" s="25"/>
    </row>
    <row r="23859">
      <c r="D23859" s="10"/>
      <c r="E23859" s="10"/>
      <c r="G23859" s="81"/>
      <c r="AU23859" s="25"/>
    </row>
    <row r="23860">
      <c r="D23860" s="10"/>
      <c r="E23860" s="10"/>
      <c r="G23860" s="81"/>
      <c r="AU23860" s="25"/>
    </row>
    <row r="23861">
      <c r="D23861" s="10"/>
      <c r="E23861" s="10"/>
      <c r="G23861" s="81"/>
      <c r="AU23861" s="25"/>
    </row>
    <row r="23862">
      <c r="D23862" s="10"/>
      <c r="E23862" s="10"/>
      <c r="G23862" s="81"/>
      <c r="AU23862" s="25"/>
    </row>
    <row r="23863">
      <c r="D23863" s="10"/>
      <c r="E23863" s="10"/>
      <c r="G23863" s="81"/>
      <c r="AU23863" s="25"/>
    </row>
    <row r="23864">
      <c r="D23864" s="10"/>
      <c r="E23864" s="10"/>
      <c r="G23864" s="81"/>
      <c r="AU23864" s="25"/>
    </row>
    <row r="23865">
      <c r="D23865" s="10"/>
      <c r="E23865" s="10"/>
      <c r="G23865" s="81"/>
      <c r="AU23865" s="25"/>
    </row>
    <row r="23866">
      <c r="D23866" s="10"/>
      <c r="E23866" s="10"/>
      <c r="G23866" s="81"/>
      <c r="AU23866" s="25"/>
    </row>
    <row r="23867">
      <c r="D23867" s="10"/>
      <c r="E23867" s="10"/>
      <c r="G23867" s="81"/>
      <c r="AU23867" s="25"/>
    </row>
    <row r="23868">
      <c r="D23868" s="10"/>
      <c r="E23868" s="10"/>
      <c r="G23868" s="81"/>
      <c r="AU23868" s="25"/>
    </row>
    <row r="23869">
      <c r="D23869" s="10"/>
      <c r="E23869" s="10"/>
      <c r="G23869" s="81"/>
      <c r="AU23869" s="25"/>
    </row>
    <row r="23870">
      <c r="D23870" s="10"/>
      <c r="E23870" s="10"/>
      <c r="G23870" s="81"/>
      <c r="AU23870" s="25"/>
    </row>
    <row r="23871">
      <c r="D23871" s="10"/>
      <c r="E23871" s="10"/>
      <c r="G23871" s="81"/>
      <c r="AU23871" s="25"/>
    </row>
    <row r="23872">
      <c r="D23872" s="10"/>
      <c r="E23872" s="10"/>
      <c r="G23872" s="81"/>
      <c r="AU23872" s="25"/>
    </row>
    <row r="23873">
      <c r="D23873" s="10"/>
      <c r="E23873" s="10"/>
      <c r="G23873" s="81"/>
      <c r="AU23873" s="25"/>
    </row>
    <row r="23874">
      <c r="D23874" s="10"/>
      <c r="E23874" s="10"/>
      <c r="G23874" s="81"/>
      <c r="AU23874" s="25"/>
    </row>
    <row r="23875">
      <c r="D23875" s="10"/>
      <c r="E23875" s="10"/>
      <c r="G23875" s="81"/>
      <c r="AU23875" s="25"/>
    </row>
    <row r="23876">
      <c r="D23876" s="10"/>
      <c r="E23876" s="10"/>
      <c r="G23876" s="81"/>
      <c r="AU23876" s="25"/>
    </row>
    <row r="23877">
      <c r="D23877" s="10"/>
      <c r="E23877" s="10"/>
      <c r="G23877" s="81"/>
      <c r="AU23877" s="25"/>
    </row>
    <row r="23878">
      <c r="D23878" s="10"/>
      <c r="E23878" s="10"/>
      <c r="G23878" s="81"/>
      <c r="AU23878" s="25"/>
    </row>
    <row r="23879">
      <c r="D23879" s="10"/>
      <c r="E23879" s="10"/>
      <c r="G23879" s="81"/>
      <c r="AU23879" s="25"/>
    </row>
    <row r="23880">
      <c r="D23880" s="10"/>
      <c r="E23880" s="10"/>
      <c r="G23880" s="81"/>
      <c r="AU23880" s="25"/>
    </row>
    <row r="23881">
      <c r="D23881" s="10"/>
      <c r="E23881" s="10"/>
      <c r="G23881" s="81"/>
      <c r="AU23881" s="25"/>
    </row>
    <row r="23882">
      <c r="D23882" s="10"/>
      <c r="E23882" s="10"/>
      <c r="G23882" s="81"/>
      <c r="AU23882" s="25"/>
    </row>
    <row r="23883">
      <c r="D23883" s="10"/>
      <c r="E23883" s="10"/>
      <c r="G23883" s="81"/>
      <c r="AU23883" s="25"/>
    </row>
    <row r="23884">
      <c r="D23884" s="10"/>
      <c r="E23884" s="10"/>
      <c r="G23884" s="81"/>
      <c r="AU23884" s="25"/>
    </row>
    <row r="23885">
      <c r="D23885" s="10"/>
      <c r="E23885" s="10"/>
      <c r="G23885" s="81"/>
      <c r="AU23885" s="25"/>
    </row>
    <row r="23886">
      <c r="D23886" s="10"/>
      <c r="E23886" s="10"/>
      <c r="G23886" s="81"/>
      <c r="AU23886" s="25"/>
    </row>
    <row r="23887">
      <c r="D23887" s="10"/>
      <c r="E23887" s="10"/>
      <c r="G23887" s="81"/>
      <c r="AU23887" s="25"/>
    </row>
    <row r="23888">
      <c r="D23888" s="10"/>
      <c r="E23888" s="10"/>
      <c r="G23888" s="81"/>
      <c r="AU23888" s="25"/>
    </row>
    <row r="23889">
      <c r="D23889" s="10"/>
      <c r="E23889" s="10"/>
      <c r="G23889" s="81"/>
      <c r="AU23889" s="25"/>
    </row>
    <row r="23890">
      <c r="D23890" s="10"/>
      <c r="E23890" s="10"/>
      <c r="G23890" s="81"/>
      <c r="AU23890" s="25"/>
    </row>
    <row r="23891">
      <c r="D23891" s="10"/>
      <c r="E23891" s="10"/>
      <c r="G23891" s="81"/>
      <c r="AU23891" s="25"/>
    </row>
    <row r="23892">
      <c r="D23892" s="10"/>
      <c r="E23892" s="10"/>
      <c r="G23892" s="81"/>
      <c r="AU23892" s="25"/>
    </row>
    <row r="23893">
      <c r="D23893" s="10"/>
      <c r="E23893" s="10"/>
      <c r="G23893" s="81"/>
      <c r="AU23893" s="25"/>
    </row>
    <row r="23894">
      <c r="D23894" s="10"/>
      <c r="E23894" s="10"/>
      <c r="G23894" s="81"/>
      <c r="AU23894" s="25"/>
    </row>
    <row r="23895">
      <c r="D23895" s="10"/>
      <c r="E23895" s="10"/>
      <c r="G23895" s="81"/>
      <c r="AU23895" s="25"/>
    </row>
    <row r="23896">
      <c r="D23896" s="10"/>
      <c r="E23896" s="10"/>
      <c r="G23896" s="81"/>
      <c r="AU23896" s="25"/>
    </row>
    <row r="23897">
      <c r="D23897" s="10"/>
      <c r="E23897" s="10"/>
      <c r="G23897" s="81"/>
      <c r="AU23897" s="25"/>
    </row>
    <row r="23898">
      <c r="D23898" s="10"/>
      <c r="E23898" s="10"/>
      <c r="G23898" s="81"/>
      <c r="AU23898" s="25"/>
    </row>
    <row r="23899">
      <c r="D23899" s="10"/>
      <c r="E23899" s="10"/>
      <c r="G23899" s="81"/>
      <c r="AU23899" s="25"/>
    </row>
    <row r="23900">
      <c r="D23900" s="10"/>
      <c r="E23900" s="10"/>
      <c r="G23900" s="81"/>
      <c r="AU23900" s="25"/>
    </row>
    <row r="23901">
      <c r="D23901" s="10"/>
      <c r="E23901" s="10"/>
      <c r="G23901" s="81"/>
      <c r="AU23901" s="25"/>
    </row>
    <row r="23902">
      <c r="D23902" s="10"/>
      <c r="E23902" s="10"/>
      <c r="G23902" s="81"/>
      <c r="AU23902" s="25"/>
    </row>
    <row r="23903">
      <c r="D23903" s="10"/>
      <c r="E23903" s="10"/>
      <c r="G23903" s="81"/>
      <c r="AU23903" s="25"/>
    </row>
    <row r="23904">
      <c r="D23904" s="10"/>
      <c r="E23904" s="10"/>
      <c r="G23904" s="81"/>
      <c r="AU23904" s="25"/>
    </row>
    <row r="23905">
      <c r="D23905" s="10"/>
      <c r="E23905" s="10"/>
      <c r="G23905" s="81"/>
      <c r="AU23905" s="25"/>
    </row>
    <row r="23906">
      <c r="D23906" s="10"/>
      <c r="E23906" s="10"/>
      <c r="G23906" s="81"/>
      <c r="AU23906" s="25"/>
    </row>
    <row r="23907">
      <c r="D23907" s="10"/>
      <c r="E23907" s="10"/>
      <c r="G23907" s="81"/>
      <c r="AU23907" s="25"/>
    </row>
    <row r="23908">
      <c r="D23908" s="10"/>
      <c r="E23908" s="10"/>
      <c r="G23908" s="81"/>
      <c r="AU23908" s="25"/>
    </row>
    <row r="23909">
      <c r="D23909" s="10"/>
      <c r="E23909" s="10"/>
      <c r="G23909" s="81"/>
      <c r="AU23909" s="25"/>
    </row>
    <row r="23910">
      <c r="D23910" s="10"/>
      <c r="E23910" s="10"/>
      <c r="G23910" s="81"/>
      <c r="AU23910" s="25"/>
    </row>
    <row r="23911">
      <c r="D23911" s="10"/>
      <c r="E23911" s="10"/>
      <c r="G23911" s="81"/>
      <c r="AU23911" s="25"/>
    </row>
    <row r="23912">
      <c r="D23912" s="10"/>
      <c r="E23912" s="10"/>
      <c r="G23912" s="81"/>
      <c r="AU23912" s="25"/>
    </row>
    <row r="23913">
      <c r="D23913" s="10"/>
      <c r="E23913" s="10"/>
      <c r="G23913" s="81"/>
      <c r="AU23913" s="25"/>
    </row>
    <row r="23914">
      <c r="D23914" s="10"/>
      <c r="E23914" s="10"/>
      <c r="G23914" s="81"/>
      <c r="AU23914" s="25"/>
    </row>
    <row r="23915">
      <c r="D23915" s="10"/>
      <c r="E23915" s="10"/>
      <c r="G23915" s="81"/>
      <c r="AU23915" s="25"/>
    </row>
    <row r="23916">
      <c r="D23916" s="10"/>
      <c r="E23916" s="10"/>
      <c r="G23916" s="81"/>
      <c r="AU23916" s="25"/>
    </row>
    <row r="23917">
      <c r="D23917" s="10"/>
      <c r="E23917" s="10"/>
      <c r="G23917" s="81"/>
      <c r="AU23917" s="25"/>
    </row>
    <row r="23918">
      <c r="D23918" s="10"/>
      <c r="E23918" s="10"/>
      <c r="G23918" s="81"/>
      <c r="AU23918" s="25"/>
    </row>
    <row r="23919">
      <c r="D23919" s="10"/>
      <c r="E23919" s="10"/>
      <c r="G23919" s="81"/>
      <c r="AU23919" s="25"/>
    </row>
    <row r="23920">
      <c r="D23920" s="10"/>
      <c r="E23920" s="10"/>
      <c r="G23920" s="81"/>
      <c r="AU23920" s="25"/>
    </row>
    <row r="23921">
      <c r="D23921" s="10"/>
      <c r="E23921" s="10"/>
      <c r="G23921" s="81"/>
      <c r="AU23921" s="25"/>
    </row>
    <row r="23922">
      <c r="D23922" s="10"/>
      <c r="E23922" s="10"/>
      <c r="G23922" s="81"/>
      <c r="AU23922" s="25"/>
    </row>
    <row r="23923">
      <c r="D23923" s="10"/>
      <c r="E23923" s="10"/>
      <c r="G23923" s="81"/>
      <c r="AU23923" s="25"/>
    </row>
    <row r="23924">
      <c r="D23924" s="10"/>
      <c r="E23924" s="10"/>
      <c r="G23924" s="81"/>
      <c r="AU23924" s="25"/>
    </row>
    <row r="23925">
      <c r="D23925" s="10"/>
      <c r="E23925" s="10"/>
      <c r="G23925" s="81"/>
      <c r="AU23925" s="25"/>
    </row>
    <row r="23926">
      <c r="D23926" s="10"/>
      <c r="E23926" s="10"/>
      <c r="G23926" s="81"/>
      <c r="AU23926" s="25"/>
    </row>
    <row r="23927">
      <c r="D23927" s="10"/>
      <c r="E23927" s="10"/>
      <c r="G23927" s="81"/>
      <c r="AU23927" s="25"/>
    </row>
    <row r="23928">
      <c r="D23928" s="10"/>
      <c r="E23928" s="10"/>
      <c r="G23928" s="81"/>
      <c r="AU23928" s="25"/>
    </row>
    <row r="23929">
      <c r="D23929" s="10"/>
      <c r="E23929" s="10"/>
      <c r="G23929" s="81"/>
      <c r="AU23929" s="25"/>
    </row>
    <row r="23930">
      <c r="D23930" s="10"/>
      <c r="E23930" s="10"/>
      <c r="G23930" s="81"/>
      <c r="AU23930" s="25"/>
    </row>
    <row r="23931">
      <c r="D23931" s="10"/>
      <c r="E23931" s="10"/>
      <c r="G23931" s="81"/>
      <c r="AU23931" s="25"/>
    </row>
    <row r="23932">
      <c r="D23932" s="10"/>
      <c r="E23932" s="10"/>
      <c r="G23932" s="81"/>
      <c r="AU23932" s="25"/>
    </row>
    <row r="23933">
      <c r="D23933" s="10"/>
      <c r="E23933" s="10"/>
      <c r="G23933" s="81"/>
      <c r="AU23933" s="25"/>
    </row>
    <row r="23934">
      <c r="D23934" s="10"/>
      <c r="E23934" s="10"/>
      <c r="G23934" s="81"/>
      <c r="AU23934" s="25"/>
    </row>
    <row r="23935">
      <c r="D23935" s="10"/>
      <c r="E23935" s="10"/>
      <c r="G23935" s="81"/>
      <c r="AU23935" s="25"/>
    </row>
    <row r="23936">
      <c r="D23936" s="10"/>
      <c r="E23936" s="10"/>
      <c r="G23936" s="81"/>
      <c r="AU23936" s="25"/>
    </row>
    <row r="23937">
      <c r="D23937" s="10"/>
      <c r="E23937" s="10"/>
      <c r="G23937" s="81"/>
      <c r="AU23937" s="25"/>
    </row>
    <row r="23938">
      <c r="D23938" s="10"/>
      <c r="E23938" s="10"/>
      <c r="G23938" s="81"/>
      <c r="AU23938" s="25"/>
    </row>
    <row r="23939">
      <c r="D23939" s="10"/>
      <c r="E23939" s="10"/>
      <c r="G23939" s="81"/>
      <c r="AU23939" s="25"/>
    </row>
    <row r="23940">
      <c r="D23940" s="10"/>
      <c r="E23940" s="10"/>
      <c r="G23940" s="81"/>
      <c r="AU23940" s="25"/>
    </row>
    <row r="23941">
      <c r="D23941" s="10"/>
      <c r="E23941" s="10"/>
      <c r="G23941" s="81"/>
      <c r="AU23941" s="25"/>
    </row>
    <row r="23942">
      <c r="D23942" s="10"/>
      <c r="E23942" s="10"/>
      <c r="G23942" s="81"/>
      <c r="AU23942" s="25"/>
    </row>
    <row r="23943">
      <c r="D23943" s="10"/>
      <c r="E23943" s="10"/>
      <c r="G23943" s="81"/>
      <c r="AU23943" s="25"/>
    </row>
    <row r="23944">
      <c r="D23944" s="10"/>
      <c r="E23944" s="10"/>
      <c r="G23944" s="81"/>
      <c r="AU23944" s="25"/>
    </row>
    <row r="23945">
      <c r="D23945" s="10"/>
      <c r="E23945" s="10"/>
      <c r="G23945" s="81"/>
      <c r="AU23945" s="25"/>
    </row>
    <row r="23946">
      <c r="D23946" s="10"/>
      <c r="E23946" s="10"/>
      <c r="G23946" s="81"/>
      <c r="AU23946" s="25"/>
    </row>
    <row r="23947">
      <c r="D23947" s="10"/>
      <c r="E23947" s="10"/>
      <c r="G23947" s="81"/>
      <c r="AU23947" s="25"/>
    </row>
    <row r="23948">
      <c r="D23948" s="10"/>
      <c r="E23948" s="10"/>
      <c r="G23948" s="81"/>
      <c r="AU23948" s="25"/>
    </row>
    <row r="23949">
      <c r="D23949" s="10"/>
      <c r="E23949" s="10"/>
      <c r="G23949" s="81"/>
      <c r="AU23949" s="25"/>
    </row>
    <row r="23950">
      <c r="D23950" s="10"/>
      <c r="E23950" s="10"/>
      <c r="G23950" s="81"/>
      <c r="AU23950" s="25"/>
    </row>
    <row r="23951">
      <c r="D23951" s="10"/>
      <c r="E23951" s="10"/>
      <c r="G23951" s="81"/>
      <c r="AU23951" s="25"/>
    </row>
    <row r="23952">
      <c r="D23952" s="10"/>
      <c r="E23952" s="10"/>
      <c r="G23952" s="81"/>
      <c r="AU23952" s="25"/>
    </row>
    <row r="23953">
      <c r="D23953" s="10"/>
      <c r="E23953" s="10"/>
      <c r="G23953" s="81"/>
      <c r="AU23953" s="25"/>
    </row>
    <row r="23954">
      <c r="D23954" s="10"/>
      <c r="E23954" s="10"/>
      <c r="G23954" s="81"/>
      <c r="AU23954" s="25"/>
    </row>
    <row r="23955">
      <c r="D23955" s="10"/>
      <c r="E23955" s="10"/>
      <c r="G23955" s="81"/>
      <c r="AU23955" s="25"/>
    </row>
    <row r="23956">
      <c r="D23956" s="10"/>
      <c r="E23956" s="10"/>
      <c r="G23956" s="81"/>
      <c r="AU23956" s="25"/>
    </row>
    <row r="23957">
      <c r="D23957" s="10"/>
      <c r="E23957" s="10"/>
      <c r="G23957" s="81"/>
      <c r="AU23957" s="25"/>
    </row>
    <row r="23958">
      <c r="D23958" s="10"/>
      <c r="E23958" s="10"/>
      <c r="G23958" s="81"/>
      <c r="AU23958" s="25"/>
    </row>
    <row r="23959">
      <c r="D23959" s="10"/>
      <c r="E23959" s="10"/>
      <c r="G23959" s="81"/>
      <c r="AU23959" s="25"/>
    </row>
    <row r="23960">
      <c r="D23960" s="10"/>
      <c r="E23960" s="10"/>
      <c r="G23960" s="81"/>
      <c r="AU23960" s="25"/>
    </row>
    <row r="23961">
      <c r="D23961" s="10"/>
      <c r="E23961" s="10"/>
      <c r="G23961" s="81"/>
      <c r="AU23961" s="25"/>
    </row>
    <row r="23962">
      <c r="D23962" s="10"/>
      <c r="E23962" s="10"/>
      <c r="G23962" s="81"/>
      <c r="AU23962" s="25"/>
    </row>
    <row r="23963">
      <c r="D23963" s="10"/>
      <c r="E23963" s="10"/>
      <c r="G23963" s="81"/>
      <c r="AU23963" s="25"/>
    </row>
    <row r="23964">
      <c r="D23964" s="10"/>
      <c r="E23964" s="10"/>
      <c r="G23964" s="81"/>
      <c r="AU23964" s="25"/>
    </row>
    <row r="23965">
      <c r="D23965" s="10"/>
      <c r="E23965" s="10"/>
      <c r="G23965" s="81"/>
      <c r="AU23965" s="25"/>
    </row>
    <row r="23966">
      <c r="D23966" s="10"/>
      <c r="E23966" s="10"/>
      <c r="G23966" s="81"/>
      <c r="AU23966" s="25"/>
    </row>
    <row r="23967">
      <c r="D23967" s="10"/>
      <c r="E23967" s="10"/>
      <c r="G23967" s="81"/>
      <c r="AU23967" s="25"/>
    </row>
    <row r="23968">
      <c r="D23968" s="10"/>
      <c r="E23968" s="10"/>
      <c r="G23968" s="81"/>
      <c r="AU23968" s="25"/>
    </row>
    <row r="23969">
      <c r="D23969" s="10"/>
      <c r="E23969" s="10"/>
      <c r="G23969" s="81"/>
      <c r="AU23969" s="25"/>
    </row>
    <row r="23970">
      <c r="D23970" s="10"/>
      <c r="E23970" s="10"/>
      <c r="G23970" s="81"/>
      <c r="AU23970" s="25"/>
    </row>
    <row r="23971">
      <c r="D23971" s="10"/>
      <c r="E23971" s="10"/>
      <c r="G23971" s="81"/>
      <c r="AU23971" s="25"/>
    </row>
    <row r="23972">
      <c r="D23972" s="10"/>
      <c r="E23972" s="10"/>
      <c r="G23972" s="81"/>
      <c r="AU23972" s="25"/>
    </row>
    <row r="23973">
      <c r="D23973" s="10"/>
      <c r="E23973" s="10"/>
      <c r="G23973" s="81"/>
      <c r="AU23973" s="25"/>
    </row>
    <row r="23974">
      <c r="D23974" s="10"/>
      <c r="E23974" s="10"/>
      <c r="G23974" s="81"/>
      <c r="AU23974" s="25"/>
    </row>
    <row r="23975">
      <c r="D23975" s="10"/>
      <c r="E23975" s="10"/>
      <c r="G23975" s="81"/>
      <c r="AU23975" s="25"/>
    </row>
    <row r="23976">
      <c r="D23976" s="10"/>
      <c r="E23976" s="10"/>
      <c r="G23976" s="81"/>
      <c r="AU23976" s="25"/>
    </row>
    <row r="23977">
      <c r="D23977" s="10"/>
      <c r="E23977" s="10"/>
      <c r="G23977" s="81"/>
      <c r="AU23977" s="25"/>
    </row>
    <row r="23978">
      <c r="D23978" s="10"/>
      <c r="E23978" s="10"/>
      <c r="G23978" s="81"/>
      <c r="AU23978" s="25"/>
    </row>
    <row r="23979">
      <c r="D23979" s="10"/>
      <c r="E23979" s="10"/>
      <c r="G23979" s="81"/>
      <c r="AU23979" s="25"/>
    </row>
    <row r="23980">
      <c r="D23980" s="10"/>
      <c r="E23980" s="10"/>
      <c r="G23980" s="81"/>
      <c r="AU23980" s="25"/>
    </row>
    <row r="23981">
      <c r="D23981" s="10"/>
      <c r="E23981" s="10"/>
      <c r="G23981" s="81"/>
      <c r="AU23981" s="25"/>
    </row>
    <row r="23982">
      <c r="D23982" s="10"/>
      <c r="E23982" s="10"/>
      <c r="G23982" s="81"/>
      <c r="AU23982" s="25"/>
    </row>
    <row r="23983">
      <c r="D23983" s="10"/>
      <c r="E23983" s="10"/>
      <c r="G23983" s="81"/>
      <c r="AU23983" s="25"/>
    </row>
    <row r="23984">
      <c r="D23984" s="10"/>
      <c r="E23984" s="10"/>
      <c r="G23984" s="81"/>
      <c r="AU23984" s="25"/>
    </row>
    <row r="23985">
      <c r="D23985" s="10"/>
      <c r="E23985" s="10"/>
      <c r="G23985" s="81"/>
      <c r="AU23985" s="25"/>
    </row>
    <row r="23986">
      <c r="D23986" s="10"/>
      <c r="E23986" s="10"/>
      <c r="G23986" s="81"/>
      <c r="AU23986" s="25"/>
    </row>
    <row r="23987">
      <c r="D23987" s="10"/>
      <c r="E23987" s="10"/>
      <c r="G23987" s="81"/>
      <c r="AU23987" s="25"/>
    </row>
    <row r="23988">
      <c r="D23988" s="10"/>
      <c r="E23988" s="10"/>
      <c r="G23988" s="81"/>
      <c r="AU23988" s="25"/>
    </row>
    <row r="23989">
      <c r="D23989" s="10"/>
      <c r="E23989" s="10"/>
      <c r="G23989" s="81"/>
      <c r="AU23989" s="25"/>
    </row>
    <row r="23990">
      <c r="D23990" s="10"/>
      <c r="E23990" s="10"/>
      <c r="G23990" s="81"/>
      <c r="AU23990" s="25"/>
    </row>
    <row r="23991">
      <c r="D23991" s="10"/>
      <c r="E23991" s="10"/>
      <c r="G23991" s="81"/>
      <c r="AU23991" s="25"/>
    </row>
    <row r="23992">
      <c r="D23992" s="10"/>
      <c r="E23992" s="10"/>
      <c r="G23992" s="81"/>
      <c r="AU23992" s="25"/>
    </row>
    <row r="23993">
      <c r="D23993" s="10"/>
      <c r="E23993" s="10"/>
      <c r="G23993" s="81"/>
      <c r="AU23993" s="25"/>
    </row>
    <row r="23994">
      <c r="D23994" s="10"/>
      <c r="E23994" s="10"/>
      <c r="G23994" s="81"/>
      <c r="AU23994" s="25"/>
    </row>
    <row r="23995">
      <c r="D23995" s="10"/>
      <c r="E23995" s="10"/>
      <c r="G23995" s="81"/>
      <c r="AU23995" s="25"/>
    </row>
    <row r="23996">
      <c r="D23996" s="10"/>
      <c r="E23996" s="10"/>
      <c r="G23996" s="81"/>
      <c r="AU23996" s="25"/>
    </row>
    <row r="23997">
      <c r="D23997" s="10"/>
      <c r="E23997" s="10"/>
      <c r="G23997" s="81"/>
      <c r="AU23997" s="25"/>
    </row>
    <row r="23998">
      <c r="D23998" s="10"/>
      <c r="E23998" s="10"/>
      <c r="G23998" s="81"/>
      <c r="AU23998" s="25"/>
    </row>
    <row r="23999">
      <c r="D23999" s="10"/>
      <c r="E23999" s="10"/>
      <c r="G23999" s="81"/>
      <c r="AU23999" s="25"/>
    </row>
    <row r="24000">
      <c r="D24000" s="10"/>
      <c r="E24000" s="10"/>
      <c r="G24000" s="81"/>
      <c r="AU24000" s="25"/>
    </row>
    <row r="24001">
      <c r="D24001" s="10"/>
      <c r="E24001" s="10"/>
      <c r="G24001" s="81"/>
      <c r="AU24001" s="25"/>
    </row>
    <row r="24002">
      <c r="D24002" s="10"/>
      <c r="E24002" s="10"/>
      <c r="G24002" s="81"/>
      <c r="AU24002" s="25"/>
    </row>
    <row r="24003">
      <c r="D24003" s="10"/>
      <c r="E24003" s="10"/>
      <c r="G24003" s="81"/>
      <c r="AU24003" s="25"/>
    </row>
    <row r="24004">
      <c r="D24004" s="10"/>
      <c r="E24004" s="10"/>
      <c r="G24004" s="81"/>
      <c r="AU24004" s="25"/>
    </row>
    <row r="24005">
      <c r="D24005" s="10"/>
      <c r="E24005" s="10"/>
      <c r="G24005" s="81"/>
      <c r="AU24005" s="25"/>
    </row>
    <row r="24006">
      <c r="D24006" s="10"/>
      <c r="E24006" s="10"/>
      <c r="G24006" s="81"/>
      <c r="AU24006" s="25"/>
    </row>
    <row r="24007">
      <c r="D24007" s="10"/>
      <c r="E24007" s="10"/>
      <c r="G24007" s="81"/>
      <c r="AU24007" s="25"/>
    </row>
    <row r="24008">
      <c r="D24008" s="10"/>
      <c r="E24008" s="10"/>
      <c r="G24008" s="81"/>
      <c r="AU24008" s="25"/>
    </row>
    <row r="24009">
      <c r="D24009" s="10"/>
      <c r="E24009" s="10"/>
      <c r="G24009" s="81"/>
      <c r="AU24009" s="25"/>
    </row>
    <row r="24010">
      <c r="D24010" s="10"/>
      <c r="E24010" s="10"/>
      <c r="G24010" s="81"/>
      <c r="AU24010" s="25"/>
    </row>
    <row r="24011">
      <c r="D24011" s="10"/>
      <c r="E24011" s="10"/>
      <c r="G24011" s="81"/>
      <c r="AU24011" s="25"/>
    </row>
    <row r="24012">
      <c r="D24012" s="10"/>
      <c r="E24012" s="10"/>
      <c r="G24012" s="81"/>
      <c r="AU24012" s="25"/>
    </row>
    <row r="24013">
      <c r="D24013" s="10"/>
      <c r="E24013" s="10"/>
      <c r="G24013" s="81"/>
      <c r="AU24013" s="25"/>
    </row>
    <row r="24014">
      <c r="D24014" s="10"/>
      <c r="E24014" s="10"/>
      <c r="G24014" s="81"/>
      <c r="AU24014" s="25"/>
    </row>
    <row r="24015">
      <c r="D24015" s="10"/>
      <c r="E24015" s="10"/>
      <c r="G24015" s="81"/>
      <c r="AU24015" s="25"/>
    </row>
    <row r="24016">
      <c r="D24016" s="10"/>
      <c r="E24016" s="10"/>
      <c r="G24016" s="81"/>
      <c r="AU24016" s="25"/>
    </row>
    <row r="24017">
      <c r="D24017" s="10"/>
      <c r="E24017" s="10"/>
      <c r="G24017" s="81"/>
      <c r="AU24017" s="25"/>
    </row>
    <row r="24018">
      <c r="D24018" s="10"/>
      <c r="E24018" s="10"/>
      <c r="G24018" s="81"/>
      <c r="AU24018" s="25"/>
    </row>
    <row r="24019">
      <c r="D24019" s="10"/>
      <c r="E24019" s="10"/>
      <c r="G24019" s="81"/>
      <c r="AU24019" s="25"/>
    </row>
    <row r="24020">
      <c r="D24020" s="10"/>
      <c r="E24020" s="10"/>
      <c r="G24020" s="81"/>
      <c r="AU24020" s="25"/>
    </row>
    <row r="24021">
      <c r="D24021" s="10"/>
      <c r="E24021" s="10"/>
      <c r="G24021" s="81"/>
      <c r="AU24021" s="25"/>
    </row>
    <row r="24022">
      <c r="D24022" s="10"/>
      <c r="E24022" s="10"/>
      <c r="G24022" s="81"/>
      <c r="AU24022" s="25"/>
    </row>
    <row r="24023">
      <c r="D24023" s="10"/>
      <c r="E24023" s="10"/>
      <c r="G24023" s="81"/>
      <c r="AU24023" s="25"/>
    </row>
    <row r="24024">
      <c r="D24024" s="10"/>
      <c r="E24024" s="10"/>
      <c r="G24024" s="81"/>
      <c r="AU24024" s="25"/>
    </row>
    <row r="24025">
      <c r="D24025" s="10"/>
      <c r="E24025" s="10"/>
      <c r="G24025" s="81"/>
      <c r="AU24025" s="25"/>
    </row>
    <row r="24026">
      <c r="D24026" s="10"/>
      <c r="E24026" s="10"/>
      <c r="G24026" s="81"/>
      <c r="AU24026" s="25"/>
    </row>
    <row r="24027">
      <c r="D24027" s="10"/>
      <c r="E24027" s="10"/>
      <c r="G24027" s="81"/>
      <c r="AU24027" s="25"/>
    </row>
    <row r="24028">
      <c r="D24028" s="10"/>
      <c r="E24028" s="10"/>
      <c r="G24028" s="81"/>
      <c r="AU24028" s="25"/>
    </row>
    <row r="24029">
      <c r="D24029" s="10"/>
      <c r="E24029" s="10"/>
      <c r="G24029" s="81"/>
      <c r="AU24029" s="25"/>
    </row>
    <row r="24030">
      <c r="D24030" s="10"/>
      <c r="E24030" s="10"/>
      <c r="G24030" s="81"/>
      <c r="AU24030" s="25"/>
    </row>
    <row r="24031">
      <c r="D24031" s="10"/>
      <c r="E24031" s="10"/>
      <c r="G24031" s="81"/>
      <c r="AU24031" s="25"/>
    </row>
    <row r="24032">
      <c r="D24032" s="10"/>
      <c r="E24032" s="10"/>
      <c r="G24032" s="81"/>
      <c r="AU24032" s="25"/>
    </row>
    <row r="24033">
      <c r="D24033" s="10"/>
      <c r="E24033" s="10"/>
      <c r="G24033" s="81"/>
      <c r="AU24033" s="25"/>
    </row>
    <row r="24034">
      <c r="D24034" s="10"/>
      <c r="E24034" s="10"/>
      <c r="G24034" s="81"/>
      <c r="AU24034" s="25"/>
    </row>
    <row r="24035">
      <c r="D24035" s="10"/>
      <c r="E24035" s="10"/>
      <c r="G24035" s="81"/>
      <c r="AU24035" s="25"/>
    </row>
    <row r="24036">
      <c r="D24036" s="10"/>
      <c r="E24036" s="10"/>
      <c r="G24036" s="81"/>
      <c r="AU24036" s="25"/>
    </row>
    <row r="24037">
      <c r="D24037" s="10"/>
      <c r="E24037" s="10"/>
      <c r="G24037" s="81"/>
      <c r="AU24037" s="25"/>
    </row>
    <row r="24038">
      <c r="D24038" s="10"/>
      <c r="E24038" s="10"/>
      <c r="G24038" s="81"/>
      <c r="AU24038" s="25"/>
    </row>
    <row r="24039">
      <c r="D24039" s="10"/>
      <c r="E24039" s="10"/>
      <c r="G24039" s="81"/>
      <c r="AU24039" s="25"/>
    </row>
    <row r="24040">
      <c r="D24040" s="10"/>
      <c r="E24040" s="10"/>
      <c r="G24040" s="81"/>
      <c r="AU24040" s="25"/>
    </row>
    <row r="24041">
      <c r="D24041" s="10"/>
      <c r="E24041" s="10"/>
      <c r="G24041" s="81"/>
      <c r="AU24041" s="25"/>
    </row>
    <row r="24042">
      <c r="D24042" s="10"/>
      <c r="E24042" s="10"/>
      <c r="G24042" s="81"/>
      <c r="AU24042" s="25"/>
    </row>
    <row r="24043">
      <c r="D24043" s="10"/>
      <c r="E24043" s="10"/>
      <c r="G24043" s="81"/>
      <c r="AU24043" s="25"/>
    </row>
    <row r="24044">
      <c r="D24044" s="10"/>
      <c r="E24044" s="10"/>
      <c r="G24044" s="81"/>
      <c r="AU24044" s="25"/>
    </row>
    <row r="24045">
      <c r="D24045" s="10"/>
      <c r="E24045" s="10"/>
      <c r="G24045" s="81"/>
      <c r="AU24045" s="25"/>
    </row>
    <row r="24046">
      <c r="D24046" s="10"/>
      <c r="E24046" s="10"/>
      <c r="G24046" s="81"/>
      <c r="AU24046" s="25"/>
    </row>
    <row r="24047">
      <c r="D24047" s="10"/>
      <c r="E24047" s="10"/>
      <c r="G24047" s="81"/>
      <c r="AU24047" s="25"/>
    </row>
    <row r="24048">
      <c r="D24048" s="10"/>
      <c r="E24048" s="10"/>
      <c r="G24048" s="81"/>
      <c r="AU24048" s="25"/>
    </row>
    <row r="24049">
      <c r="D24049" s="10"/>
      <c r="E24049" s="10"/>
      <c r="G24049" s="81"/>
      <c r="AU24049" s="25"/>
    </row>
    <row r="24050">
      <c r="D24050" s="10"/>
      <c r="E24050" s="10"/>
      <c r="G24050" s="81"/>
      <c r="AU24050" s="25"/>
    </row>
    <row r="24051">
      <c r="D24051" s="10"/>
      <c r="E24051" s="10"/>
      <c r="G24051" s="81"/>
      <c r="AU24051" s="25"/>
    </row>
    <row r="24052">
      <c r="D24052" s="10"/>
      <c r="E24052" s="10"/>
      <c r="G24052" s="81"/>
      <c r="AU24052" s="25"/>
    </row>
    <row r="24053">
      <c r="D24053" s="10"/>
      <c r="E24053" s="10"/>
      <c r="G24053" s="81"/>
      <c r="AU24053" s="25"/>
    </row>
    <row r="24054">
      <c r="D24054" s="10"/>
      <c r="E24054" s="10"/>
      <c r="G24054" s="81"/>
      <c r="AU24054" s="25"/>
    </row>
    <row r="24055">
      <c r="D24055" s="10"/>
      <c r="E24055" s="10"/>
      <c r="G24055" s="81"/>
      <c r="AU24055" s="25"/>
    </row>
    <row r="24056">
      <c r="D24056" s="10"/>
      <c r="E24056" s="10"/>
      <c r="G24056" s="81"/>
      <c r="AU24056" s="25"/>
    </row>
    <row r="24057">
      <c r="D24057" s="10"/>
      <c r="E24057" s="10"/>
      <c r="G24057" s="81"/>
      <c r="AU24057" s="25"/>
    </row>
    <row r="24058">
      <c r="D24058" s="10"/>
      <c r="E24058" s="10"/>
      <c r="G24058" s="81"/>
      <c r="AU24058" s="25"/>
    </row>
    <row r="24059">
      <c r="D24059" s="10"/>
      <c r="E24059" s="10"/>
      <c r="G24059" s="81"/>
      <c r="AU24059" s="25"/>
    </row>
    <row r="24060">
      <c r="D24060" s="10"/>
      <c r="E24060" s="10"/>
      <c r="G24060" s="81"/>
      <c r="AU24060" s="25"/>
    </row>
    <row r="24061">
      <c r="D24061" s="10"/>
      <c r="E24061" s="10"/>
      <c r="G24061" s="81"/>
      <c r="AU24061" s="25"/>
    </row>
    <row r="24062">
      <c r="D24062" s="10"/>
      <c r="E24062" s="10"/>
      <c r="G24062" s="81"/>
      <c r="AU24062" s="25"/>
    </row>
    <row r="24063">
      <c r="D24063" s="10"/>
      <c r="E24063" s="10"/>
      <c r="G24063" s="81"/>
      <c r="AU24063" s="25"/>
    </row>
    <row r="24064">
      <c r="D24064" s="10"/>
      <c r="E24064" s="10"/>
      <c r="G24064" s="81"/>
      <c r="AU24064" s="25"/>
    </row>
    <row r="24065">
      <c r="D24065" s="10"/>
      <c r="E24065" s="10"/>
      <c r="G24065" s="81"/>
      <c r="AU24065" s="25"/>
    </row>
    <row r="24066">
      <c r="D24066" s="10"/>
      <c r="E24066" s="10"/>
      <c r="G24066" s="81"/>
      <c r="AU24066" s="25"/>
    </row>
    <row r="24067">
      <c r="D24067" s="10"/>
      <c r="E24067" s="10"/>
      <c r="G24067" s="81"/>
      <c r="AU24067" s="25"/>
    </row>
    <row r="24068">
      <c r="D24068" s="10"/>
      <c r="E24068" s="10"/>
      <c r="G24068" s="81"/>
      <c r="AU24068" s="25"/>
    </row>
    <row r="24069">
      <c r="D24069" s="10"/>
      <c r="E24069" s="10"/>
      <c r="G24069" s="81"/>
      <c r="AU24069" s="25"/>
    </row>
    <row r="24070">
      <c r="D24070" s="10"/>
      <c r="E24070" s="10"/>
      <c r="G24070" s="81"/>
      <c r="AU24070" s="25"/>
    </row>
    <row r="24071">
      <c r="D24071" s="10"/>
      <c r="E24071" s="10"/>
      <c r="G24071" s="81"/>
      <c r="AU24071" s="25"/>
    </row>
    <row r="24072">
      <c r="D24072" s="10"/>
      <c r="E24072" s="10"/>
      <c r="G24072" s="81"/>
      <c r="AU24072" s="25"/>
    </row>
    <row r="24073">
      <c r="D24073" s="10"/>
      <c r="E24073" s="10"/>
      <c r="G24073" s="81"/>
      <c r="AU24073" s="25"/>
    </row>
    <row r="24074">
      <c r="D24074" s="10"/>
      <c r="E24074" s="10"/>
      <c r="G24074" s="81"/>
      <c r="AU24074" s="25"/>
    </row>
    <row r="24075">
      <c r="D24075" s="10"/>
      <c r="E24075" s="10"/>
      <c r="G24075" s="81"/>
      <c r="AU24075" s="25"/>
    </row>
    <row r="24076">
      <c r="D24076" s="10"/>
      <c r="E24076" s="10"/>
      <c r="G24076" s="81"/>
      <c r="AU24076" s="25"/>
    </row>
    <row r="24077">
      <c r="D24077" s="10"/>
      <c r="E24077" s="10"/>
      <c r="G24077" s="81"/>
      <c r="AU24077" s="25"/>
    </row>
    <row r="24078">
      <c r="D24078" s="10"/>
      <c r="E24078" s="10"/>
      <c r="G24078" s="81"/>
      <c r="AU24078" s="25"/>
    </row>
    <row r="24079">
      <c r="D24079" s="10"/>
      <c r="E24079" s="10"/>
      <c r="G24079" s="81"/>
      <c r="AU24079" s="25"/>
    </row>
    <row r="24080">
      <c r="D24080" s="10"/>
      <c r="E24080" s="10"/>
      <c r="G24080" s="81"/>
      <c r="AU24080" s="25"/>
    </row>
    <row r="24081">
      <c r="D24081" s="10"/>
      <c r="E24081" s="10"/>
      <c r="G24081" s="81"/>
      <c r="AU24081" s="25"/>
    </row>
    <row r="24082">
      <c r="D24082" s="10"/>
      <c r="E24082" s="10"/>
      <c r="G24082" s="81"/>
      <c r="AU24082" s="25"/>
    </row>
    <row r="24083">
      <c r="D24083" s="10"/>
      <c r="E24083" s="10"/>
      <c r="G24083" s="81"/>
      <c r="AU24083" s="25"/>
    </row>
    <row r="24084">
      <c r="D24084" s="10"/>
      <c r="E24084" s="10"/>
      <c r="G24084" s="81"/>
      <c r="AU24084" s="25"/>
    </row>
    <row r="24085">
      <c r="D24085" s="10"/>
      <c r="E24085" s="10"/>
      <c r="G24085" s="81"/>
      <c r="AU24085" s="25"/>
    </row>
    <row r="24086">
      <c r="D24086" s="10"/>
      <c r="E24086" s="10"/>
      <c r="G24086" s="81"/>
      <c r="AU24086" s="25"/>
    </row>
    <row r="24087">
      <c r="D24087" s="10"/>
      <c r="E24087" s="10"/>
      <c r="G24087" s="81"/>
      <c r="AU24087" s="25"/>
    </row>
    <row r="24088">
      <c r="D24088" s="10"/>
      <c r="E24088" s="10"/>
      <c r="G24088" s="81"/>
      <c r="AU24088" s="25"/>
    </row>
    <row r="24089">
      <c r="D24089" s="10"/>
      <c r="E24089" s="10"/>
      <c r="G24089" s="81"/>
      <c r="AU24089" s="25"/>
    </row>
    <row r="24090">
      <c r="D24090" s="10"/>
      <c r="E24090" s="10"/>
      <c r="G24090" s="81"/>
      <c r="AU24090" s="25"/>
    </row>
    <row r="24091">
      <c r="D24091" s="10"/>
      <c r="E24091" s="10"/>
      <c r="G24091" s="81"/>
      <c r="AU24091" s="25"/>
    </row>
    <row r="24092">
      <c r="D24092" s="10"/>
      <c r="E24092" s="10"/>
      <c r="G24092" s="81"/>
      <c r="AU24092" s="25"/>
    </row>
    <row r="24093">
      <c r="D24093" s="10"/>
      <c r="E24093" s="10"/>
      <c r="G24093" s="81"/>
      <c r="AU24093" s="25"/>
    </row>
    <row r="24094">
      <c r="D24094" s="10"/>
      <c r="E24094" s="10"/>
      <c r="G24094" s="81"/>
      <c r="AU24094" s="25"/>
    </row>
    <row r="24095">
      <c r="D24095" s="10"/>
      <c r="E24095" s="10"/>
      <c r="G24095" s="81"/>
      <c r="AU24095" s="25"/>
    </row>
    <row r="24096">
      <c r="D24096" s="10"/>
      <c r="E24096" s="10"/>
      <c r="G24096" s="81"/>
      <c r="AU24096" s="25"/>
    </row>
    <row r="24097">
      <c r="D24097" s="10"/>
      <c r="E24097" s="10"/>
      <c r="G24097" s="81"/>
      <c r="AU24097" s="25"/>
    </row>
    <row r="24098">
      <c r="D24098" s="10"/>
      <c r="E24098" s="10"/>
      <c r="G24098" s="81"/>
      <c r="AU24098" s="25"/>
    </row>
    <row r="24099">
      <c r="D24099" s="10"/>
      <c r="E24099" s="10"/>
      <c r="G24099" s="81"/>
      <c r="AU24099" s="25"/>
    </row>
    <row r="24100">
      <c r="D24100" s="10"/>
      <c r="E24100" s="10"/>
      <c r="G24100" s="81"/>
      <c r="AU24100" s="25"/>
    </row>
    <row r="24101">
      <c r="D24101" s="10"/>
      <c r="E24101" s="10"/>
      <c r="G24101" s="81"/>
      <c r="AU24101" s="25"/>
    </row>
    <row r="24102">
      <c r="D24102" s="10"/>
      <c r="E24102" s="10"/>
      <c r="G24102" s="81"/>
      <c r="AU24102" s="25"/>
    </row>
    <row r="24103">
      <c r="D24103" s="10"/>
      <c r="E24103" s="10"/>
      <c r="G24103" s="81"/>
      <c r="AU24103" s="25"/>
    </row>
    <row r="24104">
      <c r="D24104" s="10"/>
      <c r="E24104" s="10"/>
      <c r="G24104" s="81"/>
      <c r="AU24104" s="25"/>
    </row>
    <row r="24105">
      <c r="D24105" s="10"/>
      <c r="E24105" s="10"/>
      <c r="G24105" s="81"/>
      <c r="AU24105" s="25"/>
    </row>
    <row r="24106">
      <c r="D24106" s="10"/>
      <c r="E24106" s="10"/>
      <c r="G24106" s="81"/>
      <c r="AU24106" s="25"/>
    </row>
    <row r="24107">
      <c r="D24107" s="10"/>
      <c r="E24107" s="10"/>
      <c r="G24107" s="81"/>
      <c r="AU24107" s="25"/>
    </row>
    <row r="24108">
      <c r="D24108" s="10"/>
      <c r="E24108" s="10"/>
      <c r="G24108" s="81"/>
      <c r="AU24108" s="25"/>
    </row>
    <row r="24109">
      <c r="D24109" s="10"/>
      <c r="E24109" s="10"/>
      <c r="G24109" s="81"/>
      <c r="AU24109" s="25"/>
    </row>
    <row r="24110">
      <c r="D24110" s="10"/>
      <c r="E24110" s="10"/>
      <c r="G24110" s="81"/>
      <c r="AU24110" s="25"/>
    </row>
    <row r="24111">
      <c r="D24111" s="10"/>
      <c r="E24111" s="10"/>
      <c r="G24111" s="81"/>
      <c r="AU24111" s="25"/>
    </row>
    <row r="24112">
      <c r="D24112" s="10"/>
      <c r="E24112" s="10"/>
      <c r="G24112" s="81"/>
      <c r="AU24112" s="25"/>
    </row>
    <row r="24113">
      <c r="D24113" s="10"/>
      <c r="E24113" s="10"/>
      <c r="G24113" s="81"/>
      <c r="AU24113" s="25"/>
    </row>
    <row r="24114">
      <c r="D24114" s="10"/>
      <c r="E24114" s="10"/>
      <c r="G24114" s="81"/>
      <c r="AU24114" s="25"/>
    </row>
    <row r="24115">
      <c r="D24115" s="10"/>
      <c r="E24115" s="10"/>
      <c r="G24115" s="81"/>
      <c r="AU24115" s="25"/>
    </row>
    <row r="24116">
      <c r="D24116" s="10"/>
      <c r="E24116" s="10"/>
      <c r="G24116" s="81"/>
      <c r="AU24116" s="25"/>
    </row>
    <row r="24117">
      <c r="D24117" s="10"/>
      <c r="E24117" s="10"/>
      <c r="G24117" s="81"/>
      <c r="AU24117" s="25"/>
    </row>
    <row r="24118">
      <c r="D24118" s="10"/>
      <c r="E24118" s="10"/>
      <c r="G24118" s="81"/>
      <c r="AU24118" s="25"/>
    </row>
    <row r="24119">
      <c r="D24119" s="10"/>
      <c r="E24119" s="10"/>
      <c r="G24119" s="81"/>
      <c r="AU24119" s="25"/>
    </row>
    <row r="24120">
      <c r="D24120" s="10"/>
      <c r="E24120" s="10"/>
      <c r="G24120" s="81"/>
      <c r="AU24120" s="25"/>
    </row>
    <row r="24121">
      <c r="D24121" s="10"/>
      <c r="E24121" s="10"/>
      <c r="G24121" s="81"/>
      <c r="AU24121" s="25"/>
    </row>
    <row r="24122">
      <c r="D24122" s="10"/>
      <c r="E24122" s="10"/>
      <c r="G24122" s="81"/>
      <c r="AU24122" s="25"/>
    </row>
    <row r="24123">
      <c r="D24123" s="10"/>
      <c r="E24123" s="10"/>
      <c r="G24123" s="81"/>
      <c r="AU24123" s="25"/>
    </row>
    <row r="24124">
      <c r="D24124" s="10"/>
      <c r="E24124" s="10"/>
      <c r="G24124" s="81"/>
      <c r="AU24124" s="25"/>
    </row>
    <row r="24125">
      <c r="D24125" s="10"/>
      <c r="E24125" s="10"/>
      <c r="G24125" s="81"/>
      <c r="AU24125" s="25"/>
    </row>
    <row r="24126">
      <c r="D24126" s="10"/>
      <c r="E24126" s="10"/>
      <c r="G24126" s="81"/>
      <c r="AU24126" s="25"/>
    </row>
    <row r="24127">
      <c r="D24127" s="10"/>
      <c r="E24127" s="10"/>
      <c r="G24127" s="81"/>
      <c r="AU24127" s="25"/>
    </row>
    <row r="24128">
      <c r="D24128" s="10"/>
      <c r="E24128" s="10"/>
      <c r="G24128" s="81"/>
      <c r="AU24128" s="25"/>
    </row>
    <row r="24129">
      <c r="D24129" s="10"/>
      <c r="E24129" s="10"/>
      <c r="G24129" s="81"/>
      <c r="AU24129" s="25"/>
    </row>
    <row r="24130">
      <c r="D24130" s="10"/>
      <c r="E24130" s="10"/>
      <c r="G24130" s="81"/>
      <c r="AU24130" s="25"/>
    </row>
    <row r="24131">
      <c r="D24131" s="10"/>
      <c r="E24131" s="10"/>
      <c r="G24131" s="81"/>
      <c r="AU24131" s="25"/>
    </row>
    <row r="24132">
      <c r="D24132" s="10"/>
      <c r="E24132" s="10"/>
      <c r="G24132" s="81"/>
      <c r="AU24132" s="25"/>
    </row>
    <row r="24133">
      <c r="D24133" s="10"/>
      <c r="E24133" s="10"/>
      <c r="G24133" s="81"/>
      <c r="AU24133" s="25"/>
    </row>
    <row r="24134">
      <c r="D24134" s="10"/>
      <c r="E24134" s="10"/>
      <c r="G24134" s="81"/>
      <c r="AU24134" s="25"/>
    </row>
    <row r="24135">
      <c r="D24135" s="10"/>
      <c r="E24135" s="10"/>
      <c r="G24135" s="81"/>
      <c r="AU24135" s="25"/>
    </row>
    <row r="24136">
      <c r="D24136" s="10"/>
      <c r="E24136" s="10"/>
      <c r="G24136" s="81"/>
      <c r="AU24136" s="25"/>
    </row>
    <row r="24137">
      <c r="D24137" s="10"/>
      <c r="E24137" s="10"/>
      <c r="G24137" s="81"/>
      <c r="AU24137" s="25"/>
    </row>
    <row r="24138">
      <c r="D24138" s="10"/>
      <c r="E24138" s="10"/>
      <c r="G24138" s="81"/>
      <c r="AU24138" s="25"/>
    </row>
    <row r="24139">
      <c r="D24139" s="10"/>
      <c r="E24139" s="10"/>
      <c r="G24139" s="81"/>
      <c r="AU24139" s="25"/>
    </row>
    <row r="24140">
      <c r="D24140" s="10"/>
      <c r="E24140" s="10"/>
      <c r="G24140" s="81"/>
      <c r="AU24140" s="25"/>
    </row>
    <row r="24141">
      <c r="D24141" s="10"/>
      <c r="E24141" s="10"/>
      <c r="G24141" s="81"/>
      <c r="AU24141" s="25"/>
    </row>
    <row r="24142">
      <c r="D24142" s="10"/>
      <c r="E24142" s="10"/>
      <c r="G24142" s="81"/>
      <c r="AU24142" s="25"/>
    </row>
    <row r="24143">
      <c r="D24143" s="10"/>
      <c r="E24143" s="10"/>
      <c r="G24143" s="81"/>
      <c r="AU24143" s="25"/>
    </row>
    <row r="24144">
      <c r="D24144" s="10"/>
      <c r="E24144" s="10"/>
      <c r="G24144" s="81"/>
      <c r="AU24144" s="25"/>
    </row>
    <row r="24145">
      <c r="D24145" s="10"/>
      <c r="E24145" s="10"/>
      <c r="G24145" s="81"/>
      <c r="AU24145" s="25"/>
    </row>
    <row r="24146">
      <c r="D24146" s="10"/>
      <c r="E24146" s="10"/>
      <c r="G24146" s="81"/>
      <c r="AU24146" s="25"/>
    </row>
    <row r="24147">
      <c r="D24147" s="10"/>
      <c r="E24147" s="10"/>
      <c r="G24147" s="81"/>
      <c r="AU24147" s="25"/>
    </row>
    <row r="24148">
      <c r="D24148" s="10"/>
      <c r="E24148" s="10"/>
      <c r="G24148" s="81"/>
      <c r="AU24148" s="25"/>
    </row>
    <row r="24149">
      <c r="D24149" s="10"/>
      <c r="E24149" s="10"/>
      <c r="G24149" s="81"/>
      <c r="AU24149" s="25"/>
    </row>
    <row r="24150">
      <c r="D24150" s="10"/>
      <c r="E24150" s="10"/>
      <c r="G24150" s="81"/>
      <c r="AU24150" s="25"/>
    </row>
    <row r="24151">
      <c r="D24151" s="10"/>
      <c r="E24151" s="10"/>
      <c r="G24151" s="81"/>
      <c r="AU24151" s="25"/>
    </row>
    <row r="24152">
      <c r="D24152" s="10"/>
      <c r="E24152" s="10"/>
      <c r="G24152" s="81"/>
      <c r="AU24152" s="25"/>
    </row>
    <row r="24153">
      <c r="D24153" s="10"/>
      <c r="E24153" s="10"/>
      <c r="G24153" s="81"/>
      <c r="AU24153" s="25"/>
    </row>
    <row r="24154">
      <c r="D24154" s="10"/>
      <c r="E24154" s="10"/>
      <c r="G24154" s="81"/>
      <c r="AU24154" s="25"/>
    </row>
    <row r="24155">
      <c r="D24155" s="10"/>
      <c r="E24155" s="10"/>
      <c r="G24155" s="81"/>
      <c r="AU24155" s="25"/>
    </row>
    <row r="24156">
      <c r="D24156" s="10"/>
      <c r="E24156" s="10"/>
      <c r="G24156" s="81"/>
      <c r="AU24156" s="25"/>
    </row>
    <row r="24157">
      <c r="D24157" s="10"/>
      <c r="E24157" s="10"/>
      <c r="G24157" s="81"/>
      <c r="AU24157" s="25"/>
    </row>
    <row r="24158">
      <c r="D24158" s="10"/>
      <c r="E24158" s="10"/>
      <c r="G24158" s="81"/>
      <c r="AU24158" s="25"/>
    </row>
    <row r="24159">
      <c r="D24159" s="10"/>
      <c r="E24159" s="10"/>
      <c r="G24159" s="81"/>
      <c r="AU24159" s="25"/>
    </row>
    <row r="24160">
      <c r="D24160" s="10"/>
      <c r="E24160" s="10"/>
      <c r="G24160" s="81"/>
      <c r="AU24160" s="25"/>
    </row>
    <row r="24161">
      <c r="D24161" s="10"/>
      <c r="E24161" s="10"/>
      <c r="G24161" s="81"/>
      <c r="AU24161" s="25"/>
    </row>
    <row r="24162">
      <c r="D24162" s="10"/>
      <c r="E24162" s="10"/>
      <c r="G24162" s="81"/>
      <c r="AU24162" s="25"/>
    </row>
    <row r="24163">
      <c r="D24163" s="10"/>
      <c r="E24163" s="10"/>
      <c r="G24163" s="81"/>
      <c r="AU24163" s="25"/>
    </row>
    <row r="24164">
      <c r="D24164" s="10"/>
      <c r="E24164" s="10"/>
      <c r="G24164" s="81"/>
      <c r="AU24164" s="25"/>
    </row>
    <row r="24165">
      <c r="D24165" s="10"/>
      <c r="E24165" s="10"/>
      <c r="G24165" s="81"/>
      <c r="AU24165" s="25"/>
    </row>
    <row r="24166">
      <c r="D24166" s="10"/>
      <c r="E24166" s="10"/>
      <c r="G24166" s="81"/>
      <c r="AU24166" s="25"/>
    </row>
    <row r="24167">
      <c r="D24167" s="10"/>
      <c r="E24167" s="10"/>
      <c r="G24167" s="81"/>
      <c r="AU24167" s="25"/>
    </row>
    <row r="24168">
      <c r="D24168" s="10"/>
      <c r="E24168" s="10"/>
      <c r="G24168" s="81"/>
      <c r="AU24168" s="25"/>
    </row>
    <row r="24169">
      <c r="D24169" s="10"/>
      <c r="E24169" s="10"/>
      <c r="G24169" s="81"/>
      <c r="AU24169" s="25"/>
    </row>
    <row r="24170">
      <c r="D24170" s="10"/>
      <c r="E24170" s="10"/>
      <c r="G24170" s="81"/>
      <c r="AU24170" s="25"/>
    </row>
    <row r="24171">
      <c r="D24171" s="10"/>
      <c r="E24171" s="10"/>
      <c r="G24171" s="81"/>
      <c r="AU24171" s="25"/>
    </row>
    <row r="24172">
      <c r="D24172" s="10"/>
      <c r="E24172" s="10"/>
      <c r="G24172" s="81"/>
      <c r="AU24172" s="25"/>
    </row>
    <row r="24173">
      <c r="D24173" s="10"/>
      <c r="E24173" s="10"/>
      <c r="G24173" s="81"/>
      <c r="AU24173" s="25"/>
    </row>
    <row r="24174">
      <c r="D24174" s="10"/>
      <c r="E24174" s="10"/>
      <c r="G24174" s="81"/>
      <c r="AU24174" s="25"/>
    </row>
    <row r="24175">
      <c r="D24175" s="10"/>
      <c r="E24175" s="10"/>
      <c r="G24175" s="81"/>
      <c r="AU24175" s="25"/>
    </row>
    <row r="24176">
      <c r="D24176" s="10"/>
      <c r="E24176" s="10"/>
      <c r="G24176" s="81"/>
      <c r="AU24176" s="25"/>
    </row>
    <row r="24177">
      <c r="D24177" s="10"/>
      <c r="E24177" s="10"/>
      <c r="G24177" s="81"/>
      <c r="AU24177" s="25"/>
    </row>
    <row r="24178">
      <c r="D24178" s="10"/>
      <c r="E24178" s="10"/>
      <c r="G24178" s="81"/>
      <c r="AU24178" s="25"/>
    </row>
    <row r="24179">
      <c r="D24179" s="10"/>
      <c r="E24179" s="10"/>
      <c r="G24179" s="81"/>
      <c r="AU24179" s="25"/>
    </row>
    <row r="24180">
      <c r="D24180" s="10"/>
      <c r="E24180" s="10"/>
      <c r="G24180" s="81"/>
      <c r="AU24180" s="25"/>
    </row>
    <row r="24181">
      <c r="D24181" s="10"/>
      <c r="E24181" s="10"/>
      <c r="G24181" s="81"/>
      <c r="AU24181" s="25"/>
    </row>
    <row r="24182">
      <c r="D24182" s="10"/>
      <c r="E24182" s="10"/>
      <c r="G24182" s="81"/>
      <c r="AU24182" s="25"/>
    </row>
    <row r="24183">
      <c r="D24183" s="10"/>
      <c r="E24183" s="10"/>
      <c r="G24183" s="81"/>
      <c r="AU24183" s="25"/>
    </row>
    <row r="24184">
      <c r="D24184" s="10"/>
      <c r="E24184" s="10"/>
      <c r="G24184" s="81"/>
      <c r="AU24184" s="25"/>
    </row>
    <row r="24185">
      <c r="D24185" s="10"/>
      <c r="E24185" s="10"/>
      <c r="G24185" s="81"/>
      <c r="AU24185" s="25"/>
    </row>
    <row r="24186">
      <c r="D24186" s="10"/>
      <c r="E24186" s="10"/>
      <c r="G24186" s="81"/>
      <c r="AU24186" s="25"/>
    </row>
    <row r="24187">
      <c r="D24187" s="10"/>
      <c r="E24187" s="10"/>
      <c r="G24187" s="81"/>
      <c r="AU24187" s="25"/>
    </row>
    <row r="24188">
      <c r="D24188" s="10"/>
      <c r="E24188" s="10"/>
      <c r="G24188" s="81"/>
      <c r="AU24188" s="25"/>
    </row>
    <row r="24189">
      <c r="D24189" s="10"/>
      <c r="E24189" s="10"/>
      <c r="G24189" s="81"/>
      <c r="AU24189" s="25"/>
    </row>
    <row r="24190">
      <c r="D24190" s="10"/>
      <c r="E24190" s="10"/>
      <c r="G24190" s="81"/>
      <c r="AU24190" s="25"/>
    </row>
    <row r="24191">
      <c r="D24191" s="10"/>
      <c r="E24191" s="10"/>
      <c r="G24191" s="81"/>
      <c r="AU24191" s="25"/>
    </row>
    <row r="24192">
      <c r="D24192" s="10"/>
      <c r="E24192" s="10"/>
      <c r="G24192" s="81"/>
      <c r="AU24192" s="25"/>
    </row>
    <row r="24193">
      <c r="D24193" s="10"/>
      <c r="E24193" s="10"/>
      <c r="G24193" s="81"/>
      <c r="AU24193" s="25"/>
    </row>
    <row r="24194">
      <c r="D24194" s="10"/>
      <c r="E24194" s="10"/>
      <c r="G24194" s="81"/>
      <c r="AU24194" s="25"/>
    </row>
    <row r="24195">
      <c r="D24195" s="10"/>
      <c r="E24195" s="10"/>
      <c r="G24195" s="81"/>
      <c r="AU24195" s="25"/>
    </row>
    <row r="24196">
      <c r="D24196" s="10"/>
      <c r="E24196" s="10"/>
      <c r="G24196" s="81"/>
      <c r="AU24196" s="25"/>
    </row>
    <row r="24197">
      <c r="D24197" s="10"/>
      <c r="E24197" s="10"/>
      <c r="G24197" s="81"/>
      <c r="AU24197" s="25"/>
    </row>
    <row r="24198">
      <c r="D24198" s="10"/>
      <c r="E24198" s="10"/>
      <c r="G24198" s="81"/>
      <c r="AU24198" s="25"/>
    </row>
    <row r="24199">
      <c r="D24199" s="10"/>
      <c r="E24199" s="10"/>
      <c r="G24199" s="81"/>
      <c r="AU24199" s="25"/>
    </row>
    <row r="24200">
      <c r="D24200" s="10"/>
      <c r="E24200" s="10"/>
      <c r="G24200" s="81"/>
      <c r="AU24200" s="25"/>
    </row>
    <row r="24201">
      <c r="D24201" s="10"/>
      <c r="E24201" s="10"/>
      <c r="G24201" s="81"/>
      <c r="AU24201" s="25"/>
    </row>
    <row r="24202">
      <c r="D24202" s="10"/>
      <c r="E24202" s="10"/>
      <c r="G24202" s="81"/>
      <c r="AU24202" s="25"/>
    </row>
    <row r="24203">
      <c r="D24203" s="10"/>
      <c r="E24203" s="10"/>
      <c r="G24203" s="81"/>
      <c r="AU24203" s="25"/>
    </row>
    <row r="24204">
      <c r="D24204" s="10"/>
      <c r="E24204" s="10"/>
      <c r="G24204" s="81"/>
      <c r="AU24204" s="25"/>
    </row>
    <row r="24205">
      <c r="D24205" s="10"/>
      <c r="E24205" s="10"/>
      <c r="G24205" s="81"/>
      <c r="AU24205" s="25"/>
    </row>
    <row r="24206">
      <c r="D24206" s="10"/>
      <c r="E24206" s="10"/>
      <c r="G24206" s="81"/>
      <c r="AU24206" s="25"/>
    </row>
    <row r="24207">
      <c r="D24207" s="10"/>
      <c r="E24207" s="10"/>
      <c r="G24207" s="81"/>
      <c r="AU24207" s="25"/>
    </row>
    <row r="24208">
      <c r="D24208" s="10"/>
      <c r="E24208" s="10"/>
      <c r="G24208" s="81"/>
      <c r="AU24208" s="25"/>
    </row>
    <row r="24209">
      <c r="D24209" s="10"/>
      <c r="E24209" s="10"/>
      <c r="G24209" s="81"/>
      <c r="AU24209" s="25"/>
    </row>
    <row r="24210">
      <c r="D24210" s="10"/>
      <c r="E24210" s="10"/>
      <c r="G24210" s="81"/>
      <c r="AU24210" s="25"/>
    </row>
    <row r="24211">
      <c r="D24211" s="10"/>
      <c r="E24211" s="10"/>
      <c r="G24211" s="81"/>
      <c r="AU24211" s="25"/>
    </row>
    <row r="24212">
      <c r="D24212" s="10"/>
      <c r="E24212" s="10"/>
      <c r="G24212" s="81"/>
      <c r="AU24212" s="25"/>
    </row>
    <row r="24213">
      <c r="D24213" s="10"/>
      <c r="E24213" s="10"/>
      <c r="G24213" s="81"/>
      <c r="AU24213" s="25"/>
    </row>
    <row r="24214">
      <c r="D24214" s="10"/>
      <c r="E24214" s="10"/>
      <c r="G24214" s="81"/>
      <c r="AU24214" s="25"/>
    </row>
    <row r="24215">
      <c r="D24215" s="10"/>
      <c r="E24215" s="10"/>
      <c r="G24215" s="81"/>
      <c r="AU24215" s="25"/>
    </row>
    <row r="24216">
      <c r="D24216" s="10"/>
      <c r="E24216" s="10"/>
      <c r="G24216" s="81"/>
      <c r="AU24216" s="25"/>
    </row>
    <row r="24217">
      <c r="D24217" s="10"/>
      <c r="E24217" s="10"/>
      <c r="G24217" s="81"/>
      <c r="AU24217" s="25"/>
    </row>
    <row r="24218">
      <c r="D24218" s="10"/>
      <c r="E24218" s="10"/>
      <c r="G24218" s="81"/>
      <c r="AU24218" s="25"/>
    </row>
    <row r="24219">
      <c r="D24219" s="10"/>
      <c r="E24219" s="10"/>
      <c r="G24219" s="81"/>
      <c r="AU24219" s="25"/>
    </row>
    <row r="24220">
      <c r="D24220" s="10"/>
      <c r="E24220" s="10"/>
      <c r="G24220" s="81"/>
      <c r="AU24220" s="25"/>
    </row>
    <row r="24221">
      <c r="D24221" s="10"/>
      <c r="E24221" s="10"/>
      <c r="G24221" s="81"/>
      <c r="AU24221" s="25"/>
    </row>
    <row r="24222">
      <c r="D24222" s="10"/>
      <c r="E24222" s="10"/>
      <c r="G24222" s="81"/>
      <c r="AU24222" s="25"/>
    </row>
    <row r="24223">
      <c r="D24223" s="10"/>
      <c r="E24223" s="10"/>
      <c r="G24223" s="81"/>
      <c r="AU24223" s="25"/>
    </row>
    <row r="24224">
      <c r="D24224" s="10"/>
      <c r="E24224" s="10"/>
      <c r="G24224" s="81"/>
      <c r="AU24224" s="25"/>
    </row>
    <row r="24225">
      <c r="D24225" s="10"/>
      <c r="E24225" s="10"/>
      <c r="G24225" s="81"/>
      <c r="AU24225" s="25"/>
    </row>
    <row r="24226">
      <c r="D24226" s="10"/>
      <c r="E24226" s="10"/>
      <c r="G24226" s="81"/>
      <c r="AU24226" s="25"/>
    </row>
    <row r="24227">
      <c r="D24227" s="10"/>
      <c r="E24227" s="10"/>
      <c r="G24227" s="81"/>
      <c r="AU24227" s="25"/>
    </row>
    <row r="24228">
      <c r="D24228" s="10"/>
      <c r="E24228" s="10"/>
      <c r="G24228" s="81"/>
      <c r="AU24228" s="25"/>
    </row>
    <row r="24229">
      <c r="D24229" s="10"/>
      <c r="E24229" s="10"/>
      <c r="G24229" s="81"/>
      <c r="AU24229" s="25"/>
    </row>
    <row r="24230">
      <c r="D24230" s="10"/>
      <c r="E24230" s="10"/>
      <c r="G24230" s="81"/>
      <c r="AU24230" s="25"/>
    </row>
    <row r="24231">
      <c r="D24231" s="10"/>
      <c r="E24231" s="10"/>
      <c r="G24231" s="81"/>
      <c r="AU24231" s="25"/>
    </row>
    <row r="24232">
      <c r="D24232" s="10"/>
      <c r="E24232" s="10"/>
      <c r="G24232" s="81"/>
      <c r="AU24232" s="25"/>
    </row>
    <row r="24233">
      <c r="D24233" s="10"/>
      <c r="E24233" s="10"/>
      <c r="G24233" s="81"/>
      <c r="AU24233" s="25"/>
    </row>
    <row r="24234">
      <c r="D24234" s="10"/>
      <c r="E24234" s="10"/>
      <c r="G24234" s="81"/>
      <c r="AU24234" s="25"/>
    </row>
    <row r="24235">
      <c r="D24235" s="10"/>
      <c r="E24235" s="10"/>
      <c r="G24235" s="81"/>
      <c r="AU24235" s="25"/>
    </row>
    <row r="24236">
      <c r="D24236" s="10"/>
      <c r="E24236" s="10"/>
      <c r="G24236" s="81"/>
      <c r="AU24236" s="25"/>
    </row>
    <row r="24237">
      <c r="D24237" s="10"/>
      <c r="E24237" s="10"/>
      <c r="G24237" s="81"/>
      <c r="AU24237" s="25"/>
    </row>
    <row r="24238">
      <c r="D24238" s="10"/>
      <c r="E24238" s="10"/>
      <c r="G24238" s="81"/>
      <c r="AU24238" s="25"/>
    </row>
    <row r="24239">
      <c r="D24239" s="10"/>
      <c r="E24239" s="10"/>
      <c r="G24239" s="81"/>
      <c r="AU24239" s="25"/>
    </row>
    <row r="24240">
      <c r="D24240" s="10"/>
      <c r="E24240" s="10"/>
      <c r="G24240" s="81"/>
      <c r="AU24240" s="25"/>
    </row>
    <row r="24241">
      <c r="D24241" s="10"/>
      <c r="E24241" s="10"/>
      <c r="G24241" s="81"/>
      <c r="AU24241" s="25"/>
    </row>
    <row r="24242">
      <c r="D24242" s="10"/>
      <c r="E24242" s="10"/>
      <c r="G24242" s="81"/>
      <c r="AU24242" s="25"/>
    </row>
    <row r="24243">
      <c r="D24243" s="10"/>
      <c r="E24243" s="10"/>
      <c r="G24243" s="81"/>
      <c r="AU24243" s="25"/>
    </row>
    <row r="24244">
      <c r="D24244" s="10"/>
      <c r="E24244" s="10"/>
      <c r="G24244" s="81"/>
      <c r="AU24244" s="25"/>
    </row>
    <row r="24245">
      <c r="D24245" s="10"/>
      <c r="E24245" s="10"/>
      <c r="G24245" s="81"/>
      <c r="AU24245" s="25"/>
    </row>
    <row r="24246">
      <c r="D24246" s="10"/>
      <c r="E24246" s="10"/>
      <c r="G24246" s="81"/>
      <c r="AU24246" s="25"/>
    </row>
    <row r="24247">
      <c r="D24247" s="10"/>
      <c r="E24247" s="10"/>
      <c r="G24247" s="81"/>
      <c r="AU24247" s="25"/>
    </row>
    <row r="24248">
      <c r="D24248" s="10"/>
      <c r="E24248" s="10"/>
      <c r="G24248" s="81"/>
      <c r="AU24248" s="25"/>
    </row>
    <row r="24249">
      <c r="D24249" s="10"/>
      <c r="E24249" s="10"/>
      <c r="G24249" s="81"/>
      <c r="AU24249" s="25"/>
    </row>
    <row r="24250">
      <c r="D24250" s="10"/>
      <c r="E24250" s="10"/>
      <c r="G24250" s="81"/>
      <c r="AU24250" s="25"/>
    </row>
    <row r="24251">
      <c r="D24251" s="10"/>
      <c r="E24251" s="10"/>
      <c r="G24251" s="81"/>
      <c r="AU24251" s="25"/>
    </row>
    <row r="24252">
      <c r="D24252" s="10"/>
      <c r="E24252" s="10"/>
      <c r="G24252" s="81"/>
      <c r="AU24252" s="25"/>
    </row>
    <row r="24253">
      <c r="D24253" s="10"/>
      <c r="E24253" s="10"/>
      <c r="G24253" s="81"/>
      <c r="AU24253" s="25"/>
    </row>
    <row r="24254">
      <c r="D24254" s="10"/>
      <c r="E24254" s="10"/>
      <c r="G24254" s="81"/>
      <c r="AU24254" s="25"/>
    </row>
    <row r="24255">
      <c r="D24255" s="10"/>
      <c r="E24255" s="10"/>
      <c r="G24255" s="81"/>
      <c r="AU24255" s="25"/>
    </row>
    <row r="24256">
      <c r="D24256" s="10"/>
      <c r="E24256" s="10"/>
      <c r="G24256" s="81"/>
      <c r="AU24256" s="25"/>
    </row>
    <row r="24257">
      <c r="D24257" s="10"/>
      <c r="E24257" s="10"/>
      <c r="G24257" s="81"/>
      <c r="AU24257" s="25"/>
    </row>
    <row r="24258">
      <c r="D24258" s="10"/>
      <c r="E24258" s="10"/>
      <c r="G24258" s="81"/>
      <c r="AU24258" s="25"/>
    </row>
    <row r="24259">
      <c r="D24259" s="10"/>
      <c r="E24259" s="10"/>
      <c r="G24259" s="81"/>
      <c r="AU24259" s="25"/>
    </row>
    <row r="24260">
      <c r="D24260" s="10"/>
      <c r="E24260" s="10"/>
      <c r="G24260" s="81"/>
      <c r="AU24260" s="25"/>
    </row>
    <row r="24261">
      <c r="D24261" s="10"/>
      <c r="E24261" s="10"/>
      <c r="G24261" s="81"/>
      <c r="AU24261" s="25"/>
    </row>
    <row r="24262">
      <c r="D24262" s="10"/>
      <c r="E24262" s="10"/>
      <c r="G24262" s="81"/>
      <c r="AU24262" s="25"/>
    </row>
    <row r="24263">
      <c r="D24263" s="10"/>
      <c r="E24263" s="10"/>
      <c r="G24263" s="81"/>
      <c r="AU24263" s="25"/>
    </row>
    <row r="24264">
      <c r="D24264" s="10"/>
      <c r="E24264" s="10"/>
      <c r="G24264" s="81"/>
      <c r="AU24264" s="25"/>
    </row>
    <row r="24265">
      <c r="D24265" s="10"/>
      <c r="E24265" s="10"/>
      <c r="G24265" s="81"/>
      <c r="AU24265" s="25"/>
    </row>
    <row r="24266">
      <c r="D24266" s="10"/>
      <c r="E24266" s="10"/>
      <c r="G24266" s="81"/>
      <c r="AU24266" s="25"/>
    </row>
    <row r="24267">
      <c r="D24267" s="10"/>
      <c r="E24267" s="10"/>
      <c r="G24267" s="81"/>
      <c r="AU24267" s="25"/>
    </row>
    <row r="24268">
      <c r="D24268" s="10"/>
      <c r="E24268" s="10"/>
      <c r="G24268" s="81"/>
      <c r="AU24268" s="25"/>
    </row>
    <row r="24269">
      <c r="D24269" s="10"/>
      <c r="E24269" s="10"/>
      <c r="G24269" s="81"/>
      <c r="AU24269" s="25"/>
    </row>
    <row r="24270">
      <c r="D24270" s="10"/>
      <c r="E24270" s="10"/>
      <c r="G24270" s="81"/>
      <c r="AU24270" s="25"/>
    </row>
    <row r="24271">
      <c r="D24271" s="10"/>
      <c r="E24271" s="10"/>
      <c r="G24271" s="81"/>
      <c r="AU24271" s="25"/>
    </row>
    <row r="24272">
      <c r="D24272" s="10"/>
      <c r="E24272" s="10"/>
      <c r="G24272" s="81"/>
      <c r="AU24272" s="25"/>
    </row>
    <row r="24273">
      <c r="D24273" s="10"/>
      <c r="E24273" s="10"/>
      <c r="G24273" s="81"/>
      <c r="AU24273" s="25"/>
    </row>
    <row r="24274">
      <c r="D24274" s="10"/>
      <c r="E24274" s="10"/>
      <c r="G24274" s="81"/>
      <c r="AU24274" s="25"/>
    </row>
    <row r="24275">
      <c r="D24275" s="10"/>
      <c r="E24275" s="10"/>
      <c r="G24275" s="81"/>
      <c r="AU24275" s="25"/>
    </row>
    <row r="24276">
      <c r="D24276" s="10"/>
      <c r="E24276" s="10"/>
      <c r="G24276" s="81"/>
      <c r="AU24276" s="25"/>
    </row>
    <row r="24277">
      <c r="D24277" s="10"/>
      <c r="E24277" s="10"/>
      <c r="G24277" s="81"/>
      <c r="AU24277" s="25"/>
    </row>
    <row r="24278">
      <c r="D24278" s="10"/>
      <c r="E24278" s="10"/>
      <c r="G24278" s="81"/>
      <c r="AU24278" s="25"/>
    </row>
    <row r="24279">
      <c r="D24279" s="10"/>
      <c r="E24279" s="10"/>
      <c r="G24279" s="81"/>
      <c r="AU24279" s="25"/>
    </row>
    <row r="24280">
      <c r="D24280" s="10"/>
      <c r="E24280" s="10"/>
      <c r="G24280" s="81"/>
      <c r="AU24280" s="25"/>
    </row>
    <row r="24281">
      <c r="D24281" s="10"/>
      <c r="E24281" s="10"/>
      <c r="G24281" s="81"/>
      <c r="AU24281" s="25"/>
    </row>
    <row r="24282">
      <c r="D24282" s="10"/>
      <c r="E24282" s="10"/>
      <c r="G24282" s="81"/>
      <c r="AU24282" s="25"/>
    </row>
    <row r="24283">
      <c r="D24283" s="10"/>
      <c r="E24283" s="10"/>
      <c r="G24283" s="81"/>
      <c r="AU24283" s="25"/>
    </row>
    <row r="24284">
      <c r="D24284" s="10"/>
      <c r="E24284" s="10"/>
      <c r="G24284" s="81"/>
      <c r="AU24284" s="25"/>
    </row>
    <row r="24285">
      <c r="D24285" s="10"/>
      <c r="E24285" s="10"/>
      <c r="G24285" s="81"/>
      <c r="AU24285" s="25"/>
    </row>
    <row r="24286">
      <c r="D24286" s="10"/>
      <c r="E24286" s="10"/>
      <c r="G24286" s="81"/>
      <c r="AU24286" s="25"/>
    </row>
    <row r="24287">
      <c r="D24287" s="10"/>
      <c r="E24287" s="10"/>
      <c r="G24287" s="81"/>
      <c r="AU24287" s="25"/>
    </row>
    <row r="24288">
      <c r="D24288" s="10"/>
      <c r="E24288" s="10"/>
      <c r="G24288" s="81"/>
      <c r="AU24288" s="25"/>
    </row>
    <row r="24289">
      <c r="D24289" s="10"/>
      <c r="E24289" s="10"/>
      <c r="G24289" s="81"/>
      <c r="AU24289" s="25"/>
    </row>
    <row r="24290">
      <c r="D24290" s="10"/>
      <c r="E24290" s="10"/>
      <c r="G24290" s="81"/>
      <c r="AU24290" s="25"/>
    </row>
    <row r="24291">
      <c r="D24291" s="10"/>
      <c r="E24291" s="10"/>
      <c r="G24291" s="81"/>
      <c r="AU24291" s="25"/>
    </row>
    <row r="24292">
      <c r="D24292" s="10"/>
      <c r="E24292" s="10"/>
      <c r="G24292" s="81"/>
      <c r="AU24292" s="25"/>
    </row>
    <row r="24293">
      <c r="D24293" s="10"/>
      <c r="E24293" s="10"/>
      <c r="G24293" s="81"/>
      <c r="AU24293" s="25"/>
    </row>
    <row r="24294">
      <c r="D24294" s="10"/>
      <c r="E24294" s="10"/>
      <c r="G24294" s="81"/>
      <c r="AU24294" s="25"/>
    </row>
    <row r="24295">
      <c r="D24295" s="10"/>
      <c r="E24295" s="10"/>
      <c r="G24295" s="81"/>
      <c r="AU24295" s="25"/>
    </row>
    <row r="24296">
      <c r="D24296" s="10"/>
      <c r="E24296" s="10"/>
      <c r="G24296" s="81"/>
      <c r="AU24296" s="25"/>
    </row>
    <row r="24297">
      <c r="D24297" s="10"/>
      <c r="E24297" s="10"/>
      <c r="G24297" s="81"/>
      <c r="AU24297" s="25"/>
    </row>
    <row r="24298">
      <c r="D24298" s="10"/>
      <c r="E24298" s="10"/>
      <c r="G24298" s="81"/>
      <c r="AU24298" s="25"/>
    </row>
    <row r="24299">
      <c r="D24299" s="10"/>
      <c r="E24299" s="10"/>
      <c r="G24299" s="81"/>
      <c r="AU24299" s="25"/>
    </row>
    <row r="24300">
      <c r="D24300" s="10"/>
      <c r="E24300" s="10"/>
      <c r="G24300" s="81"/>
      <c r="AU24300" s="25"/>
    </row>
    <row r="24301">
      <c r="D24301" s="10"/>
      <c r="E24301" s="10"/>
      <c r="G24301" s="81"/>
      <c r="AU24301" s="25"/>
    </row>
    <row r="24302">
      <c r="D24302" s="10"/>
      <c r="E24302" s="10"/>
      <c r="G24302" s="81"/>
      <c r="AU24302" s="25"/>
    </row>
    <row r="24303">
      <c r="D24303" s="10"/>
      <c r="E24303" s="10"/>
      <c r="G24303" s="81"/>
      <c r="AU24303" s="25"/>
    </row>
    <row r="24304">
      <c r="D24304" s="10"/>
      <c r="E24304" s="10"/>
      <c r="G24304" s="81"/>
      <c r="AU24304" s="25"/>
    </row>
    <row r="24305">
      <c r="D24305" s="10"/>
      <c r="E24305" s="10"/>
      <c r="G24305" s="81"/>
      <c r="AU24305" s="25"/>
    </row>
    <row r="24306">
      <c r="D24306" s="10"/>
      <c r="E24306" s="10"/>
      <c r="G24306" s="81"/>
      <c r="AU24306" s="25"/>
    </row>
    <row r="24307">
      <c r="D24307" s="10"/>
      <c r="E24307" s="10"/>
      <c r="G24307" s="81"/>
      <c r="AU24307" s="25"/>
    </row>
    <row r="24308">
      <c r="D24308" s="10"/>
      <c r="E24308" s="10"/>
      <c r="G24308" s="81"/>
      <c r="AU24308" s="25"/>
    </row>
    <row r="24309">
      <c r="D24309" s="10"/>
      <c r="E24309" s="10"/>
      <c r="G24309" s="81"/>
      <c r="AU24309" s="25"/>
    </row>
    <row r="24310">
      <c r="D24310" s="10"/>
      <c r="E24310" s="10"/>
      <c r="G24310" s="81"/>
      <c r="AU24310" s="25"/>
    </row>
    <row r="24311">
      <c r="D24311" s="10"/>
      <c r="E24311" s="10"/>
      <c r="G24311" s="81"/>
      <c r="AU24311" s="25"/>
    </row>
    <row r="24312">
      <c r="D24312" s="10"/>
      <c r="E24312" s="10"/>
      <c r="G24312" s="81"/>
      <c r="AU24312" s="25"/>
    </row>
    <row r="24313">
      <c r="D24313" s="10"/>
      <c r="E24313" s="10"/>
      <c r="G24313" s="81"/>
      <c r="AU24313" s="25"/>
    </row>
    <row r="24314">
      <c r="D24314" s="10"/>
      <c r="E24314" s="10"/>
      <c r="G24314" s="81"/>
      <c r="AU24314" s="25"/>
    </row>
    <row r="24315">
      <c r="D24315" s="10"/>
      <c r="E24315" s="10"/>
      <c r="G24315" s="81"/>
      <c r="AU24315" s="25"/>
    </row>
    <row r="24316">
      <c r="D24316" s="10"/>
      <c r="E24316" s="10"/>
      <c r="G24316" s="81"/>
      <c r="AU24316" s="25"/>
    </row>
    <row r="24317">
      <c r="D24317" s="10"/>
      <c r="E24317" s="10"/>
      <c r="G24317" s="81"/>
      <c r="AU24317" s="25"/>
    </row>
    <row r="24318">
      <c r="D24318" s="10"/>
      <c r="E24318" s="10"/>
      <c r="G24318" s="81"/>
      <c r="AU24318" s="25"/>
    </row>
    <row r="24319">
      <c r="D24319" s="10"/>
      <c r="E24319" s="10"/>
      <c r="G24319" s="81"/>
      <c r="AU24319" s="25"/>
    </row>
    <row r="24320">
      <c r="D24320" s="10"/>
      <c r="E24320" s="10"/>
      <c r="G24320" s="81"/>
      <c r="AU24320" s="25"/>
    </row>
    <row r="24321">
      <c r="D24321" s="10"/>
      <c r="E24321" s="10"/>
      <c r="G24321" s="81"/>
      <c r="AU24321" s="25"/>
    </row>
    <row r="24322">
      <c r="D24322" s="10"/>
      <c r="E24322" s="10"/>
      <c r="G24322" s="81"/>
      <c r="AU24322" s="25"/>
    </row>
    <row r="24323">
      <c r="D24323" s="10"/>
      <c r="E24323" s="10"/>
      <c r="G24323" s="81"/>
      <c r="AU24323" s="25"/>
    </row>
    <row r="24324">
      <c r="D24324" s="10"/>
      <c r="E24324" s="10"/>
      <c r="G24324" s="81"/>
      <c r="AU24324" s="25"/>
    </row>
    <row r="24325">
      <c r="D24325" s="10"/>
      <c r="E24325" s="10"/>
      <c r="G24325" s="81"/>
      <c r="AU24325" s="25"/>
    </row>
    <row r="24326">
      <c r="D24326" s="10"/>
      <c r="E24326" s="10"/>
      <c r="G24326" s="81"/>
      <c r="AU24326" s="25"/>
    </row>
    <row r="24327">
      <c r="D24327" s="10"/>
      <c r="E24327" s="10"/>
      <c r="G24327" s="81"/>
      <c r="AU24327" s="25"/>
    </row>
    <row r="24328">
      <c r="D24328" s="10"/>
      <c r="E24328" s="10"/>
      <c r="G24328" s="81"/>
      <c r="AU24328" s="25"/>
    </row>
    <row r="24329">
      <c r="D24329" s="10"/>
      <c r="E24329" s="10"/>
      <c r="G24329" s="81"/>
      <c r="AU24329" s="25"/>
    </row>
    <row r="24330">
      <c r="D24330" s="10"/>
      <c r="E24330" s="10"/>
      <c r="G24330" s="81"/>
      <c r="AU24330" s="25"/>
    </row>
    <row r="24331">
      <c r="D24331" s="10"/>
      <c r="E24331" s="10"/>
      <c r="G24331" s="81"/>
      <c r="AU24331" s="25"/>
    </row>
    <row r="24332">
      <c r="D24332" s="10"/>
      <c r="E24332" s="10"/>
      <c r="G24332" s="81"/>
      <c r="AU24332" s="25"/>
    </row>
    <row r="24333">
      <c r="D24333" s="10"/>
      <c r="E24333" s="10"/>
      <c r="G24333" s="81"/>
      <c r="AU24333" s="25"/>
    </row>
    <row r="24334">
      <c r="D24334" s="10"/>
      <c r="E24334" s="10"/>
      <c r="G24334" s="81"/>
      <c r="AU24334" s="25"/>
    </row>
    <row r="24335">
      <c r="D24335" s="10"/>
      <c r="E24335" s="10"/>
      <c r="G24335" s="81"/>
      <c r="AU24335" s="25"/>
    </row>
    <row r="24336">
      <c r="D24336" s="10"/>
      <c r="E24336" s="10"/>
      <c r="G24336" s="81"/>
      <c r="AU24336" s="25"/>
    </row>
    <row r="24337">
      <c r="D24337" s="10"/>
      <c r="E24337" s="10"/>
      <c r="G24337" s="81"/>
      <c r="AU24337" s="25"/>
    </row>
    <row r="24338">
      <c r="D24338" s="10"/>
      <c r="E24338" s="10"/>
      <c r="G24338" s="81"/>
      <c r="AU24338" s="25"/>
    </row>
    <row r="24339">
      <c r="D24339" s="10"/>
      <c r="E24339" s="10"/>
      <c r="G24339" s="81"/>
      <c r="AU24339" s="25"/>
    </row>
    <row r="24340">
      <c r="D24340" s="10"/>
      <c r="E24340" s="10"/>
      <c r="G24340" s="81"/>
      <c r="AU24340" s="25"/>
    </row>
    <row r="24341">
      <c r="D24341" s="10"/>
      <c r="E24341" s="10"/>
      <c r="G24341" s="81"/>
      <c r="AU24341" s="25"/>
    </row>
    <row r="24342">
      <c r="D24342" s="10"/>
      <c r="E24342" s="10"/>
      <c r="G24342" s="81"/>
      <c r="AU24342" s="25"/>
    </row>
    <row r="24343">
      <c r="D24343" s="10"/>
      <c r="E24343" s="10"/>
      <c r="G24343" s="81"/>
      <c r="AU24343" s="25"/>
    </row>
    <row r="24344">
      <c r="D24344" s="10"/>
      <c r="E24344" s="10"/>
      <c r="G24344" s="81"/>
      <c r="AU24344" s="25"/>
    </row>
    <row r="24345">
      <c r="D24345" s="10"/>
      <c r="E24345" s="10"/>
      <c r="G24345" s="81"/>
      <c r="AU24345" s="25"/>
    </row>
    <row r="24346">
      <c r="D24346" s="10"/>
      <c r="E24346" s="10"/>
      <c r="G24346" s="81"/>
      <c r="AU24346" s="25"/>
    </row>
    <row r="24347">
      <c r="D24347" s="10"/>
      <c r="E24347" s="10"/>
      <c r="G24347" s="81"/>
      <c r="AU24347" s="25"/>
    </row>
    <row r="24348">
      <c r="D24348" s="10"/>
      <c r="E24348" s="10"/>
      <c r="G24348" s="81"/>
      <c r="AU24348" s="25"/>
    </row>
    <row r="24349">
      <c r="D24349" s="10"/>
      <c r="E24349" s="10"/>
      <c r="G24349" s="81"/>
      <c r="AU24349" s="25"/>
    </row>
    <row r="24350">
      <c r="D24350" s="10"/>
      <c r="E24350" s="10"/>
      <c r="G24350" s="81"/>
      <c r="AU24350" s="25"/>
    </row>
    <row r="24351">
      <c r="D24351" s="10"/>
      <c r="E24351" s="10"/>
      <c r="G24351" s="81"/>
      <c r="AU24351" s="25"/>
    </row>
    <row r="24352">
      <c r="D24352" s="10"/>
      <c r="E24352" s="10"/>
      <c r="G24352" s="81"/>
      <c r="AU24352" s="25"/>
    </row>
    <row r="24353">
      <c r="D24353" s="10"/>
      <c r="E24353" s="10"/>
      <c r="G24353" s="81"/>
      <c r="AU24353" s="25"/>
    </row>
    <row r="24354">
      <c r="D24354" s="10"/>
      <c r="E24354" s="10"/>
      <c r="G24354" s="81"/>
      <c r="AU24354" s="25"/>
    </row>
    <row r="24355">
      <c r="D24355" s="10"/>
      <c r="E24355" s="10"/>
      <c r="G24355" s="81"/>
      <c r="AU24355" s="25"/>
    </row>
    <row r="24356">
      <c r="D24356" s="10"/>
      <c r="E24356" s="10"/>
      <c r="G24356" s="81"/>
      <c r="AU24356" s="25"/>
    </row>
    <row r="24357">
      <c r="D24357" s="10"/>
      <c r="E24357" s="10"/>
      <c r="G24357" s="81"/>
      <c r="AU24357" s="25"/>
    </row>
    <row r="24358">
      <c r="D24358" s="10"/>
      <c r="E24358" s="10"/>
      <c r="G24358" s="81"/>
      <c r="AU24358" s="25"/>
    </row>
    <row r="24359">
      <c r="D24359" s="10"/>
      <c r="E24359" s="10"/>
      <c r="G24359" s="81"/>
      <c r="AU24359" s="25"/>
    </row>
    <row r="24360">
      <c r="D24360" s="10"/>
      <c r="E24360" s="10"/>
      <c r="G24360" s="81"/>
      <c r="AU24360" s="25"/>
    </row>
    <row r="24361">
      <c r="D24361" s="10"/>
      <c r="E24361" s="10"/>
      <c r="G24361" s="81"/>
      <c r="AU24361" s="25"/>
    </row>
    <row r="24362">
      <c r="D24362" s="10"/>
      <c r="E24362" s="10"/>
      <c r="G24362" s="81"/>
      <c r="AU24362" s="25"/>
    </row>
    <row r="24363">
      <c r="D24363" s="10"/>
      <c r="E24363" s="10"/>
      <c r="G24363" s="81"/>
      <c r="AU24363" s="25"/>
    </row>
    <row r="24364">
      <c r="D24364" s="10"/>
      <c r="E24364" s="10"/>
      <c r="G24364" s="81"/>
      <c r="AU24364" s="25"/>
    </row>
    <row r="24365">
      <c r="D24365" s="10"/>
      <c r="E24365" s="10"/>
      <c r="G24365" s="81"/>
      <c r="AU24365" s="25"/>
    </row>
    <row r="24366">
      <c r="D24366" s="10"/>
      <c r="E24366" s="10"/>
      <c r="G24366" s="81"/>
      <c r="AU24366" s="25"/>
    </row>
    <row r="24367">
      <c r="D24367" s="10"/>
      <c r="E24367" s="10"/>
      <c r="G24367" s="81"/>
      <c r="AU24367" s="25"/>
    </row>
    <row r="24368">
      <c r="D24368" s="10"/>
      <c r="E24368" s="10"/>
      <c r="G24368" s="81"/>
      <c r="AU24368" s="25"/>
    </row>
    <row r="24369">
      <c r="D24369" s="10"/>
      <c r="E24369" s="10"/>
      <c r="G24369" s="81"/>
      <c r="AU24369" s="25"/>
    </row>
    <row r="24370">
      <c r="D24370" s="10"/>
      <c r="E24370" s="10"/>
      <c r="G24370" s="81"/>
      <c r="AU24370" s="25"/>
    </row>
    <row r="24371">
      <c r="D24371" s="10"/>
      <c r="E24371" s="10"/>
      <c r="G24371" s="81"/>
      <c r="AU24371" s="25"/>
    </row>
    <row r="24372">
      <c r="D24372" s="10"/>
      <c r="E24372" s="10"/>
      <c r="G24372" s="81"/>
      <c r="AU24372" s="25"/>
    </row>
    <row r="24373">
      <c r="D24373" s="10"/>
      <c r="E24373" s="10"/>
      <c r="G24373" s="81"/>
      <c r="AU24373" s="25"/>
    </row>
    <row r="24374">
      <c r="D24374" s="10"/>
      <c r="E24374" s="10"/>
      <c r="G24374" s="81"/>
      <c r="AU24374" s="25"/>
    </row>
    <row r="24375">
      <c r="D24375" s="10"/>
      <c r="E24375" s="10"/>
      <c r="G24375" s="81"/>
      <c r="AU24375" s="25"/>
    </row>
    <row r="24376">
      <c r="D24376" s="10"/>
      <c r="E24376" s="10"/>
      <c r="G24376" s="81"/>
      <c r="AU24376" s="25"/>
    </row>
    <row r="24377">
      <c r="D24377" s="10"/>
      <c r="E24377" s="10"/>
      <c r="G24377" s="81"/>
      <c r="AU24377" s="25"/>
    </row>
    <row r="24378">
      <c r="D24378" s="10"/>
      <c r="E24378" s="10"/>
      <c r="G24378" s="81"/>
      <c r="AU24378" s="25"/>
    </row>
    <row r="24379">
      <c r="D24379" s="10"/>
      <c r="E24379" s="10"/>
      <c r="G24379" s="81"/>
      <c r="AU24379" s="25"/>
    </row>
    <row r="24380">
      <c r="D24380" s="10"/>
      <c r="E24380" s="10"/>
      <c r="G24380" s="81"/>
      <c r="AU24380" s="25"/>
    </row>
    <row r="24381">
      <c r="D24381" s="10"/>
      <c r="E24381" s="10"/>
      <c r="G24381" s="81"/>
      <c r="AU24381" s="25"/>
    </row>
    <row r="24382">
      <c r="D24382" s="10"/>
      <c r="E24382" s="10"/>
      <c r="G24382" s="81"/>
      <c r="AU24382" s="25"/>
    </row>
    <row r="24383">
      <c r="D24383" s="10"/>
      <c r="E24383" s="10"/>
      <c r="G24383" s="81"/>
      <c r="AU24383" s="25"/>
    </row>
    <row r="24384">
      <c r="D24384" s="10"/>
      <c r="E24384" s="10"/>
      <c r="G24384" s="81"/>
      <c r="AU24384" s="25"/>
    </row>
    <row r="24385">
      <c r="D24385" s="10"/>
      <c r="E24385" s="10"/>
      <c r="G24385" s="81"/>
      <c r="AU24385" s="25"/>
    </row>
    <row r="24386">
      <c r="D24386" s="10"/>
      <c r="E24386" s="10"/>
      <c r="G24386" s="81"/>
      <c r="AU24386" s="25"/>
    </row>
    <row r="24387">
      <c r="D24387" s="10"/>
      <c r="E24387" s="10"/>
      <c r="G24387" s="81"/>
      <c r="AU24387" s="25"/>
    </row>
    <row r="24388">
      <c r="D24388" s="10"/>
      <c r="E24388" s="10"/>
      <c r="G24388" s="81"/>
      <c r="AU24388" s="25"/>
    </row>
    <row r="24389">
      <c r="D24389" s="10"/>
      <c r="E24389" s="10"/>
      <c r="G24389" s="81"/>
      <c r="AU24389" s="25"/>
    </row>
    <row r="24390">
      <c r="D24390" s="10"/>
      <c r="E24390" s="10"/>
      <c r="G24390" s="81"/>
      <c r="AU24390" s="25"/>
    </row>
    <row r="24391">
      <c r="D24391" s="10"/>
      <c r="E24391" s="10"/>
      <c r="G24391" s="81"/>
      <c r="AU24391" s="25"/>
    </row>
    <row r="24392">
      <c r="D24392" s="10"/>
      <c r="E24392" s="10"/>
      <c r="G24392" s="81"/>
      <c r="AU24392" s="25"/>
    </row>
    <row r="24393">
      <c r="D24393" s="10"/>
      <c r="E24393" s="10"/>
      <c r="G24393" s="81"/>
      <c r="AU24393" s="25"/>
    </row>
    <row r="24394">
      <c r="D24394" s="10"/>
      <c r="E24394" s="10"/>
      <c r="G24394" s="81"/>
      <c r="AU24394" s="25"/>
    </row>
    <row r="24395">
      <c r="D24395" s="10"/>
      <c r="E24395" s="10"/>
      <c r="G24395" s="81"/>
      <c r="AU24395" s="25"/>
    </row>
    <row r="24396">
      <c r="D24396" s="10"/>
      <c r="E24396" s="10"/>
      <c r="G24396" s="81"/>
      <c r="AU24396" s="25"/>
    </row>
    <row r="24397">
      <c r="D24397" s="10"/>
      <c r="E24397" s="10"/>
      <c r="G24397" s="81"/>
      <c r="AU24397" s="25"/>
    </row>
    <row r="24398">
      <c r="D24398" s="10"/>
      <c r="E24398" s="10"/>
      <c r="G24398" s="81"/>
      <c r="AU24398" s="25"/>
    </row>
    <row r="24399">
      <c r="D24399" s="10"/>
      <c r="E24399" s="10"/>
      <c r="G24399" s="81"/>
      <c r="AU24399" s="25"/>
    </row>
    <row r="24400">
      <c r="D24400" s="10"/>
      <c r="E24400" s="10"/>
      <c r="G24400" s="81"/>
      <c r="AU24400" s="25"/>
    </row>
    <row r="24401">
      <c r="D24401" s="10"/>
      <c r="E24401" s="10"/>
      <c r="G24401" s="81"/>
      <c r="AU24401" s="25"/>
    </row>
    <row r="24402">
      <c r="D24402" s="10"/>
      <c r="E24402" s="10"/>
      <c r="G24402" s="81"/>
      <c r="AU24402" s="25"/>
    </row>
    <row r="24403">
      <c r="D24403" s="10"/>
      <c r="E24403" s="10"/>
      <c r="G24403" s="81"/>
      <c r="AU24403" s="25"/>
    </row>
    <row r="24404">
      <c r="D24404" s="10"/>
      <c r="E24404" s="10"/>
      <c r="G24404" s="81"/>
      <c r="AU24404" s="25"/>
    </row>
    <row r="24405">
      <c r="D24405" s="10"/>
      <c r="E24405" s="10"/>
      <c r="G24405" s="81"/>
      <c r="AU24405" s="25"/>
    </row>
    <row r="24406">
      <c r="D24406" s="10"/>
      <c r="E24406" s="10"/>
      <c r="G24406" s="81"/>
      <c r="AU24406" s="25"/>
    </row>
    <row r="24407">
      <c r="D24407" s="10"/>
      <c r="E24407" s="10"/>
      <c r="G24407" s="81"/>
      <c r="AU24407" s="25"/>
    </row>
    <row r="24408">
      <c r="D24408" s="10"/>
      <c r="E24408" s="10"/>
      <c r="G24408" s="81"/>
      <c r="AU24408" s="25"/>
    </row>
    <row r="24409">
      <c r="D24409" s="10"/>
      <c r="E24409" s="10"/>
      <c r="G24409" s="81"/>
      <c r="AU24409" s="25"/>
    </row>
    <row r="24410">
      <c r="D24410" s="10"/>
      <c r="E24410" s="10"/>
      <c r="G24410" s="81"/>
      <c r="AU24410" s="25"/>
    </row>
    <row r="24411">
      <c r="D24411" s="10"/>
      <c r="E24411" s="10"/>
      <c r="G24411" s="81"/>
      <c r="AU24411" s="25"/>
    </row>
    <row r="24412">
      <c r="D24412" s="10"/>
      <c r="E24412" s="10"/>
      <c r="G24412" s="81"/>
      <c r="AU24412" s="25"/>
    </row>
    <row r="24413">
      <c r="D24413" s="10"/>
      <c r="E24413" s="10"/>
      <c r="G24413" s="81"/>
      <c r="AU24413" s="25"/>
    </row>
    <row r="24414">
      <c r="D24414" s="10"/>
      <c r="E24414" s="10"/>
      <c r="G24414" s="81"/>
      <c r="AU24414" s="25"/>
    </row>
    <row r="24415">
      <c r="D24415" s="10"/>
      <c r="E24415" s="10"/>
      <c r="G24415" s="81"/>
      <c r="AU24415" s="25"/>
    </row>
    <row r="24416">
      <c r="D24416" s="10"/>
      <c r="E24416" s="10"/>
      <c r="G24416" s="81"/>
      <c r="AU24416" s="25"/>
    </row>
    <row r="24417">
      <c r="D24417" s="10"/>
      <c r="E24417" s="10"/>
      <c r="G24417" s="81"/>
      <c r="AU24417" s="25"/>
    </row>
    <row r="24418">
      <c r="D24418" s="10"/>
      <c r="E24418" s="10"/>
      <c r="G24418" s="81"/>
      <c r="AU24418" s="25"/>
    </row>
    <row r="24419">
      <c r="D24419" s="10"/>
      <c r="E24419" s="10"/>
      <c r="G24419" s="81"/>
      <c r="AU24419" s="25"/>
    </row>
    <row r="24420">
      <c r="D24420" s="10"/>
      <c r="E24420" s="10"/>
      <c r="G24420" s="81"/>
      <c r="AU24420" s="25"/>
    </row>
    <row r="24421">
      <c r="D24421" s="10"/>
      <c r="E24421" s="10"/>
      <c r="G24421" s="81"/>
      <c r="AU24421" s="25"/>
    </row>
    <row r="24422">
      <c r="D24422" s="10"/>
      <c r="E24422" s="10"/>
      <c r="G24422" s="81"/>
      <c r="AU24422" s="25"/>
    </row>
    <row r="24423">
      <c r="D24423" s="10"/>
      <c r="E24423" s="10"/>
      <c r="G24423" s="81"/>
      <c r="AU24423" s="25"/>
    </row>
    <row r="24424">
      <c r="D24424" s="10"/>
      <c r="E24424" s="10"/>
      <c r="G24424" s="81"/>
      <c r="AU24424" s="25"/>
    </row>
    <row r="24425">
      <c r="D24425" s="10"/>
      <c r="E24425" s="10"/>
      <c r="G24425" s="81"/>
      <c r="AU24425" s="25"/>
    </row>
    <row r="24426">
      <c r="D24426" s="10"/>
      <c r="E24426" s="10"/>
      <c r="G24426" s="81"/>
      <c r="AU24426" s="25"/>
    </row>
    <row r="24427">
      <c r="D24427" s="10"/>
      <c r="E24427" s="10"/>
      <c r="G24427" s="81"/>
      <c r="AU24427" s="25"/>
    </row>
    <row r="24428">
      <c r="D24428" s="10"/>
      <c r="E24428" s="10"/>
      <c r="G24428" s="81"/>
      <c r="AU24428" s="25"/>
    </row>
    <row r="24429">
      <c r="D24429" s="10"/>
      <c r="E24429" s="10"/>
      <c r="G24429" s="81"/>
      <c r="AU24429" s="25"/>
    </row>
    <row r="24430">
      <c r="D24430" s="10"/>
      <c r="E24430" s="10"/>
      <c r="G24430" s="81"/>
      <c r="AU24430" s="25"/>
    </row>
    <row r="24431">
      <c r="D24431" s="10"/>
      <c r="E24431" s="10"/>
      <c r="G24431" s="81"/>
      <c r="AU24431" s="25"/>
    </row>
    <row r="24432">
      <c r="D24432" s="10"/>
      <c r="E24432" s="10"/>
      <c r="G24432" s="81"/>
      <c r="AU24432" s="25"/>
    </row>
    <row r="24433">
      <c r="D24433" s="10"/>
      <c r="E24433" s="10"/>
      <c r="G24433" s="81"/>
      <c r="AU24433" s="25"/>
    </row>
    <row r="24434">
      <c r="D24434" s="10"/>
      <c r="E24434" s="10"/>
      <c r="G24434" s="81"/>
      <c r="AU24434" s="25"/>
    </row>
    <row r="24435">
      <c r="D24435" s="10"/>
      <c r="E24435" s="10"/>
      <c r="G24435" s="81"/>
      <c r="AU24435" s="25"/>
    </row>
    <row r="24436">
      <c r="D24436" s="10"/>
      <c r="E24436" s="10"/>
      <c r="G24436" s="81"/>
      <c r="AU24436" s="25"/>
    </row>
    <row r="24437">
      <c r="D24437" s="10"/>
      <c r="E24437" s="10"/>
      <c r="G24437" s="81"/>
      <c r="AU24437" s="25"/>
    </row>
    <row r="24438">
      <c r="D24438" s="10"/>
      <c r="E24438" s="10"/>
      <c r="G24438" s="81"/>
      <c r="AU24438" s="25"/>
    </row>
    <row r="24439">
      <c r="D24439" s="10"/>
      <c r="E24439" s="10"/>
      <c r="G24439" s="81"/>
      <c r="AU24439" s="25"/>
    </row>
    <row r="24440">
      <c r="D24440" s="10"/>
      <c r="E24440" s="10"/>
      <c r="G24440" s="81"/>
      <c r="AU24440" s="25"/>
    </row>
    <row r="24441">
      <c r="D24441" s="10"/>
      <c r="E24441" s="10"/>
      <c r="G24441" s="81"/>
      <c r="AU24441" s="25"/>
    </row>
    <row r="24442">
      <c r="D24442" s="10"/>
      <c r="E24442" s="10"/>
      <c r="G24442" s="81"/>
      <c r="AU24442" s="25"/>
    </row>
    <row r="24443">
      <c r="D24443" s="10"/>
      <c r="E24443" s="10"/>
      <c r="G24443" s="81"/>
      <c r="AU24443" s="25"/>
    </row>
    <row r="24444">
      <c r="D24444" s="10"/>
      <c r="E24444" s="10"/>
      <c r="G24444" s="81"/>
      <c r="AU24444" s="25"/>
    </row>
    <row r="24445">
      <c r="D24445" s="10"/>
      <c r="E24445" s="10"/>
      <c r="G24445" s="81"/>
      <c r="AU24445" s="25"/>
    </row>
    <row r="24446">
      <c r="D24446" s="10"/>
      <c r="E24446" s="10"/>
      <c r="G24446" s="81"/>
      <c r="AU24446" s="25"/>
    </row>
    <row r="24447">
      <c r="D24447" s="10"/>
      <c r="E24447" s="10"/>
      <c r="G24447" s="81"/>
      <c r="AU24447" s="25"/>
    </row>
    <row r="24448">
      <c r="D24448" s="10"/>
      <c r="E24448" s="10"/>
      <c r="G24448" s="81"/>
      <c r="AU24448" s="25"/>
    </row>
    <row r="24449">
      <c r="D24449" s="10"/>
      <c r="E24449" s="10"/>
      <c r="G24449" s="81"/>
      <c r="AU24449" s="25"/>
    </row>
    <row r="24450">
      <c r="D24450" s="10"/>
      <c r="E24450" s="10"/>
      <c r="G24450" s="81"/>
      <c r="AU24450" s="25"/>
    </row>
    <row r="24451">
      <c r="D24451" s="10"/>
      <c r="E24451" s="10"/>
      <c r="G24451" s="81"/>
      <c r="AU24451" s="25"/>
    </row>
    <row r="24452">
      <c r="D24452" s="10"/>
      <c r="E24452" s="10"/>
      <c r="G24452" s="81"/>
      <c r="AU24452" s="25"/>
    </row>
    <row r="24453">
      <c r="D24453" s="10"/>
      <c r="E24453" s="10"/>
      <c r="G24453" s="81"/>
      <c r="AU24453" s="25"/>
    </row>
    <row r="24454">
      <c r="D24454" s="10"/>
      <c r="E24454" s="10"/>
      <c r="G24454" s="81"/>
      <c r="AU24454" s="25"/>
    </row>
    <row r="24455">
      <c r="D24455" s="10"/>
      <c r="E24455" s="10"/>
      <c r="G24455" s="81"/>
      <c r="AU24455" s="25"/>
    </row>
    <row r="24456">
      <c r="D24456" s="10"/>
      <c r="E24456" s="10"/>
      <c r="G24456" s="81"/>
      <c r="AU24456" s="25"/>
    </row>
    <row r="24457">
      <c r="D24457" s="10"/>
      <c r="E24457" s="10"/>
      <c r="G24457" s="81"/>
      <c r="AU24457" s="25"/>
    </row>
    <row r="24458">
      <c r="D24458" s="10"/>
      <c r="E24458" s="10"/>
      <c r="G24458" s="81"/>
      <c r="AU24458" s="25"/>
    </row>
    <row r="24459">
      <c r="D24459" s="10"/>
      <c r="E24459" s="10"/>
      <c r="G24459" s="81"/>
      <c r="AU24459" s="25"/>
    </row>
    <row r="24460">
      <c r="D24460" s="10"/>
      <c r="E24460" s="10"/>
      <c r="G24460" s="81"/>
      <c r="AU24460" s="25"/>
    </row>
    <row r="24461">
      <c r="D24461" s="10"/>
      <c r="E24461" s="10"/>
      <c r="G24461" s="81"/>
      <c r="AU24461" s="25"/>
    </row>
    <row r="24462">
      <c r="D24462" s="10"/>
      <c r="E24462" s="10"/>
      <c r="G24462" s="81"/>
      <c r="AU24462" s="25"/>
    </row>
    <row r="24463">
      <c r="D24463" s="10"/>
      <c r="E24463" s="10"/>
      <c r="G24463" s="81"/>
      <c r="AU24463" s="25"/>
    </row>
    <row r="24464">
      <c r="D24464" s="10"/>
      <c r="E24464" s="10"/>
      <c r="G24464" s="81"/>
      <c r="AU24464" s="25"/>
    </row>
    <row r="24465">
      <c r="D24465" s="10"/>
      <c r="E24465" s="10"/>
      <c r="G24465" s="81"/>
      <c r="AU24465" s="25"/>
    </row>
    <row r="24466">
      <c r="D24466" s="10"/>
      <c r="E24466" s="10"/>
      <c r="G24466" s="81"/>
      <c r="AU24466" s="25"/>
    </row>
    <row r="24467">
      <c r="D24467" s="10"/>
      <c r="E24467" s="10"/>
      <c r="G24467" s="81"/>
      <c r="AU24467" s="25"/>
    </row>
    <row r="24468">
      <c r="D24468" s="10"/>
      <c r="E24468" s="10"/>
      <c r="G24468" s="81"/>
      <c r="AU24468" s="25"/>
    </row>
    <row r="24469">
      <c r="D24469" s="10"/>
      <c r="E24469" s="10"/>
      <c r="G24469" s="81"/>
      <c r="AU24469" s="25"/>
    </row>
    <row r="24470">
      <c r="D24470" s="10"/>
      <c r="E24470" s="10"/>
      <c r="G24470" s="81"/>
      <c r="AU24470" s="25"/>
    </row>
    <row r="24471">
      <c r="D24471" s="10"/>
      <c r="E24471" s="10"/>
      <c r="G24471" s="81"/>
      <c r="AU24471" s="25"/>
    </row>
    <row r="24472">
      <c r="D24472" s="10"/>
      <c r="E24472" s="10"/>
      <c r="G24472" s="81"/>
      <c r="AU24472" s="25"/>
    </row>
    <row r="24473">
      <c r="D24473" s="10"/>
      <c r="E24473" s="10"/>
      <c r="G24473" s="81"/>
      <c r="AU24473" s="25"/>
    </row>
    <row r="24474">
      <c r="D24474" s="10"/>
      <c r="E24474" s="10"/>
      <c r="G24474" s="81"/>
      <c r="AU24474" s="25"/>
    </row>
    <row r="24475">
      <c r="D24475" s="10"/>
      <c r="E24475" s="10"/>
      <c r="G24475" s="81"/>
      <c r="AU24475" s="25"/>
    </row>
    <row r="24476">
      <c r="D24476" s="10"/>
      <c r="E24476" s="10"/>
      <c r="G24476" s="81"/>
      <c r="AU24476" s="25"/>
    </row>
    <row r="24477">
      <c r="D24477" s="10"/>
      <c r="E24477" s="10"/>
      <c r="G24477" s="81"/>
      <c r="AU24477" s="25"/>
    </row>
    <row r="24478">
      <c r="D24478" s="10"/>
      <c r="E24478" s="10"/>
      <c r="G24478" s="81"/>
      <c r="AU24478" s="25"/>
    </row>
    <row r="24479">
      <c r="D24479" s="10"/>
      <c r="E24479" s="10"/>
      <c r="G24479" s="81"/>
      <c r="AU24479" s="25"/>
    </row>
    <row r="24480">
      <c r="D24480" s="10"/>
      <c r="E24480" s="10"/>
      <c r="G24480" s="81"/>
      <c r="AU24480" s="25"/>
    </row>
    <row r="24481">
      <c r="D24481" s="10"/>
      <c r="E24481" s="10"/>
      <c r="G24481" s="81"/>
      <c r="AU24481" s="25"/>
    </row>
    <row r="24482">
      <c r="D24482" s="10"/>
      <c r="E24482" s="10"/>
      <c r="G24482" s="81"/>
      <c r="AU24482" s="25"/>
    </row>
    <row r="24483">
      <c r="D24483" s="10"/>
      <c r="E24483" s="10"/>
      <c r="G24483" s="81"/>
      <c r="AU24483" s="25"/>
    </row>
    <row r="24484">
      <c r="D24484" s="10"/>
      <c r="E24484" s="10"/>
      <c r="G24484" s="81"/>
      <c r="AU24484" s="25"/>
    </row>
    <row r="24485">
      <c r="D24485" s="10"/>
      <c r="E24485" s="10"/>
      <c r="G24485" s="81"/>
      <c r="AU24485" s="25"/>
    </row>
    <row r="24486">
      <c r="D24486" s="10"/>
      <c r="E24486" s="10"/>
      <c r="G24486" s="81"/>
      <c r="AU24486" s="25"/>
    </row>
    <row r="24487">
      <c r="D24487" s="10"/>
      <c r="E24487" s="10"/>
      <c r="G24487" s="81"/>
      <c r="AU24487" s="25"/>
    </row>
    <row r="24488">
      <c r="D24488" s="10"/>
      <c r="E24488" s="10"/>
      <c r="G24488" s="81"/>
      <c r="AU24488" s="25"/>
    </row>
    <row r="24489">
      <c r="D24489" s="10"/>
      <c r="E24489" s="10"/>
      <c r="G24489" s="81"/>
      <c r="AU24489" s="25"/>
    </row>
    <row r="24490">
      <c r="D24490" s="10"/>
      <c r="E24490" s="10"/>
      <c r="G24490" s="81"/>
      <c r="AU24490" s="25"/>
    </row>
    <row r="24491">
      <c r="D24491" s="10"/>
      <c r="E24491" s="10"/>
      <c r="G24491" s="81"/>
      <c r="AU24491" s="25"/>
    </row>
    <row r="24492">
      <c r="D24492" s="10"/>
      <c r="E24492" s="10"/>
      <c r="G24492" s="81"/>
      <c r="AU24492" s="25"/>
    </row>
    <row r="24493">
      <c r="D24493" s="10"/>
      <c r="E24493" s="10"/>
      <c r="G24493" s="81"/>
      <c r="AU24493" s="25"/>
    </row>
    <row r="24494">
      <c r="D24494" s="10"/>
      <c r="E24494" s="10"/>
      <c r="G24494" s="81"/>
      <c r="AU24494" s="25"/>
    </row>
    <row r="24495">
      <c r="D24495" s="10"/>
      <c r="E24495" s="10"/>
      <c r="G24495" s="81"/>
      <c r="AU24495" s="25"/>
    </row>
    <row r="24496">
      <c r="D24496" s="10"/>
      <c r="E24496" s="10"/>
      <c r="G24496" s="81"/>
      <c r="AU24496" s="25"/>
    </row>
    <row r="24497">
      <c r="D24497" s="10"/>
      <c r="E24497" s="10"/>
      <c r="G24497" s="81"/>
      <c r="AU24497" s="25"/>
    </row>
    <row r="24498">
      <c r="D24498" s="10"/>
      <c r="E24498" s="10"/>
      <c r="G24498" s="81"/>
      <c r="AU24498" s="25"/>
    </row>
    <row r="24499">
      <c r="D24499" s="10"/>
      <c r="E24499" s="10"/>
      <c r="G24499" s="81"/>
      <c r="AU24499" s="25"/>
    </row>
    <row r="24500">
      <c r="D24500" s="10"/>
      <c r="E24500" s="10"/>
      <c r="G24500" s="81"/>
      <c r="AU24500" s="25"/>
    </row>
    <row r="24501">
      <c r="D24501" s="10"/>
      <c r="E24501" s="10"/>
      <c r="G24501" s="81"/>
      <c r="AU24501" s="25"/>
    </row>
    <row r="24502">
      <c r="D24502" s="10"/>
      <c r="E24502" s="10"/>
      <c r="G24502" s="81"/>
      <c r="AU24502" s="25"/>
    </row>
    <row r="24503">
      <c r="D24503" s="10"/>
      <c r="E24503" s="10"/>
      <c r="G24503" s="81"/>
      <c r="AU24503" s="25"/>
    </row>
    <row r="24504">
      <c r="D24504" s="10"/>
      <c r="E24504" s="10"/>
      <c r="G24504" s="81"/>
      <c r="AU24504" s="25"/>
    </row>
    <row r="24505">
      <c r="D24505" s="10"/>
      <c r="E24505" s="10"/>
      <c r="G24505" s="81"/>
      <c r="AU24505" s="25"/>
    </row>
    <row r="24506">
      <c r="D24506" s="10"/>
      <c r="E24506" s="10"/>
      <c r="G24506" s="81"/>
      <c r="AU24506" s="25"/>
    </row>
    <row r="24507">
      <c r="D24507" s="10"/>
      <c r="E24507" s="10"/>
      <c r="G24507" s="81"/>
      <c r="AU24507" s="25"/>
    </row>
    <row r="24508">
      <c r="D24508" s="10"/>
      <c r="E24508" s="10"/>
      <c r="G24508" s="81"/>
      <c r="AU24508" s="25"/>
    </row>
    <row r="24509">
      <c r="D24509" s="10"/>
      <c r="E24509" s="10"/>
      <c r="G24509" s="81"/>
      <c r="AU24509" s="25"/>
    </row>
    <row r="24510">
      <c r="D24510" s="10"/>
      <c r="E24510" s="10"/>
      <c r="G24510" s="81"/>
      <c r="AU24510" s="25"/>
    </row>
    <row r="24511">
      <c r="D24511" s="10"/>
      <c r="E24511" s="10"/>
      <c r="G24511" s="81"/>
      <c r="AU24511" s="25"/>
    </row>
    <row r="24512">
      <c r="D24512" s="10"/>
      <c r="E24512" s="10"/>
      <c r="G24512" s="81"/>
      <c r="AU24512" s="25"/>
    </row>
    <row r="24513">
      <c r="D24513" s="10"/>
      <c r="E24513" s="10"/>
      <c r="G24513" s="81"/>
      <c r="AU24513" s="25"/>
    </row>
    <row r="24514">
      <c r="D24514" s="10"/>
      <c r="E24514" s="10"/>
      <c r="G24514" s="81"/>
      <c r="AU24514" s="25"/>
    </row>
    <row r="24515">
      <c r="D24515" s="10"/>
      <c r="E24515" s="10"/>
      <c r="G24515" s="81"/>
      <c r="AU24515" s="25"/>
    </row>
    <row r="24516">
      <c r="D24516" s="10"/>
      <c r="E24516" s="10"/>
      <c r="G24516" s="81"/>
      <c r="AU24516" s="25"/>
    </row>
    <row r="24517">
      <c r="D24517" s="10"/>
      <c r="E24517" s="10"/>
      <c r="G24517" s="81"/>
      <c r="AU24517" s="25"/>
    </row>
    <row r="24518">
      <c r="D24518" s="10"/>
      <c r="E24518" s="10"/>
      <c r="G24518" s="81"/>
      <c r="AU24518" s="25"/>
    </row>
    <row r="24519">
      <c r="D24519" s="10"/>
      <c r="E24519" s="10"/>
      <c r="G24519" s="81"/>
      <c r="AU24519" s="25"/>
    </row>
    <row r="24520">
      <c r="D24520" s="10"/>
      <c r="E24520" s="10"/>
      <c r="G24520" s="81"/>
      <c r="AU24520" s="25"/>
    </row>
    <row r="24521">
      <c r="D24521" s="10"/>
      <c r="E24521" s="10"/>
      <c r="G24521" s="81"/>
      <c r="AU24521" s="25"/>
    </row>
    <row r="24522">
      <c r="D24522" s="10"/>
      <c r="E24522" s="10"/>
      <c r="G24522" s="81"/>
      <c r="AU24522" s="25"/>
    </row>
    <row r="24523">
      <c r="D24523" s="10"/>
      <c r="E24523" s="10"/>
      <c r="G24523" s="81"/>
      <c r="AU24523" s="25"/>
    </row>
    <row r="24524">
      <c r="D24524" s="10"/>
      <c r="E24524" s="10"/>
      <c r="G24524" s="81"/>
      <c r="AU24524" s="25"/>
    </row>
    <row r="24525">
      <c r="D24525" s="10"/>
      <c r="E24525" s="10"/>
      <c r="G24525" s="81"/>
      <c r="AU24525" s="25"/>
    </row>
    <row r="24526">
      <c r="D24526" s="10"/>
      <c r="E24526" s="10"/>
      <c r="G24526" s="81"/>
      <c r="AU24526" s="25"/>
    </row>
    <row r="24527">
      <c r="D24527" s="10"/>
      <c r="E24527" s="10"/>
      <c r="G24527" s="81"/>
      <c r="AU24527" s="25"/>
    </row>
    <row r="24528">
      <c r="D24528" s="10"/>
      <c r="E24528" s="10"/>
      <c r="G24528" s="81"/>
      <c r="AU24528" s="25"/>
    </row>
    <row r="24529">
      <c r="D24529" s="10"/>
      <c r="E24529" s="10"/>
      <c r="G24529" s="81"/>
      <c r="AU24529" s="25"/>
    </row>
    <row r="24530">
      <c r="D24530" s="10"/>
      <c r="E24530" s="10"/>
      <c r="G24530" s="81"/>
      <c r="AU24530" s="25"/>
    </row>
    <row r="24531">
      <c r="D24531" s="10"/>
      <c r="E24531" s="10"/>
      <c r="G24531" s="81"/>
      <c r="AU24531" s="25"/>
    </row>
    <row r="24532">
      <c r="D24532" s="10"/>
      <c r="E24532" s="10"/>
      <c r="G24532" s="81"/>
      <c r="AU24532" s="25"/>
    </row>
    <row r="24533">
      <c r="D24533" s="10"/>
      <c r="E24533" s="10"/>
      <c r="G24533" s="81"/>
      <c r="AU24533" s="25"/>
    </row>
    <row r="24534">
      <c r="D24534" s="10"/>
      <c r="E24534" s="10"/>
      <c r="G24534" s="81"/>
      <c r="AU24534" s="25"/>
    </row>
    <row r="24535">
      <c r="D24535" s="10"/>
      <c r="E24535" s="10"/>
      <c r="G24535" s="81"/>
      <c r="AU24535" s="25"/>
    </row>
    <row r="24536">
      <c r="D24536" s="10"/>
      <c r="E24536" s="10"/>
      <c r="G24536" s="81"/>
      <c r="AU24536" s="25"/>
    </row>
    <row r="24537">
      <c r="D24537" s="10"/>
      <c r="E24537" s="10"/>
      <c r="G24537" s="81"/>
      <c r="AU24537" s="25"/>
    </row>
    <row r="24538">
      <c r="D24538" s="10"/>
      <c r="E24538" s="10"/>
      <c r="G24538" s="81"/>
      <c r="AU24538" s="25"/>
    </row>
    <row r="24539">
      <c r="D24539" s="10"/>
      <c r="E24539" s="10"/>
      <c r="G24539" s="81"/>
      <c r="AU24539" s="25"/>
    </row>
    <row r="24540">
      <c r="D24540" s="10"/>
      <c r="E24540" s="10"/>
      <c r="G24540" s="81"/>
      <c r="AU24540" s="25"/>
    </row>
    <row r="24541">
      <c r="D24541" s="10"/>
      <c r="E24541" s="10"/>
      <c r="G24541" s="81"/>
      <c r="AU24541" s="25"/>
    </row>
    <row r="24542">
      <c r="D24542" s="10"/>
      <c r="E24542" s="10"/>
      <c r="G24542" s="81"/>
      <c r="AU24542" s="25"/>
    </row>
    <row r="24543">
      <c r="D24543" s="10"/>
      <c r="E24543" s="10"/>
      <c r="G24543" s="81"/>
      <c r="AU24543" s="25"/>
    </row>
    <row r="24544">
      <c r="D24544" s="10"/>
      <c r="E24544" s="10"/>
      <c r="G24544" s="81"/>
      <c r="AU24544" s="25"/>
    </row>
    <row r="24545">
      <c r="D24545" s="10"/>
      <c r="E24545" s="10"/>
      <c r="G24545" s="81"/>
      <c r="AU24545" s="25"/>
    </row>
    <row r="24546">
      <c r="D24546" s="10"/>
      <c r="E24546" s="10"/>
      <c r="G24546" s="81"/>
      <c r="AU24546" s="25"/>
    </row>
    <row r="24547">
      <c r="D24547" s="10"/>
      <c r="E24547" s="10"/>
      <c r="G24547" s="81"/>
      <c r="AU24547" s="25"/>
    </row>
    <row r="24548">
      <c r="D24548" s="10"/>
      <c r="E24548" s="10"/>
      <c r="G24548" s="81"/>
      <c r="AU24548" s="25"/>
    </row>
    <row r="24549">
      <c r="D24549" s="10"/>
      <c r="E24549" s="10"/>
      <c r="G24549" s="81"/>
      <c r="AU24549" s="25"/>
    </row>
    <row r="24550">
      <c r="D24550" s="10"/>
      <c r="E24550" s="10"/>
      <c r="G24550" s="81"/>
      <c r="AU24550" s="25"/>
    </row>
    <row r="24551">
      <c r="D24551" s="10"/>
      <c r="E24551" s="10"/>
      <c r="G24551" s="81"/>
      <c r="AU24551" s="25"/>
    </row>
    <row r="24552">
      <c r="D24552" s="10"/>
      <c r="E24552" s="10"/>
      <c r="G24552" s="81"/>
      <c r="AU24552" s="25"/>
    </row>
    <row r="24553">
      <c r="D24553" s="10"/>
      <c r="E24553" s="10"/>
      <c r="G24553" s="81"/>
      <c r="AU24553" s="25"/>
    </row>
    <row r="24554">
      <c r="D24554" s="10"/>
      <c r="E24554" s="10"/>
      <c r="G24554" s="81"/>
      <c r="AU24554" s="25"/>
    </row>
    <row r="24555">
      <c r="D24555" s="10"/>
      <c r="E24555" s="10"/>
      <c r="G24555" s="81"/>
      <c r="AU24555" s="25"/>
    </row>
    <row r="24556">
      <c r="D24556" s="10"/>
      <c r="E24556" s="10"/>
      <c r="G24556" s="81"/>
      <c r="AU24556" s="25"/>
    </row>
    <row r="24557">
      <c r="D24557" s="10"/>
      <c r="E24557" s="10"/>
      <c r="G24557" s="81"/>
      <c r="AU24557" s="25"/>
    </row>
    <row r="24558">
      <c r="D24558" s="10"/>
      <c r="E24558" s="10"/>
      <c r="G24558" s="81"/>
      <c r="AU24558" s="25"/>
    </row>
    <row r="24559">
      <c r="D24559" s="10"/>
      <c r="E24559" s="10"/>
      <c r="G24559" s="81"/>
      <c r="AU24559" s="25"/>
    </row>
    <row r="24560">
      <c r="D24560" s="10"/>
      <c r="E24560" s="10"/>
      <c r="G24560" s="81"/>
      <c r="AU24560" s="25"/>
    </row>
    <row r="24561">
      <c r="D24561" s="10"/>
      <c r="E24561" s="10"/>
      <c r="G24561" s="81"/>
      <c r="AU24561" s="25"/>
    </row>
    <row r="24562">
      <c r="D24562" s="10"/>
      <c r="E24562" s="10"/>
      <c r="G24562" s="81"/>
      <c r="AU24562" s="25"/>
    </row>
    <row r="24563">
      <c r="D24563" s="10"/>
      <c r="E24563" s="10"/>
      <c r="G24563" s="81"/>
      <c r="AU24563" s="25"/>
    </row>
    <row r="24564">
      <c r="D24564" s="10"/>
      <c r="E24564" s="10"/>
      <c r="G24564" s="81"/>
      <c r="AU24564" s="25"/>
    </row>
    <row r="24565">
      <c r="D24565" s="10"/>
      <c r="E24565" s="10"/>
      <c r="G24565" s="81"/>
      <c r="AU24565" s="25"/>
    </row>
    <row r="24566">
      <c r="D24566" s="10"/>
      <c r="E24566" s="10"/>
      <c r="G24566" s="81"/>
      <c r="AU24566" s="25"/>
    </row>
    <row r="24567">
      <c r="D24567" s="10"/>
      <c r="E24567" s="10"/>
      <c r="G24567" s="81"/>
      <c r="AU24567" s="25"/>
    </row>
    <row r="24568">
      <c r="D24568" s="10"/>
      <c r="E24568" s="10"/>
      <c r="G24568" s="81"/>
      <c r="AU24568" s="25"/>
    </row>
    <row r="24569">
      <c r="D24569" s="10"/>
      <c r="E24569" s="10"/>
      <c r="G24569" s="81"/>
      <c r="AU24569" s="25"/>
    </row>
    <row r="24570">
      <c r="D24570" s="10"/>
      <c r="E24570" s="10"/>
      <c r="G24570" s="81"/>
      <c r="AU24570" s="25"/>
    </row>
    <row r="24571">
      <c r="D24571" s="10"/>
      <c r="E24571" s="10"/>
      <c r="G24571" s="81"/>
      <c r="AU24571" s="25"/>
    </row>
    <row r="24572">
      <c r="D24572" s="10"/>
      <c r="E24572" s="10"/>
      <c r="G24572" s="81"/>
      <c r="AU24572" s="25"/>
    </row>
    <row r="24573">
      <c r="D24573" s="10"/>
      <c r="E24573" s="10"/>
      <c r="G24573" s="81"/>
      <c r="AU24573" s="25"/>
    </row>
    <row r="24574">
      <c r="D24574" s="10"/>
      <c r="E24574" s="10"/>
      <c r="G24574" s="81"/>
      <c r="AU24574" s="25"/>
    </row>
    <row r="24575">
      <c r="D24575" s="10"/>
      <c r="E24575" s="10"/>
      <c r="G24575" s="81"/>
      <c r="AU24575" s="25"/>
    </row>
    <row r="24576">
      <c r="D24576" s="10"/>
      <c r="E24576" s="10"/>
      <c r="G24576" s="81"/>
      <c r="AU24576" s="25"/>
    </row>
    <row r="24577">
      <c r="D24577" s="10"/>
      <c r="E24577" s="10"/>
      <c r="G24577" s="81"/>
      <c r="AU24577" s="25"/>
    </row>
    <row r="24578">
      <c r="D24578" s="10"/>
      <c r="E24578" s="10"/>
      <c r="G24578" s="81"/>
      <c r="AU24578" s="25"/>
    </row>
    <row r="24579">
      <c r="D24579" s="10"/>
      <c r="E24579" s="10"/>
      <c r="G24579" s="81"/>
      <c r="AU24579" s="25"/>
    </row>
    <row r="24580">
      <c r="D24580" s="10"/>
      <c r="E24580" s="10"/>
      <c r="G24580" s="81"/>
      <c r="AU24580" s="25"/>
    </row>
    <row r="24581">
      <c r="D24581" s="10"/>
      <c r="E24581" s="10"/>
      <c r="G24581" s="81"/>
      <c r="AU24581" s="25"/>
    </row>
    <row r="24582">
      <c r="D24582" s="10"/>
      <c r="E24582" s="10"/>
      <c r="G24582" s="81"/>
      <c r="AU24582" s="25"/>
    </row>
    <row r="24583">
      <c r="D24583" s="10"/>
      <c r="E24583" s="10"/>
      <c r="G24583" s="81"/>
      <c r="AU24583" s="25"/>
    </row>
    <row r="24584">
      <c r="D24584" s="10"/>
      <c r="E24584" s="10"/>
      <c r="G24584" s="81"/>
      <c r="AU24584" s="25"/>
    </row>
    <row r="24585">
      <c r="D24585" s="10"/>
      <c r="E24585" s="10"/>
      <c r="G24585" s="81"/>
      <c r="AU24585" s="25"/>
    </row>
    <row r="24586">
      <c r="D24586" s="10"/>
      <c r="E24586" s="10"/>
      <c r="G24586" s="81"/>
      <c r="AU24586" s="25"/>
    </row>
    <row r="24587">
      <c r="D24587" s="10"/>
      <c r="E24587" s="10"/>
      <c r="G24587" s="81"/>
      <c r="AU24587" s="25"/>
    </row>
    <row r="24588">
      <c r="D24588" s="10"/>
      <c r="E24588" s="10"/>
      <c r="G24588" s="81"/>
      <c r="AU24588" s="25"/>
    </row>
    <row r="24589">
      <c r="D24589" s="10"/>
      <c r="E24589" s="10"/>
      <c r="G24589" s="81"/>
      <c r="AU24589" s="25"/>
    </row>
    <row r="24590">
      <c r="D24590" s="10"/>
      <c r="E24590" s="10"/>
      <c r="G24590" s="81"/>
      <c r="AU24590" s="25"/>
    </row>
    <row r="24591">
      <c r="D24591" s="10"/>
      <c r="E24591" s="10"/>
      <c r="G24591" s="81"/>
      <c r="AU24591" s="25"/>
    </row>
    <row r="24592">
      <c r="D24592" s="10"/>
      <c r="E24592" s="10"/>
      <c r="G24592" s="81"/>
      <c r="AU24592" s="25"/>
    </row>
    <row r="24593">
      <c r="D24593" s="10"/>
      <c r="E24593" s="10"/>
      <c r="G24593" s="81"/>
      <c r="AU24593" s="25"/>
    </row>
    <row r="24594">
      <c r="D24594" s="10"/>
      <c r="E24594" s="10"/>
      <c r="G24594" s="81"/>
      <c r="AU24594" s="25"/>
    </row>
    <row r="24595">
      <c r="D24595" s="10"/>
      <c r="E24595" s="10"/>
      <c r="G24595" s="81"/>
      <c r="AU24595" s="25"/>
    </row>
    <row r="24596">
      <c r="D24596" s="10"/>
      <c r="E24596" s="10"/>
      <c r="G24596" s="81"/>
      <c r="AU24596" s="25"/>
    </row>
    <row r="24597">
      <c r="D24597" s="10"/>
      <c r="E24597" s="10"/>
      <c r="G24597" s="81"/>
      <c r="AU24597" s="25"/>
    </row>
    <row r="24598">
      <c r="D24598" s="10"/>
      <c r="E24598" s="10"/>
      <c r="G24598" s="81"/>
      <c r="AU24598" s="25"/>
    </row>
    <row r="24599">
      <c r="D24599" s="10"/>
      <c r="E24599" s="10"/>
      <c r="G24599" s="81"/>
      <c r="AU24599" s="25"/>
    </row>
    <row r="24600">
      <c r="D24600" s="10"/>
      <c r="E24600" s="10"/>
      <c r="G24600" s="81"/>
      <c r="AU24600" s="25"/>
    </row>
    <row r="24601">
      <c r="D24601" s="10"/>
      <c r="E24601" s="10"/>
      <c r="G24601" s="81"/>
      <c r="AU24601" s="25"/>
    </row>
    <row r="24602">
      <c r="D24602" s="10"/>
      <c r="E24602" s="10"/>
      <c r="G24602" s="81"/>
      <c r="AU24602" s="25"/>
    </row>
    <row r="24603">
      <c r="D24603" s="10"/>
      <c r="E24603" s="10"/>
      <c r="G24603" s="81"/>
      <c r="AU24603" s="25"/>
    </row>
    <row r="24604">
      <c r="D24604" s="10"/>
      <c r="E24604" s="10"/>
      <c r="G24604" s="81"/>
      <c r="AU24604" s="25"/>
    </row>
    <row r="24605">
      <c r="D24605" s="10"/>
      <c r="E24605" s="10"/>
      <c r="G24605" s="81"/>
      <c r="AU24605" s="25"/>
    </row>
    <row r="24606">
      <c r="D24606" s="10"/>
      <c r="E24606" s="10"/>
      <c r="G24606" s="81"/>
      <c r="AU24606" s="25"/>
    </row>
    <row r="24607">
      <c r="D24607" s="10"/>
      <c r="E24607" s="10"/>
      <c r="G24607" s="81"/>
      <c r="AU24607" s="25"/>
    </row>
    <row r="24608">
      <c r="D24608" s="10"/>
      <c r="E24608" s="10"/>
      <c r="G24608" s="81"/>
      <c r="AU24608" s="25"/>
    </row>
    <row r="24609">
      <c r="D24609" s="10"/>
      <c r="E24609" s="10"/>
      <c r="G24609" s="81"/>
      <c r="AU24609" s="25"/>
    </row>
    <row r="24610">
      <c r="D24610" s="10"/>
      <c r="E24610" s="10"/>
      <c r="G24610" s="81"/>
      <c r="AU24610" s="25"/>
    </row>
    <row r="24611">
      <c r="D24611" s="10"/>
      <c r="E24611" s="10"/>
      <c r="G24611" s="81"/>
      <c r="AU24611" s="25"/>
    </row>
    <row r="24612">
      <c r="D24612" s="10"/>
      <c r="E24612" s="10"/>
      <c r="G24612" s="81"/>
      <c r="AU24612" s="25"/>
    </row>
    <row r="24613">
      <c r="D24613" s="10"/>
      <c r="E24613" s="10"/>
      <c r="G24613" s="81"/>
      <c r="AU24613" s="25"/>
    </row>
    <row r="24614">
      <c r="D24614" s="10"/>
      <c r="E24614" s="10"/>
      <c r="G24614" s="81"/>
      <c r="AU24614" s="25"/>
    </row>
    <row r="24615">
      <c r="D24615" s="10"/>
      <c r="E24615" s="10"/>
      <c r="G24615" s="81"/>
      <c r="AU24615" s="25"/>
    </row>
    <row r="24616">
      <c r="D24616" s="10"/>
      <c r="E24616" s="10"/>
      <c r="G24616" s="81"/>
      <c r="AU24616" s="25"/>
    </row>
    <row r="24617">
      <c r="D24617" s="10"/>
      <c r="E24617" s="10"/>
      <c r="G24617" s="81"/>
      <c r="AU24617" s="25"/>
    </row>
    <row r="24618">
      <c r="D24618" s="10"/>
      <c r="E24618" s="10"/>
      <c r="G24618" s="81"/>
      <c r="AU24618" s="25"/>
    </row>
    <row r="24619">
      <c r="D24619" s="10"/>
      <c r="E24619" s="10"/>
      <c r="G24619" s="81"/>
      <c r="AU24619" s="25"/>
    </row>
    <row r="24620">
      <c r="D24620" s="10"/>
      <c r="E24620" s="10"/>
      <c r="G24620" s="81"/>
      <c r="AU24620" s="25"/>
    </row>
    <row r="24621">
      <c r="D24621" s="10"/>
      <c r="E24621" s="10"/>
      <c r="G24621" s="81"/>
      <c r="AU24621" s="25"/>
    </row>
    <row r="24622">
      <c r="D24622" s="10"/>
      <c r="E24622" s="10"/>
      <c r="G24622" s="81"/>
      <c r="AU24622" s="25"/>
    </row>
    <row r="24623">
      <c r="D24623" s="10"/>
      <c r="E24623" s="10"/>
      <c r="G24623" s="81"/>
      <c r="AU24623" s="25"/>
    </row>
    <row r="24624">
      <c r="D24624" s="10"/>
      <c r="E24624" s="10"/>
      <c r="G24624" s="81"/>
      <c r="AU24624" s="25"/>
    </row>
    <row r="24625">
      <c r="D24625" s="10"/>
      <c r="E24625" s="10"/>
      <c r="G24625" s="81"/>
      <c r="AU24625" s="25"/>
    </row>
    <row r="24626">
      <c r="D24626" s="10"/>
      <c r="E24626" s="10"/>
      <c r="G24626" s="81"/>
      <c r="AU24626" s="25"/>
    </row>
    <row r="24627">
      <c r="D24627" s="10"/>
      <c r="E24627" s="10"/>
      <c r="G24627" s="81"/>
      <c r="AU24627" s="25"/>
    </row>
    <row r="24628">
      <c r="D24628" s="10"/>
      <c r="E24628" s="10"/>
      <c r="G24628" s="81"/>
      <c r="AU24628" s="25"/>
    </row>
    <row r="24629">
      <c r="D24629" s="10"/>
      <c r="E24629" s="10"/>
      <c r="G24629" s="81"/>
      <c r="AU24629" s="25"/>
    </row>
    <row r="24630">
      <c r="D24630" s="10"/>
      <c r="E24630" s="10"/>
      <c r="G24630" s="81"/>
      <c r="AU24630" s="25"/>
    </row>
    <row r="24631">
      <c r="D24631" s="10"/>
      <c r="E24631" s="10"/>
      <c r="G24631" s="81"/>
      <c r="AU24631" s="25"/>
    </row>
    <row r="24632">
      <c r="D24632" s="10"/>
      <c r="E24632" s="10"/>
      <c r="G24632" s="81"/>
      <c r="AU24632" s="25"/>
    </row>
    <row r="24633">
      <c r="D24633" s="10"/>
      <c r="E24633" s="10"/>
      <c r="G24633" s="81"/>
      <c r="AU24633" s="25"/>
    </row>
    <row r="24634">
      <c r="D24634" s="10"/>
      <c r="E24634" s="10"/>
      <c r="G24634" s="81"/>
      <c r="AU24634" s="25"/>
    </row>
    <row r="24635">
      <c r="D24635" s="10"/>
      <c r="E24635" s="10"/>
      <c r="G24635" s="81"/>
      <c r="AU24635" s="25"/>
    </row>
    <row r="24636">
      <c r="D24636" s="10"/>
      <c r="E24636" s="10"/>
      <c r="G24636" s="81"/>
      <c r="AU24636" s="25"/>
    </row>
    <row r="24637">
      <c r="D24637" s="10"/>
      <c r="E24637" s="10"/>
      <c r="G24637" s="81"/>
      <c r="AU24637" s="25"/>
    </row>
    <row r="24638">
      <c r="D24638" s="10"/>
      <c r="E24638" s="10"/>
      <c r="G24638" s="81"/>
      <c r="AU24638" s="25"/>
    </row>
    <row r="24639">
      <c r="D24639" s="10"/>
      <c r="E24639" s="10"/>
      <c r="G24639" s="81"/>
      <c r="AU24639" s="25"/>
    </row>
    <row r="24640">
      <c r="D24640" s="10"/>
      <c r="E24640" s="10"/>
      <c r="G24640" s="81"/>
      <c r="AU24640" s="25"/>
    </row>
    <row r="24641">
      <c r="D24641" s="10"/>
      <c r="E24641" s="10"/>
      <c r="G24641" s="81"/>
      <c r="AU24641" s="25"/>
    </row>
    <row r="24642">
      <c r="D24642" s="10"/>
      <c r="E24642" s="10"/>
      <c r="G24642" s="81"/>
      <c r="AU24642" s="25"/>
    </row>
    <row r="24643">
      <c r="D24643" s="10"/>
      <c r="E24643" s="10"/>
      <c r="G24643" s="81"/>
      <c r="AU24643" s="25"/>
    </row>
    <row r="24644">
      <c r="D24644" s="10"/>
      <c r="E24644" s="10"/>
      <c r="G24644" s="81"/>
      <c r="AU24644" s="25"/>
    </row>
    <row r="24645">
      <c r="D24645" s="10"/>
      <c r="E24645" s="10"/>
      <c r="G24645" s="81"/>
      <c r="AU24645" s="25"/>
    </row>
    <row r="24646">
      <c r="D24646" s="10"/>
      <c r="E24646" s="10"/>
      <c r="G24646" s="81"/>
      <c r="AU24646" s="25"/>
    </row>
    <row r="24647">
      <c r="D24647" s="10"/>
      <c r="E24647" s="10"/>
      <c r="G24647" s="81"/>
      <c r="AU24647" s="25"/>
    </row>
    <row r="24648">
      <c r="D24648" s="10"/>
      <c r="E24648" s="10"/>
      <c r="G24648" s="81"/>
      <c r="AU24648" s="25"/>
    </row>
    <row r="24649">
      <c r="D24649" s="10"/>
      <c r="E24649" s="10"/>
      <c r="G24649" s="81"/>
      <c r="AU24649" s="25"/>
    </row>
    <row r="24650">
      <c r="D24650" s="10"/>
      <c r="E24650" s="10"/>
      <c r="G24650" s="81"/>
      <c r="AU24650" s="25"/>
    </row>
    <row r="24651">
      <c r="D24651" s="10"/>
      <c r="E24651" s="10"/>
      <c r="G24651" s="81"/>
      <c r="AU24651" s="25"/>
    </row>
    <row r="24652">
      <c r="D24652" s="10"/>
      <c r="E24652" s="10"/>
      <c r="G24652" s="81"/>
      <c r="AU24652" s="25"/>
    </row>
    <row r="24653">
      <c r="D24653" s="10"/>
      <c r="E24653" s="10"/>
      <c r="G24653" s="81"/>
      <c r="AU24653" s="25"/>
    </row>
    <row r="24654">
      <c r="D24654" s="10"/>
      <c r="E24654" s="10"/>
      <c r="G24654" s="81"/>
      <c r="AU24654" s="25"/>
    </row>
    <row r="24655">
      <c r="D24655" s="10"/>
      <c r="E24655" s="10"/>
      <c r="G24655" s="81"/>
      <c r="AU24655" s="25"/>
    </row>
    <row r="24656">
      <c r="D24656" s="10"/>
      <c r="E24656" s="10"/>
      <c r="G24656" s="81"/>
      <c r="AU24656" s="25"/>
    </row>
    <row r="24657">
      <c r="D24657" s="10"/>
      <c r="E24657" s="10"/>
      <c r="G24657" s="81"/>
      <c r="AU24657" s="25"/>
    </row>
    <row r="24658">
      <c r="D24658" s="10"/>
      <c r="E24658" s="10"/>
      <c r="G24658" s="81"/>
      <c r="AU24658" s="25"/>
    </row>
    <row r="24659">
      <c r="D24659" s="10"/>
      <c r="E24659" s="10"/>
      <c r="G24659" s="81"/>
      <c r="AU24659" s="25"/>
    </row>
    <row r="24660">
      <c r="D24660" s="10"/>
      <c r="E24660" s="10"/>
      <c r="G24660" s="81"/>
      <c r="AU24660" s="25"/>
    </row>
    <row r="24661">
      <c r="D24661" s="10"/>
      <c r="E24661" s="10"/>
      <c r="G24661" s="81"/>
      <c r="AU24661" s="25"/>
    </row>
    <row r="24662">
      <c r="D24662" s="10"/>
      <c r="E24662" s="10"/>
      <c r="G24662" s="81"/>
      <c r="AU24662" s="25"/>
    </row>
    <row r="24663">
      <c r="D24663" s="10"/>
      <c r="E24663" s="10"/>
      <c r="G24663" s="81"/>
      <c r="AU24663" s="25"/>
    </row>
    <row r="24664">
      <c r="D24664" s="10"/>
      <c r="E24664" s="10"/>
      <c r="G24664" s="81"/>
      <c r="AU24664" s="25"/>
    </row>
    <row r="24665">
      <c r="D24665" s="10"/>
      <c r="E24665" s="10"/>
      <c r="G24665" s="81"/>
      <c r="AU24665" s="25"/>
    </row>
    <row r="24666">
      <c r="D24666" s="10"/>
      <c r="E24666" s="10"/>
      <c r="G24666" s="81"/>
      <c r="AU24666" s="25"/>
    </row>
    <row r="24667">
      <c r="D24667" s="10"/>
      <c r="E24667" s="10"/>
      <c r="G24667" s="81"/>
      <c r="AU24667" s="25"/>
    </row>
    <row r="24668">
      <c r="D24668" s="10"/>
      <c r="E24668" s="10"/>
      <c r="G24668" s="81"/>
      <c r="AU24668" s="25"/>
    </row>
    <row r="24669">
      <c r="D24669" s="10"/>
      <c r="E24669" s="10"/>
      <c r="G24669" s="81"/>
      <c r="AU24669" s="25"/>
    </row>
    <row r="24670">
      <c r="D24670" s="10"/>
      <c r="E24670" s="10"/>
      <c r="G24670" s="81"/>
      <c r="AU24670" s="25"/>
    </row>
    <row r="24671">
      <c r="D24671" s="10"/>
      <c r="E24671" s="10"/>
      <c r="G24671" s="81"/>
      <c r="AU24671" s="25"/>
    </row>
    <row r="24672">
      <c r="D24672" s="10"/>
      <c r="E24672" s="10"/>
      <c r="G24672" s="81"/>
      <c r="AU24672" s="25"/>
    </row>
    <row r="24673">
      <c r="D24673" s="10"/>
      <c r="E24673" s="10"/>
      <c r="G24673" s="81"/>
      <c r="AU24673" s="25"/>
    </row>
    <row r="24674">
      <c r="D24674" s="10"/>
      <c r="E24674" s="10"/>
      <c r="G24674" s="81"/>
      <c r="AU24674" s="25"/>
    </row>
    <row r="24675">
      <c r="D24675" s="10"/>
      <c r="E24675" s="10"/>
      <c r="G24675" s="81"/>
      <c r="AU24675" s="25"/>
    </row>
    <row r="24676">
      <c r="D24676" s="10"/>
      <c r="E24676" s="10"/>
      <c r="G24676" s="81"/>
      <c r="AU24676" s="25"/>
    </row>
    <row r="24677">
      <c r="D24677" s="10"/>
      <c r="E24677" s="10"/>
      <c r="G24677" s="81"/>
      <c r="AU24677" s="25"/>
    </row>
    <row r="24678">
      <c r="D24678" s="10"/>
      <c r="E24678" s="10"/>
      <c r="G24678" s="81"/>
      <c r="AU24678" s="25"/>
    </row>
    <row r="24679">
      <c r="D24679" s="10"/>
      <c r="E24679" s="10"/>
      <c r="G24679" s="81"/>
      <c r="AU24679" s="25"/>
    </row>
    <row r="24680">
      <c r="D24680" s="10"/>
      <c r="E24680" s="10"/>
      <c r="G24680" s="81"/>
      <c r="AU24680" s="25"/>
    </row>
    <row r="24681">
      <c r="D24681" s="10"/>
      <c r="E24681" s="10"/>
      <c r="G24681" s="81"/>
      <c r="AU24681" s="25"/>
    </row>
    <row r="24682">
      <c r="D24682" s="10"/>
      <c r="E24682" s="10"/>
      <c r="G24682" s="81"/>
      <c r="AU24682" s="25"/>
    </row>
    <row r="24683">
      <c r="D24683" s="10"/>
      <c r="E24683" s="10"/>
      <c r="G24683" s="81"/>
      <c r="AU24683" s="25"/>
    </row>
    <row r="24684">
      <c r="D24684" s="10"/>
      <c r="E24684" s="10"/>
      <c r="G24684" s="81"/>
      <c r="AU24684" s="25"/>
    </row>
    <row r="24685">
      <c r="D24685" s="10"/>
      <c r="E24685" s="10"/>
      <c r="G24685" s="81"/>
      <c r="AU24685" s="25"/>
    </row>
    <row r="24686">
      <c r="D24686" s="10"/>
      <c r="E24686" s="10"/>
      <c r="G24686" s="81"/>
      <c r="AU24686" s="25"/>
    </row>
    <row r="24687">
      <c r="D24687" s="10"/>
      <c r="E24687" s="10"/>
      <c r="G24687" s="81"/>
      <c r="AU24687" s="25"/>
    </row>
    <row r="24688">
      <c r="D24688" s="10"/>
      <c r="E24688" s="10"/>
      <c r="G24688" s="81"/>
      <c r="AU24688" s="25"/>
    </row>
    <row r="24689">
      <c r="D24689" s="10"/>
      <c r="E24689" s="10"/>
      <c r="G24689" s="81"/>
      <c r="AU24689" s="25"/>
    </row>
    <row r="24690">
      <c r="D24690" s="10"/>
      <c r="E24690" s="10"/>
      <c r="G24690" s="81"/>
      <c r="AU24690" s="25"/>
    </row>
    <row r="24691">
      <c r="D24691" s="10"/>
      <c r="E24691" s="10"/>
      <c r="G24691" s="81"/>
      <c r="AU24691" s="25"/>
    </row>
    <row r="24692">
      <c r="D24692" s="10"/>
      <c r="E24692" s="10"/>
      <c r="G24692" s="81"/>
      <c r="AU24692" s="25"/>
    </row>
    <row r="24693">
      <c r="D24693" s="10"/>
      <c r="E24693" s="10"/>
      <c r="G24693" s="81"/>
      <c r="AU24693" s="25"/>
    </row>
    <row r="24694">
      <c r="D24694" s="10"/>
      <c r="E24694" s="10"/>
      <c r="G24694" s="81"/>
      <c r="AU24694" s="25"/>
    </row>
    <row r="24695">
      <c r="D24695" s="10"/>
      <c r="E24695" s="10"/>
      <c r="G24695" s="81"/>
      <c r="AU24695" s="25"/>
    </row>
    <row r="24696">
      <c r="D24696" s="10"/>
      <c r="E24696" s="10"/>
      <c r="G24696" s="81"/>
      <c r="AU24696" s="25"/>
    </row>
    <row r="24697">
      <c r="D24697" s="10"/>
      <c r="E24697" s="10"/>
      <c r="G24697" s="81"/>
      <c r="AU24697" s="25"/>
    </row>
    <row r="24698">
      <c r="D24698" s="10"/>
      <c r="E24698" s="10"/>
      <c r="G24698" s="81"/>
      <c r="AU24698" s="25"/>
    </row>
    <row r="24699">
      <c r="D24699" s="10"/>
      <c r="E24699" s="10"/>
      <c r="G24699" s="81"/>
      <c r="AU24699" s="25"/>
    </row>
    <row r="24700">
      <c r="D24700" s="10"/>
      <c r="E24700" s="10"/>
      <c r="G24700" s="81"/>
      <c r="AU24700" s="25"/>
    </row>
    <row r="24701">
      <c r="D24701" s="10"/>
      <c r="E24701" s="10"/>
      <c r="G24701" s="81"/>
      <c r="AU24701" s="25"/>
    </row>
    <row r="24702">
      <c r="D24702" s="10"/>
      <c r="E24702" s="10"/>
      <c r="G24702" s="81"/>
      <c r="AU24702" s="25"/>
    </row>
    <row r="24703">
      <c r="D24703" s="10"/>
      <c r="E24703" s="10"/>
      <c r="G24703" s="81"/>
      <c r="AU24703" s="25"/>
    </row>
    <row r="24704">
      <c r="D24704" s="10"/>
      <c r="E24704" s="10"/>
      <c r="G24704" s="81"/>
      <c r="AU24704" s="25"/>
    </row>
    <row r="24705">
      <c r="D24705" s="10"/>
      <c r="E24705" s="10"/>
      <c r="G24705" s="81"/>
      <c r="AU24705" s="25"/>
    </row>
    <row r="24706">
      <c r="D24706" s="10"/>
      <c r="E24706" s="10"/>
      <c r="G24706" s="81"/>
      <c r="AU24706" s="25"/>
    </row>
    <row r="24707">
      <c r="D24707" s="10"/>
      <c r="E24707" s="10"/>
      <c r="G24707" s="81"/>
      <c r="AU24707" s="25"/>
    </row>
    <row r="24708">
      <c r="D24708" s="10"/>
      <c r="E24708" s="10"/>
      <c r="G24708" s="81"/>
      <c r="AU24708" s="25"/>
    </row>
    <row r="24709">
      <c r="D24709" s="10"/>
      <c r="E24709" s="10"/>
      <c r="G24709" s="81"/>
      <c r="AU24709" s="25"/>
    </row>
    <row r="24710">
      <c r="D24710" s="10"/>
      <c r="E24710" s="10"/>
      <c r="G24710" s="81"/>
      <c r="AU24710" s="25"/>
    </row>
    <row r="24711">
      <c r="D24711" s="10"/>
      <c r="E24711" s="10"/>
      <c r="G24711" s="81"/>
      <c r="AU24711" s="25"/>
    </row>
    <row r="24712">
      <c r="D24712" s="10"/>
      <c r="E24712" s="10"/>
      <c r="G24712" s="81"/>
      <c r="AU24712" s="25"/>
    </row>
    <row r="24713">
      <c r="D24713" s="10"/>
      <c r="E24713" s="10"/>
      <c r="G24713" s="81"/>
      <c r="AU24713" s="25"/>
    </row>
    <row r="24714">
      <c r="D24714" s="10"/>
      <c r="E24714" s="10"/>
      <c r="G24714" s="81"/>
      <c r="AU24714" s="25"/>
    </row>
    <row r="24715">
      <c r="D24715" s="10"/>
      <c r="E24715" s="10"/>
      <c r="G24715" s="81"/>
      <c r="AU24715" s="25"/>
    </row>
    <row r="24716">
      <c r="D24716" s="10"/>
      <c r="E24716" s="10"/>
      <c r="G24716" s="81"/>
      <c r="AU24716" s="25"/>
    </row>
    <row r="24717">
      <c r="D24717" s="10"/>
      <c r="E24717" s="10"/>
      <c r="G24717" s="81"/>
      <c r="AU24717" s="25"/>
    </row>
    <row r="24718">
      <c r="D24718" s="10"/>
      <c r="E24718" s="10"/>
      <c r="G24718" s="81"/>
      <c r="AU24718" s="25"/>
    </row>
    <row r="24719">
      <c r="D24719" s="10"/>
      <c r="E24719" s="10"/>
      <c r="G24719" s="81"/>
      <c r="AU24719" s="25"/>
    </row>
    <row r="24720">
      <c r="D24720" s="10"/>
      <c r="E24720" s="10"/>
      <c r="G24720" s="81"/>
      <c r="AU24720" s="25"/>
    </row>
    <row r="24721">
      <c r="D24721" s="10"/>
      <c r="E24721" s="10"/>
      <c r="G24721" s="81"/>
      <c r="AU24721" s="25"/>
    </row>
    <row r="24722">
      <c r="D24722" s="10"/>
      <c r="E24722" s="10"/>
      <c r="G24722" s="81"/>
      <c r="AU24722" s="25"/>
    </row>
    <row r="24723">
      <c r="D24723" s="10"/>
      <c r="E24723" s="10"/>
      <c r="G24723" s="81"/>
      <c r="AU24723" s="25"/>
    </row>
    <row r="24724">
      <c r="D24724" s="10"/>
      <c r="E24724" s="10"/>
      <c r="G24724" s="81"/>
      <c r="AU24724" s="25"/>
    </row>
    <row r="24725">
      <c r="D24725" s="10"/>
      <c r="E24725" s="10"/>
      <c r="G24725" s="81"/>
      <c r="AU24725" s="25"/>
    </row>
    <row r="24726">
      <c r="D24726" s="10"/>
      <c r="E24726" s="10"/>
      <c r="G24726" s="81"/>
      <c r="AU24726" s="25"/>
    </row>
    <row r="24727">
      <c r="D24727" s="10"/>
      <c r="E24727" s="10"/>
      <c r="G24727" s="81"/>
      <c r="AU24727" s="25"/>
    </row>
    <row r="24728">
      <c r="D24728" s="10"/>
      <c r="E24728" s="10"/>
      <c r="G24728" s="81"/>
      <c r="AU24728" s="25"/>
    </row>
    <row r="24729">
      <c r="D24729" s="10"/>
      <c r="E24729" s="10"/>
      <c r="G24729" s="81"/>
      <c r="AU24729" s="25"/>
    </row>
    <row r="24730">
      <c r="D24730" s="10"/>
      <c r="E24730" s="10"/>
      <c r="G24730" s="81"/>
      <c r="AU24730" s="25"/>
    </row>
    <row r="24731">
      <c r="D24731" s="10"/>
      <c r="E24731" s="10"/>
      <c r="G24731" s="81"/>
      <c r="AU24731" s="25"/>
    </row>
    <row r="24732">
      <c r="D24732" s="10"/>
      <c r="E24732" s="10"/>
      <c r="G24732" s="81"/>
      <c r="AU24732" s="25"/>
    </row>
    <row r="24733">
      <c r="D24733" s="10"/>
      <c r="E24733" s="10"/>
      <c r="G24733" s="81"/>
      <c r="AU24733" s="25"/>
    </row>
    <row r="24734">
      <c r="D24734" s="10"/>
      <c r="E24734" s="10"/>
      <c r="G24734" s="81"/>
      <c r="AU24734" s="25"/>
    </row>
    <row r="24735">
      <c r="D24735" s="10"/>
      <c r="E24735" s="10"/>
      <c r="G24735" s="81"/>
      <c r="AU24735" s="25"/>
    </row>
    <row r="24736">
      <c r="D24736" s="10"/>
      <c r="E24736" s="10"/>
      <c r="G24736" s="81"/>
      <c r="AU24736" s="25"/>
    </row>
    <row r="24737">
      <c r="D24737" s="10"/>
      <c r="E24737" s="10"/>
      <c r="G24737" s="81"/>
      <c r="AU24737" s="25"/>
    </row>
    <row r="24738">
      <c r="D24738" s="10"/>
      <c r="E24738" s="10"/>
      <c r="G24738" s="81"/>
      <c r="AU24738" s="25"/>
    </row>
    <row r="24739">
      <c r="D24739" s="10"/>
      <c r="E24739" s="10"/>
      <c r="G24739" s="81"/>
      <c r="AU24739" s="25"/>
    </row>
    <row r="24740">
      <c r="D24740" s="10"/>
      <c r="E24740" s="10"/>
      <c r="G24740" s="81"/>
      <c r="AU24740" s="25"/>
    </row>
    <row r="24741">
      <c r="D24741" s="10"/>
      <c r="E24741" s="10"/>
      <c r="G24741" s="81"/>
      <c r="AU24741" s="25"/>
    </row>
    <row r="24742">
      <c r="D24742" s="10"/>
      <c r="E24742" s="10"/>
      <c r="G24742" s="81"/>
      <c r="AU24742" s="25"/>
    </row>
    <row r="24743">
      <c r="D24743" s="10"/>
      <c r="E24743" s="10"/>
      <c r="G24743" s="81"/>
      <c r="AU24743" s="25"/>
    </row>
    <row r="24744">
      <c r="D24744" s="10"/>
      <c r="E24744" s="10"/>
      <c r="G24744" s="81"/>
      <c r="AU24744" s="25"/>
    </row>
    <row r="24745">
      <c r="D24745" s="10"/>
      <c r="E24745" s="10"/>
      <c r="G24745" s="81"/>
      <c r="AU24745" s="25"/>
    </row>
    <row r="24746">
      <c r="D24746" s="10"/>
      <c r="E24746" s="10"/>
      <c r="G24746" s="81"/>
      <c r="AU24746" s="25"/>
    </row>
    <row r="24747">
      <c r="D24747" s="10"/>
      <c r="E24747" s="10"/>
      <c r="G24747" s="81"/>
      <c r="AU24747" s="25"/>
    </row>
    <row r="24748">
      <c r="D24748" s="10"/>
      <c r="E24748" s="10"/>
      <c r="G24748" s="81"/>
      <c r="AU24748" s="25"/>
    </row>
    <row r="24749">
      <c r="D24749" s="10"/>
      <c r="E24749" s="10"/>
      <c r="G24749" s="81"/>
      <c r="AU24749" s="25"/>
    </row>
    <row r="24750">
      <c r="D24750" s="10"/>
      <c r="E24750" s="10"/>
      <c r="G24750" s="81"/>
      <c r="AU24750" s="25"/>
    </row>
    <row r="24751">
      <c r="D24751" s="10"/>
      <c r="E24751" s="10"/>
      <c r="G24751" s="81"/>
      <c r="AU24751" s="25"/>
    </row>
    <row r="24752">
      <c r="D24752" s="10"/>
      <c r="E24752" s="10"/>
      <c r="G24752" s="81"/>
      <c r="AU24752" s="25"/>
    </row>
    <row r="24753">
      <c r="D24753" s="10"/>
      <c r="E24753" s="10"/>
      <c r="G24753" s="81"/>
      <c r="AU24753" s="25"/>
    </row>
    <row r="24754">
      <c r="D24754" s="10"/>
      <c r="E24754" s="10"/>
      <c r="G24754" s="81"/>
      <c r="AU24754" s="25"/>
    </row>
    <row r="24755">
      <c r="D24755" s="10"/>
      <c r="E24755" s="10"/>
      <c r="G24755" s="81"/>
      <c r="AU24755" s="25"/>
    </row>
    <row r="24756">
      <c r="D24756" s="10"/>
      <c r="E24756" s="10"/>
      <c r="G24756" s="81"/>
      <c r="AU24756" s="25"/>
    </row>
    <row r="24757">
      <c r="D24757" s="10"/>
      <c r="E24757" s="10"/>
      <c r="G24757" s="81"/>
      <c r="AU24757" s="25"/>
    </row>
    <row r="24758">
      <c r="D24758" s="10"/>
      <c r="E24758" s="10"/>
      <c r="G24758" s="81"/>
      <c r="AU24758" s="25"/>
    </row>
    <row r="24759">
      <c r="D24759" s="10"/>
      <c r="E24759" s="10"/>
      <c r="G24759" s="81"/>
      <c r="AU24759" s="25"/>
    </row>
    <row r="24760">
      <c r="D24760" s="10"/>
      <c r="E24760" s="10"/>
      <c r="G24760" s="81"/>
      <c r="AU24760" s="25"/>
    </row>
    <row r="24761">
      <c r="D24761" s="10"/>
      <c r="E24761" s="10"/>
      <c r="G24761" s="81"/>
      <c r="AU24761" s="25"/>
    </row>
    <row r="24762">
      <c r="D24762" s="10"/>
      <c r="E24762" s="10"/>
      <c r="G24762" s="81"/>
      <c r="AU24762" s="25"/>
    </row>
    <row r="24763">
      <c r="D24763" s="10"/>
      <c r="E24763" s="10"/>
      <c r="G24763" s="81"/>
      <c r="AU24763" s="25"/>
    </row>
    <row r="24764">
      <c r="D24764" s="10"/>
      <c r="E24764" s="10"/>
      <c r="G24764" s="81"/>
      <c r="AU24764" s="25"/>
    </row>
    <row r="24765">
      <c r="D24765" s="10"/>
      <c r="E24765" s="10"/>
      <c r="G24765" s="81"/>
      <c r="AU24765" s="25"/>
    </row>
    <row r="24766">
      <c r="D24766" s="10"/>
      <c r="E24766" s="10"/>
      <c r="G24766" s="81"/>
      <c r="AU24766" s="25"/>
    </row>
    <row r="24767">
      <c r="D24767" s="10"/>
      <c r="E24767" s="10"/>
      <c r="G24767" s="81"/>
      <c r="AU24767" s="25"/>
    </row>
    <row r="24768">
      <c r="D24768" s="10"/>
      <c r="E24768" s="10"/>
      <c r="G24768" s="81"/>
      <c r="AU24768" s="25"/>
    </row>
    <row r="24769">
      <c r="D24769" s="10"/>
      <c r="E24769" s="10"/>
      <c r="G24769" s="81"/>
      <c r="AU24769" s="25"/>
    </row>
    <row r="24770">
      <c r="D24770" s="10"/>
      <c r="E24770" s="10"/>
      <c r="G24770" s="81"/>
      <c r="AU24770" s="25"/>
    </row>
    <row r="24771">
      <c r="D24771" s="10"/>
      <c r="E24771" s="10"/>
      <c r="G24771" s="81"/>
      <c r="AU24771" s="25"/>
    </row>
    <row r="24772">
      <c r="D24772" s="10"/>
      <c r="E24772" s="10"/>
      <c r="G24772" s="81"/>
      <c r="AU24772" s="25"/>
    </row>
    <row r="24773">
      <c r="D24773" s="10"/>
      <c r="E24773" s="10"/>
      <c r="G24773" s="81"/>
      <c r="AU24773" s="25"/>
    </row>
    <row r="24774">
      <c r="D24774" s="10"/>
      <c r="E24774" s="10"/>
      <c r="G24774" s="81"/>
      <c r="AU24774" s="25"/>
    </row>
    <row r="24775">
      <c r="D24775" s="10"/>
      <c r="E24775" s="10"/>
      <c r="G24775" s="81"/>
      <c r="AU24775" s="25"/>
    </row>
    <row r="24776">
      <c r="D24776" s="10"/>
      <c r="E24776" s="10"/>
      <c r="G24776" s="81"/>
      <c r="AU24776" s="25"/>
    </row>
    <row r="24777">
      <c r="D24777" s="10"/>
      <c r="E24777" s="10"/>
      <c r="G24777" s="81"/>
      <c r="AU24777" s="25"/>
    </row>
    <row r="24778">
      <c r="D24778" s="10"/>
      <c r="E24778" s="10"/>
      <c r="G24778" s="81"/>
      <c r="AU24778" s="25"/>
    </row>
    <row r="24779">
      <c r="D24779" s="10"/>
      <c r="E24779" s="10"/>
      <c r="G24779" s="81"/>
      <c r="AU24779" s="25"/>
    </row>
    <row r="24780">
      <c r="D24780" s="10"/>
      <c r="E24780" s="10"/>
      <c r="G24780" s="81"/>
      <c r="AU24780" s="25"/>
    </row>
    <row r="24781">
      <c r="D24781" s="10"/>
      <c r="E24781" s="10"/>
      <c r="G24781" s="81"/>
      <c r="AU24781" s="25"/>
    </row>
    <row r="24782">
      <c r="D24782" s="10"/>
      <c r="E24782" s="10"/>
      <c r="G24782" s="81"/>
      <c r="AU24782" s="25"/>
    </row>
    <row r="24783">
      <c r="D24783" s="10"/>
      <c r="E24783" s="10"/>
      <c r="G24783" s="81"/>
      <c r="AU24783" s="25"/>
    </row>
    <row r="24784">
      <c r="D24784" s="10"/>
      <c r="E24784" s="10"/>
      <c r="G24784" s="81"/>
      <c r="AU24784" s="25"/>
    </row>
    <row r="24785">
      <c r="D24785" s="10"/>
      <c r="E24785" s="10"/>
      <c r="G24785" s="81"/>
      <c r="AU24785" s="25"/>
    </row>
    <row r="24786">
      <c r="D24786" s="10"/>
      <c r="E24786" s="10"/>
      <c r="G24786" s="81"/>
      <c r="AU24786" s="25"/>
    </row>
    <row r="24787">
      <c r="D24787" s="10"/>
      <c r="E24787" s="10"/>
      <c r="G24787" s="81"/>
      <c r="AU24787" s="25"/>
    </row>
    <row r="24788">
      <c r="D24788" s="10"/>
      <c r="E24788" s="10"/>
      <c r="G24788" s="81"/>
      <c r="AU24788" s="25"/>
    </row>
    <row r="24789">
      <c r="D24789" s="10"/>
      <c r="E24789" s="10"/>
      <c r="G24789" s="81"/>
      <c r="AU24789" s="25"/>
    </row>
    <row r="24790">
      <c r="D24790" s="10"/>
      <c r="E24790" s="10"/>
      <c r="G24790" s="81"/>
      <c r="AU24790" s="25"/>
    </row>
    <row r="24791">
      <c r="D24791" s="10"/>
      <c r="E24791" s="10"/>
      <c r="G24791" s="81"/>
      <c r="AU24791" s="25"/>
    </row>
    <row r="24792">
      <c r="D24792" s="10"/>
      <c r="E24792" s="10"/>
      <c r="G24792" s="81"/>
      <c r="AU24792" s="25"/>
    </row>
    <row r="24793">
      <c r="D24793" s="10"/>
      <c r="E24793" s="10"/>
      <c r="G24793" s="81"/>
      <c r="AU24793" s="25"/>
    </row>
    <row r="24794">
      <c r="D24794" s="10"/>
      <c r="E24794" s="10"/>
      <c r="G24794" s="81"/>
      <c r="AU24794" s="25"/>
    </row>
    <row r="24795">
      <c r="D24795" s="10"/>
      <c r="E24795" s="10"/>
      <c r="G24795" s="81"/>
      <c r="AU24795" s="25"/>
    </row>
    <row r="24796">
      <c r="D24796" s="10"/>
      <c r="E24796" s="10"/>
      <c r="G24796" s="81"/>
      <c r="AU24796" s="25"/>
    </row>
    <row r="24797">
      <c r="D24797" s="10"/>
      <c r="E24797" s="10"/>
      <c r="G24797" s="81"/>
      <c r="AU24797" s="25"/>
    </row>
    <row r="24798">
      <c r="D24798" s="10"/>
      <c r="E24798" s="10"/>
      <c r="G24798" s="81"/>
      <c r="AU24798" s="25"/>
    </row>
    <row r="24799">
      <c r="D24799" s="10"/>
      <c r="E24799" s="10"/>
      <c r="G24799" s="81"/>
      <c r="AU24799" s="25"/>
    </row>
    <row r="24800">
      <c r="D24800" s="10"/>
      <c r="E24800" s="10"/>
      <c r="G24800" s="81"/>
      <c r="AU24800" s="25"/>
    </row>
    <row r="24801">
      <c r="D24801" s="10"/>
      <c r="E24801" s="10"/>
      <c r="G24801" s="81"/>
      <c r="AU24801" s="25"/>
    </row>
    <row r="24802">
      <c r="D24802" s="10"/>
      <c r="E24802" s="10"/>
      <c r="G24802" s="81"/>
      <c r="AU24802" s="25"/>
    </row>
    <row r="24803">
      <c r="D24803" s="10"/>
      <c r="E24803" s="10"/>
      <c r="G24803" s="81"/>
      <c r="AU24803" s="25"/>
    </row>
    <row r="24804">
      <c r="D24804" s="10"/>
      <c r="E24804" s="10"/>
      <c r="G24804" s="81"/>
      <c r="AU24804" s="25"/>
    </row>
    <row r="24805">
      <c r="D24805" s="10"/>
      <c r="E24805" s="10"/>
      <c r="G24805" s="81"/>
      <c r="AU24805" s="25"/>
    </row>
    <row r="24806">
      <c r="D24806" s="10"/>
      <c r="E24806" s="10"/>
      <c r="G24806" s="81"/>
      <c r="AU24806" s="25"/>
    </row>
    <row r="24807">
      <c r="D24807" s="10"/>
      <c r="E24807" s="10"/>
      <c r="G24807" s="81"/>
      <c r="AU24807" s="25"/>
    </row>
    <row r="24808">
      <c r="D24808" s="10"/>
      <c r="E24808" s="10"/>
      <c r="G24808" s="81"/>
      <c r="AU24808" s="25"/>
    </row>
    <row r="24809">
      <c r="D24809" s="10"/>
      <c r="E24809" s="10"/>
      <c r="G24809" s="81"/>
      <c r="AU24809" s="25"/>
    </row>
    <row r="24810">
      <c r="D24810" s="10"/>
      <c r="E24810" s="10"/>
      <c r="G24810" s="81"/>
      <c r="AU24810" s="25"/>
    </row>
    <row r="24811">
      <c r="D24811" s="10"/>
      <c r="E24811" s="10"/>
      <c r="G24811" s="81"/>
      <c r="AU24811" s="25"/>
    </row>
    <row r="24812">
      <c r="D24812" s="10"/>
      <c r="E24812" s="10"/>
      <c r="G24812" s="81"/>
      <c r="AU24812" s="25"/>
    </row>
    <row r="24813">
      <c r="D24813" s="10"/>
      <c r="E24813" s="10"/>
      <c r="G24813" s="81"/>
      <c r="AU24813" s="25"/>
    </row>
    <row r="24814">
      <c r="D24814" s="10"/>
      <c r="E24814" s="10"/>
      <c r="G24814" s="81"/>
      <c r="AU24814" s="25"/>
    </row>
    <row r="24815">
      <c r="D24815" s="10"/>
      <c r="E24815" s="10"/>
      <c r="G24815" s="81"/>
      <c r="AU24815" s="25"/>
    </row>
    <row r="24816">
      <c r="D24816" s="10"/>
      <c r="E24816" s="10"/>
      <c r="G24816" s="81"/>
      <c r="AU24816" s="25"/>
    </row>
    <row r="24817">
      <c r="D24817" s="10"/>
      <c r="E24817" s="10"/>
      <c r="G24817" s="81"/>
      <c r="AU24817" s="25"/>
    </row>
    <row r="24818">
      <c r="D24818" s="10"/>
      <c r="E24818" s="10"/>
      <c r="G24818" s="81"/>
      <c r="AU24818" s="25"/>
    </row>
    <row r="24819">
      <c r="D24819" s="10"/>
      <c r="E24819" s="10"/>
      <c r="G24819" s="81"/>
      <c r="AU24819" s="25"/>
    </row>
    <row r="24820">
      <c r="D24820" s="10"/>
      <c r="E24820" s="10"/>
      <c r="G24820" s="81"/>
      <c r="AU24820" s="25"/>
    </row>
    <row r="24821">
      <c r="D24821" s="10"/>
      <c r="E24821" s="10"/>
      <c r="G24821" s="81"/>
      <c r="AU24821" s="25"/>
    </row>
    <row r="24822">
      <c r="D24822" s="10"/>
      <c r="E24822" s="10"/>
      <c r="G24822" s="81"/>
      <c r="AU24822" s="25"/>
    </row>
    <row r="24823">
      <c r="D24823" s="10"/>
      <c r="E24823" s="10"/>
      <c r="G24823" s="81"/>
      <c r="AU24823" s="25"/>
    </row>
    <row r="24824">
      <c r="D24824" s="10"/>
      <c r="E24824" s="10"/>
      <c r="G24824" s="81"/>
      <c r="AU24824" s="25"/>
    </row>
    <row r="24825">
      <c r="D24825" s="10"/>
      <c r="E24825" s="10"/>
      <c r="G24825" s="81"/>
      <c r="AU24825" s="25"/>
    </row>
    <row r="24826">
      <c r="D24826" s="10"/>
      <c r="E24826" s="10"/>
      <c r="G24826" s="81"/>
      <c r="AU24826" s="25"/>
    </row>
    <row r="24827">
      <c r="D24827" s="10"/>
      <c r="E24827" s="10"/>
      <c r="G24827" s="81"/>
      <c r="AU24827" s="25"/>
    </row>
    <row r="24828">
      <c r="D24828" s="10"/>
      <c r="E24828" s="10"/>
      <c r="G24828" s="81"/>
      <c r="AU24828" s="25"/>
    </row>
    <row r="24829">
      <c r="D24829" s="10"/>
      <c r="E24829" s="10"/>
      <c r="G24829" s="81"/>
      <c r="AU24829" s="25"/>
    </row>
    <row r="24830">
      <c r="D24830" s="10"/>
      <c r="E24830" s="10"/>
      <c r="G24830" s="81"/>
      <c r="AU24830" s="25"/>
    </row>
    <row r="24831">
      <c r="D24831" s="10"/>
      <c r="E24831" s="10"/>
      <c r="G24831" s="81"/>
      <c r="AU24831" s="25"/>
    </row>
    <row r="24832">
      <c r="D24832" s="10"/>
      <c r="E24832" s="10"/>
      <c r="G24832" s="81"/>
      <c r="AU24832" s="25"/>
    </row>
    <row r="24833">
      <c r="D24833" s="10"/>
      <c r="E24833" s="10"/>
      <c r="G24833" s="81"/>
      <c r="AU24833" s="25"/>
    </row>
    <row r="24834">
      <c r="D24834" s="10"/>
      <c r="E24834" s="10"/>
      <c r="G24834" s="81"/>
      <c r="AU24834" s="25"/>
    </row>
    <row r="24835">
      <c r="D24835" s="10"/>
      <c r="E24835" s="10"/>
      <c r="G24835" s="81"/>
      <c r="AU24835" s="25"/>
    </row>
    <row r="24836">
      <c r="D24836" s="10"/>
      <c r="E24836" s="10"/>
      <c r="G24836" s="81"/>
      <c r="AU24836" s="25"/>
    </row>
    <row r="24837">
      <c r="D24837" s="10"/>
      <c r="E24837" s="10"/>
      <c r="G24837" s="81"/>
      <c r="AU24837" s="25"/>
    </row>
    <row r="24838">
      <c r="D24838" s="10"/>
      <c r="E24838" s="10"/>
      <c r="G24838" s="81"/>
      <c r="AU24838" s="25"/>
    </row>
    <row r="24839">
      <c r="D24839" s="10"/>
      <c r="E24839" s="10"/>
      <c r="G24839" s="81"/>
      <c r="AU24839" s="25"/>
    </row>
    <row r="24840">
      <c r="D24840" s="10"/>
      <c r="E24840" s="10"/>
      <c r="G24840" s="81"/>
      <c r="AU24840" s="25"/>
    </row>
    <row r="24841">
      <c r="D24841" s="10"/>
      <c r="E24841" s="10"/>
      <c r="G24841" s="81"/>
      <c r="AU24841" s="25"/>
    </row>
    <row r="24842">
      <c r="D24842" s="10"/>
      <c r="E24842" s="10"/>
      <c r="G24842" s="81"/>
      <c r="AU24842" s="25"/>
    </row>
    <row r="24843">
      <c r="D24843" s="10"/>
      <c r="E24843" s="10"/>
      <c r="G24843" s="81"/>
      <c r="AU24843" s="25"/>
    </row>
    <row r="24844">
      <c r="D24844" s="10"/>
      <c r="E24844" s="10"/>
      <c r="G24844" s="81"/>
      <c r="AU24844" s="25"/>
    </row>
    <row r="24845">
      <c r="D24845" s="10"/>
      <c r="E24845" s="10"/>
      <c r="G24845" s="81"/>
      <c r="AU24845" s="25"/>
    </row>
    <row r="24846">
      <c r="D24846" s="10"/>
      <c r="E24846" s="10"/>
      <c r="G24846" s="81"/>
      <c r="AU24846" s="25"/>
    </row>
    <row r="24847">
      <c r="D24847" s="10"/>
      <c r="E24847" s="10"/>
      <c r="G24847" s="81"/>
      <c r="AU24847" s="25"/>
    </row>
    <row r="24848">
      <c r="D24848" s="10"/>
      <c r="E24848" s="10"/>
      <c r="G24848" s="81"/>
      <c r="AU24848" s="25"/>
    </row>
    <row r="24849">
      <c r="D24849" s="10"/>
      <c r="E24849" s="10"/>
      <c r="G24849" s="81"/>
      <c r="AU24849" s="25"/>
    </row>
    <row r="24850">
      <c r="D24850" s="10"/>
      <c r="E24850" s="10"/>
      <c r="G24850" s="81"/>
      <c r="AU24850" s="25"/>
    </row>
    <row r="24851">
      <c r="D24851" s="10"/>
      <c r="E24851" s="10"/>
      <c r="G24851" s="81"/>
      <c r="AU24851" s="25"/>
    </row>
    <row r="24852">
      <c r="D24852" s="10"/>
      <c r="E24852" s="10"/>
      <c r="G24852" s="81"/>
      <c r="AU24852" s="25"/>
    </row>
    <row r="24853">
      <c r="D24853" s="10"/>
      <c r="E24853" s="10"/>
      <c r="G24853" s="81"/>
      <c r="AU24853" s="25"/>
    </row>
    <row r="24854">
      <c r="D24854" s="10"/>
      <c r="E24854" s="10"/>
      <c r="G24854" s="81"/>
      <c r="AU24854" s="25"/>
    </row>
    <row r="24855">
      <c r="D24855" s="10"/>
      <c r="E24855" s="10"/>
      <c r="G24855" s="81"/>
      <c r="AU24855" s="25"/>
    </row>
    <row r="24856">
      <c r="D24856" s="10"/>
      <c r="E24856" s="10"/>
      <c r="G24856" s="81"/>
      <c r="AU24856" s="25"/>
    </row>
    <row r="24857">
      <c r="D24857" s="10"/>
      <c r="E24857" s="10"/>
      <c r="G24857" s="81"/>
      <c r="AU24857" s="25"/>
    </row>
    <row r="24858">
      <c r="D24858" s="10"/>
      <c r="E24858" s="10"/>
      <c r="G24858" s="81"/>
      <c r="AU24858" s="25"/>
    </row>
    <row r="24859">
      <c r="D24859" s="10"/>
      <c r="E24859" s="10"/>
      <c r="G24859" s="81"/>
      <c r="AU24859" s="25"/>
    </row>
    <row r="24860">
      <c r="D24860" s="10"/>
      <c r="E24860" s="10"/>
      <c r="G24860" s="81"/>
      <c r="AU24860" s="25"/>
    </row>
    <row r="24861">
      <c r="D24861" s="10"/>
      <c r="E24861" s="10"/>
      <c r="G24861" s="81"/>
      <c r="AU24861" s="25"/>
    </row>
    <row r="24862">
      <c r="D24862" s="10"/>
      <c r="E24862" s="10"/>
      <c r="G24862" s="81"/>
      <c r="AU24862" s="25"/>
    </row>
    <row r="24863">
      <c r="D24863" s="10"/>
      <c r="E24863" s="10"/>
      <c r="G24863" s="81"/>
      <c r="AU24863" s="25"/>
    </row>
    <row r="24864">
      <c r="D24864" s="10"/>
      <c r="E24864" s="10"/>
      <c r="G24864" s="81"/>
      <c r="AU24864" s="25"/>
    </row>
    <row r="24865">
      <c r="D24865" s="10"/>
      <c r="E24865" s="10"/>
      <c r="G24865" s="81"/>
      <c r="AU24865" s="25"/>
    </row>
    <row r="24866">
      <c r="D24866" s="10"/>
      <c r="E24866" s="10"/>
      <c r="G24866" s="81"/>
      <c r="AU24866" s="25"/>
    </row>
    <row r="24867">
      <c r="D24867" s="10"/>
      <c r="E24867" s="10"/>
      <c r="G24867" s="81"/>
      <c r="AU24867" s="25"/>
    </row>
    <row r="24868">
      <c r="D24868" s="10"/>
      <c r="E24868" s="10"/>
      <c r="G24868" s="81"/>
      <c r="AU24868" s="25"/>
    </row>
    <row r="24869">
      <c r="D24869" s="10"/>
      <c r="E24869" s="10"/>
      <c r="G24869" s="81"/>
      <c r="AU24869" s="25"/>
    </row>
    <row r="24870">
      <c r="D24870" s="10"/>
      <c r="E24870" s="10"/>
      <c r="G24870" s="81"/>
      <c r="AU24870" s="25"/>
    </row>
    <row r="24871">
      <c r="D24871" s="10"/>
      <c r="E24871" s="10"/>
      <c r="G24871" s="81"/>
      <c r="AU24871" s="25"/>
    </row>
    <row r="24872">
      <c r="D24872" s="10"/>
      <c r="E24872" s="10"/>
      <c r="G24872" s="81"/>
      <c r="AU24872" s="25"/>
    </row>
    <row r="24873">
      <c r="D24873" s="10"/>
      <c r="E24873" s="10"/>
      <c r="G24873" s="81"/>
      <c r="AU24873" s="25"/>
    </row>
    <row r="24874">
      <c r="D24874" s="10"/>
      <c r="E24874" s="10"/>
      <c r="G24874" s="81"/>
      <c r="AU24874" s="25"/>
    </row>
    <row r="24875">
      <c r="D24875" s="10"/>
      <c r="E24875" s="10"/>
      <c r="G24875" s="81"/>
      <c r="AU24875" s="25"/>
    </row>
    <row r="24876">
      <c r="D24876" s="10"/>
      <c r="E24876" s="10"/>
      <c r="G24876" s="81"/>
      <c r="AU24876" s="25"/>
    </row>
    <row r="24877">
      <c r="D24877" s="10"/>
      <c r="E24877" s="10"/>
      <c r="G24877" s="81"/>
      <c r="AU24877" s="25"/>
    </row>
    <row r="24878">
      <c r="D24878" s="10"/>
      <c r="E24878" s="10"/>
      <c r="G24878" s="81"/>
      <c r="AU24878" s="25"/>
    </row>
    <row r="24879">
      <c r="D24879" s="10"/>
      <c r="E24879" s="10"/>
      <c r="G24879" s="81"/>
      <c r="AU24879" s="25"/>
    </row>
    <row r="24880">
      <c r="D24880" s="10"/>
      <c r="E24880" s="10"/>
      <c r="G24880" s="81"/>
      <c r="AU24880" s="25"/>
    </row>
    <row r="24881">
      <c r="D24881" s="10"/>
      <c r="E24881" s="10"/>
      <c r="G24881" s="81"/>
      <c r="AU24881" s="25"/>
    </row>
    <row r="24882">
      <c r="D24882" s="10"/>
      <c r="E24882" s="10"/>
      <c r="G24882" s="81"/>
      <c r="AU24882" s="25"/>
    </row>
    <row r="24883">
      <c r="D24883" s="10"/>
      <c r="E24883" s="10"/>
      <c r="G24883" s="81"/>
      <c r="AU24883" s="25"/>
    </row>
    <row r="24884">
      <c r="D24884" s="10"/>
      <c r="E24884" s="10"/>
      <c r="G24884" s="81"/>
      <c r="AU24884" s="25"/>
    </row>
    <row r="24885">
      <c r="D24885" s="10"/>
      <c r="E24885" s="10"/>
      <c r="G24885" s="81"/>
      <c r="AU24885" s="25"/>
    </row>
    <row r="24886">
      <c r="D24886" s="10"/>
      <c r="E24886" s="10"/>
      <c r="G24886" s="81"/>
      <c r="AU24886" s="25"/>
    </row>
    <row r="24887">
      <c r="D24887" s="10"/>
      <c r="E24887" s="10"/>
      <c r="G24887" s="81"/>
      <c r="AU24887" s="25"/>
    </row>
    <row r="24888">
      <c r="D24888" s="10"/>
      <c r="E24888" s="10"/>
      <c r="G24888" s="81"/>
      <c r="AU24888" s="25"/>
    </row>
    <row r="24889">
      <c r="D24889" s="10"/>
      <c r="E24889" s="10"/>
      <c r="G24889" s="81"/>
      <c r="AU24889" s="25"/>
    </row>
    <row r="24890">
      <c r="D24890" s="10"/>
      <c r="E24890" s="10"/>
      <c r="G24890" s="81"/>
      <c r="AU24890" s="25"/>
    </row>
    <row r="24891">
      <c r="D24891" s="10"/>
      <c r="E24891" s="10"/>
      <c r="G24891" s="81"/>
      <c r="AU24891" s="25"/>
    </row>
    <row r="24892">
      <c r="D24892" s="10"/>
      <c r="E24892" s="10"/>
      <c r="G24892" s="81"/>
      <c r="AU24892" s="25"/>
    </row>
    <row r="24893">
      <c r="D24893" s="10"/>
      <c r="E24893" s="10"/>
      <c r="G24893" s="81"/>
      <c r="AU24893" s="25"/>
    </row>
    <row r="24894">
      <c r="D24894" s="10"/>
      <c r="E24894" s="10"/>
      <c r="G24894" s="81"/>
      <c r="AU24894" s="25"/>
    </row>
    <row r="24895">
      <c r="D24895" s="10"/>
      <c r="E24895" s="10"/>
      <c r="G24895" s="81"/>
      <c r="AU24895" s="25"/>
    </row>
    <row r="24896">
      <c r="D24896" s="10"/>
      <c r="E24896" s="10"/>
      <c r="G24896" s="81"/>
      <c r="AU24896" s="25"/>
    </row>
    <row r="24897">
      <c r="D24897" s="10"/>
      <c r="E24897" s="10"/>
      <c r="G24897" s="81"/>
      <c r="AU24897" s="25"/>
    </row>
    <row r="24898">
      <c r="D24898" s="10"/>
      <c r="E24898" s="10"/>
      <c r="G24898" s="81"/>
      <c r="AU24898" s="25"/>
    </row>
    <row r="24899">
      <c r="D24899" s="10"/>
      <c r="E24899" s="10"/>
      <c r="G24899" s="81"/>
      <c r="AU24899" s="25"/>
    </row>
    <row r="24900">
      <c r="D24900" s="10"/>
      <c r="E24900" s="10"/>
      <c r="G24900" s="81"/>
      <c r="AU24900" s="25"/>
    </row>
    <row r="24901">
      <c r="D24901" s="10"/>
      <c r="E24901" s="10"/>
      <c r="G24901" s="81"/>
      <c r="AU24901" s="25"/>
    </row>
    <row r="24902">
      <c r="D24902" s="10"/>
      <c r="E24902" s="10"/>
      <c r="G24902" s="81"/>
      <c r="AU24902" s="25"/>
    </row>
    <row r="24903">
      <c r="D24903" s="10"/>
      <c r="E24903" s="10"/>
      <c r="G24903" s="81"/>
      <c r="AU24903" s="25"/>
    </row>
    <row r="24904">
      <c r="D24904" s="10"/>
      <c r="E24904" s="10"/>
      <c r="G24904" s="81"/>
      <c r="AU24904" s="25"/>
    </row>
    <row r="24905">
      <c r="D24905" s="10"/>
      <c r="E24905" s="10"/>
      <c r="G24905" s="81"/>
      <c r="AU24905" s="25"/>
    </row>
    <row r="24906">
      <c r="D24906" s="10"/>
      <c r="E24906" s="10"/>
      <c r="G24906" s="81"/>
      <c r="AU24906" s="25"/>
    </row>
    <row r="24907">
      <c r="D24907" s="10"/>
      <c r="E24907" s="10"/>
      <c r="G24907" s="81"/>
      <c r="AU24907" s="25"/>
    </row>
    <row r="24908">
      <c r="D24908" s="10"/>
      <c r="E24908" s="10"/>
      <c r="G24908" s="81"/>
      <c r="AU24908" s="25"/>
    </row>
    <row r="24909">
      <c r="D24909" s="10"/>
      <c r="E24909" s="10"/>
      <c r="G24909" s="81"/>
      <c r="AU24909" s="25"/>
    </row>
    <row r="24910">
      <c r="D24910" s="10"/>
      <c r="E24910" s="10"/>
      <c r="G24910" s="81"/>
      <c r="AU24910" s="25"/>
    </row>
    <row r="24911">
      <c r="D24911" s="10"/>
      <c r="E24911" s="10"/>
      <c r="G24911" s="81"/>
      <c r="AU24911" s="25"/>
    </row>
    <row r="24912">
      <c r="D24912" s="10"/>
      <c r="E24912" s="10"/>
      <c r="G24912" s="81"/>
      <c r="AU24912" s="25"/>
    </row>
    <row r="24913">
      <c r="D24913" s="10"/>
      <c r="E24913" s="10"/>
      <c r="G24913" s="81"/>
      <c r="AU24913" s="25"/>
    </row>
    <row r="24914">
      <c r="D24914" s="10"/>
      <c r="E24914" s="10"/>
      <c r="G24914" s="81"/>
      <c r="AU24914" s="25"/>
    </row>
    <row r="24915">
      <c r="D24915" s="10"/>
      <c r="E24915" s="10"/>
      <c r="G24915" s="81"/>
      <c r="AU24915" s="25"/>
    </row>
    <row r="24916">
      <c r="D24916" s="10"/>
      <c r="E24916" s="10"/>
      <c r="G24916" s="81"/>
      <c r="AU24916" s="25"/>
    </row>
    <row r="24917">
      <c r="D24917" s="10"/>
      <c r="E24917" s="10"/>
      <c r="G24917" s="81"/>
      <c r="AU24917" s="25"/>
    </row>
    <row r="24918">
      <c r="D24918" s="10"/>
      <c r="E24918" s="10"/>
      <c r="G24918" s="81"/>
      <c r="AU24918" s="25"/>
    </row>
    <row r="24919">
      <c r="D24919" s="10"/>
      <c r="E24919" s="10"/>
      <c r="G24919" s="81"/>
      <c r="AU24919" s="25"/>
    </row>
    <row r="24920">
      <c r="D24920" s="10"/>
      <c r="E24920" s="10"/>
      <c r="G24920" s="81"/>
      <c r="AU24920" s="25"/>
    </row>
    <row r="24921">
      <c r="D24921" s="10"/>
      <c r="E24921" s="10"/>
      <c r="G24921" s="81"/>
      <c r="AU24921" s="25"/>
    </row>
    <row r="24922">
      <c r="D24922" s="10"/>
      <c r="E24922" s="10"/>
      <c r="G24922" s="81"/>
      <c r="AU24922" s="25"/>
    </row>
    <row r="24923">
      <c r="D24923" s="10"/>
      <c r="E24923" s="10"/>
      <c r="G24923" s="81"/>
      <c r="AU24923" s="25"/>
    </row>
    <row r="24924">
      <c r="D24924" s="10"/>
      <c r="E24924" s="10"/>
      <c r="G24924" s="81"/>
      <c r="AU24924" s="25"/>
    </row>
    <row r="24925">
      <c r="D24925" s="10"/>
      <c r="E24925" s="10"/>
      <c r="G24925" s="81"/>
      <c r="AU24925" s="25"/>
    </row>
    <row r="24926">
      <c r="D24926" s="10"/>
      <c r="E24926" s="10"/>
      <c r="G24926" s="81"/>
      <c r="AU24926" s="25"/>
    </row>
    <row r="24927">
      <c r="D24927" s="10"/>
      <c r="E24927" s="10"/>
      <c r="G24927" s="81"/>
      <c r="AU24927" s="25"/>
    </row>
    <row r="24928">
      <c r="D24928" s="10"/>
      <c r="E24928" s="10"/>
      <c r="G24928" s="81"/>
      <c r="AU24928" s="25"/>
    </row>
    <row r="24929">
      <c r="D24929" s="10"/>
      <c r="E24929" s="10"/>
      <c r="G24929" s="81"/>
      <c r="AU24929" s="25"/>
    </row>
    <row r="24930">
      <c r="D24930" s="10"/>
      <c r="E24930" s="10"/>
      <c r="G24930" s="81"/>
      <c r="AU24930" s="25"/>
    </row>
    <row r="24931">
      <c r="D24931" s="10"/>
      <c r="E24931" s="10"/>
      <c r="G24931" s="81"/>
      <c r="AU24931" s="25"/>
    </row>
    <row r="24932">
      <c r="D24932" s="10"/>
      <c r="E24932" s="10"/>
      <c r="G24932" s="81"/>
      <c r="AU24932" s="25"/>
    </row>
    <row r="24933">
      <c r="D24933" s="10"/>
      <c r="E24933" s="10"/>
      <c r="G24933" s="81"/>
      <c r="AU24933" s="25"/>
    </row>
    <row r="24934">
      <c r="D24934" s="10"/>
      <c r="E24934" s="10"/>
      <c r="G24934" s="81"/>
      <c r="AU24934" s="25"/>
    </row>
    <row r="24935">
      <c r="D24935" s="10"/>
      <c r="E24935" s="10"/>
      <c r="G24935" s="81"/>
      <c r="AU24935" s="25"/>
    </row>
    <row r="24936">
      <c r="D24936" s="10"/>
      <c r="E24936" s="10"/>
      <c r="G24936" s="81"/>
      <c r="AU24936" s="25"/>
    </row>
    <row r="24937">
      <c r="D24937" s="10"/>
      <c r="E24937" s="10"/>
      <c r="G24937" s="81"/>
      <c r="AU24937" s="25"/>
    </row>
    <row r="24938">
      <c r="D24938" s="10"/>
      <c r="E24938" s="10"/>
      <c r="G24938" s="81"/>
      <c r="AU24938" s="25"/>
    </row>
    <row r="24939">
      <c r="D24939" s="10"/>
      <c r="E24939" s="10"/>
      <c r="G24939" s="81"/>
      <c r="AU24939" s="25"/>
    </row>
    <row r="24940">
      <c r="D24940" s="10"/>
      <c r="E24940" s="10"/>
      <c r="G24940" s="81"/>
      <c r="AU24940" s="25"/>
    </row>
    <row r="24941">
      <c r="D24941" s="10"/>
      <c r="E24941" s="10"/>
      <c r="G24941" s="81"/>
      <c r="AU24941" s="25"/>
    </row>
    <row r="24942">
      <c r="D24942" s="10"/>
      <c r="E24942" s="10"/>
      <c r="G24942" s="81"/>
      <c r="AU24942" s="25"/>
    </row>
    <row r="24943">
      <c r="D24943" s="10"/>
      <c r="E24943" s="10"/>
      <c r="G24943" s="81"/>
      <c r="AU24943" s="25"/>
    </row>
    <row r="24944">
      <c r="D24944" s="10"/>
      <c r="E24944" s="10"/>
      <c r="G24944" s="81"/>
      <c r="AU24944" s="25"/>
    </row>
    <row r="24945">
      <c r="D24945" s="10"/>
      <c r="E24945" s="10"/>
      <c r="G24945" s="81"/>
      <c r="AU24945" s="25"/>
    </row>
    <row r="24946">
      <c r="D24946" s="10"/>
      <c r="E24946" s="10"/>
      <c r="G24946" s="81"/>
      <c r="AU24946" s="25"/>
    </row>
    <row r="24947">
      <c r="D24947" s="10"/>
      <c r="E24947" s="10"/>
      <c r="G24947" s="81"/>
      <c r="AU24947" s="25"/>
    </row>
    <row r="24948">
      <c r="D24948" s="10"/>
      <c r="E24948" s="10"/>
      <c r="G24948" s="81"/>
      <c r="AU24948" s="25"/>
    </row>
    <row r="24949">
      <c r="D24949" s="10"/>
      <c r="E24949" s="10"/>
      <c r="G24949" s="81"/>
      <c r="AU24949" s="25"/>
    </row>
    <row r="24950">
      <c r="D24950" s="10"/>
      <c r="E24950" s="10"/>
      <c r="G24950" s="81"/>
      <c r="AU24950" s="25"/>
    </row>
    <row r="24951">
      <c r="D24951" s="10"/>
      <c r="E24951" s="10"/>
      <c r="G24951" s="81"/>
      <c r="AU24951" s="25"/>
    </row>
    <row r="24952">
      <c r="D24952" s="10"/>
      <c r="E24952" s="10"/>
      <c r="G24952" s="81"/>
      <c r="AU24952" s="25"/>
    </row>
    <row r="24953">
      <c r="D24953" s="10"/>
      <c r="E24953" s="10"/>
      <c r="G24953" s="81"/>
      <c r="AU24953" s="25"/>
    </row>
    <row r="24954">
      <c r="D24954" s="10"/>
      <c r="E24954" s="10"/>
      <c r="G24954" s="81"/>
      <c r="AU24954" s="25"/>
    </row>
    <row r="24955">
      <c r="D24955" s="10"/>
      <c r="E24955" s="10"/>
      <c r="G24955" s="81"/>
      <c r="AU24955" s="25"/>
    </row>
    <row r="24956">
      <c r="D24956" s="10"/>
      <c r="E24956" s="10"/>
      <c r="G24956" s="81"/>
      <c r="AU24956" s="25"/>
    </row>
    <row r="24957">
      <c r="D24957" s="10"/>
      <c r="E24957" s="10"/>
      <c r="G24957" s="81"/>
      <c r="AU24957" s="25"/>
    </row>
    <row r="24958">
      <c r="D24958" s="10"/>
      <c r="E24958" s="10"/>
      <c r="G24958" s="81"/>
      <c r="AU24958" s="25"/>
    </row>
    <row r="24959">
      <c r="D24959" s="10"/>
      <c r="E24959" s="10"/>
      <c r="G24959" s="81"/>
      <c r="AU24959" s="25"/>
    </row>
    <row r="24960">
      <c r="D24960" s="10"/>
      <c r="E24960" s="10"/>
      <c r="G24960" s="81"/>
      <c r="AU24960" s="25"/>
    </row>
    <row r="24961">
      <c r="D24961" s="10"/>
      <c r="E24961" s="10"/>
      <c r="G24961" s="81"/>
      <c r="AU24961" s="25"/>
    </row>
    <row r="24962">
      <c r="D24962" s="10"/>
      <c r="E24962" s="10"/>
      <c r="G24962" s="81"/>
      <c r="AU24962" s="25"/>
    </row>
    <row r="24963">
      <c r="D24963" s="10"/>
      <c r="E24963" s="10"/>
      <c r="G24963" s="81"/>
      <c r="AU24963" s="25"/>
    </row>
    <row r="24964">
      <c r="D24964" s="10"/>
      <c r="E24964" s="10"/>
      <c r="G24964" s="81"/>
      <c r="AU24964" s="25"/>
    </row>
    <row r="24965">
      <c r="D24965" s="10"/>
      <c r="E24965" s="10"/>
      <c r="G24965" s="81"/>
      <c r="AU24965" s="25"/>
    </row>
    <row r="24966">
      <c r="D24966" s="10"/>
      <c r="E24966" s="10"/>
      <c r="G24966" s="81"/>
      <c r="AU24966" s="25"/>
    </row>
    <row r="24967">
      <c r="D24967" s="10"/>
      <c r="E24967" s="10"/>
      <c r="G24967" s="81"/>
      <c r="AU24967" s="25"/>
    </row>
    <row r="24968">
      <c r="D24968" s="10"/>
      <c r="E24968" s="10"/>
      <c r="G24968" s="81"/>
      <c r="AU24968" s="25"/>
    </row>
    <row r="24969">
      <c r="D24969" s="10"/>
      <c r="E24969" s="10"/>
      <c r="G24969" s="81"/>
      <c r="AU24969" s="25"/>
    </row>
    <row r="24970">
      <c r="D24970" s="10"/>
      <c r="E24970" s="10"/>
      <c r="G24970" s="81"/>
      <c r="AU24970" s="25"/>
    </row>
    <row r="24971">
      <c r="D24971" s="10"/>
      <c r="E24971" s="10"/>
      <c r="G24971" s="81"/>
      <c r="AU24971" s="25"/>
    </row>
    <row r="24972">
      <c r="D24972" s="10"/>
      <c r="E24972" s="10"/>
      <c r="G24972" s="81"/>
      <c r="AU24972" s="25"/>
    </row>
    <row r="24973">
      <c r="D24973" s="10"/>
      <c r="E24973" s="10"/>
      <c r="G24973" s="81"/>
      <c r="AU24973" s="25"/>
    </row>
    <row r="24974">
      <c r="D24974" s="10"/>
      <c r="E24974" s="10"/>
      <c r="G24974" s="81"/>
      <c r="AU24974" s="25"/>
    </row>
    <row r="24975">
      <c r="D24975" s="10"/>
      <c r="E24975" s="10"/>
      <c r="G24975" s="81"/>
      <c r="AU24975" s="25"/>
    </row>
    <row r="24976">
      <c r="D24976" s="10"/>
      <c r="E24976" s="10"/>
      <c r="G24976" s="81"/>
      <c r="AU24976" s="25"/>
    </row>
    <row r="24977">
      <c r="D24977" s="10"/>
      <c r="E24977" s="10"/>
      <c r="G24977" s="81"/>
      <c r="AU24977" s="25"/>
    </row>
    <row r="24978">
      <c r="D24978" s="10"/>
      <c r="E24978" s="10"/>
      <c r="G24978" s="81"/>
      <c r="AU24978" s="25"/>
    </row>
    <row r="24979">
      <c r="D24979" s="10"/>
      <c r="E24979" s="10"/>
      <c r="G24979" s="81"/>
      <c r="AU24979" s="25"/>
    </row>
    <row r="24980">
      <c r="D24980" s="10"/>
      <c r="E24980" s="10"/>
      <c r="G24980" s="81"/>
      <c r="AU24980" s="25"/>
    </row>
    <row r="24981">
      <c r="D24981" s="10"/>
      <c r="E24981" s="10"/>
      <c r="G24981" s="81"/>
      <c r="AU24981" s="25"/>
    </row>
    <row r="24982">
      <c r="D24982" s="10"/>
      <c r="E24982" s="10"/>
      <c r="G24982" s="81"/>
      <c r="AU24982" s="25"/>
    </row>
    <row r="24983">
      <c r="D24983" s="10"/>
      <c r="E24983" s="10"/>
      <c r="G24983" s="81"/>
      <c r="AU24983" s="25"/>
    </row>
    <row r="24984">
      <c r="D24984" s="10"/>
      <c r="E24984" s="10"/>
      <c r="G24984" s="81"/>
      <c r="AU24984" s="25"/>
    </row>
    <row r="24985">
      <c r="D24985" s="10"/>
      <c r="E24985" s="10"/>
      <c r="G24985" s="81"/>
      <c r="AU24985" s="25"/>
    </row>
    <row r="24986">
      <c r="D24986" s="10"/>
      <c r="E24986" s="10"/>
      <c r="G24986" s="81"/>
      <c r="AU24986" s="25"/>
    </row>
    <row r="24987">
      <c r="D24987" s="10"/>
      <c r="E24987" s="10"/>
      <c r="G24987" s="81"/>
      <c r="AU24987" s="25"/>
    </row>
    <row r="24988">
      <c r="D24988" s="10"/>
      <c r="E24988" s="10"/>
      <c r="G24988" s="81"/>
      <c r="AU24988" s="25"/>
    </row>
    <row r="24989">
      <c r="D24989" s="10"/>
      <c r="E24989" s="10"/>
      <c r="G24989" s="81"/>
      <c r="AU24989" s="25"/>
    </row>
    <row r="24990">
      <c r="D24990" s="10"/>
      <c r="E24990" s="10"/>
      <c r="G24990" s="81"/>
      <c r="AU24990" s="25"/>
    </row>
    <row r="24991">
      <c r="D24991" s="10"/>
      <c r="E24991" s="10"/>
      <c r="G24991" s="81"/>
      <c r="AU24991" s="25"/>
    </row>
    <row r="24992">
      <c r="D24992" s="10"/>
      <c r="E24992" s="10"/>
      <c r="G24992" s="81"/>
      <c r="AU24992" s="25"/>
    </row>
    <row r="24993">
      <c r="D24993" s="10"/>
      <c r="E24993" s="10"/>
      <c r="G24993" s="81"/>
      <c r="AU24993" s="25"/>
    </row>
    <row r="24994">
      <c r="D24994" s="10"/>
      <c r="E24994" s="10"/>
      <c r="G24994" s="81"/>
      <c r="AU24994" s="25"/>
    </row>
    <row r="24995">
      <c r="D24995" s="10"/>
      <c r="E24995" s="10"/>
      <c r="G24995" s="81"/>
      <c r="AU24995" s="25"/>
    </row>
    <row r="24996">
      <c r="D24996" s="10"/>
      <c r="E24996" s="10"/>
      <c r="G24996" s="81"/>
      <c r="AU24996" s="25"/>
    </row>
    <row r="24997">
      <c r="D24997" s="10"/>
      <c r="E24997" s="10"/>
      <c r="G24997" s="81"/>
      <c r="AU24997" s="25"/>
    </row>
    <row r="24998">
      <c r="D24998" s="10"/>
      <c r="E24998" s="10"/>
      <c r="G24998" s="81"/>
      <c r="AU24998" s="25"/>
    </row>
    <row r="24999">
      <c r="D24999" s="10"/>
      <c r="E24999" s="10"/>
      <c r="G24999" s="81"/>
      <c r="AU24999" s="25"/>
    </row>
    <row r="25000">
      <c r="D25000" s="10"/>
      <c r="E25000" s="10"/>
      <c r="G25000" s="81"/>
      <c r="AU25000" s="25"/>
    </row>
    <row r="25001">
      <c r="D25001" s="10"/>
      <c r="E25001" s="10"/>
      <c r="G25001" s="81"/>
      <c r="AU25001" s="25"/>
    </row>
    <row r="25002">
      <c r="D25002" s="10"/>
      <c r="E25002" s="10"/>
      <c r="G25002" s="81"/>
      <c r="AU25002" s="25"/>
    </row>
    <row r="25003">
      <c r="D25003" s="10"/>
      <c r="E25003" s="10"/>
      <c r="G25003" s="81"/>
      <c r="AU25003" s="25"/>
    </row>
    <row r="25004">
      <c r="D25004" s="10"/>
      <c r="E25004" s="10"/>
      <c r="G25004" s="81"/>
      <c r="AU25004" s="25"/>
    </row>
    <row r="25005">
      <c r="D25005" s="10"/>
      <c r="E25005" s="10"/>
      <c r="G25005" s="81"/>
      <c r="AU25005" s="25"/>
    </row>
    <row r="25006">
      <c r="D25006" s="10"/>
      <c r="E25006" s="10"/>
      <c r="G25006" s="81"/>
      <c r="AU25006" s="25"/>
    </row>
    <row r="25007">
      <c r="D25007" s="10"/>
      <c r="E25007" s="10"/>
      <c r="G25007" s="81"/>
      <c r="AU25007" s="25"/>
    </row>
    <row r="25008">
      <c r="D25008" s="10"/>
      <c r="E25008" s="10"/>
      <c r="G25008" s="81"/>
      <c r="AU25008" s="25"/>
    </row>
    <row r="25009">
      <c r="D25009" s="10"/>
      <c r="E25009" s="10"/>
      <c r="G25009" s="81"/>
      <c r="AU25009" s="25"/>
    </row>
    <row r="25010">
      <c r="D25010" s="10"/>
      <c r="E25010" s="10"/>
      <c r="G25010" s="81"/>
      <c r="AU25010" s="25"/>
    </row>
    <row r="25011">
      <c r="D25011" s="10"/>
      <c r="E25011" s="10"/>
      <c r="G25011" s="81"/>
      <c r="AU25011" s="25"/>
    </row>
    <row r="25012">
      <c r="D25012" s="10"/>
      <c r="E25012" s="10"/>
      <c r="G25012" s="81"/>
      <c r="AU25012" s="25"/>
    </row>
    <row r="25013">
      <c r="D25013" s="10"/>
      <c r="E25013" s="10"/>
      <c r="G25013" s="81"/>
      <c r="AU25013" s="25"/>
    </row>
    <row r="25014">
      <c r="D25014" s="10"/>
      <c r="E25014" s="10"/>
      <c r="G25014" s="81"/>
      <c r="AU25014" s="25"/>
    </row>
    <row r="25015">
      <c r="D25015" s="10"/>
      <c r="E25015" s="10"/>
      <c r="G25015" s="81"/>
      <c r="AU25015" s="25"/>
    </row>
    <row r="25016">
      <c r="D25016" s="10"/>
      <c r="E25016" s="10"/>
      <c r="G25016" s="81"/>
      <c r="AU25016" s="25"/>
    </row>
    <row r="25017">
      <c r="D25017" s="10"/>
      <c r="E25017" s="10"/>
      <c r="G25017" s="81"/>
      <c r="AU25017" s="25"/>
    </row>
    <row r="25018">
      <c r="D25018" s="10"/>
      <c r="E25018" s="10"/>
      <c r="G25018" s="81"/>
      <c r="AU25018" s="25"/>
    </row>
    <row r="25019">
      <c r="D25019" s="10"/>
      <c r="E25019" s="10"/>
      <c r="G25019" s="81"/>
      <c r="AU25019" s="25"/>
    </row>
    <row r="25020">
      <c r="D25020" s="10"/>
      <c r="E25020" s="10"/>
      <c r="G25020" s="81"/>
      <c r="AU25020" s="25"/>
    </row>
    <row r="25021">
      <c r="D25021" s="10"/>
      <c r="E25021" s="10"/>
      <c r="G25021" s="81"/>
      <c r="AU25021" s="25"/>
    </row>
    <row r="25022">
      <c r="D25022" s="10"/>
      <c r="E25022" s="10"/>
      <c r="G25022" s="81"/>
      <c r="AU25022" s="25"/>
    </row>
    <row r="25023">
      <c r="D25023" s="10"/>
      <c r="E25023" s="10"/>
      <c r="G25023" s="81"/>
      <c r="AU25023" s="25"/>
    </row>
    <row r="25024">
      <c r="D25024" s="10"/>
      <c r="E25024" s="10"/>
      <c r="G25024" s="81"/>
      <c r="AU25024" s="25"/>
    </row>
    <row r="25025">
      <c r="D25025" s="10"/>
      <c r="E25025" s="10"/>
      <c r="G25025" s="81"/>
      <c r="AU25025" s="25"/>
    </row>
    <row r="25026">
      <c r="D25026" s="10"/>
      <c r="E25026" s="10"/>
      <c r="G25026" s="81"/>
      <c r="AU25026" s="25"/>
    </row>
    <row r="25027">
      <c r="D25027" s="10"/>
      <c r="E25027" s="10"/>
      <c r="G25027" s="81"/>
      <c r="AU25027" s="25"/>
    </row>
    <row r="25028">
      <c r="D25028" s="10"/>
      <c r="E25028" s="10"/>
      <c r="G25028" s="81"/>
      <c r="AU25028" s="25"/>
    </row>
    <row r="25029">
      <c r="D25029" s="10"/>
      <c r="E25029" s="10"/>
      <c r="G25029" s="81"/>
      <c r="AU25029" s="25"/>
    </row>
    <row r="25030">
      <c r="D25030" s="10"/>
      <c r="E25030" s="10"/>
      <c r="G25030" s="81"/>
      <c r="AU25030" s="25"/>
    </row>
    <row r="25031">
      <c r="D25031" s="10"/>
      <c r="E25031" s="10"/>
      <c r="G25031" s="81"/>
      <c r="AU25031" s="25"/>
    </row>
    <row r="25032">
      <c r="D25032" s="10"/>
      <c r="E25032" s="10"/>
      <c r="G25032" s="81"/>
      <c r="AU25032" s="25"/>
    </row>
    <row r="25033">
      <c r="D25033" s="10"/>
      <c r="E25033" s="10"/>
      <c r="G25033" s="81"/>
      <c r="AU25033" s="25"/>
    </row>
    <row r="25034">
      <c r="D25034" s="10"/>
      <c r="E25034" s="10"/>
      <c r="G25034" s="81"/>
      <c r="AU25034" s="25"/>
    </row>
    <row r="25035">
      <c r="D25035" s="10"/>
      <c r="E25035" s="10"/>
      <c r="G25035" s="81"/>
      <c r="AU25035" s="25"/>
    </row>
    <row r="25036">
      <c r="D25036" s="10"/>
      <c r="E25036" s="10"/>
      <c r="G25036" s="81"/>
      <c r="AU25036" s="25"/>
    </row>
    <row r="25037">
      <c r="D25037" s="10"/>
      <c r="E25037" s="10"/>
      <c r="G25037" s="81"/>
      <c r="AU25037" s="25"/>
    </row>
    <row r="25038">
      <c r="D25038" s="10"/>
      <c r="E25038" s="10"/>
      <c r="G25038" s="81"/>
      <c r="AU25038" s="25"/>
    </row>
    <row r="25039">
      <c r="D25039" s="10"/>
      <c r="E25039" s="10"/>
      <c r="G25039" s="81"/>
      <c r="AU25039" s="25"/>
    </row>
    <row r="25040">
      <c r="D25040" s="10"/>
      <c r="E25040" s="10"/>
      <c r="G25040" s="81"/>
      <c r="AU25040" s="25"/>
    </row>
    <row r="25041">
      <c r="D25041" s="10"/>
      <c r="E25041" s="10"/>
      <c r="G25041" s="81"/>
      <c r="AU25041" s="25"/>
    </row>
    <row r="25042">
      <c r="D25042" s="10"/>
      <c r="E25042" s="10"/>
      <c r="G25042" s="81"/>
      <c r="AU25042" s="25"/>
    </row>
    <row r="25043">
      <c r="D25043" s="10"/>
      <c r="E25043" s="10"/>
      <c r="G25043" s="81"/>
      <c r="AU25043" s="25"/>
    </row>
    <row r="25044">
      <c r="D25044" s="10"/>
      <c r="E25044" s="10"/>
      <c r="G25044" s="81"/>
      <c r="AU25044" s="25"/>
    </row>
    <row r="25045">
      <c r="D25045" s="10"/>
      <c r="E25045" s="10"/>
      <c r="G25045" s="81"/>
      <c r="AU25045" s="25"/>
    </row>
    <row r="25046">
      <c r="D25046" s="10"/>
      <c r="E25046" s="10"/>
      <c r="G25046" s="81"/>
      <c r="AU25046" s="25"/>
    </row>
    <row r="25047">
      <c r="D25047" s="10"/>
      <c r="E25047" s="10"/>
      <c r="G25047" s="81"/>
      <c r="AU25047" s="25"/>
    </row>
    <row r="25048">
      <c r="D25048" s="10"/>
      <c r="E25048" s="10"/>
      <c r="G25048" s="81"/>
      <c r="AU25048" s="25"/>
    </row>
    <row r="25049">
      <c r="D25049" s="10"/>
      <c r="E25049" s="10"/>
      <c r="G25049" s="81"/>
      <c r="AU25049" s="25"/>
    </row>
    <row r="25050">
      <c r="D25050" s="10"/>
      <c r="E25050" s="10"/>
      <c r="G25050" s="81"/>
      <c r="AU25050" s="25"/>
    </row>
    <row r="25051">
      <c r="D25051" s="10"/>
      <c r="E25051" s="10"/>
      <c r="G25051" s="81"/>
      <c r="AU25051" s="25"/>
    </row>
    <row r="25052">
      <c r="D25052" s="10"/>
      <c r="E25052" s="10"/>
      <c r="G25052" s="81"/>
      <c r="AU25052" s="25"/>
    </row>
    <row r="25053">
      <c r="D25053" s="10"/>
      <c r="E25053" s="10"/>
      <c r="G25053" s="81"/>
      <c r="AU25053" s="25"/>
    </row>
    <row r="25054">
      <c r="D25054" s="10"/>
      <c r="E25054" s="10"/>
      <c r="G25054" s="81"/>
      <c r="AU25054" s="25"/>
    </row>
    <row r="25055">
      <c r="D25055" s="10"/>
      <c r="E25055" s="10"/>
      <c r="G25055" s="81"/>
      <c r="AU25055" s="25"/>
    </row>
    <row r="25056">
      <c r="D25056" s="10"/>
      <c r="E25056" s="10"/>
      <c r="G25056" s="81"/>
      <c r="AU25056" s="25"/>
    </row>
    <row r="25057">
      <c r="D25057" s="10"/>
      <c r="E25057" s="10"/>
      <c r="G25057" s="81"/>
      <c r="AU25057" s="25"/>
    </row>
    <row r="25058">
      <c r="D25058" s="10"/>
      <c r="E25058" s="10"/>
      <c r="G25058" s="81"/>
      <c r="AU25058" s="25"/>
    </row>
    <row r="25059">
      <c r="D25059" s="10"/>
      <c r="E25059" s="10"/>
      <c r="G25059" s="81"/>
      <c r="AU25059" s="25"/>
    </row>
    <row r="25060">
      <c r="D25060" s="10"/>
      <c r="E25060" s="10"/>
      <c r="G25060" s="81"/>
      <c r="AU25060" s="25"/>
    </row>
    <row r="25061">
      <c r="D25061" s="10"/>
      <c r="E25061" s="10"/>
      <c r="G25061" s="81"/>
      <c r="AU25061" s="25"/>
    </row>
    <row r="25062">
      <c r="D25062" s="10"/>
      <c r="E25062" s="10"/>
      <c r="G25062" s="81"/>
      <c r="AU25062" s="25"/>
    </row>
    <row r="25063">
      <c r="D25063" s="10"/>
      <c r="E25063" s="10"/>
      <c r="G25063" s="81"/>
      <c r="AU25063" s="25"/>
    </row>
    <row r="25064">
      <c r="D25064" s="10"/>
      <c r="E25064" s="10"/>
      <c r="G25064" s="81"/>
      <c r="AU25064" s="25"/>
    </row>
    <row r="25065">
      <c r="D25065" s="10"/>
      <c r="E25065" s="10"/>
      <c r="G25065" s="81"/>
      <c r="AU25065" s="25"/>
    </row>
    <row r="25066">
      <c r="D25066" s="10"/>
      <c r="E25066" s="10"/>
      <c r="G25066" s="81"/>
      <c r="AU25066" s="25"/>
    </row>
    <row r="25067">
      <c r="D25067" s="10"/>
      <c r="E25067" s="10"/>
      <c r="G25067" s="81"/>
      <c r="AU25067" s="25"/>
    </row>
    <row r="25068">
      <c r="D25068" s="10"/>
      <c r="E25068" s="10"/>
      <c r="G25068" s="81"/>
      <c r="AU25068" s="25"/>
    </row>
    <row r="25069">
      <c r="D25069" s="10"/>
      <c r="E25069" s="10"/>
      <c r="G25069" s="81"/>
      <c r="AU25069" s="25"/>
    </row>
    <row r="25070">
      <c r="D25070" s="10"/>
      <c r="E25070" s="10"/>
      <c r="G25070" s="81"/>
      <c r="AU25070" s="25"/>
    </row>
    <row r="25071">
      <c r="D25071" s="10"/>
      <c r="E25071" s="10"/>
      <c r="G25071" s="81"/>
      <c r="AU25071" s="25"/>
    </row>
    <row r="25072">
      <c r="D25072" s="10"/>
      <c r="E25072" s="10"/>
      <c r="G25072" s="81"/>
      <c r="AU25072" s="25"/>
    </row>
    <row r="25073">
      <c r="D25073" s="10"/>
      <c r="E25073" s="10"/>
      <c r="G25073" s="81"/>
      <c r="AU25073" s="25"/>
    </row>
    <row r="25074">
      <c r="D25074" s="10"/>
      <c r="E25074" s="10"/>
      <c r="G25074" s="81"/>
      <c r="AU25074" s="25"/>
    </row>
    <row r="25075">
      <c r="D25075" s="10"/>
      <c r="E25075" s="10"/>
      <c r="G25075" s="81"/>
      <c r="AU25075" s="25"/>
    </row>
    <row r="25076">
      <c r="D25076" s="10"/>
      <c r="E25076" s="10"/>
      <c r="G25076" s="81"/>
      <c r="AU25076" s="25"/>
    </row>
    <row r="25077">
      <c r="D25077" s="10"/>
      <c r="E25077" s="10"/>
      <c r="G25077" s="81"/>
      <c r="AU25077" s="25"/>
    </row>
    <row r="25078">
      <c r="D25078" s="10"/>
      <c r="E25078" s="10"/>
      <c r="G25078" s="81"/>
      <c r="AU25078" s="25"/>
    </row>
    <row r="25079">
      <c r="D25079" s="10"/>
      <c r="E25079" s="10"/>
      <c r="G25079" s="81"/>
      <c r="AU25079" s="25"/>
    </row>
    <row r="25080">
      <c r="D25080" s="10"/>
      <c r="E25080" s="10"/>
      <c r="G25080" s="81"/>
      <c r="AU25080" s="25"/>
    </row>
    <row r="25081">
      <c r="D25081" s="10"/>
      <c r="E25081" s="10"/>
      <c r="G25081" s="81"/>
      <c r="AU25081" s="25"/>
    </row>
    <row r="25082">
      <c r="D25082" s="10"/>
      <c r="E25082" s="10"/>
      <c r="G25082" s="81"/>
      <c r="AU25082" s="25"/>
    </row>
    <row r="25083">
      <c r="D25083" s="10"/>
      <c r="E25083" s="10"/>
      <c r="G25083" s="81"/>
      <c r="AU25083" s="25"/>
    </row>
    <row r="25084">
      <c r="D25084" s="10"/>
      <c r="E25084" s="10"/>
      <c r="G25084" s="81"/>
      <c r="AU25084" s="25"/>
    </row>
    <row r="25085">
      <c r="D25085" s="10"/>
      <c r="E25085" s="10"/>
      <c r="G25085" s="81"/>
      <c r="AU25085" s="25"/>
    </row>
    <row r="25086">
      <c r="D25086" s="10"/>
      <c r="E25086" s="10"/>
      <c r="G25086" s="81"/>
      <c r="AU25086" s="25"/>
    </row>
    <row r="25087">
      <c r="D25087" s="10"/>
      <c r="E25087" s="10"/>
      <c r="G25087" s="81"/>
      <c r="AU25087" s="25"/>
    </row>
    <row r="25088">
      <c r="D25088" s="10"/>
      <c r="E25088" s="10"/>
      <c r="G25088" s="81"/>
      <c r="AU25088" s="25"/>
    </row>
    <row r="25089">
      <c r="D25089" s="10"/>
      <c r="E25089" s="10"/>
      <c r="G25089" s="81"/>
      <c r="AU25089" s="25"/>
    </row>
    <row r="25090">
      <c r="D25090" s="10"/>
      <c r="E25090" s="10"/>
      <c r="G25090" s="81"/>
      <c r="AU25090" s="25"/>
    </row>
    <row r="25091">
      <c r="D25091" s="10"/>
      <c r="E25091" s="10"/>
      <c r="G25091" s="81"/>
      <c r="AU25091" s="25"/>
    </row>
    <row r="25092">
      <c r="D25092" s="10"/>
      <c r="E25092" s="10"/>
      <c r="G25092" s="81"/>
      <c r="AU25092" s="25"/>
    </row>
    <row r="25093">
      <c r="D25093" s="10"/>
      <c r="E25093" s="10"/>
      <c r="G25093" s="81"/>
      <c r="AU25093" s="25"/>
    </row>
    <row r="25094">
      <c r="D25094" s="10"/>
      <c r="E25094" s="10"/>
      <c r="G25094" s="81"/>
      <c r="AU25094" s="25"/>
    </row>
    <row r="25095">
      <c r="D25095" s="10"/>
      <c r="E25095" s="10"/>
      <c r="G25095" s="81"/>
      <c r="AU25095" s="25"/>
    </row>
    <row r="25096">
      <c r="D25096" s="10"/>
      <c r="E25096" s="10"/>
      <c r="G25096" s="81"/>
      <c r="AU25096" s="25"/>
    </row>
    <row r="25097">
      <c r="D25097" s="10"/>
      <c r="E25097" s="10"/>
      <c r="G25097" s="81"/>
      <c r="AU25097" s="25"/>
    </row>
    <row r="25098">
      <c r="D25098" s="10"/>
      <c r="E25098" s="10"/>
      <c r="G25098" s="81"/>
      <c r="AU25098" s="25"/>
    </row>
    <row r="25099">
      <c r="D25099" s="10"/>
      <c r="E25099" s="10"/>
      <c r="G25099" s="81"/>
      <c r="AU25099" s="25"/>
    </row>
    <row r="25100">
      <c r="D25100" s="10"/>
      <c r="E25100" s="10"/>
      <c r="G25100" s="81"/>
      <c r="AU25100" s="25"/>
    </row>
    <row r="25101">
      <c r="D25101" s="10"/>
      <c r="E25101" s="10"/>
      <c r="G25101" s="81"/>
      <c r="AU25101" s="25"/>
    </row>
    <row r="25102">
      <c r="D25102" s="10"/>
      <c r="E25102" s="10"/>
      <c r="G25102" s="81"/>
      <c r="AU25102" s="25"/>
    </row>
    <row r="25103">
      <c r="D25103" s="10"/>
      <c r="E25103" s="10"/>
      <c r="G25103" s="81"/>
      <c r="AU25103" s="25"/>
    </row>
    <row r="25104">
      <c r="D25104" s="10"/>
      <c r="E25104" s="10"/>
      <c r="G25104" s="81"/>
      <c r="AU25104" s="25"/>
    </row>
    <row r="25105">
      <c r="D25105" s="10"/>
      <c r="E25105" s="10"/>
      <c r="G25105" s="81"/>
      <c r="AU25105" s="25"/>
    </row>
    <row r="25106">
      <c r="D25106" s="10"/>
      <c r="E25106" s="10"/>
      <c r="G25106" s="81"/>
      <c r="AU25106" s="25"/>
    </row>
    <row r="25107">
      <c r="D25107" s="10"/>
      <c r="E25107" s="10"/>
      <c r="G25107" s="81"/>
      <c r="AU25107" s="25"/>
    </row>
    <row r="25108">
      <c r="D25108" s="10"/>
      <c r="E25108" s="10"/>
      <c r="G25108" s="81"/>
      <c r="AU25108" s="25"/>
    </row>
    <row r="25109">
      <c r="D25109" s="10"/>
      <c r="E25109" s="10"/>
      <c r="G25109" s="81"/>
      <c r="AU25109" s="25"/>
    </row>
    <row r="25110">
      <c r="D25110" s="10"/>
      <c r="E25110" s="10"/>
      <c r="G25110" s="81"/>
      <c r="AU25110" s="25"/>
    </row>
    <row r="25111">
      <c r="D25111" s="10"/>
      <c r="E25111" s="10"/>
      <c r="G25111" s="81"/>
      <c r="AU25111" s="25"/>
    </row>
    <row r="25112">
      <c r="D25112" s="10"/>
      <c r="E25112" s="10"/>
      <c r="G25112" s="81"/>
      <c r="AU25112" s="25"/>
    </row>
    <row r="25113">
      <c r="D25113" s="10"/>
      <c r="E25113" s="10"/>
      <c r="G25113" s="81"/>
      <c r="AU25113" s="25"/>
    </row>
    <row r="25114">
      <c r="D25114" s="10"/>
      <c r="E25114" s="10"/>
      <c r="G25114" s="81"/>
      <c r="AU25114" s="25"/>
    </row>
    <row r="25115">
      <c r="D25115" s="10"/>
      <c r="E25115" s="10"/>
      <c r="G25115" s="81"/>
      <c r="AU25115" s="25"/>
    </row>
    <row r="25116">
      <c r="D25116" s="10"/>
      <c r="E25116" s="10"/>
      <c r="G25116" s="81"/>
      <c r="AU25116" s="25"/>
    </row>
    <row r="25117">
      <c r="D25117" s="10"/>
      <c r="E25117" s="10"/>
      <c r="G25117" s="81"/>
      <c r="AU25117" s="25"/>
    </row>
    <row r="25118">
      <c r="D25118" s="10"/>
      <c r="E25118" s="10"/>
      <c r="G25118" s="81"/>
      <c r="AU25118" s="25"/>
    </row>
    <row r="25119">
      <c r="D25119" s="10"/>
      <c r="E25119" s="10"/>
      <c r="G25119" s="81"/>
      <c r="AU25119" s="25"/>
    </row>
    <row r="25120">
      <c r="D25120" s="10"/>
      <c r="E25120" s="10"/>
      <c r="G25120" s="81"/>
      <c r="AU25120" s="25"/>
    </row>
    <row r="25121">
      <c r="D25121" s="10"/>
      <c r="E25121" s="10"/>
      <c r="G25121" s="81"/>
      <c r="AU25121" s="25"/>
    </row>
    <row r="25122">
      <c r="D25122" s="10"/>
      <c r="E25122" s="10"/>
      <c r="G25122" s="81"/>
      <c r="AU25122" s="25"/>
    </row>
    <row r="25123">
      <c r="D25123" s="10"/>
      <c r="E25123" s="10"/>
      <c r="G25123" s="81"/>
      <c r="AU25123" s="25"/>
    </row>
    <row r="25124">
      <c r="D25124" s="10"/>
      <c r="E25124" s="10"/>
      <c r="G25124" s="81"/>
      <c r="AU25124" s="25"/>
    </row>
    <row r="25125">
      <c r="D25125" s="10"/>
      <c r="E25125" s="10"/>
      <c r="G25125" s="81"/>
      <c r="AU25125" s="25"/>
    </row>
    <row r="25126">
      <c r="D25126" s="10"/>
      <c r="E25126" s="10"/>
      <c r="G25126" s="81"/>
      <c r="AU25126" s="25"/>
    </row>
    <row r="25127">
      <c r="D25127" s="10"/>
      <c r="E25127" s="10"/>
      <c r="G25127" s="81"/>
      <c r="AU25127" s="25"/>
    </row>
    <row r="25128">
      <c r="D25128" s="10"/>
      <c r="E25128" s="10"/>
      <c r="G25128" s="81"/>
      <c r="AU25128" s="25"/>
    </row>
    <row r="25129">
      <c r="D25129" s="10"/>
      <c r="E25129" s="10"/>
      <c r="G25129" s="81"/>
      <c r="AU25129" s="25"/>
    </row>
    <row r="25130">
      <c r="D25130" s="10"/>
      <c r="E25130" s="10"/>
      <c r="G25130" s="81"/>
      <c r="AU25130" s="25"/>
    </row>
    <row r="25131">
      <c r="D25131" s="10"/>
      <c r="E25131" s="10"/>
      <c r="G25131" s="81"/>
      <c r="AU25131" s="25"/>
    </row>
    <row r="25132">
      <c r="D25132" s="10"/>
      <c r="E25132" s="10"/>
      <c r="G25132" s="81"/>
      <c r="AU25132" s="25"/>
    </row>
    <row r="25133">
      <c r="D25133" s="10"/>
      <c r="E25133" s="10"/>
      <c r="G25133" s="81"/>
      <c r="AU25133" s="25"/>
    </row>
    <row r="25134">
      <c r="D25134" s="10"/>
      <c r="E25134" s="10"/>
      <c r="G25134" s="81"/>
      <c r="AU25134" s="25"/>
    </row>
    <row r="25135">
      <c r="D25135" s="10"/>
      <c r="E25135" s="10"/>
      <c r="G25135" s="81"/>
      <c r="AU25135" s="25"/>
    </row>
    <row r="25136">
      <c r="D25136" s="10"/>
      <c r="E25136" s="10"/>
      <c r="G25136" s="81"/>
      <c r="AU25136" s="25"/>
    </row>
    <row r="25137">
      <c r="D25137" s="10"/>
      <c r="E25137" s="10"/>
      <c r="G25137" s="81"/>
      <c r="AU25137" s="25"/>
    </row>
    <row r="25138">
      <c r="D25138" s="10"/>
      <c r="E25138" s="10"/>
      <c r="G25138" s="81"/>
      <c r="AU25138" s="25"/>
    </row>
    <row r="25139">
      <c r="D25139" s="10"/>
      <c r="E25139" s="10"/>
      <c r="G25139" s="81"/>
      <c r="AU25139" s="25"/>
    </row>
    <row r="25140">
      <c r="D25140" s="10"/>
      <c r="E25140" s="10"/>
      <c r="G25140" s="81"/>
      <c r="AU25140" s="25"/>
    </row>
    <row r="25141">
      <c r="D25141" s="10"/>
      <c r="E25141" s="10"/>
      <c r="G25141" s="81"/>
      <c r="AU25141" s="25"/>
    </row>
    <row r="25142">
      <c r="D25142" s="10"/>
      <c r="E25142" s="10"/>
      <c r="G25142" s="81"/>
      <c r="AU25142" s="25"/>
    </row>
    <row r="25143">
      <c r="D25143" s="10"/>
      <c r="E25143" s="10"/>
      <c r="G25143" s="81"/>
      <c r="AU25143" s="25"/>
    </row>
    <row r="25144">
      <c r="D25144" s="10"/>
      <c r="E25144" s="10"/>
      <c r="G25144" s="81"/>
      <c r="AU25144" s="25"/>
    </row>
    <row r="25145">
      <c r="D25145" s="10"/>
      <c r="E25145" s="10"/>
      <c r="G25145" s="81"/>
      <c r="AU25145" s="25"/>
    </row>
    <row r="25146">
      <c r="D25146" s="10"/>
      <c r="E25146" s="10"/>
      <c r="G25146" s="81"/>
      <c r="AU25146" s="25"/>
    </row>
    <row r="25147">
      <c r="D25147" s="10"/>
      <c r="E25147" s="10"/>
      <c r="G25147" s="81"/>
      <c r="AU25147" s="25"/>
    </row>
    <row r="25148">
      <c r="D25148" s="10"/>
      <c r="E25148" s="10"/>
      <c r="G25148" s="81"/>
      <c r="AU25148" s="25"/>
    </row>
    <row r="25149">
      <c r="D25149" s="10"/>
      <c r="E25149" s="10"/>
      <c r="G25149" s="81"/>
      <c r="AU25149" s="25"/>
    </row>
    <row r="25150">
      <c r="D25150" s="10"/>
      <c r="E25150" s="10"/>
      <c r="G25150" s="81"/>
      <c r="AU25150" s="25"/>
    </row>
    <row r="25151">
      <c r="D25151" s="10"/>
      <c r="E25151" s="10"/>
      <c r="G25151" s="81"/>
      <c r="AU25151" s="25"/>
    </row>
    <row r="25152">
      <c r="D25152" s="10"/>
      <c r="E25152" s="10"/>
      <c r="G25152" s="81"/>
      <c r="AU25152" s="25"/>
    </row>
    <row r="25153">
      <c r="D25153" s="10"/>
      <c r="E25153" s="10"/>
      <c r="G25153" s="81"/>
      <c r="AU25153" s="25"/>
    </row>
    <row r="25154">
      <c r="D25154" s="10"/>
      <c r="E25154" s="10"/>
      <c r="G25154" s="81"/>
      <c r="AU25154" s="25"/>
    </row>
    <row r="25155">
      <c r="D25155" s="10"/>
      <c r="E25155" s="10"/>
      <c r="G25155" s="81"/>
      <c r="AU25155" s="25"/>
    </row>
    <row r="25156">
      <c r="D25156" s="10"/>
      <c r="E25156" s="10"/>
      <c r="G25156" s="81"/>
      <c r="AU25156" s="25"/>
    </row>
    <row r="25157">
      <c r="D25157" s="10"/>
      <c r="E25157" s="10"/>
      <c r="G25157" s="81"/>
      <c r="AU25157" s="25"/>
    </row>
    <row r="25158">
      <c r="D25158" s="10"/>
      <c r="E25158" s="10"/>
      <c r="G25158" s="81"/>
      <c r="AU25158" s="25"/>
    </row>
    <row r="25159">
      <c r="D25159" s="10"/>
      <c r="E25159" s="10"/>
      <c r="G25159" s="81"/>
      <c r="AU25159" s="25"/>
    </row>
    <row r="25160">
      <c r="D25160" s="10"/>
      <c r="E25160" s="10"/>
      <c r="G25160" s="81"/>
      <c r="AU25160" s="25"/>
    </row>
    <row r="25161">
      <c r="D25161" s="10"/>
      <c r="E25161" s="10"/>
      <c r="G25161" s="81"/>
      <c r="AU25161" s="25"/>
    </row>
    <row r="25162">
      <c r="D25162" s="10"/>
      <c r="E25162" s="10"/>
      <c r="G25162" s="81"/>
      <c r="AU25162" s="25"/>
    </row>
    <row r="25163">
      <c r="D25163" s="10"/>
      <c r="E25163" s="10"/>
      <c r="G25163" s="81"/>
      <c r="AU25163" s="25"/>
    </row>
    <row r="25164">
      <c r="D25164" s="10"/>
      <c r="E25164" s="10"/>
      <c r="G25164" s="81"/>
      <c r="AU25164" s="25"/>
    </row>
    <row r="25165">
      <c r="D25165" s="10"/>
      <c r="E25165" s="10"/>
      <c r="G25165" s="81"/>
      <c r="AU25165" s="25"/>
    </row>
    <row r="25166">
      <c r="D25166" s="10"/>
      <c r="E25166" s="10"/>
      <c r="G25166" s="81"/>
      <c r="AU25166" s="25"/>
    </row>
    <row r="25167">
      <c r="D25167" s="10"/>
      <c r="E25167" s="10"/>
      <c r="G25167" s="81"/>
      <c r="AU25167" s="25"/>
    </row>
    <row r="25168">
      <c r="D25168" s="10"/>
      <c r="E25168" s="10"/>
      <c r="G25168" s="81"/>
      <c r="AU25168" s="25"/>
    </row>
    <row r="25169">
      <c r="D25169" s="10"/>
      <c r="E25169" s="10"/>
      <c r="G25169" s="81"/>
      <c r="AU25169" s="25"/>
    </row>
    <row r="25170">
      <c r="D25170" s="10"/>
      <c r="E25170" s="10"/>
      <c r="G25170" s="81"/>
      <c r="AU25170" s="25"/>
    </row>
    <row r="25171">
      <c r="D25171" s="10"/>
      <c r="E25171" s="10"/>
      <c r="G25171" s="81"/>
      <c r="AU25171" s="25"/>
    </row>
    <row r="25172">
      <c r="D25172" s="10"/>
      <c r="E25172" s="10"/>
      <c r="G25172" s="81"/>
      <c r="AU25172" s="25"/>
    </row>
    <row r="25173">
      <c r="D25173" s="10"/>
      <c r="E25173" s="10"/>
      <c r="G25173" s="81"/>
      <c r="AU25173" s="25"/>
    </row>
    <row r="25174">
      <c r="D25174" s="10"/>
      <c r="E25174" s="10"/>
      <c r="G25174" s="81"/>
      <c r="AU25174" s="25"/>
    </row>
    <row r="25175">
      <c r="D25175" s="10"/>
      <c r="E25175" s="10"/>
      <c r="G25175" s="81"/>
      <c r="AU25175" s="25"/>
    </row>
    <row r="25176">
      <c r="D25176" s="10"/>
      <c r="E25176" s="10"/>
      <c r="G25176" s="81"/>
      <c r="AU25176" s="25"/>
    </row>
    <row r="25177">
      <c r="D25177" s="10"/>
      <c r="E25177" s="10"/>
      <c r="G25177" s="81"/>
      <c r="AU25177" s="25"/>
    </row>
    <row r="25178">
      <c r="D25178" s="10"/>
      <c r="E25178" s="10"/>
      <c r="G25178" s="81"/>
      <c r="AU25178" s="25"/>
    </row>
    <row r="25179">
      <c r="D25179" s="10"/>
      <c r="E25179" s="10"/>
      <c r="G25179" s="81"/>
      <c r="AU25179" s="25"/>
    </row>
    <row r="25180">
      <c r="D25180" s="10"/>
      <c r="E25180" s="10"/>
      <c r="G25180" s="81"/>
      <c r="AU25180" s="25"/>
    </row>
    <row r="25181">
      <c r="D25181" s="10"/>
      <c r="E25181" s="10"/>
      <c r="G25181" s="81"/>
      <c r="AU25181" s="25"/>
    </row>
    <row r="25182">
      <c r="D25182" s="10"/>
      <c r="E25182" s="10"/>
      <c r="G25182" s="81"/>
      <c r="AU25182" s="25"/>
    </row>
    <row r="25183">
      <c r="D25183" s="10"/>
      <c r="E25183" s="10"/>
      <c r="G25183" s="81"/>
      <c r="AU25183" s="25"/>
    </row>
    <row r="25184">
      <c r="D25184" s="10"/>
      <c r="E25184" s="10"/>
      <c r="G25184" s="81"/>
      <c r="AU25184" s="25"/>
    </row>
    <row r="25185">
      <c r="D25185" s="10"/>
      <c r="E25185" s="10"/>
      <c r="G25185" s="81"/>
      <c r="AU25185" s="25"/>
    </row>
    <row r="25186">
      <c r="D25186" s="10"/>
      <c r="E25186" s="10"/>
      <c r="G25186" s="81"/>
      <c r="AU25186" s="25"/>
    </row>
    <row r="25187">
      <c r="D25187" s="10"/>
      <c r="E25187" s="10"/>
      <c r="G25187" s="81"/>
      <c r="AU25187" s="25"/>
    </row>
    <row r="25188">
      <c r="D25188" s="10"/>
      <c r="E25188" s="10"/>
      <c r="G25188" s="81"/>
      <c r="AU25188" s="25"/>
    </row>
    <row r="25189">
      <c r="D25189" s="10"/>
      <c r="E25189" s="10"/>
      <c r="G25189" s="81"/>
      <c r="AU25189" s="25"/>
    </row>
    <row r="25190">
      <c r="D25190" s="10"/>
      <c r="E25190" s="10"/>
      <c r="G25190" s="81"/>
      <c r="AU25190" s="25"/>
    </row>
    <row r="25191">
      <c r="D25191" s="10"/>
      <c r="E25191" s="10"/>
      <c r="G25191" s="81"/>
      <c r="AU25191" s="25"/>
    </row>
    <row r="25192">
      <c r="D25192" s="10"/>
      <c r="E25192" s="10"/>
      <c r="G25192" s="81"/>
      <c r="AU25192" s="25"/>
    </row>
    <row r="25193">
      <c r="D25193" s="10"/>
      <c r="E25193" s="10"/>
      <c r="G25193" s="81"/>
      <c r="AU25193" s="25"/>
    </row>
    <row r="25194">
      <c r="D25194" s="10"/>
      <c r="E25194" s="10"/>
      <c r="G25194" s="81"/>
      <c r="AU25194" s="25"/>
    </row>
    <row r="25195">
      <c r="D25195" s="10"/>
      <c r="E25195" s="10"/>
      <c r="G25195" s="81"/>
      <c r="AU25195" s="25"/>
    </row>
    <row r="25196">
      <c r="D25196" s="10"/>
      <c r="E25196" s="10"/>
      <c r="G25196" s="81"/>
      <c r="AU25196" s="25"/>
    </row>
    <row r="25197">
      <c r="D25197" s="10"/>
      <c r="E25197" s="10"/>
      <c r="G25197" s="81"/>
      <c r="AU25197" s="25"/>
    </row>
    <row r="25198">
      <c r="D25198" s="10"/>
      <c r="E25198" s="10"/>
      <c r="G25198" s="81"/>
      <c r="AU25198" s="25"/>
    </row>
    <row r="25199">
      <c r="D25199" s="10"/>
      <c r="E25199" s="10"/>
      <c r="G25199" s="81"/>
      <c r="AU25199" s="25"/>
    </row>
    <row r="25200">
      <c r="D25200" s="10"/>
      <c r="E25200" s="10"/>
      <c r="G25200" s="81"/>
      <c r="AU25200" s="25"/>
    </row>
    <row r="25201">
      <c r="D25201" s="10"/>
      <c r="E25201" s="10"/>
      <c r="G25201" s="81"/>
      <c r="AU25201" s="25"/>
    </row>
    <row r="25202">
      <c r="D25202" s="10"/>
      <c r="E25202" s="10"/>
      <c r="G25202" s="81"/>
      <c r="AU25202" s="25"/>
    </row>
    <row r="25203">
      <c r="D25203" s="10"/>
      <c r="E25203" s="10"/>
      <c r="G25203" s="81"/>
      <c r="AU25203" s="25"/>
    </row>
    <row r="25204">
      <c r="D25204" s="10"/>
      <c r="E25204" s="10"/>
      <c r="G25204" s="81"/>
      <c r="AU25204" s="25"/>
    </row>
    <row r="25205">
      <c r="D25205" s="10"/>
      <c r="E25205" s="10"/>
      <c r="G25205" s="81"/>
      <c r="AU25205" s="25"/>
    </row>
    <row r="25206">
      <c r="D25206" s="10"/>
      <c r="E25206" s="10"/>
      <c r="G25206" s="81"/>
      <c r="AU25206" s="25"/>
    </row>
    <row r="25207">
      <c r="D25207" s="10"/>
      <c r="E25207" s="10"/>
      <c r="G25207" s="81"/>
      <c r="AU25207" s="25"/>
    </row>
    <row r="25208">
      <c r="D25208" s="10"/>
      <c r="E25208" s="10"/>
      <c r="G25208" s="81"/>
      <c r="AU25208" s="25"/>
    </row>
    <row r="25209">
      <c r="D25209" s="10"/>
      <c r="E25209" s="10"/>
      <c r="G25209" s="81"/>
      <c r="AU25209" s="25"/>
    </row>
    <row r="25210">
      <c r="D25210" s="10"/>
      <c r="E25210" s="10"/>
      <c r="G25210" s="81"/>
      <c r="AU25210" s="25"/>
    </row>
    <row r="25211">
      <c r="D25211" s="10"/>
      <c r="E25211" s="10"/>
      <c r="G25211" s="81"/>
      <c r="AU25211" s="25"/>
    </row>
    <row r="25212">
      <c r="D25212" s="10"/>
      <c r="E25212" s="10"/>
      <c r="G25212" s="81"/>
      <c r="AU25212" s="25"/>
    </row>
    <row r="25213">
      <c r="D25213" s="10"/>
      <c r="E25213" s="10"/>
      <c r="G25213" s="81"/>
      <c r="AU25213" s="25"/>
    </row>
    <row r="25214">
      <c r="D25214" s="10"/>
      <c r="E25214" s="10"/>
      <c r="G25214" s="81"/>
      <c r="AU25214" s="25"/>
    </row>
    <row r="25215">
      <c r="D25215" s="10"/>
      <c r="E25215" s="10"/>
      <c r="G25215" s="81"/>
      <c r="AU25215" s="25"/>
    </row>
    <row r="25216">
      <c r="D25216" s="10"/>
      <c r="E25216" s="10"/>
      <c r="G25216" s="81"/>
      <c r="AU25216" s="25"/>
    </row>
    <row r="25217">
      <c r="D25217" s="10"/>
      <c r="E25217" s="10"/>
      <c r="G25217" s="81"/>
      <c r="AU25217" s="25"/>
    </row>
    <row r="25218">
      <c r="D25218" s="10"/>
      <c r="E25218" s="10"/>
      <c r="G25218" s="81"/>
      <c r="AU25218" s="25"/>
    </row>
    <row r="25219">
      <c r="D25219" s="10"/>
      <c r="E25219" s="10"/>
      <c r="G25219" s="81"/>
      <c r="AU25219" s="25"/>
    </row>
    <row r="25220">
      <c r="D25220" s="10"/>
      <c r="E25220" s="10"/>
      <c r="G25220" s="81"/>
      <c r="AU25220" s="25"/>
    </row>
    <row r="25221">
      <c r="D25221" s="10"/>
      <c r="E25221" s="10"/>
      <c r="G25221" s="81"/>
      <c r="AU25221" s="25"/>
    </row>
    <row r="25222">
      <c r="D25222" s="10"/>
      <c r="E25222" s="10"/>
      <c r="G25222" s="81"/>
      <c r="AU25222" s="25"/>
    </row>
    <row r="25223">
      <c r="D25223" s="10"/>
      <c r="E25223" s="10"/>
      <c r="G25223" s="81"/>
      <c r="AU25223" s="25"/>
    </row>
    <row r="25224">
      <c r="D25224" s="10"/>
      <c r="E25224" s="10"/>
      <c r="G25224" s="81"/>
      <c r="AU25224" s="25"/>
    </row>
    <row r="25225">
      <c r="D25225" s="10"/>
      <c r="E25225" s="10"/>
      <c r="G25225" s="81"/>
      <c r="AU25225" s="25"/>
    </row>
    <row r="25226">
      <c r="D25226" s="10"/>
      <c r="E25226" s="10"/>
      <c r="G25226" s="81"/>
      <c r="AU25226" s="25"/>
    </row>
    <row r="25227">
      <c r="D25227" s="10"/>
      <c r="E25227" s="10"/>
      <c r="G25227" s="81"/>
      <c r="AU25227" s="25"/>
    </row>
    <row r="25228">
      <c r="D25228" s="10"/>
      <c r="E25228" s="10"/>
      <c r="G25228" s="81"/>
      <c r="AU25228" s="25"/>
    </row>
    <row r="25229">
      <c r="D25229" s="10"/>
      <c r="E25229" s="10"/>
      <c r="G25229" s="81"/>
      <c r="AU25229" s="25"/>
    </row>
    <row r="25230">
      <c r="D25230" s="10"/>
      <c r="E25230" s="10"/>
      <c r="G25230" s="81"/>
      <c r="AU25230" s="25"/>
    </row>
    <row r="25231">
      <c r="D25231" s="10"/>
      <c r="E25231" s="10"/>
      <c r="G25231" s="81"/>
      <c r="AU25231" s="25"/>
    </row>
    <row r="25232">
      <c r="D25232" s="10"/>
      <c r="E25232" s="10"/>
      <c r="G25232" s="81"/>
      <c r="AU25232" s="25"/>
    </row>
    <row r="25233">
      <c r="D25233" s="10"/>
      <c r="E25233" s="10"/>
      <c r="G25233" s="81"/>
      <c r="AU25233" s="25"/>
    </row>
    <row r="25234">
      <c r="D25234" s="10"/>
      <c r="E25234" s="10"/>
      <c r="G25234" s="81"/>
      <c r="AU25234" s="25"/>
    </row>
    <row r="25235">
      <c r="D25235" s="10"/>
      <c r="E25235" s="10"/>
      <c r="G25235" s="81"/>
      <c r="AU25235" s="25"/>
    </row>
    <row r="25236">
      <c r="D25236" s="10"/>
      <c r="E25236" s="10"/>
      <c r="G25236" s="81"/>
      <c r="AU25236" s="25"/>
    </row>
    <row r="25237">
      <c r="D25237" s="10"/>
      <c r="E25237" s="10"/>
      <c r="G25237" s="81"/>
      <c r="AU25237" s="25"/>
    </row>
    <row r="25238">
      <c r="D25238" s="10"/>
      <c r="E25238" s="10"/>
      <c r="G25238" s="81"/>
      <c r="AU25238" s="25"/>
    </row>
    <row r="25239">
      <c r="D25239" s="10"/>
      <c r="E25239" s="10"/>
      <c r="G25239" s="81"/>
      <c r="AU25239" s="25"/>
    </row>
    <row r="25240">
      <c r="D25240" s="10"/>
      <c r="E25240" s="10"/>
      <c r="G25240" s="81"/>
      <c r="AU25240" s="25"/>
    </row>
    <row r="25241">
      <c r="D25241" s="10"/>
      <c r="E25241" s="10"/>
      <c r="G25241" s="81"/>
      <c r="AU25241" s="25"/>
    </row>
    <row r="25242">
      <c r="D25242" s="10"/>
      <c r="E25242" s="10"/>
      <c r="G25242" s="81"/>
      <c r="AU25242" s="25"/>
    </row>
    <row r="25243">
      <c r="D25243" s="10"/>
      <c r="E25243" s="10"/>
      <c r="G25243" s="81"/>
      <c r="AU25243" s="25"/>
    </row>
    <row r="25244">
      <c r="D25244" s="10"/>
      <c r="E25244" s="10"/>
      <c r="G25244" s="81"/>
      <c r="AU25244" s="25"/>
    </row>
    <row r="25245">
      <c r="D25245" s="10"/>
      <c r="E25245" s="10"/>
      <c r="G25245" s="81"/>
      <c r="AU25245" s="25"/>
    </row>
    <row r="25246">
      <c r="D25246" s="10"/>
      <c r="E25246" s="10"/>
      <c r="G25246" s="81"/>
      <c r="AU25246" s="25"/>
    </row>
    <row r="25247">
      <c r="D25247" s="10"/>
      <c r="E25247" s="10"/>
      <c r="G25247" s="81"/>
      <c r="AU25247" s="25"/>
    </row>
    <row r="25248">
      <c r="D25248" s="10"/>
      <c r="E25248" s="10"/>
      <c r="G25248" s="81"/>
      <c r="AU25248" s="25"/>
    </row>
    <row r="25249">
      <c r="D25249" s="10"/>
      <c r="E25249" s="10"/>
      <c r="G25249" s="81"/>
      <c r="AU25249" s="25"/>
    </row>
    <row r="25250">
      <c r="D25250" s="10"/>
      <c r="E25250" s="10"/>
      <c r="G25250" s="81"/>
      <c r="AU25250" s="25"/>
    </row>
    <row r="25251">
      <c r="D25251" s="10"/>
      <c r="E25251" s="10"/>
      <c r="G25251" s="81"/>
      <c r="AU25251" s="25"/>
    </row>
    <row r="25252">
      <c r="D25252" s="10"/>
      <c r="E25252" s="10"/>
      <c r="G25252" s="81"/>
      <c r="AU25252" s="25"/>
    </row>
    <row r="25253">
      <c r="D25253" s="10"/>
      <c r="E25253" s="10"/>
      <c r="G25253" s="81"/>
      <c r="AU25253" s="25"/>
    </row>
    <row r="25254">
      <c r="D25254" s="10"/>
      <c r="E25254" s="10"/>
      <c r="G25254" s="81"/>
      <c r="AU25254" s="25"/>
    </row>
    <row r="25255">
      <c r="D25255" s="10"/>
      <c r="E25255" s="10"/>
      <c r="G25255" s="81"/>
      <c r="AU25255" s="25"/>
    </row>
    <row r="25256">
      <c r="D25256" s="10"/>
      <c r="E25256" s="10"/>
      <c r="G25256" s="81"/>
      <c r="AU25256" s="25"/>
    </row>
    <row r="25257">
      <c r="D25257" s="10"/>
      <c r="E25257" s="10"/>
      <c r="G25257" s="81"/>
      <c r="AU25257" s="25"/>
    </row>
    <row r="25258">
      <c r="D25258" s="10"/>
      <c r="E25258" s="10"/>
      <c r="G25258" s="81"/>
      <c r="AU25258" s="25"/>
    </row>
    <row r="25259">
      <c r="D25259" s="10"/>
      <c r="E25259" s="10"/>
      <c r="G25259" s="81"/>
      <c r="AU25259" s="25"/>
    </row>
    <row r="25260">
      <c r="D25260" s="10"/>
      <c r="E25260" s="10"/>
      <c r="G25260" s="81"/>
      <c r="AU25260" s="25"/>
    </row>
    <row r="25261">
      <c r="D25261" s="10"/>
      <c r="E25261" s="10"/>
      <c r="G25261" s="81"/>
      <c r="AU25261" s="25"/>
    </row>
    <row r="25262">
      <c r="D25262" s="10"/>
      <c r="E25262" s="10"/>
      <c r="G25262" s="81"/>
      <c r="AU25262" s="25"/>
    </row>
    <row r="25263">
      <c r="D25263" s="10"/>
      <c r="E25263" s="10"/>
      <c r="G25263" s="81"/>
      <c r="AU25263" s="25"/>
    </row>
    <row r="25264">
      <c r="D25264" s="10"/>
      <c r="E25264" s="10"/>
      <c r="G25264" s="81"/>
      <c r="AU25264" s="25"/>
    </row>
    <row r="25265">
      <c r="D25265" s="10"/>
      <c r="E25265" s="10"/>
      <c r="G25265" s="81"/>
      <c r="AU25265" s="25"/>
    </row>
    <row r="25266">
      <c r="D25266" s="10"/>
      <c r="E25266" s="10"/>
      <c r="G25266" s="81"/>
      <c r="AU25266" s="25"/>
    </row>
    <row r="25267">
      <c r="D25267" s="10"/>
      <c r="E25267" s="10"/>
      <c r="G25267" s="81"/>
      <c r="AU25267" s="25"/>
    </row>
    <row r="25268">
      <c r="D25268" s="10"/>
      <c r="E25268" s="10"/>
      <c r="G25268" s="81"/>
      <c r="AU25268" s="25"/>
    </row>
    <row r="25269">
      <c r="D25269" s="10"/>
      <c r="E25269" s="10"/>
      <c r="G25269" s="81"/>
      <c r="AU25269" s="25"/>
    </row>
    <row r="25270">
      <c r="D25270" s="10"/>
      <c r="E25270" s="10"/>
      <c r="G25270" s="81"/>
      <c r="AU25270" s="25"/>
    </row>
    <row r="25271">
      <c r="D25271" s="10"/>
      <c r="E25271" s="10"/>
      <c r="G25271" s="81"/>
      <c r="AU25271" s="25"/>
    </row>
    <row r="25272">
      <c r="D25272" s="10"/>
      <c r="E25272" s="10"/>
      <c r="G25272" s="81"/>
      <c r="AU25272" s="25"/>
    </row>
    <row r="25273">
      <c r="D25273" s="10"/>
      <c r="E25273" s="10"/>
      <c r="G25273" s="81"/>
      <c r="AU25273" s="25"/>
    </row>
    <row r="25274">
      <c r="D25274" s="10"/>
      <c r="E25274" s="10"/>
      <c r="G25274" s="81"/>
      <c r="AU25274" s="25"/>
    </row>
    <row r="25275">
      <c r="D25275" s="10"/>
      <c r="E25275" s="10"/>
      <c r="G25275" s="81"/>
      <c r="AU25275" s="25"/>
    </row>
    <row r="25276">
      <c r="D25276" s="10"/>
      <c r="E25276" s="10"/>
      <c r="G25276" s="81"/>
      <c r="AU25276" s="25"/>
    </row>
    <row r="25277">
      <c r="D25277" s="10"/>
      <c r="E25277" s="10"/>
      <c r="G25277" s="81"/>
      <c r="AU25277" s="25"/>
    </row>
    <row r="25278">
      <c r="D25278" s="10"/>
      <c r="E25278" s="10"/>
      <c r="G25278" s="81"/>
      <c r="AU25278" s="25"/>
    </row>
    <row r="25279">
      <c r="D25279" s="10"/>
      <c r="E25279" s="10"/>
      <c r="G25279" s="81"/>
      <c r="AU25279" s="25"/>
    </row>
    <row r="25280">
      <c r="D25280" s="10"/>
      <c r="E25280" s="10"/>
      <c r="G25280" s="81"/>
      <c r="AU25280" s="25"/>
    </row>
    <row r="25281">
      <c r="D25281" s="10"/>
      <c r="E25281" s="10"/>
      <c r="G25281" s="81"/>
      <c r="AU25281" s="25"/>
    </row>
    <row r="25282">
      <c r="D25282" s="10"/>
      <c r="E25282" s="10"/>
      <c r="G25282" s="81"/>
      <c r="AU25282" s="25"/>
    </row>
    <row r="25283">
      <c r="D25283" s="10"/>
      <c r="E25283" s="10"/>
      <c r="G25283" s="81"/>
      <c r="AU25283" s="25"/>
    </row>
    <row r="25284">
      <c r="D25284" s="10"/>
      <c r="E25284" s="10"/>
      <c r="G25284" s="81"/>
      <c r="AU25284" s="25"/>
    </row>
    <row r="25285">
      <c r="D25285" s="10"/>
      <c r="E25285" s="10"/>
      <c r="G25285" s="81"/>
      <c r="AU25285" s="25"/>
    </row>
    <row r="25286">
      <c r="D25286" s="10"/>
      <c r="E25286" s="10"/>
      <c r="G25286" s="81"/>
      <c r="AU25286" s="25"/>
    </row>
    <row r="25287">
      <c r="D25287" s="10"/>
      <c r="E25287" s="10"/>
      <c r="G25287" s="81"/>
      <c r="AU25287" s="25"/>
    </row>
    <row r="25288">
      <c r="D25288" s="10"/>
      <c r="E25288" s="10"/>
      <c r="G25288" s="81"/>
      <c r="AU25288" s="25"/>
    </row>
    <row r="25289">
      <c r="D25289" s="10"/>
      <c r="E25289" s="10"/>
      <c r="G25289" s="81"/>
      <c r="AU25289" s="25"/>
    </row>
    <row r="25290">
      <c r="D25290" s="10"/>
      <c r="E25290" s="10"/>
      <c r="G25290" s="81"/>
      <c r="AU25290" s="25"/>
    </row>
    <row r="25291">
      <c r="D25291" s="10"/>
      <c r="E25291" s="10"/>
      <c r="G25291" s="81"/>
      <c r="AU25291" s="25"/>
    </row>
    <row r="25292">
      <c r="D25292" s="10"/>
      <c r="E25292" s="10"/>
      <c r="G25292" s="81"/>
      <c r="AU25292" s="25"/>
    </row>
    <row r="25293">
      <c r="D25293" s="10"/>
      <c r="E25293" s="10"/>
      <c r="G25293" s="81"/>
      <c r="AU25293" s="25"/>
    </row>
    <row r="25294">
      <c r="D25294" s="10"/>
      <c r="E25294" s="10"/>
      <c r="G25294" s="81"/>
      <c r="AU25294" s="25"/>
    </row>
    <row r="25295">
      <c r="D25295" s="10"/>
      <c r="E25295" s="10"/>
      <c r="G25295" s="81"/>
      <c r="AU25295" s="25"/>
    </row>
    <row r="25296">
      <c r="D25296" s="10"/>
      <c r="E25296" s="10"/>
      <c r="G25296" s="81"/>
      <c r="AU25296" s="25"/>
    </row>
    <row r="25297">
      <c r="D25297" s="10"/>
      <c r="E25297" s="10"/>
      <c r="G25297" s="81"/>
      <c r="AU25297" s="25"/>
    </row>
    <row r="25298">
      <c r="D25298" s="10"/>
      <c r="E25298" s="10"/>
      <c r="G25298" s="81"/>
      <c r="AU25298" s="25"/>
    </row>
    <row r="25299">
      <c r="D25299" s="10"/>
      <c r="E25299" s="10"/>
      <c r="G25299" s="81"/>
      <c r="AU25299" s="25"/>
    </row>
    <row r="25300">
      <c r="D25300" s="10"/>
      <c r="E25300" s="10"/>
      <c r="G25300" s="81"/>
      <c r="AU25300" s="25"/>
    </row>
    <row r="25301">
      <c r="D25301" s="10"/>
      <c r="E25301" s="10"/>
      <c r="G25301" s="81"/>
      <c r="AU25301" s="25"/>
    </row>
    <row r="25302">
      <c r="D25302" s="10"/>
      <c r="E25302" s="10"/>
      <c r="G25302" s="81"/>
      <c r="AU25302" s="25"/>
    </row>
    <row r="25303">
      <c r="D25303" s="10"/>
      <c r="E25303" s="10"/>
      <c r="G25303" s="81"/>
      <c r="AU25303" s="25"/>
    </row>
    <row r="25304">
      <c r="D25304" s="10"/>
      <c r="E25304" s="10"/>
      <c r="G25304" s="81"/>
      <c r="AU25304" s="25"/>
    </row>
    <row r="25305">
      <c r="D25305" s="10"/>
      <c r="E25305" s="10"/>
      <c r="G25305" s="81"/>
      <c r="AU25305" s="25"/>
    </row>
    <row r="25306">
      <c r="D25306" s="10"/>
      <c r="E25306" s="10"/>
      <c r="G25306" s="81"/>
      <c r="AU25306" s="25"/>
    </row>
    <row r="25307">
      <c r="D25307" s="10"/>
      <c r="E25307" s="10"/>
      <c r="G25307" s="81"/>
      <c r="AU25307" s="25"/>
    </row>
    <row r="25308">
      <c r="D25308" s="10"/>
      <c r="E25308" s="10"/>
      <c r="G25308" s="81"/>
      <c r="AU25308" s="25"/>
    </row>
    <row r="25309">
      <c r="D25309" s="10"/>
      <c r="E25309" s="10"/>
      <c r="G25309" s="81"/>
      <c r="AU25309" s="25"/>
    </row>
    <row r="25310">
      <c r="D25310" s="10"/>
      <c r="E25310" s="10"/>
      <c r="G25310" s="81"/>
      <c r="AU25310" s="25"/>
    </row>
    <row r="25311">
      <c r="D25311" s="10"/>
      <c r="E25311" s="10"/>
      <c r="G25311" s="81"/>
      <c r="AU25311" s="25"/>
    </row>
    <row r="25312">
      <c r="D25312" s="10"/>
      <c r="E25312" s="10"/>
      <c r="G25312" s="81"/>
      <c r="AU25312" s="25"/>
    </row>
    <row r="25313">
      <c r="D25313" s="10"/>
      <c r="E25313" s="10"/>
      <c r="G25313" s="81"/>
      <c r="AU25313" s="25"/>
    </row>
    <row r="25314">
      <c r="D25314" s="10"/>
      <c r="E25314" s="10"/>
      <c r="G25314" s="81"/>
      <c r="AU25314" s="25"/>
    </row>
    <row r="25315">
      <c r="D25315" s="10"/>
      <c r="E25315" s="10"/>
      <c r="G25315" s="81"/>
      <c r="AU25315" s="25"/>
    </row>
    <row r="25316">
      <c r="D25316" s="10"/>
      <c r="E25316" s="10"/>
      <c r="G25316" s="81"/>
      <c r="AU25316" s="25"/>
    </row>
    <row r="25317">
      <c r="D25317" s="10"/>
      <c r="E25317" s="10"/>
      <c r="G25317" s="81"/>
      <c r="AU25317" s="25"/>
    </row>
    <row r="25318">
      <c r="D25318" s="10"/>
      <c r="E25318" s="10"/>
      <c r="G25318" s="81"/>
      <c r="AU25318" s="25"/>
    </row>
    <row r="25319">
      <c r="D25319" s="10"/>
      <c r="E25319" s="10"/>
      <c r="G25319" s="81"/>
      <c r="AU25319" s="25"/>
    </row>
    <row r="25320">
      <c r="D25320" s="10"/>
      <c r="E25320" s="10"/>
      <c r="G25320" s="81"/>
      <c r="AU25320" s="25"/>
    </row>
    <row r="25321">
      <c r="D25321" s="10"/>
      <c r="E25321" s="10"/>
      <c r="G25321" s="81"/>
      <c r="AU25321" s="25"/>
    </row>
    <row r="25322">
      <c r="D25322" s="10"/>
      <c r="E25322" s="10"/>
      <c r="G25322" s="81"/>
      <c r="AU25322" s="25"/>
    </row>
    <row r="25323">
      <c r="D25323" s="10"/>
      <c r="E25323" s="10"/>
      <c r="G25323" s="81"/>
      <c r="AU25323" s="25"/>
    </row>
    <row r="25324">
      <c r="D25324" s="10"/>
      <c r="E25324" s="10"/>
      <c r="G25324" s="81"/>
      <c r="AU25324" s="25"/>
    </row>
    <row r="25325">
      <c r="D25325" s="10"/>
      <c r="E25325" s="10"/>
      <c r="G25325" s="81"/>
      <c r="AU25325" s="25"/>
    </row>
    <row r="25326">
      <c r="D25326" s="10"/>
      <c r="E25326" s="10"/>
      <c r="G25326" s="81"/>
      <c r="AU25326" s="25"/>
    </row>
    <row r="25327">
      <c r="D25327" s="10"/>
      <c r="E25327" s="10"/>
      <c r="G25327" s="81"/>
      <c r="AU25327" s="25"/>
    </row>
    <row r="25328">
      <c r="D25328" s="10"/>
      <c r="E25328" s="10"/>
      <c r="G25328" s="81"/>
      <c r="AU25328" s="25"/>
    </row>
    <row r="25329">
      <c r="D25329" s="10"/>
      <c r="E25329" s="10"/>
      <c r="G25329" s="81"/>
      <c r="AU25329" s="25"/>
    </row>
    <row r="25330">
      <c r="D25330" s="10"/>
      <c r="E25330" s="10"/>
      <c r="G25330" s="81"/>
      <c r="AU25330" s="25"/>
    </row>
    <row r="25331">
      <c r="D25331" s="10"/>
      <c r="E25331" s="10"/>
      <c r="G25331" s="81"/>
      <c r="AU25331" s="25"/>
    </row>
    <row r="25332">
      <c r="D25332" s="10"/>
      <c r="E25332" s="10"/>
      <c r="G25332" s="81"/>
      <c r="AU25332" s="25"/>
    </row>
    <row r="25333">
      <c r="D25333" s="10"/>
      <c r="E25333" s="10"/>
      <c r="G25333" s="81"/>
      <c r="AU25333" s="25"/>
    </row>
    <row r="25334">
      <c r="D25334" s="10"/>
      <c r="E25334" s="10"/>
      <c r="G25334" s="81"/>
      <c r="AU25334" s="25"/>
    </row>
    <row r="25335">
      <c r="D25335" s="10"/>
      <c r="E25335" s="10"/>
      <c r="G25335" s="81"/>
      <c r="AU25335" s="25"/>
    </row>
    <row r="25336">
      <c r="D25336" s="10"/>
      <c r="E25336" s="10"/>
      <c r="G25336" s="81"/>
      <c r="AU25336" s="25"/>
    </row>
    <row r="25337">
      <c r="D25337" s="10"/>
      <c r="E25337" s="10"/>
      <c r="G25337" s="81"/>
      <c r="AU25337" s="25"/>
    </row>
    <row r="25338">
      <c r="D25338" s="10"/>
      <c r="E25338" s="10"/>
      <c r="G25338" s="81"/>
      <c r="AU25338" s="25"/>
    </row>
    <row r="25339">
      <c r="D25339" s="10"/>
      <c r="E25339" s="10"/>
      <c r="G25339" s="81"/>
      <c r="AU25339" s="25"/>
    </row>
    <row r="25340">
      <c r="D25340" s="10"/>
      <c r="E25340" s="10"/>
      <c r="G25340" s="81"/>
      <c r="AU25340" s="25"/>
    </row>
    <row r="25341">
      <c r="D25341" s="10"/>
      <c r="E25341" s="10"/>
      <c r="G25341" s="81"/>
      <c r="AU25341" s="25"/>
    </row>
    <row r="25342">
      <c r="D25342" s="10"/>
      <c r="E25342" s="10"/>
      <c r="G25342" s="81"/>
      <c r="AU25342" s="25"/>
    </row>
    <row r="25343">
      <c r="D25343" s="10"/>
      <c r="E25343" s="10"/>
      <c r="G25343" s="81"/>
      <c r="AU25343" s="25"/>
    </row>
    <row r="25344">
      <c r="D25344" s="10"/>
      <c r="E25344" s="10"/>
      <c r="G25344" s="81"/>
      <c r="AU25344" s="25"/>
    </row>
    <row r="25345">
      <c r="D25345" s="10"/>
      <c r="E25345" s="10"/>
      <c r="G25345" s="81"/>
      <c r="AU25345" s="25"/>
    </row>
    <row r="25346">
      <c r="D25346" s="10"/>
      <c r="E25346" s="10"/>
      <c r="G25346" s="81"/>
      <c r="AU25346" s="25"/>
    </row>
    <row r="25347">
      <c r="D25347" s="10"/>
      <c r="E25347" s="10"/>
      <c r="G25347" s="81"/>
      <c r="AU25347" s="25"/>
    </row>
    <row r="25348">
      <c r="D25348" s="10"/>
      <c r="E25348" s="10"/>
      <c r="G25348" s="81"/>
      <c r="AU25348" s="25"/>
    </row>
    <row r="25349">
      <c r="D25349" s="10"/>
      <c r="E25349" s="10"/>
      <c r="G25349" s="81"/>
      <c r="AU25349" s="25"/>
    </row>
    <row r="25350">
      <c r="D25350" s="10"/>
      <c r="E25350" s="10"/>
      <c r="G25350" s="81"/>
      <c r="AU25350" s="25"/>
    </row>
    <row r="25351">
      <c r="D25351" s="10"/>
      <c r="E25351" s="10"/>
      <c r="G25351" s="81"/>
      <c r="AU25351" s="25"/>
    </row>
    <row r="25352">
      <c r="D25352" s="10"/>
      <c r="E25352" s="10"/>
      <c r="G25352" s="81"/>
      <c r="AU25352" s="25"/>
    </row>
    <row r="25353">
      <c r="D25353" s="10"/>
      <c r="E25353" s="10"/>
      <c r="G25353" s="81"/>
      <c r="AU25353" s="25"/>
    </row>
    <row r="25354">
      <c r="D25354" s="10"/>
      <c r="E25354" s="10"/>
      <c r="G25354" s="81"/>
      <c r="AU25354" s="25"/>
    </row>
    <row r="25355">
      <c r="D25355" s="10"/>
      <c r="E25355" s="10"/>
      <c r="G25355" s="81"/>
      <c r="AU25355" s="25"/>
    </row>
    <row r="25356">
      <c r="D25356" s="10"/>
      <c r="E25356" s="10"/>
      <c r="G25356" s="81"/>
      <c r="AU25356" s="25"/>
    </row>
    <row r="25357">
      <c r="D25357" s="10"/>
      <c r="E25357" s="10"/>
      <c r="G25357" s="81"/>
      <c r="AU25357" s="25"/>
    </row>
    <row r="25358">
      <c r="D25358" s="10"/>
      <c r="E25358" s="10"/>
      <c r="G25358" s="81"/>
      <c r="AU25358" s="25"/>
    </row>
    <row r="25359">
      <c r="D25359" s="10"/>
      <c r="E25359" s="10"/>
      <c r="G25359" s="81"/>
      <c r="AU25359" s="25"/>
    </row>
    <row r="25360">
      <c r="D25360" s="10"/>
      <c r="E25360" s="10"/>
      <c r="G25360" s="81"/>
      <c r="AU25360" s="25"/>
    </row>
    <row r="25361">
      <c r="D25361" s="10"/>
      <c r="E25361" s="10"/>
      <c r="G25361" s="81"/>
      <c r="AU25361" s="25"/>
    </row>
    <row r="25362">
      <c r="D25362" s="10"/>
      <c r="E25362" s="10"/>
      <c r="G25362" s="81"/>
      <c r="AU25362" s="25"/>
    </row>
    <row r="25363">
      <c r="D25363" s="10"/>
      <c r="E25363" s="10"/>
      <c r="G25363" s="81"/>
      <c r="AU25363" s="25"/>
    </row>
    <row r="25364">
      <c r="D25364" s="10"/>
      <c r="E25364" s="10"/>
      <c r="G25364" s="81"/>
      <c r="AU25364" s="25"/>
    </row>
    <row r="25365">
      <c r="D25365" s="10"/>
      <c r="E25365" s="10"/>
      <c r="G25365" s="81"/>
      <c r="AU25365" s="25"/>
    </row>
    <row r="25366">
      <c r="D25366" s="10"/>
      <c r="E25366" s="10"/>
      <c r="G25366" s="81"/>
      <c r="AU25366" s="25"/>
    </row>
    <row r="25367">
      <c r="D25367" s="10"/>
      <c r="E25367" s="10"/>
      <c r="G25367" s="81"/>
      <c r="AU25367" s="25"/>
    </row>
    <row r="25368">
      <c r="D25368" s="10"/>
      <c r="E25368" s="10"/>
      <c r="G25368" s="81"/>
      <c r="AU25368" s="25"/>
    </row>
    <row r="25369">
      <c r="D25369" s="10"/>
      <c r="E25369" s="10"/>
      <c r="G25369" s="81"/>
      <c r="AU25369" s="25"/>
    </row>
    <row r="25370">
      <c r="D25370" s="10"/>
      <c r="E25370" s="10"/>
      <c r="G25370" s="81"/>
      <c r="AU25370" s="25"/>
    </row>
    <row r="25371">
      <c r="D25371" s="10"/>
      <c r="E25371" s="10"/>
      <c r="G25371" s="81"/>
      <c r="AU25371" s="25"/>
    </row>
    <row r="25372">
      <c r="D25372" s="10"/>
      <c r="E25372" s="10"/>
      <c r="G25372" s="81"/>
      <c r="AU25372" s="25"/>
    </row>
    <row r="25373">
      <c r="D25373" s="10"/>
      <c r="E25373" s="10"/>
      <c r="G25373" s="81"/>
      <c r="AU25373" s="25"/>
    </row>
    <row r="25374">
      <c r="D25374" s="10"/>
      <c r="E25374" s="10"/>
      <c r="G25374" s="81"/>
      <c r="AU25374" s="25"/>
    </row>
    <row r="25375">
      <c r="D25375" s="10"/>
      <c r="E25375" s="10"/>
      <c r="G25375" s="81"/>
      <c r="AU25375" s="25"/>
    </row>
    <row r="25376">
      <c r="D25376" s="10"/>
      <c r="E25376" s="10"/>
      <c r="G25376" s="81"/>
      <c r="AU25376" s="25"/>
    </row>
    <row r="25377">
      <c r="D25377" s="10"/>
      <c r="E25377" s="10"/>
      <c r="G25377" s="81"/>
      <c r="AU25377" s="25"/>
    </row>
    <row r="25378">
      <c r="D25378" s="10"/>
      <c r="E25378" s="10"/>
      <c r="G25378" s="81"/>
      <c r="AU25378" s="25"/>
    </row>
    <row r="25379">
      <c r="D25379" s="10"/>
      <c r="E25379" s="10"/>
      <c r="G25379" s="81"/>
      <c r="AU25379" s="25"/>
    </row>
    <row r="25380">
      <c r="D25380" s="10"/>
      <c r="E25380" s="10"/>
      <c r="G25380" s="81"/>
      <c r="AU25380" s="25"/>
    </row>
    <row r="25381">
      <c r="D25381" s="10"/>
      <c r="E25381" s="10"/>
      <c r="G25381" s="81"/>
      <c r="AU25381" s="25"/>
    </row>
    <row r="25382">
      <c r="D25382" s="10"/>
      <c r="E25382" s="10"/>
      <c r="G25382" s="81"/>
      <c r="AU25382" s="25"/>
    </row>
    <row r="25383">
      <c r="D25383" s="10"/>
      <c r="E25383" s="10"/>
      <c r="G25383" s="81"/>
      <c r="AU25383" s="25"/>
    </row>
    <row r="25384">
      <c r="D25384" s="10"/>
      <c r="E25384" s="10"/>
      <c r="G25384" s="81"/>
      <c r="AU25384" s="25"/>
    </row>
    <row r="25385">
      <c r="D25385" s="10"/>
      <c r="E25385" s="10"/>
      <c r="G25385" s="81"/>
      <c r="AU25385" s="25"/>
    </row>
    <row r="25386">
      <c r="D25386" s="10"/>
      <c r="E25386" s="10"/>
      <c r="G25386" s="81"/>
      <c r="AU25386" s="25"/>
    </row>
    <row r="25387">
      <c r="D25387" s="10"/>
      <c r="E25387" s="10"/>
      <c r="G25387" s="81"/>
      <c r="AU25387" s="25"/>
    </row>
    <row r="25388">
      <c r="D25388" s="10"/>
      <c r="E25388" s="10"/>
      <c r="G25388" s="81"/>
      <c r="AU25388" s="25"/>
    </row>
    <row r="25389">
      <c r="D25389" s="10"/>
      <c r="E25389" s="10"/>
      <c r="G25389" s="81"/>
      <c r="AU25389" s="25"/>
    </row>
    <row r="25390">
      <c r="D25390" s="10"/>
      <c r="E25390" s="10"/>
      <c r="G25390" s="81"/>
      <c r="AU25390" s="25"/>
    </row>
    <row r="25391">
      <c r="D25391" s="10"/>
      <c r="E25391" s="10"/>
      <c r="G25391" s="81"/>
      <c r="AU25391" s="25"/>
    </row>
    <row r="25392">
      <c r="D25392" s="10"/>
      <c r="E25392" s="10"/>
      <c r="G25392" s="81"/>
      <c r="AU25392" s="25"/>
    </row>
    <row r="25393">
      <c r="D25393" s="10"/>
      <c r="E25393" s="10"/>
      <c r="G25393" s="81"/>
      <c r="AU25393" s="25"/>
    </row>
    <row r="25394">
      <c r="D25394" s="10"/>
      <c r="E25394" s="10"/>
      <c r="G25394" s="81"/>
      <c r="AU25394" s="25"/>
    </row>
    <row r="25395">
      <c r="D25395" s="10"/>
      <c r="E25395" s="10"/>
      <c r="G25395" s="81"/>
      <c r="AU25395" s="25"/>
    </row>
    <row r="25396">
      <c r="D25396" s="10"/>
      <c r="E25396" s="10"/>
      <c r="G25396" s="81"/>
      <c r="AU25396" s="25"/>
    </row>
    <row r="25397">
      <c r="D25397" s="10"/>
      <c r="E25397" s="10"/>
      <c r="G25397" s="81"/>
      <c r="AU25397" s="25"/>
    </row>
    <row r="25398">
      <c r="D25398" s="10"/>
      <c r="E25398" s="10"/>
      <c r="G25398" s="81"/>
      <c r="AU25398" s="25"/>
    </row>
    <row r="25399">
      <c r="D25399" s="10"/>
      <c r="E25399" s="10"/>
      <c r="G25399" s="81"/>
      <c r="AU25399" s="25"/>
    </row>
    <row r="25400">
      <c r="D25400" s="10"/>
      <c r="E25400" s="10"/>
      <c r="G25400" s="81"/>
      <c r="AU25400" s="25"/>
    </row>
    <row r="25401">
      <c r="D25401" s="10"/>
      <c r="E25401" s="10"/>
      <c r="G25401" s="81"/>
      <c r="AU25401" s="25"/>
    </row>
    <row r="25402">
      <c r="D25402" s="10"/>
      <c r="E25402" s="10"/>
      <c r="G25402" s="81"/>
      <c r="AU25402" s="25"/>
    </row>
    <row r="25403">
      <c r="D25403" s="10"/>
      <c r="E25403" s="10"/>
      <c r="G25403" s="81"/>
      <c r="AU25403" s="25"/>
    </row>
    <row r="25404">
      <c r="D25404" s="10"/>
      <c r="E25404" s="10"/>
      <c r="G25404" s="81"/>
      <c r="AU25404" s="25"/>
    </row>
    <row r="25405">
      <c r="D25405" s="10"/>
      <c r="E25405" s="10"/>
      <c r="G25405" s="81"/>
      <c r="AU25405" s="25"/>
    </row>
    <row r="25406">
      <c r="D25406" s="10"/>
      <c r="E25406" s="10"/>
      <c r="G25406" s="81"/>
      <c r="AU25406" s="25"/>
    </row>
    <row r="25407">
      <c r="D25407" s="10"/>
      <c r="E25407" s="10"/>
      <c r="G25407" s="81"/>
      <c r="AU25407" s="25"/>
    </row>
    <row r="25408">
      <c r="D25408" s="10"/>
      <c r="E25408" s="10"/>
      <c r="G25408" s="81"/>
      <c r="AU25408" s="25"/>
    </row>
    <row r="25409">
      <c r="D25409" s="10"/>
      <c r="E25409" s="10"/>
      <c r="G25409" s="81"/>
      <c r="AU25409" s="25"/>
    </row>
    <row r="25410">
      <c r="D25410" s="10"/>
      <c r="E25410" s="10"/>
      <c r="G25410" s="81"/>
      <c r="AU25410" s="25"/>
    </row>
    <row r="25411">
      <c r="D25411" s="10"/>
      <c r="E25411" s="10"/>
      <c r="G25411" s="81"/>
      <c r="AU25411" s="25"/>
    </row>
    <row r="25412">
      <c r="D25412" s="10"/>
      <c r="E25412" s="10"/>
      <c r="G25412" s="81"/>
      <c r="AU25412" s="25"/>
    </row>
    <row r="25413">
      <c r="D25413" s="10"/>
      <c r="E25413" s="10"/>
      <c r="G25413" s="81"/>
      <c r="AU25413" s="25"/>
    </row>
    <row r="25414">
      <c r="D25414" s="10"/>
      <c r="E25414" s="10"/>
      <c r="G25414" s="81"/>
      <c r="AU25414" s="25"/>
    </row>
    <row r="25415">
      <c r="D25415" s="10"/>
      <c r="E25415" s="10"/>
      <c r="G25415" s="81"/>
      <c r="AU25415" s="25"/>
    </row>
    <row r="25416">
      <c r="D25416" s="10"/>
      <c r="E25416" s="10"/>
      <c r="G25416" s="81"/>
      <c r="AU25416" s="25"/>
    </row>
    <row r="25417">
      <c r="D25417" s="10"/>
      <c r="E25417" s="10"/>
      <c r="G25417" s="81"/>
      <c r="AU25417" s="25"/>
    </row>
    <row r="25418">
      <c r="D25418" s="10"/>
      <c r="E25418" s="10"/>
      <c r="G25418" s="81"/>
      <c r="AU25418" s="25"/>
    </row>
    <row r="25419">
      <c r="D25419" s="10"/>
      <c r="E25419" s="10"/>
      <c r="G25419" s="81"/>
      <c r="AU25419" s="25"/>
    </row>
    <row r="25420">
      <c r="D25420" s="10"/>
      <c r="E25420" s="10"/>
      <c r="G25420" s="81"/>
      <c r="AU25420" s="25"/>
    </row>
    <row r="25421">
      <c r="D25421" s="10"/>
      <c r="E25421" s="10"/>
      <c r="G25421" s="81"/>
      <c r="AU25421" s="25"/>
    </row>
    <row r="25422">
      <c r="D25422" s="10"/>
      <c r="E25422" s="10"/>
      <c r="G25422" s="81"/>
      <c r="AU25422" s="25"/>
    </row>
    <row r="25423">
      <c r="D25423" s="10"/>
      <c r="E25423" s="10"/>
      <c r="G25423" s="81"/>
      <c r="AU25423" s="25"/>
    </row>
    <row r="25424">
      <c r="D25424" s="10"/>
      <c r="E25424" s="10"/>
      <c r="G25424" s="81"/>
      <c r="AU25424" s="25"/>
    </row>
    <row r="25425">
      <c r="D25425" s="10"/>
      <c r="E25425" s="10"/>
      <c r="G25425" s="81"/>
      <c r="AU25425" s="25"/>
    </row>
    <row r="25426">
      <c r="D25426" s="10"/>
      <c r="E25426" s="10"/>
      <c r="G25426" s="81"/>
      <c r="AU25426" s="25"/>
    </row>
    <row r="25427">
      <c r="D25427" s="10"/>
      <c r="E25427" s="10"/>
      <c r="G25427" s="81"/>
      <c r="AU25427" s="25"/>
    </row>
    <row r="25428">
      <c r="D25428" s="10"/>
      <c r="E25428" s="10"/>
      <c r="G25428" s="81"/>
      <c r="AU25428" s="25"/>
    </row>
    <row r="25429">
      <c r="D25429" s="10"/>
      <c r="E25429" s="10"/>
      <c r="G25429" s="81"/>
      <c r="AU25429" s="25"/>
    </row>
    <row r="25430">
      <c r="D25430" s="10"/>
      <c r="E25430" s="10"/>
      <c r="G25430" s="81"/>
      <c r="AU25430" s="25"/>
    </row>
    <row r="25431">
      <c r="D25431" s="10"/>
      <c r="E25431" s="10"/>
      <c r="G25431" s="81"/>
      <c r="AU25431" s="25"/>
    </row>
    <row r="25432">
      <c r="D25432" s="10"/>
      <c r="E25432" s="10"/>
      <c r="G25432" s="81"/>
      <c r="AU25432" s="25"/>
    </row>
    <row r="25433">
      <c r="D25433" s="10"/>
      <c r="E25433" s="10"/>
      <c r="G25433" s="81"/>
      <c r="AU25433" s="25"/>
    </row>
    <row r="25434">
      <c r="D25434" s="10"/>
      <c r="E25434" s="10"/>
      <c r="G25434" s="81"/>
      <c r="AU25434" s="25"/>
    </row>
    <row r="25435">
      <c r="D25435" s="10"/>
      <c r="E25435" s="10"/>
      <c r="G25435" s="81"/>
      <c r="AU25435" s="25"/>
    </row>
    <row r="25436">
      <c r="D25436" s="10"/>
      <c r="E25436" s="10"/>
      <c r="G25436" s="81"/>
      <c r="AU25436" s="25"/>
    </row>
    <row r="25437">
      <c r="D25437" s="10"/>
      <c r="E25437" s="10"/>
      <c r="G25437" s="81"/>
      <c r="AU25437" s="25"/>
    </row>
    <row r="25438">
      <c r="D25438" s="10"/>
      <c r="E25438" s="10"/>
      <c r="G25438" s="81"/>
      <c r="AU25438" s="25"/>
    </row>
    <row r="25439">
      <c r="D25439" s="10"/>
      <c r="E25439" s="10"/>
      <c r="G25439" s="81"/>
      <c r="AU25439" s="25"/>
    </row>
    <row r="25440">
      <c r="D25440" s="10"/>
      <c r="E25440" s="10"/>
      <c r="G25440" s="81"/>
      <c r="AU25440" s="25"/>
    </row>
    <row r="25441">
      <c r="D25441" s="10"/>
      <c r="E25441" s="10"/>
      <c r="G25441" s="81"/>
      <c r="AU25441" s="25"/>
    </row>
    <row r="25442">
      <c r="D25442" s="10"/>
      <c r="E25442" s="10"/>
      <c r="G25442" s="81"/>
      <c r="AU25442" s="25"/>
    </row>
    <row r="25443">
      <c r="D25443" s="10"/>
      <c r="E25443" s="10"/>
      <c r="G25443" s="81"/>
      <c r="AU25443" s="25"/>
    </row>
    <row r="25444">
      <c r="D25444" s="10"/>
      <c r="E25444" s="10"/>
      <c r="G25444" s="81"/>
      <c r="AU25444" s="25"/>
    </row>
    <row r="25445">
      <c r="D25445" s="10"/>
      <c r="E25445" s="10"/>
      <c r="G25445" s="81"/>
      <c r="AU25445" s="25"/>
    </row>
    <row r="25446">
      <c r="D25446" s="10"/>
      <c r="E25446" s="10"/>
      <c r="G25446" s="81"/>
      <c r="AU25446" s="25"/>
    </row>
    <row r="25447">
      <c r="D25447" s="10"/>
      <c r="E25447" s="10"/>
      <c r="G25447" s="81"/>
      <c r="AU25447" s="25"/>
    </row>
    <row r="25448">
      <c r="D25448" s="10"/>
      <c r="E25448" s="10"/>
      <c r="G25448" s="81"/>
      <c r="AU25448" s="25"/>
    </row>
    <row r="25449">
      <c r="D25449" s="10"/>
      <c r="E25449" s="10"/>
      <c r="G25449" s="81"/>
      <c r="AU25449" s="25"/>
    </row>
    <row r="25450">
      <c r="D25450" s="10"/>
      <c r="E25450" s="10"/>
      <c r="G25450" s="81"/>
      <c r="AU25450" s="25"/>
    </row>
    <row r="25451">
      <c r="D25451" s="10"/>
      <c r="E25451" s="10"/>
      <c r="G25451" s="81"/>
      <c r="AU25451" s="25"/>
    </row>
    <row r="25452">
      <c r="D25452" s="10"/>
      <c r="E25452" s="10"/>
      <c r="G25452" s="81"/>
      <c r="AU25452" s="25"/>
    </row>
    <row r="25453">
      <c r="D25453" s="10"/>
      <c r="E25453" s="10"/>
      <c r="G25453" s="81"/>
      <c r="AU25453" s="25"/>
    </row>
    <row r="25454">
      <c r="D25454" s="10"/>
      <c r="E25454" s="10"/>
      <c r="G25454" s="81"/>
      <c r="AU25454" s="25"/>
    </row>
    <row r="25455">
      <c r="D25455" s="10"/>
      <c r="E25455" s="10"/>
      <c r="G25455" s="81"/>
      <c r="AU25455" s="25"/>
    </row>
    <row r="25456">
      <c r="D25456" s="10"/>
      <c r="E25456" s="10"/>
      <c r="G25456" s="81"/>
      <c r="AU25456" s="25"/>
    </row>
    <row r="25457">
      <c r="D25457" s="10"/>
      <c r="E25457" s="10"/>
      <c r="G25457" s="81"/>
      <c r="AU25457" s="25"/>
    </row>
    <row r="25458">
      <c r="D25458" s="10"/>
      <c r="E25458" s="10"/>
      <c r="G25458" s="81"/>
      <c r="AU25458" s="25"/>
    </row>
    <row r="25459">
      <c r="D25459" s="10"/>
      <c r="E25459" s="10"/>
      <c r="G25459" s="81"/>
      <c r="AU25459" s="25"/>
    </row>
    <row r="25460">
      <c r="D25460" s="10"/>
      <c r="E25460" s="10"/>
      <c r="G25460" s="81"/>
      <c r="AU25460" s="25"/>
    </row>
    <row r="25461">
      <c r="D25461" s="10"/>
      <c r="E25461" s="10"/>
      <c r="G25461" s="81"/>
      <c r="AU25461" s="25"/>
    </row>
    <row r="25462">
      <c r="D25462" s="10"/>
      <c r="E25462" s="10"/>
      <c r="G25462" s="81"/>
      <c r="AU25462" s="25"/>
    </row>
    <row r="25463">
      <c r="D25463" s="10"/>
      <c r="E25463" s="10"/>
      <c r="G25463" s="81"/>
      <c r="AU25463" s="25"/>
    </row>
    <row r="25464">
      <c r="D25464" s="10"/>
      <c r="E25464" s="10"/>
      <c r="G25464" s="81"/>
      <c r="AU25464" s="25"/>
    </row>
    <row r="25465">
      <c r="D25465" s="10"/>
      <c r="E25465" s="10"/>
      <c r="G25465" s="81"/>
      <c r="AU25465" s="25"/>
    </row>
    <row r="25466">
      <c r="D25466" s="10"/>
      <c r="E25466" s="10"/>
      <c r="G25466" s="81"/>
      <c r="AU25466" s="25"/>
    </row>
    <row r="25467">
      <c r="D25467" s="10"/>
      <c r="E25467" s="10"/>
      <c r="G25467" s="81"/>
      <c r="AU25467" s="25"/>
    </row>
    <row r="25468">
      <c r="D25468" s="10"/>
      <c r="E25468" s="10"/>
      <c r="G25468" s="81"/>
      <c r="AU25468" s="25"/>
    </row>
    <row r="25469">
      <c r="D25469" s="10"/>
      <c r="E25469" s="10"/>
      <c r="G25469" s="81"/>
      <c r="AU25469" s="25"/>
    </row>
    <row r="25470">
      <c r="D25470" s="10"/>
      <c r="E25470" s="10"/>
      <c r="G25470" s="81"/>
      <c r="AU25470" s="25"/>
    </row>
    <row r="25471">
      <c r="D25471" s="10"/>
      <c r="E25471" s="10"/>
      <c r="G25471" s="81"/>
      <c r="AU25471" s="25"/>
    </row>
    <row r="25472">
      <c r="D25472" s="10"/>
      <c r="E25472" s="10"/>
      <c r="G25472" s="81"/>
      <c r="AU25472" s="25"/>
    </row>
    <row r="25473">
      <c r="D25473" s="10"/>
      <c r="E25473" s="10"/>
      <c r="G25473" s="81"/>
      <c r="AU25473" s="25"/>
    </row>
    <row r="25474">
      <c r="D25474" s="10"/>
      <c r="E25474" s="10"/>
      <c r="G25474" s="81"/>
      <c r="AU25474" s="25"/>
    </row>
    <row r="25475">
      <c r="D25475" s="10"/>
      <c r="E25475" s="10"/>
      <c r="G25475" s="81"/>
      <c r="AU25475" s="25"/>
    </row>
    <row r="25476">
      <c r="D25476" s="10"/>
      <c r="E25476" s="10"/>
      <c r="G25476" s="81"/>
      <c r="AU25476" s="25"/>
    </row>
    <row r="25477">
      <c r="D25477" s="10"/>
      <c r="E25477" s="10"/>
      <c r="G25477" s="81"/>
      <c r="AU25477" s="25"/>
    </row>
    <row r="25478">
      <c r="D25478" s="10"/>
      <c r="E25478" s="10"/>
      <c r="G25478" s="81"/>
      <c r="AU25478" s="25"/>
    </row>
    <row r="25479">
      <c r="D25479" s="10"/>
      <c r="E25479" s="10"/>
      <c r="G25479" s="81"/>
      <c r="AU25479" s="25"/>
    </row>
    <row r="25480">
      <c r="D25480" s="10"/>
      <c r="E25480" s="10"/>
      <c r="G25480" s="81"/>
      <c r="AU25480" s="25"/>
    </row>
    <row r="25481">
      <c r="D25481" s="10"/>
      <c r="E25481" s="10"/>
      <c r="G25481" s="81"/>
      <c r="AU25481" s="25"/>
    </row>
    <row r="25482">
      <c r="D25482" s="10"/>
      <c r="E25482" s="10"/>
      <c r="G25482" s="81"/>
      <c r="AU25482" s="25"/>
    </row>
    <row r="25483">
      <c r="D25483" s="10"/>
      <c r="E25483" s="10"/>
      <c r="G25483" s="81"/>
      <c r="AU25483" s="25"/>
    </row>
    <row r="25484">
      <c r="D25484" s="10"/>
      <c r="E25484" s="10"/>
      <c r="G25484" s="81"/>
      <c r="AU25484" s="25"/>
    </row>
    <row r="25485">
      <c r="D25485" s="10"/>
      <c r="E25485" s="10"/>
      <c r="G25485" s="81"/>
      <c r="AU25485" s="25"/>
    </row>
    <row r="25486">
      <c r="D25486" s="10"/>
      <c r="E25486" s="10"/>
      <c r="G25486" s="81"/>
      <c r="AU25486" s="25"/>
    </row>
    <row r="25487">
      <c r="D25487" s="10"/>
      <c r="E25487" s="10"/>
      <c r="G25487" s="81"/>
      <c r="AU25487" s="25"/>
    </row>
    <row r="25488">
      <c r="D25488" s="10"/>
      <c r="E25488" s="10"/>
      <c r="G25488" s="81"/>
      <c r="AU25488" s="25"/>
    </row>
    <row r="25489">
      <c r="D25489" s="10"/>
      <c r="E25489" s="10"/>
      <c r="G25489" s="81"/>
      <c r="AU25489" s="25"/>
    </row>
    <row r="25490">
      <c r="D25490" s="10"/>
      <c r="E25490" s="10"/>
      <c r="G25490" s="81"/>
      <c r="AU25490" s="25"/>
    </row>
    <row r="25491">
      <c r="D25491" s="10"/>
      <c r="E25491" s="10"/>
      <c r="G25491" s="81"/>
      <c r="AU25491" s="25"/>
    </row>
    <row r="25492">
      <c r="D25492" s="10"/>
      <c r="E25492" s="10"/>
      <c r="G25492" s="81"/>
      <c r="AU25492" s="25"/>
    </row>
    <row r="25493">
      <c r="D25493" s="10"/>
      <c r="E25493" s="10"/>
      <c r="G25493" s="81"/>
      <c r="AU25493" s="25"/>
    </row>
    <row r="25494">
      <c r="D25494" s="10"/>
      <c r="E25494" s="10"/>
      <c r="G25494" s="81"/>
      <c r="AU25494" s="25"/>
    </row>
    <row r="25495">
      <c r="D25495" s="10"/>
      <c r="E25495" s="10"/>
      <c r="G25495" s="81"/>
      <c r="AU25495" s="25"/>
    </row>
    <row r="25496">
      <c r="D25496" s="10"/>
      <c r="E25496" s="10"/>
      <c r="G25496" s="81"/>
      <c r="AU25496" s="25"/>
    </row>
    <row r="25497">
      <c r="D25497" s="10"/>
      <c r="E25497" s="10"/>
      <c r="G25497" s="81"/>
      <c r="AU25497" s="25"/>
    </row>
    <row r="25498">
      <c r="D25498" s="10"/>
      <c r="E25498" s="10"/>
      <c r="G25498" s="81"/>
      <c r="AU25498" s="25"/>
    </row>
    <row r="25499">
      <c r="D25499" s="10"/>
      <c r="E25499" s="10"/>
      <c r="G25499" s="81"/>
      <c r="AU25499" s="25"/>
    </row>
    <row r="25500">
      <c r="D25500" s="10"/>
      <c r="E25500" s="10"/>
      <c r="G25500" s="81"/>
      <c r="AU25500" s="25"/>
    </row>
    <row r="25501">
      <c r="D25501" s="10"/>
      <c r="E25501" s="10"/>
      <c r="G25501" s="81"/>
      <c r="AU25501" s="25"/>
    </row>
    <row r="25502">
      <c r="D25502" s="10"/>
      <c r="E25502" s="10"/>
      <c r="G25502" s="81"/>
      <c r="AU25502" s="25"/>
    </row>
    <row r="25503">
      <c r="D25503" s="10"/>
      <c r="E25503" s="10"/>
      <c r="G25503" s="81"/>
      <c r="AU25503" s="25"/>
    </row>
    <row r="25504">
      <c r="D25504" s="10"/>
      <c r="E25504" s="10"/>
      <c r="G25504" s="81"/>
      <c r="AU25504" s="25"/>
    </row>
    <row r="25505">
      <c r="D25505" s="10"/>
      <c r="E25505" s="10"/>
      <c r="G25505" s="81"/>
      <c r="AU25505" s="25"/>
    </row>
    <row r="25506">
      <c r="D25506" s="10"/>
      <c r="E25506" s="10"/>
      <c r="G25506" s="81"/>
      <c r="AU25506" s="25"/>
    </row>
    <row r="25507">
      <c r="D25507" s="10"/>
      <c r="E25507" s="10"/>
      <c r="G25507" s="81"/>
      <c r="AU25507" s="25"/>
    </row>
    <row r="25508">
      <c r="D25508" s="10"/>
      <c r="E25508" s="10"/>
      <c r="G25508" s="81"/>
      <c r="AU25508" s="25"/>
    </row>
    <row r="25509">
      <c r="D25509" s="10"/>
      <c r="E25509" s="10"/>
      <c r="G25509" s="81"/>
      <c r="AU25509" s="25"/>
    </row>
    <row r="25510">
      <c r="D25510" s="10"/>
      <c r="E25510" s="10"/>
      <c r="G25510" s="81"/>
      <c r="AU25510" s="25"/>
    </row>
    <row r="25511">
      <c r="D25511" s="10"/>
      <c r="E25511" s="10"/>
      <c r="G25511" s="81"/>
      <c r="AU25511" s="25"/>
    </row>
    <row r="25512">
      <c r="D25512" s="10"/>
      <c r="E25512" s="10"/>
      <c r="G25512" s="81"/>
      <c r="AU25512" s="25"/>
    </row>
    <row r="25513">
      <c r="D25513" s="10"/>
      <c r="E25513" s="10"/>
      <c r="G25513" s="81"/>
      <c r="AU25513" s="25"/>
    </row>
    <row r="25514">
      <c r="D25514" s="10"/>
      <c r="E25514" s="10"/>
      <c r="G25514" s="81"/>
      <c r="AU25514" s="25"/>
    </row>
    <row r="25515">
      <c r="D25515" s="10"/>
      <c r="E25515" s="10"/>
      <c r="G25515" s="81"/>
      <c r="AU25515" s="25"/>
    </row>
    <row r="25516">
      <c r="D25516" s="10"/>
      <c r="E25516" s="10"/>
      <c r="G25516" s="81"/>
      <c r="AU25516" s="25"/>
    </row>
    <row r="25517">
      <c r="D25517" s="10"/>
      <c r="E25517" s="10"/>
      <c r="G25517" s="81"/>
      <c r="AU25517" s="25"/>
    </row>
    <row r="25518">
      <c r="D25518" s="10"/>
      <c r="E25518" s="10"/>
      <c r="G25518" s="81"/>
      <c r="AU25518" s="25"/>
    </row>
    <row r="25519">
      <c r="D25519" s="10"/>
      <c r="E25519" s="10"/>
      <c r="G25519" s="81"/>
      <c r="AU25519" s="25"/>
    </row>
    <row r="25520">
      <c r="D25520" s="10"/>
      <c r="E25520" s="10"/>
      <c r="G25520" s="81"/>
      <c r="AU25520" s="25"/>
    </row>
    <row r="25521">
      <c r="D25521" s="10"/>
      <c r="E25521" s="10"/>
      <c r="G25521" s="81"/>
      <c r="AU25521" s="25"/>
    </row>
    <row r="25522">
      <c r="D25522" s="10"/>
      <c r="E25522" s="10"/>
      <c r="G25522" s="81"/>
      <c r="AU25522" s="25"/>
    </row>
    <row r="25523">
      <c r="D25523" s="10"/>
      <c r="E25523" s="10"/>
      <c r="G25523" s="81"/>
      <c r="AU25523" s="25"/>
    </row>
    <row r="25524">
      <c r="D25524" s="10"/>
      <c r="E25524" s="10"/>
      <c r="G25524" s="81"/>
      <c r="AU25524" s="25"/>
    </row>
    <row r="25525">
      <c r="D25525" s="10"/>
      <c r="E25525" s="10"/>
      <c r="G25525" s="81"/>
      <c r="AU25525" s="25"/>
    </row>
    <row r="25526">
      <c r="D25526" s="10"/>
      <c r="E25526" s="10"/>
      <c r="G25526" s="81"/>
      <c r="AU25526" s="25"/>
    </row>
    <row r="25527">
      <c r="D25527" s="10"/>
      <c r="E25527" s="10"/>
      <c r="G25527" s="81"/>
      <c r="AU25527" s="25"/>
    </row>
    <row r="25528">
      <c r="D25528" s="10"/>
      <c r="E25528" s="10"/>
      <c r="G25528" s="81"/>
      <c r="AU25528" s="25"/>
    </row>
    <row r="25529">
      <c r="D25529" s="10"/>
      <c r="E25529" s="10"/>
      <c r="G25529" s="81"/>
      <c r="AU25529" s="25"/>
    </row>
    <row r="25530">
      <c r="D25530" s="10"/>
      <c r="E25530" s="10"/>
      <c r="G25530" s="81"/>
      <c r="AU25530" s="25"/>
    </row>
    <row r="25531">
      <c r="D25531" s="10"/>
      <c r="E25531" s="10"/>
      <c r="G25531" s="81"/>
      <c r="AU25531" s="25"/>
    </row>
    <row r="25532">
      <c r="D25532" s="10"/>
      <c r="E25532" s="10"/>
      <c r="G25532" s="81"/>
      <c r="AU25532" s="25"/>
    </row>
    <row r="25533">
      <c r="D25533" s="10"/>
      <c r="E25533" s="10"/>
      <c r="G25533" s="81"/>
      <c r="AU25533" s="25"/>
    </row>
    <row r="25534">
      <c r="D25534" s="10"/>
      <c r="E25534" s="10"/>
      <c r="G25534" s="81"/>
      <c r="AU25534" s="25"/>
    </row>
    <row r="25535">
      <c r="D25535" s="10"/>
      <c r="E25535" s="10"/>
      <c r="G25535" s="81"/>
      <c r="AU25535" s="25"/>
    </row>
    <row r="25536">
      <c r="D25536" s="10"/>
      <c r="E25536" s="10"/>
      <c r="G25536" s="81"/>
      <c r="AU25536" s="25"/>
    </row>
    <row r="25537">
      <c r="D25537" s="10"/>
      <c r="E25537" s="10"/>
      <c r="G25537" s="81"/>
      <c r="AU25537" s="25"/>
    </row>
    <row r="25538">
      <c r="D25538" s="10"/>
      <c r="E25538" s="10"/>
      <c r="G25538" s="81"/>
      <c r="AU25538" s="25"/>
    </row>
    <row r="25539">
      <c r="D25539" s="10"/>
      <c r="E25539" s="10"/>
      <c r="G25539" s="81"/>
      <c r="AU25539" s="25"/>
    </row>
    <row r="25540">
      <c r="D25540" s="10"/>
      <c r="E25540" s="10"/>
      <c r="G25540" s="81"/>
      <c r="AU25540" s="25"/>
    </row>
    <row r="25541">
      <c r="D25541" s="10"/>
      <c r="E25541" s="10"/>
      <c r="G25541" s="81"/>
      <c r="AU25541" s="25"/>
    </row>
    <row r="25542">
      <c r="D25542" s="10"/>
      <c r="E25542" s="10"/>
      <c r="G25542" s="81"/>
      <c r="AU25542" s="25"/>
    </row>
    <row r="25543">
      <c r="D25543" s="10"/>
      <c r="E25543" s="10"/>
      <c r="G25543" s="81"/>
      <c r="AU25543" s="25"/>
    </row>
    <row r="25544">
      <c r="D25544" s="10"/>
      <c r="E25544" s="10"/>
      <c r="G25544" s="81"/>
      <c r="AU25544" s="25"/>
    </row>
    <row r="25545">
      <c r="D25545" s="10"/>
      <c r="E25545" s="10"/>
      <c r="G25545" s="81"/>
      <c r="AU25545" s="25"/>
    </row>
    <row r="25546">
      <c r="D25546" s="10"/>
      <c r="E25546" s="10"/>
      <c r="G25546" s="81"/>
      <c r="AU25546" s="25"/>
    </row>
    <row r="25547">
      <c r="D25547" s="10"/>
      <c r="E25547" s="10"/>
      <c r="G25547" s="81"/>
      <c r="AU25547" s="25"/>
    </row>
    <row r="25548">
      <c r="D25548" s="10"/>
      <c r="E25548" s="10"/>
      <c r="G25548" s="81"/>
      <c r="AU25548" s="25"/>
    </row>
    <row r="25549">
      <c r="D25549" s="10"/>
      <c r="E25549" s="10"/>
      <c r="G25549" s="81"/>
      <c r="AU25549" s="25"/>
    </row>
    <row r="25550">
      <c r="D25550" s="10"/>
      <c r="E25550" s="10"/>
      <c r="G25550" s="81"/>
      <c r="AU25550" s="25"/>
    </row>
    <row r="25551">
      <c r="D25551" s="10"/>
      <c r="E25551" s="10"/>
      <c r="G25551" s="81"/>
      <c r="AU25551" s="25"/>
    </row>
    <row r="25552">
      <c r="D25552" s="10"/>
      <c r="E25552" s="10"/>
      <c r="G25552" s="81"/>
      <c r="AU25552" s="25"/>
    </row>
    <row r="25553">
      <c r="D25553" s="10"/>
      <c r="E25553" s="10"/>
      <c r="G25553" s="81"/>
      <c r="AU25553" s="25"/>
    </row>
    <row r="25554">
      <c r="D25554" s="10"/>
      <c r="E25554" s="10"/>
      <c r="G25554" s="81"/>
      <c r="AU25554" s="25"/>
    </row>
    <row r="25555">
      <c r="D25555" s="10"/>
      <c r="E25555" s="10"/>
      <c r="G25555" s="81"/>
      <c r="AU25555" s="25"/>
    </row>
    <row r="25556">
      <c r="D25556" s="10"/>
      <c r="E25556" s="10"/>
      <c r="G25556" s="81"/>
      <c r="AU25556" s="25"/>
    </row>
    <row r="25557">
      <c r="D25557" s="10"/>
      <c r="E25557" s="10"/>
      <c r="G25557" s="81"/>
      <c r="AU25557" s="25"/>
    </row>
    <row r="25558">
      <c r="D25558" s="10"/>
      <c r="E25558" s="10"/>
      <c r="G25558" s="81"/>
      <c r="AU25558" s="25"/>
    </row>
    <row r="25559">
      <c r="D25559" s="10"/>
      <c r="E25559" s="10"/>
      <c r="G25559" s="81"/>
      <c r="AU25559" s="25"/>
    </row>
    <row r="25560">
      <c r="D25560" s="10"/>
      <c r="E25560" s="10"/>
      <c r="G25560" s="81"/>
      <c r="AU25560" s="25"/>
    </row>
    <row r="25561">
      <c r="D25561" s="10"/>
      <c r="E25561" s="10"/>
      <c r="G25561" s="81"/>
      <c r="AU25561" s="25"/>
    </row>
    <row r="25562">
      <c r="D25562" s="10"/>
      <c r="E25562" s="10"/>
      <c r="G25562" s="81"/>
      <c r="AU25562" s="25"/>
    </row>
    <row r="25563">
      <c r="D25563" s="10"/>
      <c r="E25563" s="10"/>
      <c r="G25563" s="81"/>
      <c r="AU25563" s="25"/>
    </row>
    <row r="25564">
      <c r="D25564" s="10"/>
      <c r="E25564" s="10"/>
      <c r="G25564" s="81"/>
      <c r="AU25564" s="25"/>
    </row>
    <row r="25565">
      <c r="D25565" s="10"/>
      <c r="E25565" s="10"/>
      <c r="G25565" s="81"/>
      <c r="AU25565" s="25"/>
    </row>
    <row r="25566">
      <c r="D25566" s="10"/>
      <c r="E25566" s="10"/>
      <c r="G25566" s="81"/>
      <c r="AU25566" s="25"/>
    </row>
    <row r="25567">
      <c r="D25567" s="10"/>
      <c r="E25567" s="10"/>
      <c r="G25567" s="81"/>
      <c r="AU25567" s="25"/>
    </row>
    <row r="25568">
      <c r="D25568" s="10"/>
      <c r="E25568" s="10"/>
      <c r="G25568" s="81"/>
      <c r="AU25568" s="25"/>
    </row>
    <row r="25569">
      <c r="D25569" s="10"/>
      <c r="E25569" s="10"/>
      <c r="G25569" s="81"/>
      <c r="AU25569" s="25"/>
    </row>
    <row r="25570">
      <c r="D25570" s="10"/>
      <c r="E25570" s="10"/>
      <c r="G25570" s="81"/>
      <c r="AU25570" s="25"/>
    </row>
    <row r="25571">
      <c r="D25571" s="10"/>
      <c r="E25571" s="10"/>
      <c r="G25571" s="81"/>
      <c r="AU25571" s="25"/>
    </row>
    <row r="25572">
      <c r="D25572" s="10"/>
      <c r="E25572" s="10"/>
      <c r="G25572" s="81"/>
      <c r="AU25572" s="25"/>
    </row>
    <row r="25573">
      <c r="D25573" s="10"/>
      <c r="E25573" s="10"/>
      <c r="G25573" s="81"/>
      <c r="AU25573" s="25"/>
    </row>
    <row r="25574">
      <c r="D25574" s="10"/>
      <c r="E25574" s="10"/>
      <c r="G25574" s="81"/>
      <c r="AU25574" s="25"/>
    </row>
    <row r="25575">
      <c r="D25575" s="10"/>
      <c r="E25575" s="10"/>
      <c r="G25575" s="81"/>
      <c r="AU25575" s="25"/>
    </row>
    <row r="25576">
      <c r="D25576" s="10"/>
      <c r="E25576" s="10"/>
      <c r="G25576" s="81"/>
      <c r="AU25576" s="25"/>
    </row>
    <row r="25577">
      <c r="D25577" s="10"/>
      <c r="E25577" s="10"/>
      <c r="G25577" s="81"/>
      <c r="AU25577" s="25"/>
    </row>
    <row r="25578">
      <c r="D25578" s="10"/>
      <c r="E25578" s="10"/>
      <c r="G25578" s="81"/>
      <c r="AU25578" s="25"/>
    </row>
    <row r="25579">
      <c r="D25579" s="10"/>
      <c r="E25579" s="10"/>
      <c r="G25579" s="81"/>
      <c r="AU25579" s="25"/>
    </row>
    <row r="25580">
      <c r="D25580" s="10"/>
      <c r="E25580" s="10"/>
      <c r="G25580" s="81"/>
      <c r="AU25580" s="25"/>
    </row>
    <row r="25581">
      <c r="D25581" s="10"/>
      <c r="E25581" s="10"/>
      <c r="G25581" s="81"/>
      <c r="AU25581" s="25"/>
    </row>
    <row r="25582">
      <c r="D25582" s="10"/>
      <c r="E25582" s="10"/>
      <c r="G25582" s="81"/>
      <c r="AU25582" s="25"/>
    </row>
    <row r="25583">
      <c r="D25583" s="10"/>
      <c r="E25583" s="10"/>
      <c r="G25583" s="81"/>
      <c r="AU25583" s="25"/>
    </row>
    <row r="25584">
      <c r="D25584" s="10"/>
      <c r="E25584" s="10"/>
      <c r="G25584" s="81"/>
      <c r="AU25584" s="25"/>
    </row>
    <row r="25585">
      <c r="D25585" s="10"/>
      <c r="E25585" s="10"/>
      <c r="G25585" s="81"/>
      <c r="AU25585" s="25"/>
    </row>
    <row r="25586">
      <c r="D25586" s="10"/>
      <c r="E25586" s="10"/>
      <c r="G25586" s="81"/>
      <c r="AU25586" s="25"/>
    </row>
    <row r="25587">
      <c r="D25587" s="10"/>
      <c r="E25587" s="10"/>
      <c r="G25587" s="81"/>
      <c r="AU25587" s="25"/>
    </row>
    <row r="25588">
      <c r="D25588" s="10"/>
      <c r="E25588" s="10"/>
      <c r="G25588" s="81"/>
      <c r="AU25588" s="25"/>
    </row>
    <row r="25589">
      <c r="D25589" s="10"/>
      <c r="E25589" s="10"/>
      <c r="G25589" s="81"/>
      <c r="AU25589" s="25"/>
    </row>
    <row r="25590">
      <c r="D25590" s="10"/>
      <c r="E25590" s="10"/>
      <c r="G25590" s="81"/>
      <c r="AU25590" s="25"/>
    </row>
    <row r="25591">
      <c r="D25591" s="10"/>
      <c r="E25591" s="10"/>
      <c r="G25591" s="81"/>
      <c r="AU25591" s="25"/>
    </row>
    <row r="25592">
      <c r="D25592" s="10"/>
      <c r="E25592" s="10"/>
      <c r="G25592" s="81"/>
      <c r="AU25592" s="25"/>
    </row>
    <row r="25593">
      <c r="D25593" s="10"/>
      <c r="E25593" s="10"/>
      <c r="G25593" s="81"/>
      <c r="AU25593" s="25"/>
    </row>
    <row r="25594">
      <c r="D25594" s="10"/>
      <c r="E25594" s="10"/>
      <c r="G25594" s="81"/>
      <c r="AU25594" s="25"/>
    </row>
    <row r="25595">
      <c r="D25595" s="10"/>
      <c r="E25595" s="10"/>
      <c r="G25595" s="81"/>
      <c r="AU25595" s="25"/>
    </row>
    <row r="25596">
      <c r="D25596" s="10"/>
      <c r="E25596" s="10"/>
      <c r="G25596" s="81"/>
      <c r="AU25596" s="25"/>
    </row>
    <row r="25597">
      <c r="D25597" s="10"/>
      <c r="E25597" s="10"/>
      <c r="G25597" s="81"/>
      <c r="AU25597" s="25"/>
    </row>
    <row r="25598">
      <c r="D25598" s="10"/>
      <c r="E25598" s="10"/>
      <c r="G25598" s="81"/>
      <c r="AU25598" s="25"/>
    </row>
    <row r="25599">
      <c r="D25599" s="10"/>
      <c r="E25599" s="10"/>
      <c r="G25599" s="81"/>
      <c r="AU25599" s="25"/>
    </row>
    <row r="25600">
      <c r="D25600" s="10"/>
      <c r="E25600" s="10"/>
      <c r="G25600" s="81"/>
      <c r="AU25600" s="25"/>
    </row>
    <row r="25601">
      <c r="D25601" s="10"/>
      <c r="E25601" s="10"/>
      <c r="G25601" s="81"/>
      <c r="AU25601" s="25"/>
    </row>
    <row r="25602">
      <c r="D25602" s="10"/>
      <c r="E25602" s="10"/>
      <c r="G25602" s="81"/>
      <c r="AU25602" s="25"/>
    </row>
    <row r="25603">
      <c r="D25603" s="10"/>
      <c r="E25603" s="10"/>
      <c r="G25603" s="81"/>
      <c r="AU25603" s="25"/>
    </row>
    <row r="25604">
      <c r="D25604" s="10"/>
      <c r="E25604" s="10"/>
      <c r="G25604" s="81"/>
      <c r="AU25604" s="25"/>
    </row>
    <row r="25605">
      <c r="D25605" s="10"/>
      <c r="E25605" s="10"/>
      <c r="G25605" s="81"/>
      <c r="AU25605" s="25"/>
    </row>
    <row r="25606">
      <c r="D25606" s="10"/>
      <c r="E25606" s="10"/>
      <c r="G25606" s="81"/>
      <c r="AU25606" s="25"/>
    </row>
    <row r="25607">
      <c r="D25607" s="10"/>
      <c r="E25607" s="10"/>
      <c r="G25607" s="81"/>
      <c r="AU25607" s="25"/>
    </row>
    <row r="25608">
      <c r="D25608" s="10"/>
      <c r="E25608" s="10"/>
      <c r="G25608" s="81"/>
      <c r="AU25608" s="25"/>
    </row>
    <row r="25609">
      <c r="D25609" s="10"/>
      <c r="E25609" s="10"/>
      <c r="G25609" s="81"/>
      <c r="AU25609" s="25"/>
    </row>
    <row r="25610">
      <c r="D25610" s="10"/>
      <c r="E25610" s="10"/>
      <c r="G25610" s="81"/>
      <c r="AU25610" s="25"/>
    </row>
    <row r="25611">
      <c r="D25611" s="10"/>
      <c r="E25611" s="10"/>
      <c r="G25611" s="81"/>
      <c r="AU25611" s="25"/>
    </row>
    <row r="25612">
      <c r="D25612" s="10"/>
      <c r="E25612" s="10"/>
      <c r="G25612" s="81"/>
      <c r="AU25612" s="25"/>
    </row>
    <row r="25613">
      <c r="D25613" s="10"/>
      <c r="E25613" s="10"/>
      <c r="G25613" s="81"/>
      <c r="AU25613" s="25"/>
    </row>
    <row r="25614">
      <c r="D25614" s="10"/>
      <c r="E25614" s="10"/>
      <c r="G25614" s="81"/>
      <c r="AU25614" s="25"/>
    </row>
    <row r="25615">
      <c r="D25615" s="10"/>
      <c r="E25615" s="10"/>
      <c r="G25615" s="81"/>
      <c r="AU25615" s="25"/>
    </row>
    <row r="25616">
      <c r="D25616" s="10"/>
      <c r="E25616" s="10"/>
      <c r="G25616" s="81"/>
      <c r="AU25616" s="25"/>
    </row>
    <row r="25617">
      <c r="D25617" s="10"/>
      <c r="E25617" s="10"/>
      <c r="G25617" s="81"/>
      <c r="AU25617" s="25"/>
    </row>
    <row r="25618">
      <c r="D25618" s="10"/>
      <c r="E25618" s="10"/>
      <c r="G25618" s="81"/>
      <c r="AU25618" s="25"/>
    </row>
    <row r="25619">
      <c r="D25619" s="10"/>
      <c r="E25619" s="10"/>
      <c r="G25619" s="81"/>
      <c r="AU25619" s="25"/>
    </row>
    <row r="25620">
      <c r="D25620" s="10"/>
      <c r="E25620" s="10"/>
      <c r="G25620" s="81"/>
      <c r="AU25620" s="25"/>
    </row>
    <row r="25621">
      <c r="D25621" s="10"/>
      <c r="E25621" s="10"/>
      <c r="G25621" s="81"/>
      <c r="AU25621" s="25"/>
    </row>
    <row r="25622">
      <c r="D25622" s="10"/>
      <c r="E25622" s="10"/>
      <c r="G25622" s="81"/>
      <c r="AU25622" s="25"/>
    </row>
    <row r="25623">
      <c r="D25623" s="10"/>
      <c r="E25623" s="10"/>
      <c r="G25623" s="81"/>
      <c r="AU25623" s="25"/>
    </row>
    <row r="25624">
      <c r="D25624" s="10"/>
      <c r="E25624" s="10"/>
      <c r="G25624" s="81"/>
      <c r="AU25624" s="25"/>
    </row>
    <row r="25625">
      <c r="D25625" s="10"/>
      <c r="E25625" s="10"/>
      <c r="G25625" s="81"/>
      <c r="AU25625" s="25"/>
    </row>
    <row r="25626">
      <c r="D25626" s="10"/>
      <c r="E25626" s="10"/>
      <c r="G25626" s="81"/>
      <c r="AU25626" s="25"/>
    </row>
    <row r="25627">
      <c r="D25627" s="10"/>
      <c r="E25627" s="10"/>
      <c r="G25627" s="81"/>
      <c r="AU25627" s="25"/>
    </row>
    <row r="25628">
      <c r="D25628" s="10"/>
      <c r="E25628" s="10"/>
      <c r="G25628" s="81"/>
      <c r="AU25628" s="25"/>
    </row>
    <row r="25629">
      <c r="D25629" s="10"/>
      <c r="E25629" s="10"/>
      <c r="G25629" s="81"/>
      <c r="AU25629" s="25"/>
    </row>
    <row r="25630">
      <c r="D25630" s="10"/>
      <c r="E25630" s="10"/>
      <c r="G25630" s="81"/>
      <c r="AU25630" s="25"/>
    </row>
    <row r="25631">
      <c r="D25631" s="10"/>
      <c r="E25631" s="10"/>
      <c r="G25631" s="81"/>
      <c r="AU25631" s="25"/>
    </row>
    <row r="25632">
      <c r="D25632" s="10"/>
      <c r="E25632" s="10"/>
      <c r="G25632" s="81"/>
      <c r="AU25632" s="25"/>
    </row>
    <row r="25633">
      <c r="D25633" s="10"/>
      <c r="E25633" s="10"/>
      <c r="G25633" s="81"/>
      <c r="AU25633" s="25"/>
    </row>
    <row r="25634">
      <c r="D25634" s="10"/>
      <c r="E25634" s="10"/>
      <c r="G25634" s="81"/>
      <c r="AU25634" s="25"/>
    </row>
    <row r="25635">
      <c r="D25635" s="10"/>
      <c r="E25635" s="10"/>
      <c r="G25635" s="81"/>
      <c r="AU25635" s="25"/>
    </row>
    <row r="25636">
      <c r="D25636" s="10"/>
      <c r="E25636" s="10"/>
      <c r="G25636" s="81"/>
      <c r="AU25636" s="25"/>
    </row>
    <row r="25637">
      <c r="D25637" s="10"/>
      <c r="E25637" s="10"/>
      <c r="G25637" s="81"/>
      <c r="AU25637" s="25"/>
    </row>
    <row r="25638">
      <c r="D25638" s="10"/>
      <c r="E25638" s="10"/>
      <c r="G25638" s="81"/>
      <c r="AU25638" s="25"/>
    </row>
    <row r="25639">
      <c r="D25639" s="10"/>
      <c r="E25639" s="10"/>
      <c r="G25639" s="81"/>
      <c r="AU25639" s="25"/>
    </row>
    <row r="25640">
      <c r="D25640" s="10"/>
      <c r="E25640" s="10"/>
      <c r="G25640" s="81"/>
      <c r="AU25640" s="25"/>
    </row>
    <row r="25641">
      <c r="D25641" s="10"/>
      <c r="E25641" s="10"/>
      <c r="G25641" s="81"/>
      <c r="AU25641" s="25"/>
    </row>
    <row r="25642">
      <c r="D25642" s="10"/>
      <c r="E25642" s="10"/>
      <c r="G25642" s="81"/>
      <c r="AU25642" s="25"/>
    </row>
    <row r="25643">
      <c r="D25643" s="10"/>
      <c r="E25643" s="10"/>
      <c r="G25643" s="81"/>
      <c r="AU25643" s="25"/>
    </row>
    <row r="25644">
      <c r="D25644" s="10"/>
      <c r="E25644" s="10"/>
      <c r="G25644" s="81"/>
      <c r="AU25644" s="25"/>
    </row>
    <row r="25645">
      <c r="D25645" s="10"/>
      <c r="E25645" s="10"/>
      <c r="G25645" s="81"/>
      <c r="AU25645" s="25"/>
    </row>
    <row r="25646">
      <c r="D25646" s="10"/>
      <c r="E25646" s="10"/>
      <c r="G25646" s="81"/>
      <c r="AU25646" s="25"/>
    </row>
    <row r="25647">
      <c r="D25647" s="10"/>
      <c r="E25647" s="10"/>
      <c r="G25647" s="81"/>
      <c r="AU25647" s="25"/>
    </row>
    <row r="25648">
      <c r="D25648" s="10"/>
      <c r="E25648" s="10"/>
      <c r="G25648" s="81"/>
      <c r="AU25648" s="25"/>
    </row>
    <row r="25649">
      <c r="D25649" s="10"/>
      <c r="E25649" s="10"/>
      <c r="G25649" s="81"/>
      <c r="AU25649" s="25"/>
    </row>
    <row r="25650">
      <c r="D25650" s="10"/>
      <c r="E25650" s="10"/>
      <c r="G25650" s="81"/>
      <c r="AU25650" s="25"/>
    </row>
    <row r="25651">
      <c r="D25651" s="10"/>
      <c r="E25651" s="10"/>
      <c r="G25651" s="81"/>
      <c r="AU25651" s="25"/>
    </row>
    <row r="25652">
      <c r="D25652" s="10"/>
      <c r="E25652" s="10"/>
      <c r="G25652" s="81"/>
      <c r="AU25652" s="25"/>
    </row>
    <row r="25653">
      <c r="D25653" s="10"/>
      <c r="E25653" s="10"/>
      <c r="G25653" s="81"/>
      <c r="AU25653" s="25"/>
    </row>
    <row r="25654">
      <c r="D25654" s="10"/>
      <c r="E25654" s="10"/>
      <c r="G25654" s="81"/>
      <c r="AU25654" s="25"/>
    </row>
    <row r="25655">
      <c r="D25655" s="10"/>
      <c r="E25655" s="10"/>
      <c r="G25655" s="81"/>
      <c r="AU25655" s="25"/>
    </row>
    <row r="25656">
      <c r="D25656" s="10"/>
      <c r="E25656" s="10"/>
      <c r="G25656" s="81"/>
      <c r="AU25656" s="25"/>
    </row>
    <row r="25657">
      <c r="D25657" s="10"/>
      <c r="E25657" s="10"/>
      <c r="G25657" s="81"/>
      <c r="AU25657" s="25"/>
    </row>
    <row r="25658">
      <c r="D25658" s="10"/>
      <c r="E25658" s="10"/>
      <c r="G25658" s="81"/>
      <c r="AU25658" s="25"/>
    </row>
    <row r="25659">
      <c r="D25659" s="10"/>
      <c r="E25659" s="10"/>
      <c r="G25659" s="81"/>
      <c r="AU25659" s="25"/>
    </row>
    <row r="25660">
      <c r="D25660" s="10"/>
      <c r="E25660" s="10"/>
      <c r="G25660" s="81"/>
      <c r="AU25660" s="25"/>
    </row>
    <row r="25661">
      <c r="D25661" s="10"/>
      <c r="E25661" s="10"/>
      <c r="G25661" s="81"/>
      <c r="AU25661" s="25"/>
    </row>
    <row r="25662">
      <c r="D25662" s="10"/>
      <c r="E25662" s="10"/>
      <c r="G25662" s="81"/>
      <c r="AU25662" s="25"/>
    </row>
    <row r="25663">
      <c r="D25663" s="10"/>
      <c r="E25663" s="10"/>
      <c r="G25663" s="81"/>
      <c r="AU25663" s="25"/>
    </row>
    <row r="25664">
      <c r="D25664" s="10"/>
      <c r="E25664" s="10"/>
      <c r="G25664" s="81"/>
      <c r="AU25664" s="25"/>
    </row>
    <row r="25665">
      <c r="D25665" s="10"/>
      <c r="E25665" s="10"/>
      <c r="G25665" s="81"/>
      <c r="AU25665" s="25"/>
    </row>
    <row r="25666">
      <c r="D25666" s="10"/>
      <c r="E25666" s="10"/>
      <c r="G25666" s="81"/>
      <c r="AU25666" s="25"/>
    </row>
    <row r="25667">
      <c r="D25667" s="10"/>
      <c r="E25667" s="10"/>
      <c r="G25667" s="81"/>
      <c r="AU25667" s="25"/>
    </row>
    <row r="25668">
      <c r="D25668" s="10"/>
      <c r="E25668" s="10"/>
      <c r="G25668" s="81"/>
      <c r="AU25668" s="25"/>
    </row>
    <row r="25669">
      <c r="D25669" s="10"/>
      <c r="E25669" s="10"/>
      <c r="G25669" s="81"/>
      <c r="AU25669" s="25"/>
    </row>
    <row r="25670">
      <c r="D25670" s="10"/>
      <c r="E25670" s="10"/>
      <c r="G25670" s="81"/>
      <c r="AU25670" s="25"/>
    </row>
    <row r="25671">
      <c r="D25671" s="10"/>
      <c r="E25671" s="10"/>
      <c r="G25671" s="81"/>
      <c r="AU25671" s="25"/>
    </row>
    <row r="25672">
      <c r="D25672" s="10"/>
      <c r="E25672" s="10"/>
      <c r="G25672" s="81"/>
      <c r="AU25672" s="25"/>
    </row>
    <row r="25673">
      <c r="D25673" s="10"/>
      <c r="E25673" s="10"/>
      <c r="G25673" s="81"/>
      <c r="AU25673" s="25"/>
    </row>
    <row r="25674">
      <c r="D25674" s="10"/>
      <c r="E25674" s="10"/>
      <c r="G25674" s="81"/>
      <c r="AU25674" s="25"/>
    </row>
    <row r="25675">
      <c r="D25675" s="10"/>
      <c r="E25675" s="10"/>
      <c r="G25675" s="81"/>
      <c r="AU25675" s="25"/>
    </row>
    <row r="25676">
      <c r="D25676" s="10"/>
      <c r="E25676" s="10"/>
      <c r="G25676" s="81"/>
      <c r="AU25676" s="25"/>
    </row>
    <row r="25677">
      <c r="D25677" s="10"/>
      <c r="E25677" s="10"/>
      <c r="G25677" s="81"/>
      <c r="AU25677" s="25"/>
    </row>
    <row r="25678">
      <c r="D25678" s="10"/>
      <c r="E25678" s="10"/>
      <c r="G25678" s="81"/>
      <c r="AU25678" s="25"/>
    </row>
    <row r="25679">
      <c r="D25679" s="10"/>
      <c r="E25679" s="10"/>
      <c r="G25679" s="81"/>
      <c r="AU25679" s="25"/>
    </row>
    <row r="25680">
      <c r="D25680" s="10"/>
      <c r="E25680" s="10"/>
      <c r="G25680" s="81"/>
      <c r="AU25680" s="25"/>
    </row>
    <row r="25681">
      <c r="D25681" s="10"/>
      <c r="E25681" s="10"/>
      <c r="G25681" s="81"/>
      <c r="AU25681" s="25"/>
    </row>
    <row r="25682">
      <c r="D25682" s="10"/>
      <c r="E25682" s="10"/>
      <c r="G25682" s="81"/>
      <c r="AU25682" s="25"/>
    </row>
    <row r="25683">
      <c r="D25683" s="10"/>
      <c r="E25683" s="10"/>
      <c r="G25683" s="81"/>
      <c r="AU25683" s="25"/>
    </row>
    <row r="25684">
      <c r="D25684" s="10"/>
      <c r="E25684" s="10"/>
      <c r="G25684" s="81"/>
      <c r="AU25684" s="25"/>
    </row>
    <row r="25685">
      <c r="D25685" s="10"/>
      <c r="E25685" s="10"/>
      <c r="G25685" s="81"/>
      <c r="AU25685" s="25"/>
    </row>
    <row r="25686">
      <c r="D25686" s="10"/>
      <c r="E25686" s="10"/>
      <c r="G25686" s="81"/>
      <c r="AU25686" s="25"/>
    </row>
    <row r="25687">
      <c r="D25687" s="10"/>
      <c r="E25687" s="10"/>
      <c r="G25687" s="81"/>
      <c r="AU25687" s="25"/>
    </row>
    <row r="25688">
      <c r="D25688" s="10"/>
      <c r="E25688" s="10"/>
      <c r="G25688" s="81"/>
      <c r="AU25688" s="25"/>
    </row>
    <row r="25689">
      <c r="D25689" s="10"/>
      <c r="E25689" s="10"/>
      <c r="G25689" s="81"/>
      <c r="AU25689" s="25"/>
    </row>
    <row r="25690">
      <c r="D25690" s="10"/>
      <c r="E25690" s="10"/>
      <c r="G25690" s="81"/>
      <c r="AU25690" s="25"/>
    </row>
    <row r="25691">
      <c r="D25691" s="10"/>
      <c r="E25691" s="10"/>
      <c r="G25691" s="81"/>
      <c r="AU25691" s="25"/>
    </row>
    <row r="25692">
      <c r="D25692" s="10"/>
      <c r="E25692" s="10"/>
      <c r="G25692" s="81"/>
      <c r="AU25692" s="25"/>
    </row>
    <row r="25693">
      <c r="D25693" s="10"/>
      <c r="E25693" s="10"/>
      <c r="G25693" s="81"/>
      <c r="AU25693" s="25"/>
    </row>
    <row r="25694">
      <c r="D25694" s="10"/>
      <c r="E25694" s="10"/>
      <c r="G25694" s="81"/>
      <c r="AU25694" s="25"/>
    </row>
    <row r="25695">
      <c r="D25695" s="10"/>
      <c r="E25695" s="10"/>
      <c r="G25695" s="81"/>
      <c r="AU25695" s="25"/>
    </row>
    <row r="25696">
      <c r="D25696" s="10"/>
      <c r="E25696" s="10"/>
      <c r="G25696" s="81"/>
      <c r="AU25696" s="25"/>
    </row>
    <row r="25697">
      <c r="D25697" s="10"/>
      <c r="E25697" s="10"/>
      <c r="G25697" s="81"/>
      <c r="AU25697" s="25"/>
    </row>
    <row r="25698">
      <c r="D25698" s="10"/>
      <c r="E25698" s="10"/>
      <c r="G25698" s="81"/>
      <c r="AU25698" s="25"/>
    </row>
    <row r="25699">
      <c r="D25699" s="10"/>
      <c r="E25699" s="10"/>
      <c r="G25699" s="81"/>
      <c r="AU25699" s="25"/>
    </row>
    <row r="25700">
      <c r="D25700" s="10"/>
      <c r="E25700" s="10"/>
      <c r="G25700" s="81"/>
      <c r="AU25700" s="25"/>
    </row>
    <row r="25701">
      <c r="D25701" s="10"/>
      <c r="E25701" s="10"/>
      <c r="G25701" s="81"/>
      <c r="AU25701" s="25"/>
    </row>
    <row r="25702">
      <c r="D25702" s="10"/>
      <c r="E25702" s="10"/>
      <c r="G25702" s="81"/>
      <c r="AU25702" s="25"/>
    </row>
    <row r="25703">
      <c r="D25703" s="10"/>
      <c r="E25703" s="10"/>
      <c r="G25703" s="81"/>
      <c r="AU25703" s="25"/>
    </row>
    <row r="25704">
      <c r="D25704" s="10"/>
      <c r="E25704" s="10"/>
      <c r="G25704" s="81"/>
      <c r="AU25704" s="25"/>
    </row>
    <row r="25705">
      <c r="D25705" s="10"/>
      <c r="E25705" s="10"/>
      <c r="G25705" s="81"/>
      <c r="AU25705" s="25"/>
    </row>
    <row r="25706">
      <c r="D25706" s="10"/>
      <c r="E25706" s="10"/>
      <c r="G25706" s="81"/>
      <c r="AU25706" s="25"/>
    </row>
    <row r="25707">
      <c r="D25707" s="10"/>
      <c r="E25707" s="10"/>
      <c r="G25707" s="81"/>
      <c r="AU25707" s="25"/>
    </row>
    <row r="25708">
      <c r="D25708" s="10"/>
      <c r="E25708" s="10"/>
      <c r="G25708" s="81"/>
      <c r="AU25708" s="25"/>
    </row>
    <row r="25709">
      <c r="D25709" s="10"/>
      <c r="E25709" s="10"/>
      <c r="G25709" s="81"/>
      <c r="AU25709" s="25"/>
    </row>
    <row r="25710">
      <c r="D25710" s="10"/>
      <c r="E25710" s="10"/>
      <c r="G25710" s="81"/>
      <c r="AU25710" s="25"/>
    </row>
    <row r="25711">
      <c r="D25711" s="10"/>
      <c r="E25711" s="10"/>
      <c r="G25711" s="81"/>
      <c r="AU25711" s="25"/>
    </row>
    <row r="25712">
      <c r="D25712" s="10"/>
      <c r="E25712" s="10"/>
      <c r="G25712" s="81"/>
      <c r="AU25712" s="25"/>
    </row>
    <row r="25713">
      <c r="D25713" s="10"/>
      <c r="E25713" s="10"/>
      <c r="G25713" s="81"/>
      <c r="AU25713" s="25"/>
    </row>
    <row r="25714">
      <c r="D25714" s="10"/>
      <c r="E25714" s="10"/>
      <c r="G25714" s="81"/>
      <c r="AU25714" s="25"/>
    </row>
    <row r="25715">
      <c r="D25715" s="10"/>
      <c r="E25715" s="10"/>
      <c r="G25715" s="81"/>
      <c r="AU25715" s="25"/>
    </row>
    <row r="25716">
      <c r="D25716" s="10"/>
      <c r="E25716" s="10"/>
      <c r="G25716" s="81"/>
      <c r="AU25716" s="25"/>
    </row>
    <row r="25717">
      <c r="D25717" s="10"/>
      <c r="E25717" s="10"/>
      <c r="G25717" s="81"/>
      <c r="AU25717" s="25"/>
    </row>
    <row r="25718">
      <c r="D25718" s="10"/>
      <c r="E25718" s="10"/>
      <c r="G25718" s="81"/>
      <c r="AU25718" s="25"/>
    </row>
    <row r="25719">
      <c r="D25719" s="10"/>
      <c r="E25719" s="10"/>
      <c r="G25719" s="81"/>
      <c r="AU25719" s="25"/>
    </row>
    <row r="25720">
      <c r="D25720" s="10"/>
      <c r="E25720" s="10"/>
      <c r="G25720" s="81"/>
      <c r="AU25720" s="25"/>
    </row>
    <row r="25721">
      <c r="D25721" s="10"/>
      <c r="E25721" s="10"/>
      <c r="G25721" s="81"/>
      <c r="AU25721" s="25"/>
    </row>
    <row r="25722">
      <c r="D25722" s="10"/>
      <c r="E25722" s="10"/>
      <c r="G25722" s="81"/>
      <c r="AU25722" s="25"/>
    </row>
    <row r="25723">
      <c r="D25723" s="10"/>
      <c r="E25723" s="10"/>
      <c r="G25723" s="81"/>
      <c r="AU25723" s="25"/>
    </row>
    <row r="25724">
      <c r="D25724" s="10"/>
      <c r="E25724" s="10"/>
      <c r="G25724" s="81"/>
      <c r="AU25724" s="25"/>
    </row>
    <row r="25725">
      <c r="D25725" s="10"/>
      <c r="E25725" s="10"/>
      <c r="G25725" s="81"/>
      <c r="AU25725" s="25"/>
    </row>
    <row r="25726">
      <c r="D25726" s="10"/>
      <c r="E25726" s="10"/>
      <c r="G25726" s="81"/>
      <c r="AU25726" s="25"/>
    </row>
    <row r="25727">
      <c r="D25727" s="10"/>
      <c r="E25727" s="10"/>
      <c r="G25727" s="81"/>
      <c r="AU25727" s="25"/>
    </row>
    <row r="25728">
      <c r="D25728" s="10"/>
      <c r="E25728" s="10"/>
      <c r="G25728" s="81"/>
      <c r="AU25728" s="25"/>
    </row>
    <row r="25729">
      <c r="D25729" s="10"/>
      <c r="E25729" s="10"/>
      <c r="G25729" s="81"/>
      <c r="AU25729" s="25"/>
    </row>
    <row r="25730">
      <c r="D25730" s="10"/>
      <c r="E25730" s="10"/>
      <c r="G25730" s="81"/>
      <c r="AU25730" s="25"/>
    </row>
    <row r="25731">
      <c r="D25731" s="10"/>
      <c r="E25731" s="10"/>
      <c r="G25731" s="81"/>
      <c r="AU25731" s="25"/>
    </row>
    <row r="25732">
      <c r="D25732" s="10"/>
      <c r="E25732" s="10"/>
      <c r="G25732" s="81"/>
      <c r="AU25732" s="25"/>
    </row>
    <row r="25733">
      <c r="D25733" s="10"/>
      <c r="E25733" s="10"/>
      <c r="G25733" s="81"/>
      <c r="AU25733" s="25"/>
    </row>
    <row r="25734">
      <c r="D25734" s="10"/>
      <c r="E25734" s="10"/>
      <c r="G25734" s="81"/>
      <c r="AU25734" s="25"/>
    </row>
    <row r="25735">
      <c r="D25735" s="10"/>
      <c r="E25735" s="10"/>
      <c r="G25735" s="81"/>
      <c r="AU25735" s="25"/>
    </row>
    <row r="25736">
      <c r="D25736" s="10"/>
      <c r="E25736" s="10"/>
      <c r="G25736" s="81"/>
      <c r="AU25736" s="25"/>
    </row>
    <row r="25737">
      <c r="D25737" s="10"/>
      <c r="E25737" s="10"/>
      <c r="G25737" s="81"/>
      <c r="AU25737" s="25"/>
    </row>
    <row r="25738">
      <c r="D25738" s="10"/>
      <c r="E25738" s="10"/>
      <c r="G25738" s="81"/>
      <c r="AU25738" s="25"/>
    </row>
    <row r="25739">
      <c r="D25739" s="10"/>
      <c r="E25739" s="10"/>
      <c r="G25739" s="81"/>
      <c r="AU25739" s="25"/>
    </row>
    <row r="25740">
      <c r="D25740" s="10"/>
      <c r="E25740" s="10"/>
      <c r="G25740" s="81"/>
      <c r="AU25740" s="25"/>
    </row>
    <row r="25741">
      <c r="D25741" s="10"/>
      <c r="E25741" s="10"/>
      <c r="G25741" s="81"/>
      <c r="AU25741" s="25"/>
    </row>
    <row r="25742">
      <c r="D25742" s="10"/>
      <c r="E25742" s="10"/>
      <c r="G25742" s="81"/>
      <c r="AU25742" s="25"/>
    </row>
    <row r="25743">
      <c r="D25743" s="10"/>
      <c r="E25743" s="10"/>
      <c r="G25743" s="81"/>
      <c r="AU25743" s="25"/>
    </row>
    <row r="25744">
      <c r="D25744" s="10"/>
      <c r="E25744" s="10"/>
      <c r="G25744" s="81"/>
      <c r="AU25744" s="25"/>
    </row>
    <row r="25745">
      <c r="D25745" s="10"/>
      <c r="E25745" s="10"/>
      <c r="G25745" s="81"/>
      <c r="AU25745" s="25"/>
    </row>
    <row r="25746">
      <c r="D25746" s="10"/>
      <c r="E25746" s="10"/>
      <c r="G25746" s="81"/>
      <c r="AU25746" s="25"/>
    </row>
    <row r="25747">
      <c r="D25747" s="10"/>
      <c r="E25747" s="10"/>
      <c r="G25747" s="81"/>
      <c r="AU25747" s="25"/>
    </row>
    <row r="25748">
      <c r="D25748" s="10"/>
      <c r="E25748" s="10"/>
      <c r="G25748" s="81"/>
      <c r="AU25748" s="25"/>
    </row>
    <row r="25749">
      <c r="D25749" s="10"/>
      <c r="E25749" s="10"/>
      <c r="G25749" s="81"/>
      <c r="AU25749" s="25"/>
    </row>
    <row r="25750">
      <c r="D25750" s="10"/>
      <c r="E25750" s="10"/>
      <c r="G25750" s="81"/>
      <c r="AU25750" s="25"/>
    </row>
    <row r="25751">
      <c r="D25751" s="10"/>
      <c r="E25751" s="10"/>
      <c r="G25751" s="81"/>
      <c r="AU25751" s="25"/>
    </row>
    <row r="25752">
      <c r="D25752" s="10"/>
      <c r="E25752" s="10"/>
      <c r="G25752" s="81"/>
      <c r="AU25752" s="25"/>
    </row>
    <row r="25753">
      <c r="D25753" s="10"/>
      <c r="E25753" s="10"/>
      <c r="G25753" s="81"/>
      <c r="AU25753" s="25"/>
    </row>
    <row r="25754">
      <c r="D25754" s="10"/>
      <c r="E25754" s="10"/>
      <c r="G25754" s="81"/>
      <c r="AU25754" s="25"/>
    </row>
    <row r="25755">
      <c r="D25755" s="10"/>
      <c r="E25755" s="10"/>
      <c r="G25755" s="81"/>
      <c r="AU25755" s="25"/>
    </row>
    <row r="25756">
      <c r="D25756" s="10"/>
      <c r="E25756" s="10"/>
      <c r="G25756" s="81"/>
      <c r="AU25756" s="25"/>
    </row>
    <row r="25757">
      <c r="D25757" s="10"/>
      <c r="E25757" s="10"/>
      <c r="G25757" s="81"/>
      <c r="AU25757" s="25"/>
    </row>
    <row r="25758">
      <c r="D25758" s="10"/>
      <c r="E25758" s="10"/>
      <c r="G25758" s="81"/>
      <c r="AU25758" s="25"/>
    </row>
    <row r="25759">
      <c r="D25759" s="10"/>
      <c r="E25759" s="10"/>
      <c r="G25759" s="81"/>
      <c r="AU25759" s="25"/>
    </row>
    <row r="25760">
      <c r="D25760" s="10"/>
      <c r="E25760" s="10"/>
      <c r="G25760" s="81"/>
      <c r="AU25760" s="25"/>
    </row>
    <row r="25761">
      <c r="D25761" s="10"/>
      <c r="E25761" s="10"/>
      <c r="G25761" s="81"/>
      <c r="AU25761" s="25"/>
    </row>
    <row r="25762">
      <c r="D25762" s="10"/>
      <c r="E25762" s="10"/>
      <c r="G25762" s="81"/>
      <c r="AU25762" s="25"/>
    </row>
    <row r="25763">
      <c r="D25763" s="10"/>
      <c r="E25763" s="10"/>
      <c r="G25763" s="81"/>
      <c r="AU25763" s="25"/>
    </row>
    <row r="25764">
      <c r="D25764" s="10"/>
      <c r="E25764" s="10"/>
      <c r="G25764" s="81"/>
      <c r="AU25764" s="25"/>
    </row>
    <row r="25765">
      <c r="D25765" s="10"/>
      <c r="E25765" s="10"/>
      <c r="G25765" s="81"/>
      <c r="AU25765" s="25"/>
    </row>
    <row r="25766">
      <c r="D25766" s="10"/>
      <c r="E25766" s="10"/>
      <c r="G25766" s="81"/>
      <c r="AU25766" s="25"/>
    </row>
    <row r="25767">
      <c r="D25767" s="10"/>
      <c r="E25767" s="10"/>
      <c r="G25767" s="81"/>
      <c r="AU25767" s="25"/>
    </row>
    <row r="25768">
      <c r="D25768" s="10"/>
      <c r="E25768" s="10"/>
      <c r="G25768" s="81"/>
      <c r="AU25768" s="25"/>
    </row>
    <row r="25769">
      <c r="D25769" s="10"/>
      <c r="E25769" s="10"/>
      <c r="G25769" s="81"/>
      <c r="AU25769" s="25"/>
    </row>
    <row r="25770">
      <c r="D25770" s="10"/>
      <c r="E25770" s="10"/>
      <c r="G25770" s="81"/>
      <c r="AU25770" s="25"/>
    </row>
    <row r="25771">
      <c r="D25771" s="10"/>
      <c r="E25771" s="10"/>
      <c r="G25771" s="81"/>
      <c r="AU25771" s="25"/>
    </row>
    <row r="25772">
      <c r="D25772" s="10"/>
      <c r="E25772" s="10"/>
      <c r="G25772" s="81"/>
      <c r="AU25772" s="25"/>
    </row>
    <row r="25773">
      <c r="D25773" s="10"/>
      <c r="E25773" s="10"/>
      <c r="G25773" s="81"/>
      <c r="AU25773" s="25"/>
    </row>
    <row r="25774">
      <c r="D25774" s="10"/>
      <c r="E25774" s="10"/>
      <c r="G25774" s="81"/>
      <c r="AU25774" s="25"/>
    </row>
    <row r="25775">
      <c r="D25775" s="10"/>
      <c r="E25775" s="10"/>
      <c r="G25775" s="81"/>
      <c r="AU25775" s="25"/>
    </row>
    <row r="25776">
      <c r="D25776" s="10"/>
      <c r="E25776" s="10"/>
      <c r="G25776" s="81"/>
      <c r="AU25776" s="25"/>
    </row>
    <row r="25777">
      <c r="D25777" s="10"/>
      <c r="E25777" s="10"/>
      <c r="G25777" s="81"/>
      <c r="AU25777" s="25"/>
    </row>
    <row r="25778">
      <c r="D25778" s="10"/>
      <c r="E25778" s="10"/>
      <c r="G25778" s="81"/>
      <c r="AU25778" s="25"/>
    </row>
    <row r="25779">
      <c r="D25779" s="10"/>
      <c r="E25779" s="10"/>
      <c r="G25779" s="81"/>
      <c r="AU25779" s="25"/>
    </row>
    <row r="25780">
      <c r="D25780" s="10"/>
      <c r="E25780" s="10"/>
      <c r="G25780" s="81"/>
      <c r="AU25780" s="25"/>
    </row>
    <row r="25781">
      <c r="D25781" s="10"/>
      <c r="E25781" s="10"/>
      <c r="G25781" s="81"/>
      <c r="AU25781" s="25"/>
    </row>
    <row r="25782">
      <c r="D25782" s="10"/>
      <c r="E25782" s="10"/>
      <c r="G25782" s="81"/>
      <c r="AU25782" s="25"/>
    </row>
    <row r="25783">
      <c r="D25783" s="10"/>
      <c r="E25783" s="10"/>
      <c r="G25783" s="81"/>
      <c r="AU25783" s="25"/>
    </row>
    <row r="25784">
      <c r="D25784" s="10"/>
      <c r="E25784" s="10"/>
      <c r="G25784" s="81"/>
      <c r="AU25784" s="25"/>
    </row>
    <row r="25785">
      <c r="D25785" s="10"/>
      <c r="E25785" s="10"/>
      <c r="G25785" s="81"/>
      <c r="AU25785" s="25"/>
    </row>
    <row r="25786">
      <c r="D25786" s="10"/>
      <c r="E25786" s="10"/>
      <c r="G25786" s="81"/>
      <c r="AU25786" s="25"/>
    </row>
    <row r="25787">
      <c r="D25787" s="10"/>
      <c r="E25787" s="10"/>
      <c r="G25787" s="81"/>
      <c r="AU25787" s="25"/>
    </row>
    <row r="25788">
      <c r="D25788" s="10"/>
      <c r="E25788" s="10"/>
      <c r="G25788" s="81"/>
      <c r="AU25788" s="25"/>
    </row>
    <row r="25789">
      <c r="D25789" s="10"/>
      <c r="E25789" s="10"/>
      <c r="G25789" s="81"/>
      <c r="AU25789" s="25"/>
    </row>
    <row r="25790">
      <c r="D25790" s="10"/>
      <c r="E25790" s="10"/>
      <c r="G25790" s="81"/>
      <c r="AU25790" s="25"/>
    </row>
    <row r="25791">
      <c r="D25791" s="10"/>
      <c r="E25791" s="10"/>
      <c r="G25791" s="81"/>
      <c r="AU25791" s="25"/>
    </row>
    <row r="25792">
      <c r="D25792" s="10"/>
      <c r="E25792" s="10"/>
      <c r="G25792" s="81"/>
      <c r="AU25792" s="25"/>
    </row>
    <row r="25793">
      <c r="D25793" s="10"/>
      <c r="E25793" s="10"/>
      <c r="G25793" s="81"/>
      <c r="AU25793" s="25"/>
    </row>
    <row r="25794">
      <c r="D25794" s="10"/>
      <c r="E25794" s="10"/>
      <c r="G25794" s="81"/>
      <c r="AU25794" s="25"/>
    </row>
    <row r="25795">
      <c r="D25795" s="10"/>
      <c r="E25795" s="10"/>
      <c r="G25795" s="81"/>
      <c r="AU25795" s="25"/>
    </row>
    <row r="25796">
      <c r="D25796" s="10"/>
      <c r="E25796" s="10"/>
      <c r="G25796" s="81"/>
      <c r="AU25796" s="25"/>
    </row>
    <row r="25797">
      <c r="D25797" s="10"/>
      <c r="E25797" s="10"/>
      <c r="G25797" s="81"/>
      <c r="AU25797" s="25"/>
    </row>
    <row r="25798">
      <c r="D25798" s="10"/>
      <c r="E25798" s="10"/>
      <c r="G25798" s="81"/>
      <c r="AU25798" s="25"/>
    </row>
    <row r="25799">
      <c r="D25799" s="10"/>
      <c r="E25799" s="10"/>
      <c r="G25799" s="81"/>
      <c r="AU25799" s="25"/>
    </row>
    <row r="25800">
      <c r="D25800" s="10"/>
      <c r="E25800" s="10"/>
      <c r="G25800" s="81"/>
      <c r="AU25800" s="25"/>
    </row>
    <row r="25801">
      <c r="D25801" s="10"/>
      <c r="E25801" s="10"/>
      <c r="G25801" s="81"/>
      <c r="AU25801" s="25"/>
    </row>
    <row r="25802">
      <c r="D25802" s="10"/>
      <c r="E25802" s="10"/>
      <c r="G25802" s="81"/>
      <c r="AU25802" s="25"/>
    </row>
    <row r="25803">
      <c r="D25803" s="10"/>
      <c r="E25803" s="10"/>
      <c r="G25803" s="81"/>
      <c r="AU25803" s="25"/>
    </row>
    <row r="25804">
      <c r="D25804" s="10"/>
      <c r="E25804" s="10"/>
      <c r="G25804" s="81"/>
      <c r="AU25804" s="25"/>
    </row>
    <row r="25805">
      <c r="D25805" s="10"/>
      <c r="E25805" s="10"/>
      <c r="G25805" s="81"/>
      <c r="AU25805" s="25"/>
    </row>
    <row r="25806">
      <c r="D25806" s="10"/>
      <c r="E25806" s="10"/>
      <c r="G25806" s="81"/>
      <c r="AU25806" s="25"/>
    </row>
    <row r="25807">
      <c r="D25807" s="10"/>
      <c r="E25807" s="10"/>
      <c r="G25807" s="81"/>
      <c r="AU25807" s="25"/>
    </row>
    <row r="25808">
      <c r="D25808" s="10"/>
      <c r="E25808" s="10"/>
      <c r="G25808" s="81"/>
      <c r="AU25808" s="25"/>
    </row>
    <row r="25809">
      <c r="D25809" s="10"/>
      <c r="E25809" s="10"/>
      <c r="G25809" s="81"/>
      <c r="AU25809" s="25"/>
    </row>
    <row r="25810">
      <c r="D25810" s="10"/>
      <c r="E25810" s="10"/>
      <c r="G25810" s="81"/>
      <c r="AU25810" s="25"/>
    </row>
    <row r="25811">
      <c r="D25811" s="10"/>
      <c r="E25811" s="10"/>
      <c r="G25811" s="81"/>
      <c r="AU25811" s="25"/>
    </row>
    <row r="25812">
      <c r="D25812" s="10"/>
      <c r="E25812" s="10"/>
      <c r="G25812" s="81"/>
      <c r="AU25812" s="25"/>
    </row>
    <row r="25813">
      <c r="D25813" s="10"/>
      <c r="E25813" s="10"/>
      <c r="G25813" s="81"/>
      <c r="AU25813" s="25"/>
    </row>
    <row r="25814">
      <c r="D25814" s="10"/>
      <c r="E25814" s="10"/>
      <c r="G25814" s="81"/>
      <c r="AU25814" s="25"/>
    </row>
    <row r="25815">
      <c r="D25815" s="10"/>
      <c r="E25815" s="10"/>
      <c r="G25815" s="81"/>
      <c r="AU25815" s="25"/>
    </row>
    <row r="25816">
      <c r="D25816" s="10"/>
      <c r="E25816" s="10"/>
      <c r="G25816" s="81"/>
      <c r="AU25816" s="25"/>
    </row>
    <row r="25817">
      <c r="D25817" s="10"/>
      <c r="E25817" s="10"/>
      <c r="G25817" s="81"/>
      <c r="AU25817" s="25"/>
    </row>
    <row r="25818">
      <c r="D25818" s="10"/>
      <c r="E25818" s="10"/>
      <c r="G25818" s="81"/>
      <c r="AU25818" s="25"/>
    </row>
    <row r="25819">
      <c r="D25819" s="10"/>
      <c r="E25819" s="10"/>
      <c r="G25819" s="81"/>
      <c r="AU25819" s="25"/>
    </row>
    <row r="25820">
      <c r="D25820" s="10"/>
      <c r="E25820" s="10"/>
      <c r="G25820" s="81"/>
      <c r="AU25820" s="25"/>
    </row>
    <row r="25821">
      <c r="D25821" s="10"/>
      <c r="E25821" s="10"/>
      <c r="G25821" s="81"/>
      <c r="AU25821" s="25"/>
    </row>
    <row r="25822">
      <c r="D25822" s="10"/>
      <c r="E25822" s="10"/>
      <c r="G25822" s="81"/>
      <c r="AU25822" s="25"/>
    </row>
    <row r="25823">
      <c r="D25823" s="10"/>
      <c r="E25823" s="10"/>
      <c r="G25823" s="81"/>
      <c r="AU25823" s="25"/>
    </row>
    <row r="25824">
      <c r="D25824" s="10"/>
      <c r="E25824" s="10"/>
      <c r="G25824" s="81"/>
      <c r="AU25824" s="25"/>
    </row>
    <row r="25825">
      <c r="D25825" s="10"/>
      <c r="E25825" s="10"/>
      <c r="G25825" s="81"/>
      <c r="AU25825" s="25"/>
    </row>
    <row r="25826">
      <c r="D25826" s="10"/>
      <c r="E25826" s="10"/>
      <c r="G25826" s="81"/>
      <c r="AU25826" s="25"/>
    </row>
    <row r="25827">
      <c r="D25827" s="10"/>
      <c r="E25827" s="10"/>
      <c r="G25827" s="81"/>
      <c r="AU25827" s="25"/>
    </row>
    <row r="25828">
      <c r="D25828" s="10"/>
      <c r="E25828" s="10"/>
      <c r="G25828" s="81"/>
      <c r="AU25828" s="25"/>
    </row>
    <row r="25829">
      <c r="D25829" s="10"/>
      <c r="E25829" s="10"/>
      <c r="G25829" s="81"/>
      <c r="AU25829" s="25"/>
    </row>
    <row r="25830">
      <c r="D25830" s="10"/>
      <c r="E25830" s="10"/>
      <c r="G25830" s="81"/>
      <c r="AU25830" s="25"/>
    </row>
    <row r="25831">
      <c r="D25831" s="10"/>
      <c r="E25831" s="10"/>
      <c r="G25831" s="81"/>
      <c r="AU25831" s="25"/>
    </row>
    <row r="25832">
      <c r="D25832" s="10"/>
      <c r="E25832" s="10"/>
      <c r="G25832" s="81"/>
      <c r="AU25832" s="25"/>
    </row>
    <row r="25833">
      <c r="D25833" s="10"/>
      <c r="E25833" s="10"/>
      <c r="G25833" s="81"/>
      <c r="AU25833" s="25"/>
    </row>
    <row r="25834">
      <c r="D25834" s="10"/>
      <c r="E25834" s="10"/>
      <c r="G25834" s="81"/>
      <c r="AU25834" s="25"/>
    </row>
    <row r="25835">
      <c r="D25835" s="10"/>
      <c r="E25835" s="10"/>
      <c r="G25835" s="81"/>
      <c r="AU25835" s="25"/>
    </row>
    <row r="25836">
      <c r="D25836" s="10"/>
      <c r="E25836" s="10"/>
      <c r="G25836" s="81"/>
      <c r="AU25836" s="25"/>
    </row>
    <row r="25837">
      <c r="D25837" s="10"/>
      <c r="E25837" s="10"/>
      <c r="G25837" s="81"/>
      <c r="AU25837" s="25"/>
    </row>
    <row r="25838">
      <c r="D25838" s="10"/>
      <c r="E25838" s="10"/>
      <c r="G25838" s="81"/>
      <c r="AU25838" s="25"/>
    </row>
    <row r="25839">
      <c r="D25839" s="10"/>
      <c r="E25839" s="10"/>
      <c r="G25839" s="81"/>
      <c r="AU25839" s="25"/>
    </row>
    <row r="25840">
      <c r="D25840" s="10"/>
      <c r="E25840" s="10"/>
      <c r="G25840" s="81"/>
      <c r="AU25840" s="25"/>
    </row>
    <row r="25841">
      <c r="D25841" s="10"/>
      <c r="E25841" s="10"/>
      <c r="G25841" s="81"/>
      <c r="AU25841" s="25"/>
    </row>
    <row r="25842">
      <c r="D25842" s="10"/>
      <c r="E25842" s="10"/>
      <c r="G25842" s="81"/>
      <c r="AU25842" s="25"/>
    </row>
    <row r="25843">
      <c r="D25843" s="10"/>
      <c r="E25843" s="10"/>
      <c r="G25843" s="81"/>
      <c r="AU25843" s="25"/>
    </row>
    <row r="25844">
      <c r="D25844" s="10"/>
      <c r="E25844" s="10"/>
      <c r="G25844" s="81"/>
      <c r="AU25844" s="25"/>
    </row>
    <row r="25845">
      <c r="D25845" s="10"/>
      <c r="E25845" s="10"/>
      <c r="G25845" s="81"/>
      <c r="AU25845" s="25"/>
    </row>
    <row r="25846">
      <c r="D25846" s="10"/>
      <c r="E25846" s="10"/>
      <c r="G25846" s="81"/>
      <c r="AU25846" s="25"/>
    </row>
    <row r="25847">
      <c r="D25847" s="10"/>
      <c r="E25847" s="10"/>
      <c r="G25847" s="81"/>
      <c r="AU25847" s="25"/>
    </row>
    <row r="25848">
      <c r="D25848" s="10"/>
      <c r="E25848" s="10"/>
      <c r="G25848" s="81"/>
      <c r="AU25848" s="25"/>
    </row>
    <row r="25849">
      <c r="D25849" s="10"/>
      <c r="E25849" s="10"/>
      <c r="G25849" s="81"/>
      <c r="AU25849" s="25"/>
    </row>
    <row r="25850">
      <c r="D25850" s="10"/>
      <c r="E25850" s="10"/>
      <c r="G25850" s="81"/>
      <c r="AU25850" s="25"/>
    </row>
    <row r="25851">
      <c r="D25851" s="10"/>
      <c r="E25851" s="10"/>
      <c r="G25851" s="81"/>
      <c r="AU25851" s="25"/>
    </row>
    <row r="25852">
      <c r="D25852" s="10"/>
      <c r="E25852" s="10"/>
      <c r="G25852" s="81"/>
      <c r="AU25852" s="25"/>
    </row>
    <row r="25853">
      <c r="D25853" s="10"/>
      <c r="E25853" s="10"/>
      <c r="G25853" s="81"/>
      <c r="AU25853" s="25"/>
    </row>
    <row r="25854">
      <c r="D25854" s="10"/>
      <c r="E25854" s="10"/>
      <c r="G25854" s="81"/>
      <c r="AU25854" s="25"/>
    </row>
    <row r="25855">
      <c r="D25855" s="10"/>
      <c r="E25855" s="10"/>
      <c r="G25855" s="81"/>
      <c r="AU25855" s="25"/>
    </row>
    <row r="25856">
      <c r="D25856" s="10"/>
      <c r="E25856" s="10"/>
      <c r="G25856" s="81"/>
      <c r="AU25856" s="25"/>
    </row>
    <row r="25857">
      <c r="D25857" s="10"/>
      <c r="E25857" s="10"/>
      <c r="G25857" s="81"/>
      <c r="AU25857" s="25"/>
    </row>
    <row r="25858">
      <c r="D25858" s="10"/>
      <c r="E25858" s="10"/>
      <c r="G25858" s="81"/>
      <c r="AU25858" s="25"/>
    </row>
    <row r="25859">
      <c r="D25859" s="10"/>
      <c r="E25859" s="10"/>
      <c r="G25859" s="81"/>
      <c r="AU25859" s="25"/>
    </row>
    <row r="25860">
      <c r="D25860" s="10"/>
      <c r="E25860" s="10"/>
      <c r="G25860" s="81"/>
      <c r="AU25860" s="25"/>
    </row>
    <row r="25861">
      <c r="D25861" s="10"/>
      <c r="E25861" s="10"/>
      <c r="G25861" s="81"/>
      <c r="AU25861" s="25"/>
    </row>
    <row r="25862">
      <c r="D25862" s="10"/>
      <c r="E25862" s="10"/>
      <c r="G25862" s="81"/>
      <c r="AU25862" s="25"/>
    </row>
    <row r="25863">
      <c r="D25863" s="10"/>
      <c r="E25863" s="10"/>
      <c r="G25863" s="81"/>
      <c r="AU25863" s="25"/>
    </row>
    <row r="25864">
      <c r="D25864" s="10"/>
      <c r="E25864" s="10"/>
      <c r="G25864" s="81"/>
      <c r="AU25864" s="25"/>
    </row>
    <row r="25865">
      <c r="D25865" s="10"/>
      <c r="E25865" s="10"/>
      <c r="G25865" s="81"/>
      <c r="AU25865" s="25"/>
    </row>
    <row r="25866">
      <c r="D25866" s="10"/>
      <c r="E25866" s="10"/>
      <c r="G25866" s="81"/>
      <c r="AU25866" s="25"/>
    </row>
    <row r="25867">
      <c r="D25867" s="10"/>
      <c r="E25867" s="10"/>
      <c r="G25867" s="81"/>
      <c r="AU25867" s="25"/>
    </row>
    <row r="25868">
      <c r="D25868" s="10"/>
      <c r="E25868" s="10"/>
      <c r="G25868" s="81"/>
      <c r="AU25868" s="25"/>
    </row>
    <row r="25869">
      <c r="D25869" s="10"/>
      <c r="E25869" s="10"/>
      <c r="G25869" s="81"/>
      <c r="AU25869" s="25"/>
    </row>
    <row r="25870">
      <c r="D25870" s="10"/>
      <c r="E25870" s="10"/>
      <c r="G25870" s="81"/>
      <c r="AU25870" s="25"/>
    </row>
    <row r="25871">
      <c r="D25871" s="10"/>
      <c r="E25871" s="10"/>
      <c r="G25871" s="81"/>
      <c r="AU25871" s="25"/>
    </row>
    <row r="25872">
      <c r="D25872" s="10"/>
      <c r="E25872" s="10"/>
      <c r="G25872" s="81"/>
      <c r="AU25872" s="25"/>
    </row>
    <row r="25873">
      <c r="D25873" s="10"/>
      <c r="E25873" s="10"/>
      <c r="G25873" s="81"/>
      <c r="AU25873" s="25"/>
    </row>
    <row r="25874">
      <c r="D25874" s="10"/>
      <c r="E25874" s="10"/>
      <c r="G25874" s="81"/>
      <c r="AU25874" s="25"/>
    </row>
    <row r="25875">
      <c r="D25875" s="10"/>
      <c r="E25875" s="10"/>
      <c r="G25875" s="81"/>
      <c r="AU25875" s="25"/>
    </row>
    <row r="25876">
      <c r="D25876" s="10"/>
      <c r="E25876" s="10"/>
      <c r="G25876" s="81"/>
      <c r="AU25876" s="25"/>
    </row>
    <row r="25877">
      <c r="D25877" s="10"/>
      <c r="E25877" s="10"/>
      <c r="G25877" s="81"/>
      <c r="AU25877" s="25"/>
    </row>
    <row r="25878">
      <c r="D25878" s="10"/>
      <c r="E25878" s="10"/>
      <c r="G25878" s="81"/>
      <c r="AU25878" s="25"/>
    </row>
    <row r="25879">
      <c r="D25879" s="10"/>
      <c r="E25879" s="10"/>
      <c r="G25879" s="81"/>
      <c r="AU25879" s="25"/>
    </row>
    <row r="25880">
      <c r="D25880" s="10"/>
      <c r="E25880" s="10"/>
      <c r="G25880" s="81"/>
      <c r="AU25880" s="25"/>
    </row>
    <row r="25881">
      <c r="D25881" s="10"/>
      <c r="E25881" s="10"/>
      <c r="G25881" s="81"/>
      <c r="AU25881" s="25"/>
    </row>
    <row r="25882">
      <c r="D25882" s="10"/>
      <c r="E25882" s="10"/>
      <c r="G25882" s="81"/>
      <c r="AU25882" s="25"/>
    </row>
    <row r="25883">
      <c r="D25883" s="10"/>
      <c r="E25883" s="10"/>
      <c r="G25883" s="81"/>
      <c r="AU25883" s="25"/>
    </row>
    <row r="25884">
      <c r="D25884" s="10"/>
      <c r="E25884" s="10"/>
      <c r="G25884" s="81"/>
      <c r="AU25884" s="25"/>
    </row>
    <row r="25885">
      <c r="D25885" s="10"/>
      <c r="E25885" s="10"/>
      <c r="G25885" s="81"/>
      <c r="AU25885" s="25"/>
    </row>
    <row r="25886">
      <c r="D25886" s="10"/>
      <c r="E25886" s="10"/>
      <c r="G25886" s="81"/>
      <c r="AU25886" s="25"/>
    </row>
    <row r="25887">
      <c r="D25887" s="10"/>
      <c r="E25887" s="10"/>
      <c r="G25887" s="81"/>
      <c r="AU25887" s="25"/>
    </row>
    <row r="25888">
      <c r="D25888" s="10"/>
      <c r="E25888" s="10"/>
      <c r="G25888" s="81"/>
      <c r="AU25888" s="25"/>
    </row>
    <row r="25889">
      <c r="D25889" s="10"/>
      <c r="E25889" s="10"/>
      <c r="G25889" s="81"/>
      <c r="AU25889" s="25"/>
    </row>
    <row r="25890">
      <c r="D25890" s="10"/>
      <c r="E25890" s="10"/>
      <c r="G25890" s="81"/>
      <c r="AU25890" s="25"/>
    </row>
    <row r="25891">
      <c r="D25891" s="10"/>
      <c r="E25891" s="10"/>
      <c r="G25891" s="81"/>
      <c r="AU25891" s="25"/>
    </row>
    <row r="25892">
      <c r="D25892" s="10"/>
      <c r="E25892" s="10"/>
      <c r="G25892" s="81"/>
      <c r="AU25892" s="25"/>
    </row>
    <row r="25893">
      <c r="D25893" s="10"/>
      <c r="E25893" s="10"/>
      <c r="G25893" s="81"/>
      <c r="AU25893" s="25"/>
    </row>
    <row r="25894">
      <c r="D25894" s="10"/>
      <c r="E25894" s="10"/>
      <c r="G25894" s="81"/>
      <c r="AU25894" s="25"/>
    </row>
    <row r="25895">
      <c r="D25895" s="10"/>
      <c r="E25895" s="10"/>
      <c r="G25895" s="81"/>
      <c r="AU25895" s="25"/>
    </row>
    <row r="25896">
      <c r="D25896" s="10"/>
      <c r="E25896" s="10"/>
      <c r="G25896" s="81"/>
      <c r="AU25896" s="25"/>
    </row>
    <row r="25897">
      <c r="D25897" s="10"/>
      <c r="E25897" s="10"/>
      <c r="G25897" s="81"/>
      <c r="AU25897" s="25"/>
    </row>
    <row r="25898">
      <c r="D25898" s="10"/>
      <c r="E25898" s="10"/>
      <c r="G25898" s="81"/>
      <c r="AU25898" s="25"/>
    </row>
    <row r="25899">
      <c r="D25899" s="10"/>
      <c r="E25899" s="10"/>
      <c r="G25899" s="81"/>
      <c r="AU25899" s="25"/>
    </row>
    <row r="25900">
      <c r="D25900" s="10"/>
      <c r="E25900" s="10"/>
      <c r="G25900" s="81"/>
      <c r="AU25900" s="25"/>
    </row>
    <row r="25901">
      <c r="D25901" s="10"/>
      <c r="E25901" s="10"/>
      <c r="G25901" s="81"/>
      <c r="AU25901" s="25"/>
    </row>
    <row r="25902">
      <c r="D25902" s="10"/>
      <c r="E25902" s="10"/>
      <c r="G25902" s="81"/>
      <c r="AU25902" s="25"/>
    </row>
    <row r="25903">
      <c r="D25903" s="10"/>
      <c r="E25903" s="10"/>
      <c r="G25903" s="81"/>
      <c r="AU25903" s="25"/>
    </row>
    <row r="25904">
      <c r="D25904" s="10"/>
      <c r="E25904" s="10"/>
      <c r="G25904" s="81"/>
      <c r="AU25904" s="25"/>
    </row>
    <row r="25905">
      <c r="D25905" s="10"/>
      <c r="E25905" s="10"/>
      <c r="G25905" s="81"/>
      <c r="AU25905" s="25"/>
    </row>
    <row r="25906">
      <c r="D25906" s="10"/>
      <c r="E25906" s="10"/>
      <c r="G25906" s="81"/>
      <c r="AU25906" s="25"/>
    </row>
    <row r="25907">
      <c r="D25907" s="10"/>
      <c r="E25907" s="10"/>
      <c r="G25907" s="81"/>
      <c r="AU25907" s="25"/>
    </row>
    <row r="25908">
      <c r="D25908" s="10"/>
      <c r="E25908" s="10"/>
      <c r="G25908" s="81"/>
      <c r="AU25908" s="25"/>
    </row>
    <row r="25909">
      <c r="D25909" s="10"/>
      <c r="E25909" s="10"/>
      <c r="G25909" s="81"/>
      <c r="AU25909" s="25"/>
    </row>
    <row r="25910">
      <c r="D25910" s="10"/>
      <c r="E25910" s="10"/>
      <c r="G25910" s="81"/>
      <c r="AU25910" s="25"/>
    </row>
    <row r="25911">
      <c r="D25911" s="10"/>
      <c r="E25911" s="10"/>
      <c r="G25911" s="81"/>
      <c r="AU25911" s="25"/>
    </row>
    <row r="25912">
      <c r="D25912" s="10"/>
      <c r="E25912" s="10"/>
      <c r="G25912" s="81"/>
      <c r="AU25912" s="25"/>
    </row>
    <row r="25913">
      <c r="D25913" s="10"/>
      <c r="E25913" s="10"/>
      <c r="G25913" s="81"/>
      <c r="AU25913" s="25"/>
    </row>
    <row r="25914">
      <c r="D25914" s="10"/>
      <c r="E25914" s="10"/>
      <c r="G25914" s="81"/>
      <c r="AU25914" s="25"/>
    </row>
    <row r="25915">
      <c r="D25915" s="10"/>
      <c r="E25915" s="10"/>
      <c r="G25915" s="81"/>
      <c r="AU25915" s="25"/>
    </row>
    <row r="25916">
      <c r="D25916" s="10"/>
      <c r="E25916" s="10"/>
      <c r="G25916" s="81"/>
      <c r="AU25916" s="25"/>
    </row>
    <row r="25917">
      <c r="D25917" s="10"/>
      <c r="E25917" s="10"/>
      <c r="G25917" s="81"/>
      <c r="AU25917" s="25"/>
    </row>
    <row r="25918">
      <c r="D25918" s="10"/>
      <c r="E25918" s="10"/>
      <c r="G25918" s="81"/>
      <c r="AU25918" s="25"/>
    </row>
    <row r="25919">
      <c r="D25919" s="10"/>
      <c r="E25919" s="10"/>
      <c r="G25919" s="81"/>
      <c r="AU25919" s="25"/>
    </row>
    <row r="25920">
      <c r="D25920" s="10"/>
      <c r="E25920" s="10"/>
      <c r="G25920" s="81"/>
      <c r="AU25920" s="25"/>
    </row>
    <row r="25921">
      <c r="D25921" s="10"/>
      <c r="E25921" s="10"/>
      <c r="G25921" s="81"/>
      <c r="AU25921" s="25"/>
    </row>
    <row r="25922">
      <c r="D25922" s="10"/>
      <c r="E25922" s="10"/>
      <c r="G25922" s="81"/>
      <c r="AU25922" s="25"/>
    </row>
    <row r="25923">
      <c r="D25923" s="10"/>
      <c r="E25923" s="10"/>
      <c r="G25923" s="81"/>
      <c r="AU25923" s="25"/>
    </row>
    <row r="25924">
      <c r="D25924" s="10"/>
      <c r="E25924" s="10"/>
      <c r="G25924" s="81"/>
      <c r="AU25924" s="25"/>
    </row>
    <row r="25925">
      <c r="D25925" s="10"/>
      <c r="E25925" s="10"/>
      <c r="G25925" s="81"/>
      <c r="AU25925" s="25"/>
    </row>
    <row r="25926">
      <c r="D25926" s="10"/>
      <c r="E25926" s="10"/>
      <c r="G25926" s="81"/>
      <c r="AU25926" s="25"/>
    </row>
    <row r="25927">
      <c r="D25927" s="10"/>
      <c r="E25927" s="10"/>
      <c r="G25927" s="81"/>
      <c r="AU25927" s="25"/>
    </row>
    <row r="25928">
      <c r="D25928" s="10"/>
      <c r="E25928" s="10"/>
      <c r="G25928" s="81"/>
      <c r="AU25928" s="25"/>
    </row>
    <row r="25929">
      <c r="D25929" s="10"/>
      <c r="E25929" s="10"/>
      <c r="G25929" s="81"/>
      <c r="AU25929" s="25"/>
    </row>
    <row r="25930">
      <c r="D25930" s="10"/>
      <c r="E25930" s="10"/>
      <c r="G25930" s="81"/>
      <c r="AU25930" s="25"/>
    </row>
    <row r="25931">
      <c r="D25931" s="10"/>
      <c r="E25931" s="10"/>
      <c r="G25931" s="81"/>
      <c r="AU25931" s="25"/>
    </row>
    <row r="25932">
      <c r="D25932" s="10"/>
      <c r="E25932" s="10"/>
      <c r="G25932" s="81"/>
      <c r="AU25932" s="25"/>
    </row>
    <row r="25933">
      <c r="D25933" s="10"/>
      <c r="E25933" s="10"/>
      <c r="G25933" s="81"/>
      <c r="AU25933" s="25"/>
    </row>
    <row r="25934">
      <c r="D25934" s="10"/>
      <c r="E25934" s="10"/>
      <c r="G25934" s="81"/>
      <c r="AU25934" s="25"/>
    </row>
    <row r="25935">
      <c r="D25935" s="10"/>
      <c r="E25935" s="10"/>
      <c r="G25935" s="81"/>
      <c r="AU25935" s="25"/>
    </row>
    <row r="25936">
      <c r="D25936" s="10"/>
      <c r="E25936" s="10"/>
      <c r="G25936" s="81"/>
      <c r="AU25936" s="25"/>
    </row>
    <row r="25937">
      <c r="D25937" s="10"/>
      <c r="E25937" s="10"/>
      <c r="G25937" s="81"/>
      <c r="AU25937" s="25"/>
    </row>
    <row r="25938">
      <c r="D25938" s="10"/>
      <c r="E25938" s="10"/>
      <c r="G25938" s="81"/>
      <c r="AU25938" s="25"/>
    </row>
    <row r="25939">
      <c r="D25939" s="10"/>
      <c r="E25939" s="10"/>
      <c r="G25939" s="81"/>
      <c r="AU25939" s="25"/>
    </row>
    <row r="25940">
      <c r="D25940" s="10"/>
      <c r="E25940" s="10"/>
      <c r="G25940" s="81"/>
      <c r="AU25940" s="25"/>
    </row>
    <row r="25941">
      <c r="D25941" s="10"/>
      <c r="E25941" s="10"/>
      <c r="G25941" s="81"/>
      <c r="AU25941" s="25"/>
    </row>
    <row r="25942">
      <c r="D25942" s="10"/>
      <c r="E25942" s="10"/>
      <c r="G25942" s="81"/>
      <c r="AU25942" s="25"/>
    </row>
    <row r="25943">
      <c r="D25943" s="10"/>
      <c r="E25943" s="10"/>
      <c r="G25943" s="81"/>
      <c r="AU25943" s="25"/>
    </row>
    <row r="25944">
      <c r="D25944" s="10"/>
      <c r="E25944" s="10"/>
      <c r="G25944" s="81"/>
      <c r="AU25944" s="25"/>
    </row>
    <row r="25945">
      <c r="D25945" s="10"/>
      <c r="E25945" s="10"/>
      <c r="G25945" s="81"/>
      <c r="AU25945" s="25"/>
    </row>
    <row r="25946">
      <c r="D25946" s="10"/>
      <c r="E25946" s="10"/>
      <c r="G25946" s="81"/>
      <c r="AU25946" s="25"/>
    </row>
    <row r="25947">
      <c r="D25947" s="10"/>
      <c r="E25947" s="10"/>
      <c r="G25947" s="81"/>
      <c r="AU25947" s="25"/>
    </row>
    <row r="25948">
      <c r="D25948" s="10"/>
      <c r="E25948" s="10"/>
      <c r="G25948" s="81"/>
      <c r="AU25948" s="25"/>
    </row>
    <row r="25949">
      <c r="D25949" s="10"/>
      <c r="E25949" s="10"/>
      <c r="G25949" s="81"/>
      <c r="AU25949" s="25"/>
    </row>
    <row r="25950">
      <c r="D25950" s="10"/>
      <c r="E25950" s="10"/>
      <c r="G25950" s="81"/>
      <c r="AU25950" s="25"/>
    </row>
    <row r="25951">
      <c r="D25951" s="10"/>
      <c r="E25951" s="10"/>
      <c r="G25951" s="81"/>
      <c r="AU25951" s="25"/>
    </row>
    <row r="25952">
      <c r="D25952" s="10"/>
      <c r="E25952" s="10"/>
      <c r="G25952" s="81"/>
      <c r="AU25952" s="25"/>
    </row>
    <row r="25953">
      <c r="D25953" s="10"/>
      <c r="E25953" s="10"/>
      <c r="G25953" s="81"/>
      <c r="AU25953" s="25"/>
    </row>
    <row r="25954">
      <c r="D25954" s="10"/>
      <c r="E25954" s="10"/>
      <c r="G25954" s="81"/>
      <c r="AU25954" s="25"/>
    </row>
    <row r="25955">
      <c r="D25955" s="10"/>
      <c r="E25955" s="10"/>
      <c r="G25955" s="81"/>
      <c r="AU25955" s="25"/>
    </row>
    <row r="25956">
      <c r="D25956" s="10"/>
      <c r="E25956" s="10"/>
      <c r="G25956" s="81"/>
      <c r="AU25956" s="25"/>
    </row>
    <row r="25957">
      <c r="D25957" s="10"/>
      <c r="E25957" s="10"/>
      <c r="G25957" s="81"/>
      <c r="AU25957" s="25"/>
    </row>
    <row r="25958">
      <c r="D25958" s="10"/>
      <c r="E25958" s="10"/>
      <c r="G25958" s="81"/>
      <c r="AU25958" s="25"/>
    </row>
    <row r="25959">
      <c r="D25959" s="10"/>
      <c r="E25959" s="10"/>
      <c r="G25959" s="81"/>
      <c r="AU25959" s="25"/>
    </row>
    <row r="25960">
      <c r="D25960" s="10"/>
      <c r="E25960" s="10"/>
      <c r="G25960" s="81"/>
      <c r="AU25960" s="25"/>
    </row>
    <row r="25961">
      <c r="D25961" s="10"/>
      <c r="E25961" s="10"/>
      <c r="G25961" s="81"/>
      <c r="AU25961" s="25"/>
    </row>
    <row r="25962">
      <c r="D25962" s="10"/>
      <c r="E25962" s="10"/>
      <c r="G25962" s="81"/>
      <c r="AU25962" s="25"/>
    </row>
    <row r="25963">
      <c r="D25963" s="10"/>
      <c r="E25963" s="10"/>
      <c r="G25963" s="81"/>
      <c r="AU25963" s="25"/>
    </row>
    <row r="25964">
      <c r="D25964" s="10"/>
      <c r="E25964" s="10"/>
      <c r="G25964" s="81"/>
      <c r="AU25964" s="25"/>
    </row>
    <row r="25965">
      <c r="D25965" s="10"/>
      <c r="E25965" s="10"/>
      <c r="G25965" s="81"/>
      <c r="AU25965" s="25"/>
    </row>
    <row r="25966">
      <c r="D25966" s="10"/>
      <c r="E25966" s="10"/>
      <c r="G25966" s="81"/>
      <c r="AU25966" s="25"/>
    </row>
    <row r="25967">
      <c r="D25967" s="10"/>
      <c r="E25967" s="10"/>
      <c r="G25967" s="81"/>
      <c r="AU25967" s="25"/>
    </row>
    <row r="25968">
      <c r="D25968" s="10"/>
      <c r="E25968" s="10"/>
      <c r="G25968" s="81"/>
      <c r="AU25968" s="25"/>
    </row>
    <row r="25969">
      <c r="D25969" s="10"/>
      <c r="E25969" s="10"/>
      <c r="G25969" s="81"/>
      <c r="AU25969" s="25"/>
    </row>
    <row r="25970">
      <c r="D25970" s="10"/>
      <c r="E25970" s="10"/>
      <c r="G25970" s="81"/>
      <c r="AU25970" s="25"/>
    </row>
    <row r="25971">
      <c r="D25971" s="10"/>
      <c r="E25971" s="10"/>
      <c r="G25971" s="81"/>
      <c r="AU25971" s="25"/>
    </row>
    <row r="25972">
      <c r="D25972" s="10"/>
      <c r="E25972" s="10"/>
      <c r="G25972" s="81"/>
      <c r="AU25972" s="25"/>
    </row>
    <row r="25973">
      <c r="D25973" s="10"/>
      <c r="E25973" s="10"/>
      <c r="G25973" s="81"/>
      <c r="AU25973" s="25"/>
    </row>
    <row r="25974">
      <c r="D25974" s="10"/>
      <c r="E25974" s="10"/>
      <c r="G25974" s="81"/>
      <c r="AU25974" s="25"/>
    </row>
    <row r="25975">
      <c r="D25975" s="10"/>
      <c r="E25975" s="10"/>
      <c r="G25975" s="81"/>
      <c r="AU25975" s="25"/>
    </row>
    <row r="25976">
      <c r="D25976" s="10"/>
      <c r="E25976" s="10"/>
      <c r="G25976" s="81"/>
      <c r="AU25976" s="25"/>
    </row>
    <row r="25977">
      <c r="D25977" s="10"/>
      <c r="E25977" s="10"/>
      <c r="G25977" s="81"/>
      <c r="AU25977" s="25"/>
    </row>
    <row r="25978">
      <c r="D25978" s="10"/>
      <c r="E25978" s="10"/>
      <c r="G25978" s="81"/>
      <c r="AU25978" s="25"/>
    </row>
    <row r="25979">
      <c r="D25979" s="10"/>
      <c r="E25979" s="10"/>
      <c r="G25979" s="81"/>
      <c r="AU25979" s="25"/>
    </row>
    <row r="25980">
      <c r="D25980" s="10"/>
      <c r="E25980" s="10"/>
      <c r="G25980" s="81"/>
      <c r="AU25980" s="25"/>
    </row>
    <row r="25981">
      <c r="D25981" s="10"/>
      <c r="E25981" s="10"/>
      <c r="G25981" s="81"/>
      <c r="AU25981" s="25"/>
    </row>
    <row r="25982">
      <c r="D25982" s="10"/>
      <c r="E25982" s="10"/>
      <c r="G25982" s="81"/>
      <c r="AU25982" s="25"/>
    </row>
    <row r="25983">
      <c r="D25983" s="10"/>
      <c r="E25983" s="10"/>
      <c r="G25983" s="81"/>
      <c r="AU25983" s="25"/>
    </row>
    <row r="25984">
      <c r="D25984" s="10"/>
      <c r="E25984" s="10"/>
      <c r="G25984" s="81"/>
      <c r="AU25984" s="25"/>
    </row>
    <row r="25985">
      <c r="D25985" s="10"/>
      <c r="E25985" s="10"/>
      <c r="G25985" s="81"/>
      <c r="AU25985" s="25"/>
    </row>
    <row r="25986">
      <c r="D25986" s="10"/>
      <c r="E25986" s="10"/>
      <c r="G25986" s="81"/>
      <c r="AU25986" s="25"/>
    </row>
    <row r="25987">
      <c r="D25987" s="10"/>
      <c r="E25987" s="10"/>
      <c r="G25987" s="81"/>
      <c r="AU25987" s="25"/>
    </row>
    <row r="25988">
      <c r="D25988" s="10"/>
      <c r="E25988" s="10"/>
      <c r="G25988" s="81"/>
      <c r="AU25988" s="25"/>
    </row>
    <row r="25989">
      <c r="D25989" s="10"/>
      <c r="E25989" s="10"/>
      <c r="G25989" s="81"/>
      <c r="AU25989" s="25"/>
    </row>
    <row r="25990">
      <c r="D25990" s="10"/>
      <c r="E25990" s="10"/>
      <c r="G25990" s="81"/>
      <c r="AU25990" s="25"/>
    </row>
    <row r="25991">
      <c r="D25991" s="10"/>
      <c r="E25991" s="10"/>
      <c r="G25991" s="81"/>
      <c r="AU25991" s="25"/>
    </row>
    <row r="25992">
      <c r="D25992" s="10"/>
      <c r="E25992" s="10"/>
      <c r="G25992" s="81"/>
      <c r="AU25992" s="25"/>
    </row>
    <row r="25993">
      <c r="D25993" s="10"/>
      <c r="E25993" s="10"/>
      <c r="G25993" s="81"/>
      <c r="AU25993" s="25"/>
    </row>
    <row r="25994">
      <c r="D25994" s="10"/>
      <c r="E25994" s="10"/>
      <c r="G25994" s="81"/>
      <c r="AU25994" s="25"/>
    </row>
    <row r="25995">
      <c r="D25995" s="10"/>
      <c r="E25995" s="10"/>
      <c r="G25995" s="81"/>
      <c r="AU25995" s="25"/>
    </row>
    <row r="25996">
      <c r="D25996" s="10"/>
      <c r="E25996" s="10"/>
      <c r="G25996" s="81"/>
      <c r="AU25996" s="25"/>
    </row>
    <row r="25997">
      <c r="D25997" s="10"/>
      <c r="E25997" s="10"/>
      <c r="G25997" s="81"/>
      <c r="AU25997" s="25"/>
    </row>
    <row r="25998">
      <c r="D25998" s="10"/>
      <c r="E25998" s="10"/>
      <c r="G25998" s="81"/>
      <c r="AU25998" s="25"/>
    </row>
    <row r="25999">
      <c r="D25999" s="10"/>
      <c r="E25999" s="10"/>
      <c r="G25999" s="81"/>
      <c r="AU25999" s="25"/>
    </row>
    <row r="26000">
      <c r="D26000" s="10"/>
      <c r="E26000" s="10"/>
      <c r="G26000" s="81"/>
      <c r="AU26000" s="25"/>
    </row>
    <row r="26001">
      <c r="D26001" s="10"/>
      <c r="E26001" s="10"/>
      <c r="G26001" s="81"/>
      <c r="AU26001" s="25"/>
    </row>
    <row r="26002">
      <c r="D26002" s="10"/>
      <c r="E26002" s="10"/>
      <c r="G26002" s="81"/>
      <c r="AU26002" s="25"/>
    </row>
    <row r="26003">
      <c r="D26003" s="10"/>
      <c r="E26003" s="10"/>
      <c r="G26003" s="81"/>
      <c r="AU26003" s="25"/>
    </row>
    <row r="26004">
      <c r="D26004" s="10"/>
      <c r="E26004" s="10"/>
      <c r="G26004" s="81"/>
      <c r="AU26004" s="25"/>
    </row>
    <row r="26005">
      <c r="D26005" s="10"/>
      <c r="E26005" s="10"/>
      <c r="G26005" s="81"/>
      <c r="AU26005" s="25"/>
    </row>
    <row r="26006">
      <c r="D26006" s="10"/>
      <c r="E26006" s="10"/>
      <c r="G26006" s="81"/>
      <c r="AU26006" s="25"/>
    </row>
    <row r="26007">
      <c r="D26007" s="10"/>
      <c r="E26007" s="10"/>
      <c r="G26007" s="81"/>
      <c r="AU26007" s="25"/>
    </row>
    <row r="26008">
      <c r="D26008" s="10"/>
      <c r="E26008" s="10"/>
      <c r="G26008" s="81"/>
      <c r="AU26008" s="25"/>
    </row>
    <row r="26009">
      <c r="D26009" s="10"/>
      <c r="E26009" s="10"/>
      <c r="G26009" s="81"/>
      <c r="AU26009" s="25"/>
    </row>
    <row r="26010">
      <c r="D26010" s="10"/>
      <c r="E26010" s="10"/>
      <c r="G26010" s="81"/>
      <c r="AU26010" s="25"/>
    </row>
    <row r="26011">
      <c r="D26011" s="10"/>
      <c r="E26011" s="10"/>
      <c r="G26011" s="81"/>
      <c r="AU26011" s="25"/>
    </row>
    <row r="26012">
      <c r="D26012" s="10"/>
      <c r="E26012" s="10"/>
      <c r="G26012" s="81"/>
      <c r="AU26012" s="25"/>
    </row>
    <row r="26013">
      <c r="D26013" s="10"/>
      <c r="E26013" s="10"/>
      <c r="G26013" s="81"/>
      <c r="AU26013" s="25"/>
    </row>
    <row r="26014">
      <c r="D26014" s="10"/>
      <c r="E26014" s="10"/>
      <c r="G26014" s="81"/>
      <c r="AU26014" s="25"/>
    </row>
    <row r="26015">
      <c r="D26015" s="10"/>
      <c r="E26015" s="10"/>
      <c r="G26015" s="81"/>
      <c r="AU26015" s="25"/>
    </row>
    <row r="26016">
      <c r="D26016" s="10"/>
      <c r="E26016" s="10"/>
      <c r="G26016" s="81"/>
      <c r="AU26016" s="25"/>
    </row>
    <row r="26017">
      <c r="D26017" s="10"/>
      <c r="E26017" s="10"/>
      <c r="G26017" s="81"/>
      <c r="AU26017" s="25"/>
    </row>
    <row r="26018">
      <c r="D26018" s="10"/>
      <c r="E26018" s="10"/>
      <c r="G26018" s="81"/>
      <c r="AU26018" s="25"/>
    </row>
    <row r="26019">
      <c r="D26019" s="10"/>
      <c r="E26019" s="10"/>
      <c r="G26019" s="81"/>
      <c r="AU26019" s="25"/>
    </row>
    <row r="26020">
      <c r="D26020" s="10"/>
      <c r="E26020" s="10"/>
      <c r="G26020" s="81"/>
      <c r="AU26020" s="25"/>
    </row>
    <row r="26021">
      <c r="D26021" s="10"/>
      <c r="E26021" s="10"/>
      <c r="G26021" s="81"/>
      <c r="AU26021" s="25"/>
    </row>
    <row r="26022">
      <c r="D26022" s="10"/>
      <c r="E26022" s="10"/>
      <c r="G26022" s="81"/>
      <c r="AU26022" s="25"/>
    </row>
    <row r="26023">
      <c r="D26023" s="10"/>
      <c r="E26023" s="10"/>
      <c r="G26023" s="81"/>
      <c r="AU26023" s="25"/>
    </row>
    <row r="26024">
      <c r="D26024" s="10"/>
      <c r="E26024" s="10"/>
      <c r="G26024" s="81"/>
      <c r="AU26024" s="25"/>
    </row>
    <row r="26025">
      <c r="D26025" s="10"/>
      <c r="E26025" s="10"/>
      <c r="G26025" s="81"/>
      <c r="AU26025" s="25"/>
    </row>
    <row r="26026">
      <c r="D26026" s="10"/>
      <c r="E26026" s="10"/>
      <c r="G26026" s="81"/>
      <c r="AU26026" s="25"/>
    </row>
    <row r="26027">
      <c r="D26027" s="10"/>
      <c r="E26027" s="10"/>
      <c r="G26027" s="81"/>
      <c r="AU26027" s="25"/>
    </row>
    <row r="26028">
      <c r="D26028" s="10"/>
      <c r="E26028" s="10"/>
      <c r="G26028" s="81"/>
      <c r="AU26028" s="25"/>
    </row>
    <row r="26029">
      <c r="D26029" s="10"/>
      <c r="E26029" s="10"/>
      <c r="G26029" s="81"/>
      <c r="AU26029" s="25"/>
    </row>
    <row r="26030">
      <c r="D26030" s="10"/>
      <c r="E26030" s="10"/>
      <c r="G26030" s="81"/>
      <c r="AU26030" s="25"/>
    </row>
    <row r="26031">
      <c r="D26031" s="10"/>
      <c r="E26031" s="10"/>
      <c r="G26031" s="81"/>
      <c r="AU26031" s="25"/>
    </row>
    <row r="26032">
      <c r="D26032" s="10"/>
      <c r="E26032" s="10"/>
      <c r="G26032" s="81"/>
      <c r="AU26032" s="25"/>
    </row>
    <row r="26033">
      <c r="D26033" s="10"/>
      <c r="E26033" s="10"/>
      <c r="G26033" s="81"/>
      <c r="AU26033" s="25"/>
    </row>
    <row r="26034">
      <c r="D26034" s="10"/>
      <c r="E26034" s="10"/>
      <c r="G26034" s="81"/>
      <c r="AU26034" s="25"/>
    </row>
    <row r="26035">
      <c r="D26035" s="10"/>
      <c r="E26035" s="10"/>
      <c r="G26035" s="81"/>
      <c r="AU26035" s="25"/>
    </row>
    <row r="26036">
      <c r="D26036" s="10"/>
      <c r="E26036" s="10"/>
      <c r="G26036" s="81"/>
      <c r="AU26036" s="25"/>
    </row>
    <row r="26037">
      <c r="D26037" s="10"/>
      <c r="E26037" s="10"/>
      <c r="G26037" s="81"/>
      <c r="AU26037" s="25"/>
    </row>
    <row r="26038">
      <c r="D26038" s="10"/>
      <c r="E26038" s="10"/>
      <c r="G26038" s="81"/>
      <c r="AU26038" s="25"/>
    </row>
    <row r="26039">
      <c r="D26039" s="10"/>
      <c r="E26039" s="10"/>
      <c r="G26039" s="81"/>
      <c r="AU26039" s="25"/>
    </row>
    <row r="26040">
      <c r="D26040" s="10"/>
      <c r="E26040" s="10"/>
      <c r="G26040" s="81"/>
      <c r="AU26040" s="25"/>
    </row>
    <row r="26041">
      <c r="D26041" s="10"/>
      <c r="E26041" s="10"/>
      <c r="G26041" s="81"/>
      <c r="AU26041" s="25"/>
    </row>
    <row r="26042">
      <c r="D26042" s="10"/>
      <c r="E26042" s="10"/>
      <c r="G26042" s="81"/>
      <c r="AU26042" s="25"/>
    </row>
    <row r="26043">
      <c r="D26043" s="10"/>
      <c r="E26043" s="10"/>
      <c r="G26043" s="81"/>
      <c r="AU26043" s="25"/>
    </row>
    <row r="26044">
      <c r="D26044" s="10"/>
      <c r="E26044" s="10"/>
      <c r="G26044" s="81"/>
      <c r="AU26044" s="25"/>
    </row>
    <row r="26045">
      <c r="D26045" s="10"/>
      <c r="E26045" s="10"/>
      <c r="G26045" s="81"/>
      <c r="AU26045" s="25"/>
    </row>
    <row r="26046">
      <c r="D26046" s="10"/>
      <c r="E26046" s="10"/>
      <c r="G26046" s="81"/>
      <c r="AU26046" s="25"/>
    </row>
    <row r="26047">
      <c r="D26047" s="10"/>
      <c r="E26047" s="10"/>
      <c r="G26047" s="81"/>
      <c r="AU26047" s="25"/>
    </row>
    <row r="26048">
      <c r="D26048" s="10"/>
      <c r="E26048" s="10"/>
      <c r="G26048" s="81"/>
      <c r="AU26048" s="25"/>
    </row>
    <row r="26049">
      <c r="D26049" s="10"/>
      <c r="E26049" s="10"/>
      <c r="G26049" s="81"/>
      <c r="AU26049" s="25"/>
    </row>
    <row r="26050">
      <c r="D26050" s="10"/>
      <c r="E26050" s="10"/>
      <c r="G26050" s="81"/>
      <c r="AU26050" s="25"/>
    </row>
    <row r="26051">
      <c r="D26051" s="10"/>
      <c r="E26051" s="10"/>
      <c r="G26051" s="81"/>
      <c r="AU26051" s="25"/>
    </row>
    <row r="26052">
      <c r="D26052" s="10"/>
      <c r="E26052" s="10"/>
      <c r="G26052" s="81"/>
      <c r="AU26052" s="25"/>
    </row>
    <row r="26053">
      <c r="D26053" s="10"/>
      <c r="E26053" s="10"/>
      <c r="G26053" s="81"/>
      <c r="AU26053" s="25"/>
    </row>
    <row r="26054">
      <c r="D26054" s="10"/>
      <c r="E26054" s="10"/>
      <c r="G26054" s="81"/>
      <c r="AU26054" s="25"/>
    </row>
    <row r="26055">
      <c r="D26055" s="10"/>
      <c r="E26055" s="10"/>
      <c r="G26055" s="81"/>
      <c r="AU26055" s="25"/>
    </row>
    <row r="26056">
      <c r="D26056" s="10"/>
      <c r="E26056" s="10"/>
      <c r="G26056" s="81"/>
      <c r="AU26056" s="25"/>
    </row>
    <row r="26057">
      <c r="D26057" s="10"/>
      <c r="E26057" s="10"/>
      <c r="G26057" s="81"/>
      <c r="AU26057" s="25"/>
    </row>
    <row r="26058">
      <c r="D26058" s="10"/>
      <c r="E26058" s="10"/>
      <c r="G26058" s="81"/>
      <c r="AU26058" s="25"/>
    </row>
    <row r="26059">
      <c r="D26059" s="10"/>
      <c r="E26059" s="10"/>
      <c r="G26059" s="81"/>
      <c r="AU26059" s="25"/>
    </row>
    <row r="26060">
      <c r="D26060" s="10"/>
      <c r="E26060" s="10"/>
      <c r="G26060" s="81"/>
      <c r="AU26060" s="25"/>
    </row>
    <row r="26061">
      <c r="D26061" s="10"/>
      <c r="E26061" s="10"/>
      <c r="G26061" s="81"/>
      <c r="AU26061" s="25"/>
    </row>
    <row r="26062">
      <c r="D26062" s="10"/>
      <c r="E26062" s="10"/>
      <c r="G26062" s="81"/>
      <c r="AU26062" s="25"/>
    </row>
    <row r="26063">
      <c r="D26063" s="10"/>
      <c r="E26063" s="10"/>
      <c r="G26063" s="81"/>
      <c r="AU26063" s="25"/>
    </row>
    <row r="26064">
      <c r="D26064" s="10"/>
      <c r="E26064" s="10"/>
      <c r="G26064" s="81"/>
      <c r="AU26064" s="25"/>
    </row>
    <row r="26065">
      <c r="D26065" s="10"/>
      <c r="E26065" s="10"/>
      <c r="G26065" s="81"/>
      <c r="AU26065" s="25"/>
    </row>
    <row r="26066">
      <c r="D26066" s="10"/>
      <c r="E26066" s="10"/>
      <c r="G26066" s="81"/>
      <c r="AU26066" s="25"/>
    </row>
    <row r="26067">
      <c r="D26067" s="10"/>
      <c r="E26067" s="10"/>
      <c r="G26067" s="81"/>
      <c r="AU26067" s="25"/>
    </row>
    <row r="26068">
      <c r="D26068" s="10"/>
      <c r="E26068" s="10"/>
      <c r="G26068" s="81"/>
      <c r="AU26068" s="25"/>
    </row>
    <row r="26069">
      <c r="D26069" s="10"/>
      <c r="E26069" s="10"/>
      <c r="G26069" s="81"/>
      <c r="AU26069" s="25"/>
    </row>
    <row r="26070">
      <c r="D26070" s="10"/>
      <c r="E26070" s="10"/>
      <c r="G26070" s="81"/>
      <c r="AU26070" s="25"/>
    </row>
    <row r="26071">
      <c r="D26071" s="10"/>
      <c r="E26071" s="10"/>
      <c r="G26071" s="81"/>
      <c r="AU26071" s="25"/>
    </row>
    <row r="26072">
      <c r="D26072" s="10"/>
      <c r="E26072" s="10"/>
      <c r="G26072" s="81"/>
      <c r="AU26072" s="25"/>
    </row>
    <row r="26073">
      <c r="D26073" s="10"/>
      <c r="E26073" s="10"/>
      <c r="G26073" s="81"/>
      <c r="AU26073" s="25"/>
    </row>
    <row r="26074">
      <c r="D26074" s="10"/>
      <c r="E26074" s="10"/>
      <c r="G26074" s="81"/>
      <c r="AU26074" s="25"/>
    </row>
    <row r="26075">
      <c r="D26075" s="10"/>
      <c r="E26075" s="10"/>
      <c r="G26075" s="81"/>
      <c r="AU26075" s="25"/>
    </row>
    <row r="26076">
      <c r="D26076" s="10"/>
      <c r="E26076" s="10"/>
      <c r="G26076" s="81"/>
      <c r="AU26076" s="25"/>
    </row>
    <row r="26077">
      <c r="D26077" s="10"/>
      <c r="E26077" s="10"/>
      <c r="G26077" s="81"/>
      <c r="AU26077" s="25"/>
    </row>
    <row r="26078">
      <c r="D26078" s="10"/>
      <c r="E26078" s="10"/>
      <c r="G26078" s="81"/>
      <c r="AU26078" s="25"/>
    </row>
    <row r="26079">
      <c r="D26079" s="10"/>
      <c r="E26079" s="10"/>
      <c r="G26079" s="81"/>
      <c r="AU26079" s="25"/>
    </row>
    <row r="26080">
      <c r="D26080" s="10"/>
      <c r="E26080" s="10"/>
      <c r="G26080" s="81"/>
      <c r="AU26080" s="25"/>
    </row>
    <row r="26081">
      <c r="D26081" s="10"/>
      <c r="E26081" s="10"/>
      <c r="G26081" s="81"/>
      <c r="AU26081" s="25"/>
    </row>
    <row r="26082">
      <c r="D26082" s="10"/>
      <c r="E26082" s="10"/>
      <c r="G26082" s="81"/>
      <c r="AU26082" s="25"/>
    </row>
    <row r="26083">
      <c r="D26083" s="10"/>
      <c r="E26083" s="10"/>
      <c r="G26083" s="81"/>
      <c r="AU26083" s="25"/>
    </row>
    <row r="26084">
      <c r="D26084" s="10"/>
      <c r="E26084" s="10"/>
      <c r="G26084" s="81"/>
      <c r="AU26084" s="25"/>
    </row>
    <row r="26085">
      <c r="D26085" s="10"/>
      <c r="E26085" s="10"/>
      <c r="G26085" s="81"/>
      <c r="AU26085" s="25"/>
    </row>
    <row r="26086">
      <c r="D26086" s="10"/>
      <c r="E26086" s="10"/>
      <c r="G26086" s="81"/>
      <c r="AU26086" s="25"/>
    </row>
    <row r="26087">
      <c r="D26087" s="10"/>
      <c r="E26087" s="10"/>
      <c r="G26087" s="81"/>
      <c r="AU26087" s="25"/>
    </row>
    <row r="26088">
      <c r="D26088" s="10"/>
      <c r="E26088" s="10"/>
      <c r="G26088" s="81"/>
      <c r="AU26088" s="25"/>
    </row>
    <row r="26089">
      <c r="D26089" s="10"/>
      <c r="E26089" s="10"/>
      <c r="G26089" s="81"/>
      <c r="AU26089" s="25"/>
    </row>
    <row r="26090">
      <c r="D26090" s="10"/>
      <c r="E26090" s="10"/>
      <c r="G26090" s="81"/>
      <c r="AU26090" s="25"/>
    </row>
    <row r="26091">
      <c r="D26091" s="10"/>
      <c r="E26091" s="10"/>
      <c r="G26091" s="81"/>
      <c r="AU26091" s="25"/>
    </row>
    <row r="26092">
      <c r="D26092" s="10"/>
      <c r="E26092" s="10"/>
      <c r="G26092" s="81"/>
      <c r="AU26092" s="25"/>
    </row>
    <row r="26093">
      <c r="D26093" s="10"/>
      <c r="E26093" s="10"/>
      <c r="G26093" s="81"/>
      <c r="AU26093" s="25"/>
    </row>
    <row r="26094">
      <c r="D26094" s="10"/>
      <c r="E26094" s="10"/>
      <c r="G26094" s="81"/>
      <c r="AU26094" s="25"/>
    </row>
    <row r="26095">
      <c r="D26095" s="10"/>
      <c r="E26095" s="10"/>
      <c r="G26095" s="81"/>
      <c r="AU26095" s="25"/>
    </row>
    <row r="26096">
      <c r="D26096" s="10"/>
      <c r="E26096" s="10"/>
      <c r="G26096" s="81"/>
      <c r="AU26096" s="25"/>
    </row>
    <row r="26097">
      <c r="D26097" s="10"/>
      <c r="E26097" s="10"/>
      <c r="G26097" s="81"/>
      <c r="AU26097" s="25"/>
    </row>
    <row r="26098">
      <c r="D26098" s="10"/>
      <c r="E26098" s="10"/>
      <c r="G26098" s="81"/>
      <c r="AU26098" s="25"/>
    </row>
    <row r="26099">
      <c r="D26099" s="10"/>
      <c r="E26099" s="10"/>
      <c r="G26099" s="81"/>
      <c r="AU26099" s="25"/>
    </row>
    <row r="26100">
      <c r="D26100" s="10"/>
      <c r="E26100" s="10"/>
      <c r="G26100" s="81"/>
      <c r="AU26100" s="25"/>
    </row>
    <row r="26101">
      <c r="D26101" s="10"/>
      <c r="E26101" s="10"/>
      <c r="G26101" s="81"/>
      <c r="AU26101" s="25"/>
    </row>
    <row r="26102">
      <c r="D26102" s="10"/>
      <c r="E26102" s="10"/>
      <c r="G26102" s="81"/>
      <c r="AU26102" s="25"/>
    </row>
    <row r="26103">
      <c r="D26103" s="10"/>
      <c r="E26103" s="10"/>
      <c r="G26103" s="81"/>
      <c r="AU26103" s="25"/>
    </row>
    <row r="26104">
      <c r="D26104" s="10"/>
      <c r="E26104" s="10"/>
      <c r="G26104" s="81"/>
      <c r="AU26104" s="25"/>
    </row>
    <row r="26105">
      <c r="D26105" s="10"/>
      <c r="E26105" s="10"/>
      <c r="G26105" s="81"/>
      <c r="AU26105" s="25"/>
    </row>
    <row r="26106">
      <c r="D26106" s="10"/>
      <c r="E26106" s="10"/>
      <c r="G26106" s="81"/>
      <c r="AU26106" s="25"/>
    </row>
    <row r="26107">
      <c r="D26107" s="10"/>
      <c r="E26107" s="10"/>
      <c r="G26107" s="81"/>
      <c r="AU26107" s="25"/>
    </row>
    <row r="26108">
      <c r="D26108" s="10"/>
      <c r="E26108" s="10"/>
      <c r="G26108" s="81"/>
      <c r="AU26108" s="25"/>
    </row>
    <row r="26109">
      <c r="D26109" s="10"/>
      <c r="E26109" s="10"/>
      <c r="G26109" s="81"/>
      <c r="AU26109" s="25"/>
    </row>
    <row r="26110">
      <c r="D26110" s="10"/>
      <c r="E26110" s="10"/>
      <c r="G26110" s="81"/>
      <c r="AU26110" s="25"/>
    </row>
    <row r="26111">
      <c r="D26111" s="10"/>
      <c r="E26111" s="10"/>
      <c r="G26111" s="81"/>
      <c r="AU26111" s="25"/>
    </row>
    <row r="26112">
      <c r="D26112" s="10"/>
      <c r="E26112" s="10"/>
      <c r="G26112" s="81"/>
      <c r="AU26112" s="25"/>
    </row>
    <row r="26113">
      <c r="D26113" s="10"/>
      <c r="E26113" s="10"/>
      <c r="G26113" s="81"/>
      <c r="AU26113" s="25"/>
    </row>
    <row r="26114">
      <c r="D26114" s="10"/>
      <c r="E26114" s="10"/>
      <c r="G26114" s="81"/>
      <c r="AU26114" s="25"/>
    </row>
    <row r="26115">
      <c r="D26115" s="10"/>
      <c r="E26115" s="10"/>
      <c r="G26115" s="81"/>
      <c r="AU26115" s="25"/>
    </row>
    <row r="26116">
      <c r="D26116" s="10"/>
      <c r="E26116" s="10"/>
      <c r="G26116" s="81"/>
      <c r="AU26116" s="25"/>
    </row>
    <row r="26117">
      <c r="D26117" s="10"/>
      <c r="E26117" s="10"/>
      <c r="G26117" s="81"/>
      <c r="AU26117" s="25"/>
    </row>
    <row r="26118">
      <c r="D26118" s="10"/>
      <c r="E26118" s="10"/>
      <c r="G26118" s="81"/>
      <c r="AU26118" s="25"/>
    </row>
    <row r="26119">
      <c r="D26119" s="10"/>
      <c r="E26119" s="10"/>
      <c r="G26119" s="81"/>
      <c r="AU26119" s="25"/>
    </row>
    <row r="26120">
      <c r="D26120" s="10"/>
      <c r="E26120" s="10"/>
      <c r="G26120" s="81"/>
      <c r="AU26120" s="25"/>
    </row>
    <row r="26121">
      <c r="D26121" s="10"/>
      <c r="E26121" s="10"/>
      <c r="G26121" s="81"/>
      <c r="AU26121" s="25"/>
    </row>
    <row r="26122">
      <c r="D26122" s="10"/>
      <c r="E26122" s="10"/>
      <c r="G26122" s="81"/>
      <c r="AU26122" s="25"/>
    </row>
    <row r="26123">
      <c r="D26123" s="10"/>
      <c r="E26123" s="10"/>
      <c r="G26123" s="81"/>
      <c r="AU26123" s="25"/>
    </row>
    <row r="26124">
      <c r="D26124" s="10"/>
      <c r="E26124" s="10"/>
      <c r="G26124" s="81"/>
      <c r="AU26124" s="25"/>
    </row>
    <row r="26125">
      <c r="D26125" s="10"/>
      <c r="E26125" s="10"/>
      <c r="G26125" s="81"/>
      <c r="AU26125" s="25"/>
    </row>
    <row r="26126">
      <c r="D26126" s="10"/>
      <c r="E26126" s="10"/>
      <c r="G26126" s="81"/>
      <c r="AU26126" s="25"/>
    </row>
    <row r="26127">
      <c r="D26127" s="10"/>
      <c r="E26127" s="10"/>
      <c r="G26127" s="81"/>
      <c r="AU26127" s="25"/>
    </row>
    <row r="26128">
      <c r="D26128" s="10"/>
      <c r="E26128" s="10"/>
      <c r="G26128" s="81"/>
      <c r="AU26128" s="25"/>
    </row>
    <row r="26129">
      <c r="D26129" s="10"/>
      <c r="E26129" s="10"/>
      <c r="G26129" s="81"/>
      <c r="AU26129" s="25"/>
    </row>
    <row r="26130">
      <c r="D26130" s="10"/>
      <c r="E26130" s="10"/>
      <c r="G26130" s="81"/>
      <c r="AU26130" s="25"/>
    </row>
    <row r="26131">
      <c r="D26131" s="10"/>
      <c r="E26131" s="10"/>
      <c r="G26131" s="81"/>
      <c r="AU26131" s="25"/>
    </row>
    <row r="26132">
      <c r="D26132" s="10"/>
      <c r="E26132" s="10"/>
      <c r="G26132" s="81"/>
      <c r="AU26132" s="25"/>
    </row>
    <row r="26133">
      <c r="D26133" s="10"/>
      <c r="E26133" s="10"/>
      <c r="G26133" s="81"/>
      <c r="AU26133" s="25"/>
    </row>
    <row r="26134">
      <c r="D26134" s="10"/>
      <c r="E26134" s="10"/>
      <c r="G26134" s="81"/>
      <c r="AU26134" s="25"/>
    </row>
    <row r="26135">
      <c r="D26135" s="10"/>
      <c r="E26135" s="10"/>
      <c r="G26135" s="81"/>
      <c r="AU26135" s="25"/>
    </row>
    <row r="26136">
      <c r="D26136" s="10"/>
      <c r="E26136" s="10"/>
      <c r="G26136" s="81"/>
      <c r="AU26136" s="25"/>
    </row>
    <row r="26137">
      <c r="D26137" s="10"/>
      <c r="E26137" s="10"/>
      <c r="G26137" s="81"/>
      <c r="AU26137" s="25"/>
    </row>
    <row r="26138">
      <c r="D26138" s="10"/>
      <c r="E26138" s="10"/>
      <c r="G26138" s="81"/>
      <c r="AU26138" s="25"/>
    </row>
    <row r="26139">
      <c r="D26139" s="10"/>
      <c r="E26139" s="10"/>
      <c r="G26139" s="81"/>
      <c r="AU26139" s="25"/>
    </row>
    <row r="26140">
      <c r="D26140" s="10"/>
      <c r="E26140" s="10"/>
      <c r="G26140" s="81"/>
      <c r="AU26140" s="25"/>
    </row>
    <row r="26141">
      <c r="D26141" s="10"/>
      <c r="E26141" s="10"/>
      <c r="G26141" s="81"/>
      <c r="AU26141" s="25"/>
    </row>
    <row r="26142">
      <c r="D26142" s="10"/>
      <c r="E26142" s="10"/>
      <c r="G26142" s="81"/>
      <c r="AU26142" s="25"/>
    </row>
    <row r="26143">
      <c r="D26143" s="10"/>
      <c r="E26143" s="10"/>
      <c r="G26143" s="81"/>
      <c r="AU26143" s="25"/>
    </row>
    <row r="26144">
      <c r="D26144" s="10"/>
      <c r="E26144" s="10"/>
      <c r="G26144" s="81"/>
      <c r="AU26144" s="25"/>
    </row>
    <row r="26145">
      <c r="D26145" s="10"/>
      <c r="E26145" s="10"/>
      <c r="G26145" s="81"/>
      <c r="AU26145" s="25"/>
    </row>
    <row r="26146">
      <c r="D26146" s="10"/>
      <c r="E26146" s="10"/>
      <c r="G26146" s="81"/>
      <c r="AU26146" s="25"/>
    </row>
    <row r="26147">
      <c r="D26147" s="10"/>
      <c r="E26147" s="10"/>
      <c r="G26147" s="81"/>
      <c r="AU26147" s="25"/>
    </row>
    <row r="26148">
      <c r="D26148" s="10"/>
      <c r="E26148" s="10"/>
      <c r="G26148" s="81"/>
      <c r="AU26148" s="25"/>
    </row>
    <row r="26149">
      <c r="D26149" s="10"/>
      <c r="E26149" s="10"/>
      <c r="G26149" s="81"/>
      <c r="AU26149" s="25"/>
    </row>
    <row r="26150">
      <c r="D26150" s="10"/>
      <c r="E26150" s="10"/>
      <c r="G26150" s="81"/>
      <c r="AU26150" s="25"/>
    </row>
    <row r="26151">
      <c r="D26151" s="10"/>
      <c r="E26151" s="10"/>
      <c r="G26151" s="81"/>
      <c r="AU26151" s="25"/>
    </row>
    <row r="26152">
      <c r="D26152" s="10"/>
      <c r="E26152" s="10"/>
      <c r="G26152" s="81"/>
      <c r="AU26152" s="25"/>
    </row>
    <row r="26153">
      <c r="D26153" s="10"/>
      <c r="E26153" s="10"/>
      <c r="G26153" s="81"/>
      <c r="AU26153" s="25"/>
    </row>
    <row r="26154">
      <c r="D26154" s="10"/>
      <c r="E26154" s="10"/>
      <c r="G26154" s="81"/>
      <c r="AU26154" s="25"/>
    </row>
    <row r="26155">
      <c r="D26155" s="10"/>
      <c r="E26155" s="10"/>
      <c r="G26155" s="81"/>
      <c r="AU26155" s="25"/>
    </row>
    <row r="26156">
      <c r="D26156" s="10"/>
      <c r="E26156" s="10"/>
      <c r="G26156" s="81"/>
      <c r="AU26156" s="25"/>
    </row>
    <row r="26157">
      <c r="D26157" s="10"/>
      <c r="E26157" s="10"/>
      <c r="G26157" s="81"/>
      <c r="AU26157" s="25"/>
    </row>
    <row r="26158">
      <c r="D26158" s="10"/>
      <c r="E26158" s="10"/>
      <c r="G26158" s="81"/>
      <c r="AU26158" s="25"/>
    </row>
    <row r="26159">
      <c r="D26159" s="10"/>
      <c r="E26159" s="10"/>
      <c r="G26159" s="81"/>
      <c r="AU26159" s="25"/>
    </row>
    <row r="26160">
      <c r="D26160" s="10"/>
      <c r="E26160" s="10"/>
      <c r="G26160" s="81"/>
      <c r="AU26160" s="25"/>
    </row>
    <row r="26161">
      <c r="D26161" s="10"/>
      <c r="E26161" s="10"/>
      <c r="G26161" s="81"/>
      <c r="AU26161" s="25"/>
    </row>
    <row r="26162">
      <c r="D26162" s="10"/>
      <c r="E26162" s="10"/>
      <c r="G26162" s="81"/>
      <c r="AU26162" s="25"/>
    </row>
    <row r="26163">
      <c r="D26163" s="10"/>
      <c r="E26163" s="10"/>
      <c r="G26163" s="81"/>
      <c r="AU26163" s="25"/>
    </row>
    <row r="26164">
      <c r="D26164" s="10"/>
      <c r="E26164" s="10"/>
      <c r="G26164" s="81"/>
      <c r="AU26164" s="25"/>
    </row>
    <row r="26165">
      <c r="D26165" s="10"/>
      <c r="E26165" s="10"/>
      <c r="G26165" s="81"/>
      <c r="AU26165" s="25"/>
    </row>
    <row r="26166">
      <c r="D26166" s="10"/>
      <c r="E26166" s="10"/>
      <c r="G26166" s="81"/>
      <c r="AU26166" s="25"/>
    </row>
    <row r="26167">
      <c r="D26167" s="10"/>
      <c r="E26167" s="10"/>
      <c r="G26167" s="81"/>
      <c r="AU26167" s="25"/>
    </row>
    <row r="26168">
      <c r="D26168" s="10"/>
      <c r="E26168" s="10"/>
      <c r="G26168" s="81"/>
      <c r="AU26168" s="25"/>
    </row>
    <row r="26169">
      <c r="D26169" s="10"/>
      <c r="E26169" s="10"/>
      <c r="G26169" s="81"/>
      <c r="AU26169" s="25"/>
    </row>
    <row r="26170">
      <c r="D26170" s="10"/>
      <c r="E26170" s="10"/>
      <c r="G26170" s="81"/>
      <c r="AU26170" s="25"/>
    </row>
    <row r="26171">
      <c r="D26171" s="10"/>
      <c r="E26171" s="10"/>
      <c r="G26171" s="81"/>
      <c r="AU26171" s="25"/>
    </row>
    <row r="26172">
      <c r="D26172" s="10"/>
      <c r="E26172" s="10"/>
      <c r="G26172" s="81"/>
      <c r="AU26172" s="25"/>
    </row>
    <row r="26173">
      <c r="D26173" s="10"/>
      <c r="E26173" s="10"/>
      <c r="G26173" s="81"/>
      <c r="AU26173" s="25"/>
    </row>
    <row r="26174">
      <c r="D26174" s="10"/>
      <c r="E26174" s="10"/>
      <c r="G26174" s="81"/>
      <c r="AU26174" s="25"/>
    </row>
    <row r="26175">
      <c r="D26175" s="10"/>
      <c r="E26175" s="10"/>
      <c r="G26175" s="81"/>
      <c r="AU26175" s="25"/>
    </row>
    <row r="26176">
      <c r="D26176" s="10"/>
      <c r="E26176" s="10"/>
      <c r="G26176" s="81"/>
      <c r="AU26176" s="25"/>
    </row>
    <row r="26177">
      <c r="D26177" s="10"/>
      <c r="E26177" s="10"/>
      <c r="G26177" s="81"/>
      <c r="AU26177" s="25"/>
    </row>
    <row r="26178">
      <c r="D26178" s="10"/>
      <c r="E26178" s="10"/>
      <c r="G26178" s="81"/>
      <c r="AU26178" s="25"/>
    </row>
    <row r="26179">
      <c r="D26179" s="10"/>
      <c r="E26179" s="10"/>
      <c r="G26179" s="81"/>
      <c r="AU26179" s="25"/>
    </row>
    <row r="26180">
      <c r="D26180" s="10"/>
      <c r="E26180" s="10"/>
      <c r="G26180" s="81"/>
      <c r="AU26180" s="25"/>
    </row>
    <row r="26181">
      <c r="D26181" s="10"/>
      <c r="E26181" s="10"/>
      <c r="G26181" s="81"/>
      <c r="AU26181" s="25"/>
    </row>
    <row r="26182">
      <c r="D26182" s="10"/>
      <c r="E26182" s="10"/>
      <c r="G26182" s="81"/>
      <c r="AU26182" s="25"/>
    </row>
    <row r="26183">
      <c r="D26183" s="10"/>
      <c r="E26183" s="10"/>
      <c r="G26183" s="81"/>
      <c r="AU26183" s="25"/>
    </row>
    <row r="26184">
      <c r="D26184" s="10"/>
      <c r="E26184" s="10"/>
      <c r="G26184" s="81"/>
      <c r="AU26184" s="25"/>
    </row>
    <row r="26185">
      <c r="D26185" s="10"/>
      <c r="E26185" s="10"/>
      <c r="G26185" s="81"/>
      <c r="AU26185" s="25"/>
    </row>
    <row r="26186">
      <c r="D26186" s="10"/>
      <c r="E26186" s="10"/>
      <c r="G26186" s="81"/>
      <c r="AU26186" s="25"/>
    </row>
    <row r="26187">
      <c r="D26187" s="10"/>
      <c r="E26187" s="10"/>
      <c r="G26187" s="81"/>
      <c r="AU26187" s="25"/>
    </row>
    <row r="26188">
      <c r="D26188" s="10"/>
      <c r="E26188" s="10"/>
      <c r="G26188" s="81"/>
      <c r="AU26188" s="25"/>
    </row>
    <row r="26189">
      <c r="D26189" s="10"/>
      <c r="E26189" s="10"/>
      <c r="G26189" s="81"/>
      <c r="AU26189" s="25"/>
    </row>
    <row r="26190">
      <c r="D26190" s="10"/>
      <c r="E26190" s="10"/>
      <c r="G26190" s="81"/>
      <c r="AU26190" s="25"/>
    </row>
    <row r="26191">
      <c r="D26191" s="10"/>
      <c r="E26191" s="10"/>
      <c r="G26191" s="81"/>
      <c r="AU26191" s="25"/>
    </row>
    <row r="26192">
      <c r="D26192" s="10"/>
      <c r="E26192" s="10"/>
      <c r="G26192" s="81"/>
      <c r="AU26192" s="25"/>
    </row>
    <row r="26193">
      <c r="D26193" s="10"/>
      <c r="E26193" s="10"/>
      <c r="G26193" s="81"/>
      <c r="AU26193" s="25"/>
    </row>
    <row r="26194">
      <c r="D26194" s="10"/>
      <c r="E26194" s="10"/>
      <c r="G26194" s="81"/>
      <c r="AU26194" s="25"/>
    </row>
    <row r="26195">
      <c r="D26195" s="10"/>
      <c r="E26195" s="10"/>
      <c r="G26195" s="81"/>
      <c r="AU26195" s="25"/>
    </row>
    <row r="26196">
      <c r="D26196" s="10"/>
      <c r="E26196" s="10"/>
      <c r="G26196" s="81"/>
      <c r="AU26196" s="25"/>
    </row>
    <row r="26197">
      <c r="D26197" s="10"/>
      <c r="E26197" s="10"/>
      <c r="G26197" s="81"/>
      <c r="AU26197" s="25"/>
    </row>
    <row r="26198">
      <c r="D26198" s="10"/>
      <c r="E26198" s="10"/>
      <c r="G26198" s="81"/>
      <c r="AU26198" s="25"/>
    </row>
    <row r="26199">
      <c r="D26199" s="10"/>
      <c r="E26199" s="10"/>
      <c r="G26199" s="81"/>
      <c r="AU26199" s="25"/>
    </row>
    <row r="26200">
      <c r="D26200" s="10"/>
      <c r="E26200" s="10"/>
      <c r="G26200" s="81"/>
      <c r="AU26200" s="25"/>
    </row>
    <row r="26201">
      <c r="D26201" s="10"/>
      <c r="E26201" s="10"/>
      <c r="G26201" s="81"/>
      <c r="AU26201" s="25"/>
    </row>
    <row r="26202">
      <c r="D26202" s="10"/>
      <c r="E26202" s="10"/>
      <c r="G26202" s="81"/>
      <c r="AU26202" s="25"/>
    </row>
    <row r="26203">
      <c r="D26203" s="10"/>
      <c r="E26203" s="10"/>
      <c r="G26203" s="81"/>
      <c r="AU26203" s="25"/>
    </row>
    <row r="26204">
      <c r="D26204" s="10"/>
      <c r="E26204" s="10"/>
      <c r="G26204" s="81"/>
      <c r="AU26204" s="25"/>
    </row>
    <row r="26205">
      <c r="D26205" s="10"/>
      <c r="E26205" s="10"/>
      <c r="G26205" s="81"/>
      <c r="AU26205" s="25"/>
    </row>
    <row r="26206">
      <c r="D26206" s="10"/>
      <c r="E26206" s="10"/>
      <c r="G26206" s="81"/>
      <c r="AU26206" s="25"/>
    </row>
    <row r="26207">
      <c r="D26207" s="10"/>
      <c r="E26207" s="10"/>
      <c r="G26207" s="81"/>
      <c r="AU26207" s="25"/>
    </row>
    <row r="26208">
      <c r="D26208" s="10"/>
      <c r="E26208" s="10"/>
      <c r="G26208" s="81"/>
      <c r="AU26208" s="25"/>
    </row>
    <row r="26209">
      <c r="D26209" s="10"/>
      <c r="E26209" s="10"/>
      <c r="G26209" s="81"/>
      <c r="AU26209" s="25"/>
    </row>
    <row r="26210">
      <c r="D26210" s="10"/>
      <c r="E26210" s="10"/>
      <c r="G26210" s="81"/>
      <c r="AU26210" s="25"/>
    </row>
    <row r="26211">
      <c r="D26211" s="10"/>
      <c r="E26211" s="10"/>
      <c r="G26211" s="81"/>
      <c r="AU26211" s="25"/>
    </row>
    <row r="26212">
      <c r="D26212" s="10"/>
      <c r="E26212" s="10"/>
      <c r="G26212" s="81"/>
      <c r="AU26212" s="25"/>
    </row>
    <row r="26213">
      <c r="D26213" s="10"/>
      <c r="E26213" s="10"/>
      <c r="G26213" s="81"/>
      <c r="AU26213" s="25"/>
    </row>
    <row r="26214">
      <c r="D26214" s="10"/>
      <c r="E26214" s="10"/>
      <c r="G26214" s="81"/>
      <c r="AU26214" s="25"/>
    </row>
    <row r="26215">
      <c r="D26215" s="10"/>
      <c r="E26215" s="10"/>
      <c r="G26215" s="81"/>
      <c r="AU26215" s="25"/>
    </row>
    <row r="26216">
      <c r="D26216" s="10"/>
      <c r="E26216" s="10"/>
      <c r="G26216" s="81"/>
      <c r="AU26216" s="25"/>
    </row>
    <row r="26217">
      <c r="D26217" s="10"/>
      <c r="E26217" s="10"/>
      <c r="G26217" s="81"/>
      <c r="AU26217" s="25"/>
    </row>
    <row r="26218">
      <c r="D26218" s="10"/>
      <c r="E26218" s="10"/>
      <c r="G26218" s="81"/>
      <c r="AU26218" s="25"/>
    </row>
    <row r="26219">
      <c r="D26219" s="10"/>
      <c r="E26219" s="10"/>
      <c r="G26219" s="81"/>
      <c r="AU26219" s="25"/>
    </row>
    <row r="26220">
      <c r="D26220" s="10"/>
      <c r="E26220" s="10"/>
      <c r="G26220" s="81"/>
      <c r="AU26220" s="25"/>
    </row>
    <row r="26221">
      <c r="D26221" s="10"/>
      <c r="E26221" s="10"/>
      <c r="G26221" s="81"/>
      <c r="AU26221" s="25"/>
    </row>
    <row r="26222">
      <c r="D26222" s="10"/>
      <c r="E26222" s="10"/>
      <c r="G26222" s="81"/>
      <c r="AU26222" s="25"/>
    </row>
    <row r="26223">
      <c r="D26223" s="10"/>
      <c r="E26223" s="10"/>
      <c r="G26223" s="81"/>
      <c r="AU26223" s="25"/>
    </row>
    <row r="26224">
      <c r="D26224" s="10"/>
      <c r="E26224" s="10"/>
      <c r="G26224" s="81"/>
      <c r="AU26224" s="25"/>
    </row>
    <row r="26225">
      <c r="D26225" s="10"/>
      <c r="E26225" s="10"/>
      <c r="G26225" s="81"/>
      <c r="AU26225" s="25"/>
    </row>
    <row r="26226">
      <c r="D26226" s="10"/>
      <c r="E26226" s="10"/>
      <c r="G26226" s="81"/>
      <c r="AU26226" s="25"/>
    </row>
    <row r="26227">
      <c r="D26227" s="10"/>
      <c r="E26227" s="10"/>
      <c r="G26227" s="81"/>
      <c r="AU26227" s="25"/>
    </row>
    <row r="26228">
      <c r="D26228" s="10"/>
      <c r="E26228" s="10"/>
      <c r="G26228" s="81"/>
      <c r="AU26228" s="25"/>
    </row>
    <row r="26229">
      <c r="D26229" s="10"/>
      <c r="E26229" s="10"/>
      <c r="G26229" s="81"/>
      <c r="AU26229" s="25"/>
    </row>
    <row r="26230">
      <c r="D26230" s="10"/>
      <c r="E26230" s="10"/>
      <c r="G26230" s="81"/>
      <c r="AU26230" s="25"/>
    </row>
    <row r="26231">
      <c r="D26231" s="10"/>
      <c r="E26231" s="10"/>
      <c r="G26231" s="81"/>
      <c r="AU26231" s="25"/>
    </row>
    <row r="26232">
      <c r="D26232" s="10"/>
      <c r="E26232" s="10"/>
      <c r="G26232" s="81"/>
      <c r="AU26232" s="25"/>
    </row>
    <row r="26233">
      <c r="D26233" s="10"/>
      <c r="E26233" s="10"/>
      <c r="G26233" s="81"/>
      <c r="AU26233" s="25"/>
    </row>
    <row r="26234">
      <c r="D26234" s="10"/>
      <c r="E26234" s="10"/>
      <c r="G26234" s="81"/>
      <c r="AU26234" s="25"/>
    </row>
    <row r="26235">
      <c r="D26235" s="10"/>
      <c r="E26235" s="10"/>
      <c r="G26235" s="81"/>
      <c r="AU26235" s="25"/>
    </row>
    <row r="26236">
      <c r="D26236" s="10"/>
      <c r="E26236" s="10"/>
      <c r="G26236" s="81"/>
      <c r="AU26236" s="25"/>
    </row>
    <row r="26237">
      <c r="D26237" s="10"/>
      <c r="E26237" s="10"/>
      <c r="G26237" s="81"/>
      <c r="AU26237" s="25"/>
    </row>
    <row r="26238">
      <c r="D26238" s="10"/>
      <c r="E26238" s="10"/>
      <c r="G26238" s="81"/>
      <c r="AU26238" s="25"/>
    </row>
    <row r="26239">
      <c r="D26239" s="10"/>
      <c r="E26239" s="10"/>
      <c r="G26239" s="81"/>
      <c r="AU26239" s="25"/>
    </row>
    <row r="26240">
      <c r="D26240" s="10"/>
      <c r="E26240" s="10"/>
      <c r="G26240" s="81"/>
      <c r="AU26240" s="25"/>
    </row>
    <row r="26241">
      <c r="D26241" s="10"/>
      <c r="E26241" s="10"/>
      <c r="G26241" s="81"/>
      <c r="AU26241" s="25"/>
    </row>
    <row r="26242">
      <c r="D26242" s="10"/>
      <c r="E26242" s="10"/>
      <c r="G26242" s="81"/>
      <c r="AU26242" s="25"/>
    </row>
    <row r="26243">
      <c r="D26243" s="10"/>
      <c r="E26243" s="10"/>
      <c r="G26243" s="81"/>
      <c r="AU26243" s="25"/>
    </row>
    <row r="26244">
      <c r="D26244" s="10"/>
      <c r="E26244" s="10"/>
      <c r="G26244" s="81"/>
      <c r="AU26244" s="25"/>
    </row>
    <row r="26245">
      <c r="D26245" s="10"/>
      <c r="E26245" s="10"/>
      <c r="G26245" s="81"/>
      <c r="AU26245" s="25"/>
    </row>
    <row r="26246">
      <c r="D26246" s="10"/>
      <c r="E26246" s="10"/>
      <c r="G26246" s="81"/>
      <c r="AU26246" s="25"/>
    </row>
    <row r="26247">
      <c r="D26247" s="10"/>
      <c r="E26247" s="10"/>
      <c r="G26247" s="81"/>
      <c r="AU26247" s="25"/>
    </row>
    <row r="26248">
      <c r="D26248" s="10"/>
      <c r="E26248" s="10"/>
      <c r="G26248" s="81"/>
      <c r="AU26248" s="25"/>
    </row>
    <row r="26249">
      <c r="D26249" s="10"/>
      <c r="E26249" s="10"/>
      <c r="G26249" s="81"/>
      <c r="AU26249" s="25"/>
    </row>
    <row r="26250">
      <c r="D26250" s="10"/>
      <c r="E26250" s="10"/>
      <c r="G26250" s="81"/>
      <c r="AU26250" s="25"/>
    </row>
    <row r="26251">
      <c r="D26251" s="10"/>
      <c r="E26251" s="10"/>
      <c r="G26251" s="81"/>
      <c r="AU26251" s="25"/>
    </row>
    <row r="26252">
      <c r="D26252" s="10"/>
      <c r="E26252" s="10"/>
      <c r="G26252" s="81"/>
      <c r="AU26252" s="25"/>
    </row>
    <row r="26253">
      <c r="D26253" s="10"/>
      <c r="E26253" s="10"/>
      <c r="G26253" s="81"/>
      <c r="AU26253" s="25"/>
    </row>
    <row r="26254">
      <c r="D26254" s="10"/>
      <c r="E26254" s="10"/>
      <c r="G26254" s="81"/>
      <c r="AU26254" s="25"/>
    </row>
    <row r="26255">
      <c r="D26255" s="10"/>
      <c r="E26255" s="10"/>
      <c r="G26255" s="81"/>
      <c r="AU26255" s="25"/>
    </row>
    <row r="26256">
      <c r="D26256" s="10"/>
      <c r="E26256" s="10"/>
      <c r="G26256" s="81"/>
      <c r="AU26256" s="25"/>
    </row>
    <row r="26257">
      <c r="D26257" s="10"/>
      <c r="E26257" s="10"/>
      <c r="G26257" s="81"/>
      <c r="AU26257" s="25"/>
    </row>
    <row r="26258">
      <c r="D26258" s="10"/>
      <c r="E26258" s="10"/>
      <c r="G26258" s="81"/>
      <c r="AU26258" s="25"/>
    </row>
    <row r="26259">
      <c r="D26259" s="10"/>
      <c r="E26259" s="10"/>
      <c r="G26259" s="81"/>
      <c r="AU26259" s="25"/>
    </row>
    <row r="26260">
      <c r="D26260" s="10"/>
      <c r="E26260" s="10"/>
      <c r="G26260" s="81"/>
      <c r="AU26260" s="25"/>
    </row>
    <row r="26261">
      <c r="D26261" s="10"/>
      <c r="E26261" s="10"/>
      <c r="G26261" s="81"/>
      <c r="AU26261" s="25"/>
    </row>
    <row r="26262">
      <c r="D26262" s="10"/>
      <c r="E26262" s="10"/>
      <c r="G26262" s="81"/>
      <c r="AU26262" s="25"/>
    </row>
    <row r="26263">
      <c r="D26263" s="10"/>
      <c r="E26263" s="10"/>
      <c r="G26263" s="81"/>
      <c r="AU26263" s="25"/>
    </row>
    <row r="26264">
      <c r="D26264" s="10"/>
      <c r="E26264" s="10"/>
      <c r="G26264" s="81"/>
      <c r="AU26264" s="25"/>
    </row>
    <row r="26265">
      <c r="D26265" s="10"/>
      <c r="E26265" s="10"/>
      <c r="G26265" s="81"/>
      <c r="AU26265" s="25"/>
    </row>
    <row r="26266">
      <c r="D26266" s="10"/>
      <c r="E26266" s="10"/>
      <c r="G26266" s="81"/>
      <c r="AU26266" s="25"/>
    </row>
    <row r="26267">
      <c r="D26267" s="10"/>
      <c r="E26267" s="10"/>
      <c r="G26267" s="81"/>
      <c r="AU26267" s="25"/>
    </row>
    <row r="26268">
      <c r="D26268" s="10"/>
      <c r="E26268" s="10"/>
      <c r="G26268" s="81"/>
      <c r="AU26268" s="25"/>
    </row>
    <row r="26269">
      <c r="D26269" s="10"/>
      <c r="E26269" s="10"/>
      <c r="G26269" s="81"/>
      <c r="AU26269" s="25"/>
    </row>
    <row r="26270">
      <c r="D26270" s="10"/>
      <c r="E26270" s="10"/>
      <c r="G26270" s="81"/>
      <c r="AU26270" s="25"/>
    </row>
    <row r="26271">
      <c r="D26271" s="10"/>
      <c r="E26271" s="10"/>
      <c r="G26271" s="81"/>
      <c r="AU26271" s="25"/>
    </row>
    <row r="26272">
      <c r="D26272" s="10"/>
      <c r="E26272" s="10"/>
      <c r="G26272" s="81"/>
      <c r="AU26272" s="25"/>
    </row>
    <row r="26273">
      <c r="D26273" s="10"/>
      <c r="E26273" s="10"/>
      <c r="G26273" s="81"/>
      <c r="AU26273" s="25"/>
    </row>
    <row r="26274">
      <c r="D26274" s="10"/>
      <c r="E26274" s="10"/>
      <c r="G26274" s="81"/>
      <c r="AU26274" s="25"/>
    </row>
    <row r="26275">
      <c r="D26275" s="10"/>
      <c r="E26275" s="10"/>
      <c r="G26275" s="81"/>
      <c r="AU26275" s="25"/>
    </row>
    <row r="26276">
      <c r="D26276" s="10"/>
      <c r="E26276" s="10"/>
      <c r="G26276" s="81"/>
      <c r="AU26276" s="25"/>
    </row>
    <row r="26277">
      <c r="D26277" s="10"/>
      <c r="E26277" s="10"/>
      <c r="G26277" s="81"/>
      <c r="AU26277" s="25"/>
    </row>
    <row r="26278">
      <c r="D26278" s="10"/>
      <c r="E26278" s="10"/>
      <c r="G26278" s="81"/>
      <c r="AU26278" s="25"/>
    </row>
    <row r="26279">
      <c r="D26279" s="10"/>
      <c r="E26279" s="10"/>
      <c r="G26279" s="81"/>
      <c r="AU26279" s="25"/>
    </row>
    <row r="26280">
      <c r="D26280" s="10"/>
      <c r="E26280" s="10"/>
      <c r="G26280" s="81"/>
      <c r="AU26280" s="25"/>
    </row>
    <row r="26281">
      <c r="D26281" s="10"/>
      <c r="E26281" s="10"/>
      <c r="G26281" s="81"/>
      <c r="AU26281" s="25"/>
    </row>
    <row r="26282">
      <c r="D26282" s="10"/>
      <c r="E26282" s="10"/>
      <c r="G26282" s="81"/>
      <c r="AU26282" s="25"/>
    </row>
    <row r="26283">
      <c r="D26283" s="10"/>
      <c r="E26283" s="10"/>
      <c r="G26283" s="81"/>
      <c r="AU26283" s="25"/>
    </row>
    <row r="26284">
      <c r="D26284" s="10"/>
      <c r="E26284" s="10"/>
      <c r="G26284" s="81"/>
      <c r="AU26284" s="25"/>
    </row>
    <row r="26285">
      <c r="D26285" s="10"/>
      <c r="E26285" s="10"/>
      <c r="G26285" s="81"/>
      <c r="AU26285" s="25"/>
    </row>
    <row r="26286">
      <c r="D26286" s="10"/>
      <c r="E26286" s="10"/>
      <c r="G26286" s="81"/>
      <c r="AU26286" s="25"/>
    </row>
    <row r="26287">
      <c r="D26287" s="10"/>
      <c r="E26287" s="10"/>
      <c r="G26287" s="81"/>
      <c r="AU26287" s="25"/>
    </row>
    <row r="26288">
      <c r="D26288" s="10"/>
      <c r="E26288" s="10"/>
      <c r="G26288" s="81"/>
      <c r="AU26288" s="25"/>
    </row>
    <row r="26289">
      <c r="D26289" s="10"/>
      <c r="E26289" s="10"/>
      <c r="G26289" s="81"/>
      <c r="AU26289" s="25"/>
    </row>
    <row r="26290">
      <c r="D26290" s="10"/>
      <c r="E26290" s="10"/>
      <c r="G26290" s="81"/>
      <c r="AU26290" s="25"/>
    </row>
    <row r="26291">
      <c r="D26291" s="10"/>
      <c r="E26291" s="10"/>
      <c r="G26291" s="81"/>
      <c r="AU26291" s="25"/>
    </row>
    <row r="26292">
      <c r="D26292" s="10"/>
      <c r="E26292" s="10"/>
      <c r="G26292" s="81"/>
      <c r="AU26292" s="25"/>
    </row>
    <row r="26293">
      <c r="D26293" s="10"/>
      <c r="E26293" s="10"/>
      <c r="G26293" s="81"/>
      <c r="AU26293" s="25"/>
    </row>
    <row r="26294">
      <c r="D26294" s="10"/>
      <c r="E26294" s="10"/>
      <c r="G26294" s="81"/>
      <c r="AU26294" s="25"/>
    </row>
    <row r="26295">
      <c r="D26295" s="10"/>
      <c r="E26295" s="10"/>
      <c r="G26295" s="81"/>
      <c r="AU26295" s="25"/>
    </row>
    <row r="26296">
      <c r="D26296" s="10"/>
      <c r="E26296" s="10"/>
      <c r="G26296" s="81"/>
      <c r="AU26296" s="25"/>
    </row>
    <row r="26297">
      <c r="D26297" s="10"/>
      <c r="E26297" s="10"/>
      <c r="G26297" s="81"/>
      <c r="AU26297" s="25"/>
    </row>
    <row r="26298">
      <c r="D26298" s="10"/>
      <c r="E26298" s="10"/>
      <c r="G26298" s="81"/>
      <c r="AU26298" s="25"/>
    </row>
    <row r="26299">
      <c r="D26299" s="10"/>
      <c r="E26299" s="10"/>
      <c r="G26299" s="81"/>
      <c r="AU26299" s="25"/>
    </row>
    <row r="26300">
      <c r="D26300" s="10"/>
      <c r="E26300" s="10"/>
      <c r="G26300" s="81"/>
      <c r="AU26300" s="25"/>
    </row>
    <row r="26301">
      <c r="D26301" s="10"/>
      <c r="E26301" s="10"/>
      <c r="G26301" s="81"/>
      <c r="AU26301" s="25"/>
    </row>
    <row r="26302">
      <c r="D26302" s="10"/>
      <c r="E26302" s="10"/>
      <c r="G26302" s="81"/>
      <c r="AU26302" s="25"/>
    </row>
    <row r="26303">
      <c r="D26303" s="10"/>
      <c r="E26303" s="10"/>
      <c r="G26303" s="81"/>
      <c r="AU26303" s="25"/>
    </row>
    <row r="26304">
      <c r="D26304" s="10"/>
      <c r="E26304" s="10"/>
      <c r="G26304" s="81"/>
      <c r="AU26304" s="25"/>
    </row>
    <row r="26305">
      <c r="D26305" s="10"/>
      <c r="E26305" s="10"/>
      <c r="G26305" s="81"/>
      <c r="AU26305" s="25"/>
    </row>
    <row r="26306">
      <c r="D26306" s="10"/>
      <c r="E26306" s="10"/>
      <c r="G26306" s="81"/>
      <c r="AU26306" s="25"/>
    </row>
    <row r="26307">
      <c r="D26307" s="10"/>
      <c r="E26307" s="10"/>
      <c r="G26307" s="81"/>
      <c r="AU26307" s="25"/>
    </row>
    <row r="26308">
      <c r="D26308" s="10"/>
      <c r="E26308" s="10"/>
      <c r="G26308" s="81"/>
      <c r="AU26308" s="25"/>
    </row>
    <row r="26309">
      <c r="D26309" s="10"/>
      <c r="E26309" s="10"/>
      <c r="G26309" s="81"/>
      <c r="AU26309" s="25"/>
    </row>
    <row r="26310">
      <c r="D26310" s="10"/>
      <c r="E26310" s="10"/>
      <c r="G26310" s="81"/>
      <c r="AU26310" s="25"/>
    </row>
    <row r="26311">
      <c r="D26311" s="10"/>
      <c r="E26311" s="10"/>
      <c r="G26311" s="81"/>
      <c r="AU26311" s="25"/>
    </row>
    <row r="26312">
      <c r="D26312" s="10"/>
      <c r="E26312" s="10"/>
      <c r="G26312" s="81"/>
      <c r="AU26312" s="25"/>
    </row>
    <row r="26313">
      <c r="D26313" s="10"/>
      <c r="E26313" s="10"/>
      <c r="G26313" s="81"/>
      <c r="AU26313" s="25"/>
    </row>
    <row r="26314">
      <c r="D26314" s="10"/>
      <c r="E26314" s="10"/>
      <c r="G26314" s="81"/>
      <c r="AU26314" s="25"/>
    </row>
    <row r="26315">
      <c r="D26315" s="10"/>
      <c r="E26315" s="10"/>
      <c r="G26315" s="81"/>
      <c r="AU26315" s="25"/>
    </row>
    <row r="26316">
      <c r="D26316" s="10"/>
      <c r="E26316" s="10"/>
      <c r="G26316" s="81"/>
      <c r="AU26316" s="25"/>
    </row>
    <row r="26317">
      <c r="D26317" s="10"/>
      <c r="E26317" s="10"/>
      <c r="G26317" s="81"/>
      <c r="AU26317" s="25"/>
    </row>
    <row r="26318">
      <c r="D26318" s="10"/>
      <c r="E26318" s="10"/>
      <c r="G26318" s="81"/>
      <c r="AU26318" s="25"/>
    </row>
    <row r="26319">
      <c r="D26319" s="10"/>
      <c r="E26319" s="10"/>
      <c r="G26319" s="81"/>
      <c r="AU26319" s="25"/>
    </row>
    <row r="26320">
      <c r="D26320" s="10"/>
      <c r="E26320" s="10"/>
      <c r="G26320" s="81"/>
      <c r="AU26320" s="25"/>
    </row>
    <row r="26321">
      <c r="D26321" s="10"/>
      <c r="E26321" s="10"/>
      <c r="G26321" s="81"/>
      <c r="AU26321" s="25"/>
    </row>
    <row r="26322">
      <c r="D26322" s="10"/>
      <c r="E26322" s="10"/>
      <c r="G26322" s="81"/>
      <c r="AU26322" s="25"/>
    </row>
    <row r="26323">
      <c r="D26323" s="10"/>
      <c r="E26323" s="10"/>
      <c r="G26323" s="81"/>
      <c r="AU26323" s="25"/>
    </row>
    <row r="26324">
      <c r="D26324" s="10"/>
      <c r="E26324" s="10"/>
      <c r="G26324" s="81"/>
      <c r="AU26324" s="25"/>
    </row>
    <row r="26325">
      <c r="D26325" s="10"/>
      <c r="E26325" s="10"/>
      <c r="G26325" s="81"/>
      <c r="AU26325" s="25"/>
    </row>
    <row r="26326">
      <c r="D26326" s="10"/>
      <c r="E26326" s="10"/>
      <c r="G26326" s="81"/>
      <c r="AU26326" s="25"/>
    </row>
    <row r="26327">
      <c r="D26327" s="10"/>
      <c r="E26327" s="10"/>
      <c r="G26327" s="81"/>
      <c r="AU26327" s="25"/>
    </row>
    <row r="26328">
      <c r="D26328" s="10"/>
      <c r="E26328" s="10"/>
      <c r="G26328" s="81"/>
      <c r="AU26328" s="25"/>
    </row>
    <row r="26329">
      <c r="D26329" s="10"/>
      <c r="E26329" s="10"/>
      <c r="G26329" s="81"/>
      <c r="AU26329" s="25"/>
    </row>
    <row r="26330">
      <c r="D26330" s="10"/>
      <c r="E26330" s="10"/>
      <c r="G26330" s="81"/>
      <c r="AU26330" s="25"/>
    </row>
    <row r="26331">
      <c r="D26331" s="10"/>
      <c r="E26331" s="10"/>
      <c r="G26331" s="81"/>
      <c r="AU26331" s="25"/>
    </row>
    <row r="26332">
      <c r="D26332" s="10"/>
      <c r="E26332" s="10"/>
      <c r="G26332" s="81"/>
      <c r="AU26332" s="25"/>
    </row>
    <row r="26333">
      <c r="D26333" s="10"/>
      <c r="E26333" s="10"/>
      <c r="G26333" s="81"/>
      <c r="AU26333" s="25"/>
    </row>
    <row r="26334">
      <c r="D26334" s="10"/>
      <c r="E26334" s="10"/>
      <c r="G26334" s="81"/>
      <c r="AU26334" s="25"/>
    </row>
    <row r="26335">
      <c r="D26335" s="10"/>
      <c r="E26335" s="10"/>
      <c r="G26335" s="81"/>
      <c r="AU26335" s="25"/>
    </row>
    <row r="26336">
      <c r="D26336" s="10"/>
      <c r="E26336" s="10"/>
      <c r="G26336" s="81"/>
      <c r="AU26336" s="25"/>
    </row>
    <row r="26337">
      <c r="D26337" s="10"/>
      <c r="E26337" s="10"/>
      <c r="G26337" s="81"/>
      <c r="AU26337" s="25"/>
    </row>
    <row r="26338">
      <c r="D26338" s="10"/>
      <c r="E26338" s="10"/>
      <c r="G26338" s="81"/>
      <c r="AU26338" s="25"/>
    </row>
    <row r="26339">
      <c r="D26339" s="10"/>
      <c r="E26339" s="10"/>
      <c r="G26339" s="81"/>
      <c r="AU26339" s="25"/>
    </row>
    <row r="26340">
      <c r="D26340" s="10"/>
      <c r="E26340" s="10"/>
      <c r="G26340" s="81"/>
      <c r="AU26340" s="25"/>
    </row>
    <row r="26341">
      <c r="D26341" s="10"/>
      <c r="E26341" s="10"/>
      <c r="G26341" s="81"/>
      <c r="AU26341" s="25"/>
    </row>
    <row r="26342">
      <c r="D26342" s="10"/>
      <c r="E26342" s="10"/>
      <c r="G26342" s="81"/>
      <c r="AU26342" s="25"/>
    </row>
    <row r="26343">
      <c r="D26343" s="10"/>
      <c r="E26343" s="10"/>
      <c r="G26343" s="81"/>
      <c r="AU26343" s="25"/>
    </row>
    <row r="26344">
      <c r="D26344" s="10"/>
      <c r="E26344" s="10"/>
      <c r="G26344" s="81"/>
      <c r="AU26344" s="25"/>
    </row>
    <row r="26345">
      <c r="D26345" s="10"/>
      <c r="E26345" s="10"/>
      <c r="G26345" s="81"/>
      <c r="AU26345" s="25"/>
    </row>
    <row r="26346">
      <c r="D26346" s="10"/>
      <c r="E26346" s="10"/>
      <c r="G26346" s="81"/>
      <c r="AU26346" s="25"/>
    </row>
    <row r="26347">
      <c r="D26347" s="10"/>
      <c r="E26347" s="10"/>
      <c r="G26347" s="81"/>
      <c r="AU26347" s="25"/>
    </row>
    <row r="26348">
      <c r="D26348" s="10"/>
      <c r="E26348" s="10"/>
      <c r="G26348" s="81"/>
      <c r="AU26348" s="25"/>
    </row>
    <row r="26349">
      <c r="D26349" s="10"/>
      <c r="E26349" s="10"/>
      <c r="G26349" s="81"/>
      <c r="AU26349" s="25"/>
    </row>
    <row r="26350">
      <c r="D26350" s="10"/>
      <c r="E26350" s="10"/>
      <c r="G26350" s="81"/>
      <c r="AU26350" s="25"/>
    </row>
    <row r="26351">
      <c r="D26351" s="10"/>
      <c r="E26351" s="10"/>
      <c r="G26351" s="81"/>
      <c r="AU26351" s="25"/>
    </row>
    <row r="26352">
      <c r="D26352" s="10"/>
      <c r="E26352" s="10"/>
      <c r="G26352" s="81"/>
      <c r="AU26352" s="25"/>
    </row>
    <row r="26353">
      <c r="D26353" s="10"/>
      <c r="E26353" s="10"/>
      <c r="G26353" s="81"/>
      <c r="AU26353" s="25"/>
    </row>
    <row r="26354">
      <c r="D26354" s="10"/>
      <c r="E26354" s="10"/>
      <c r="G26354" s="81"/>
      <c r="AU26354" s="25"/>
    </row>
    <row r="26355">
      <c r="D26355" s="10"/>
      <c r="E26355" s="10"/>
      <c r="G26355" s="81"/>
      <c r="AU26355" s="25"/>
    </row>
    <row r="26356">
      <c r="D26356" s="10"/>
      <c r="E26356" s="10"/>
      <c r="G26356" s="81"/>
      <c r="AU26356" s="25"/>
    </row>
    <row r="26357">
      <c r="D26357" s="10"/>
      <c r="E26357" s="10"/>
      <c r="G26357" s="81"/>
      <c r="AU26357" s="25"/>
    </row>
    <row r="26358">
      <c r="D26358" s="10"/>
      <c r="E26358" s="10"/>
      <c r="G26358" s="81"/>
      <c r="AU26358" s="25"/>
    </row>
    <row r="26359">
      <c r="D26359" s="10"/>
      <c r="E26359" s="10"/>
      <c r="G26359" s="81"/>
      <c r="AU26359" s="25"/>
    </row>
    <row r="26360">
      <c r="D26360" s="10"/>
      <c r="E26360" s="10"/>
      <c r="G26360" s="81"/>
      <c r="AU26360" s="25"/>
    </row>
    <row r="26361">
      <c r="D26361" s="10"/>
      <c r="E26361" s="10"/>
      <c r="G26361" s="81"/>
      <c r="AU26361" s="25"/>
    </row>
    <row r="26362">
      <c r="D26362" s="10"/>
      <c r="E26362" s="10"/>
      <c r="G26362" s="81"/>
      <c r="AU26362" s="25"/>
    </row>
    <row r="26363">
      <c r="D26363" s="10"/>
      <c r="E26363" s="10"/>
      <c r="G26363" s="81"/>
      <c r="AU26363" s="25"/>
    </row>
    <row r="26364">
      <c r="D26364" s="10"/>
      <c r="E26364" s="10"/>
      <c r="G26364" s="81"/>
      <c r="AU26364" s="25"/>
    </row>
    <row r="26365">
      <c r="D26365" s="10"/>
      <c r="E26365" s="10"/>
      <c r="G26365" s="81"/>
      <c r="AU26365" s="25"/>
    </row>
    <row r="26366">
      <c r="D26366" s="10"/>
      <c r="E26366" s="10"/>
      <c r="G26366" s="81"/>
      <c r="AU26366" s="25"/>
    </row>
    <row r="26367">
      <c r="D26367" s="10"/>
      <c r="E26367" s="10"/>
      <c r="G26367" s="81"/>
      <c r="AU26367" s="25"/>
    </row>
    <row r="26368">
      <c r="D26368" s="10"/>
      <c r="E26368" s="10"/>
      <c r="G26368" s="81"/>
      <c r="AU26368" s="25"/>
    </row>
    <row r="26369">
      <c r="D26369" s="10"/>
      <c r="E26369" s="10"/>
      <c r="G26369" s="81"/>
      <c r="AU26369" s="25"/>
    </row>
    <row r="26370">
      <c r="D26370" s="10"/>
      <c r="E26370" s="10"/>
      <c r="G26370" s="81"/>
      <c r="AU26370" s="25"/>
    </row>
    <row r="26371">
      <c r="D26371" s="10"/>
      <c r="E26371" s="10"/>
      <c r="G26371" s="81"/>
      <c r="AU26371" s="25"/>
    </row>
    <row r="26372">
      <c r="D26372" s="10"/>
      <c r="E26372" s="10"/>
      <c r="G26372" s="81"/>
      <c r="AU26372" s="25"/>
    </row>
    <row r="26373">
      <c r="D26373" s="10"/>
      <c r="E26373" s="10"/>
      <c r="G26373" s="81"/>
      <c r="AU26373" s="25"/>
    </row>
    <row r="26374">
      <c r="D26374" s="10"/>
      <c r="E26374" s="10"/>
      <c r="G26374" s="81"/>
      <c r="AU26374" s="25"/>
    </row>
    <row r="26375">
      <c r="D26375" s="10"/>
      <c r="E26375" s="10"/>
      <c r="G26375" s="81"/>
      <c r="AU26375" s="25"/>
    </row>
    <row r="26376">
      <c r="D26376" s="10"/>
      <c r="E26376" s="10"/>
      <c r="G26376" s="81"/>
      <c r="AU26376" s="25"/>
    </row>
    <row r="26377">
      <c r="D26377" s="10"/>
      <c r="E26377" s="10"/>
      <c r="G26377" s="81"/>
      <c r="AU26377" s="25"/>
    </row>
    <row r="26378">
      <c r="D26378" s="10"/>
      <c r="E26378" s="10"/>
      <c r="G26378" s="81"/>
      <c r="AU26378" s="25"/>
    </row>
    <row r="26379">
      <c r="D26379" s="10"/>
      <c r="E26379" s="10"/>
      <c r="G26379" s="81"/>
      <c r="AU26379" s="25"/>
    </row>
    <row r="26380">
      <c r="D26380" s="10"/>
      <c r="E26380" s="10"/>
      <c r="G26380" s="81"/>
      <c r="AU26380" s="25"/>
    </row>
    <row r="26381">
      <c r="D26381" s="10"/>
      <c r="E26381" s="10"/>
      <c r="G26381" s="81"/>
      <c r="AU26381" s="25"/>
    </row>
    <row r="26382">
      <c r="D26382" s="10"/>
      <c r="E26382" s="10"/>
      <c r="G26382" s="81"/>
      <c r="AU26382" s="25"/>
    </row>
    <row r="26383">
      <c r="D26383" s="10"/>
      <c r="E26383" s="10"/>
      <c r="G26383" s="81"/>
      <c r="AU26383" s="25"/>
    </row>
    <row r="26384">
      <c r="D26384" s="10"/>
      <c r="E26384" s="10"/>
      <c r="G26384" s="81"/>
      <c r="AU26384" s="25"/>
    </row>
    <row r="26385">
      <c r="D26385" s="10"/>
      <c r="E26385" s="10"/>
      <c r="G26385" s="81"/>
      <c r="AU26385" s="25"/>
    </row>
    <row r="26386">
      <c r="D26386" s="10"/>
      <c r="E26386" s="10"/>
      <c r="G26386" s="81"/>
      <c r="AU26386" s="25"/>
    </row>
    <row r="26387">
      <c r="D26387" s="10"/>
      <c r="E26387" s="10"/>
      <c r="G26387" s="81"/>
      <c r="AU26387" s="25"/>
    </row>
    <row r="26388">
      <c r="D26388" s="10"/>
      <c r="E26388" s="10"/>
      <c r="G26388" s="81"/>
      <c r="AU26388" s="25"/>
    </row>
    <row r="26389">
      <c r="D26389" s="10"/>
      <c r="E26389" s="10"/>
      <c r="G26389" s="81"/>
      <c r="AU26389" s="25"/>
    </row>
    <row r="26390">
      <c r="D26390" s="10"/>
      <c r="E26390" s="10"/>
      <c r="G26390" s="81"/>
      <c r="AU26390" s="25"/>
    </row>
    <row r="26391">
      <c r="D26391" s="10"/>
      <c r="E26391" s="10"/>
      <c r="G26391" s="81"/>
      <c r="AU26391" s="25"/>
    </row>
    <row r="26392">
      <c r="D26392" s="10"/>
      <c r="E26392" s="10"/>
      <c r="G26392" s="81"/>
      <c r="AU26392" s="25"/>
    </row>
    <row r="26393">
      <c r="D26393" s="10"/>
      <c r="E26393" s="10"/>
      <c r="G26393" s="81"/>
      <c r="AU26393" s="25"/>
    </row>
    <row r="26394">
      <c r="D26394" s="10"/>
      <c r="E26394" s="10"/>
      <c r="G26394" s="81"/>
      <c r="AU26394" s="25"/>
    </row>
    <row r="26395">
      <c r="D26395" s="10"/>
      <c r="E26395" s="10"/>
      <c r="G26395" s="81"/>
      <c r="AU26395" s="25"/>
    </row>
    <row r="26396">
      <c r="D26396" s="10"/>
      <c r="E26396" s="10"/>
      <c r="G26396" s="81"/>
      <c r="AU26396" s="25"/>
    </row>
    <row r="26397">
      <c r="D26397" s="10"/>
      <c r="E26397" s="10"/>
      <c r="G26397" s="81"/>
      <c r="AU26397" s="25"/>
    </row>
    <row r="26398">
      <c r="D26398" s="10"/>
      <c r="E26398" s="10"/>
      <c r="G26398" s="81"/>
      <c r="AU26398" s="25"/>
    </row>
    <row r="26399">
      <c r="D26399" s="10"/>
      <c r="E26399" s="10"/>
      <c r="G26399" s="81"/>
      <c r="AU26399" s="25"/>
    </row>
    <row r="26400">
      <c r="D26400" s="10"/>
      <c r="E26400" s="10"/>
      <c r="G26400" s="81"/>
      <c r="AU26400" s="25"/>
    </row>
    <row r="26401">
      <c r="D26401" s="10"/>
      <c r="E26401" s="10"/>
      <c r="G26401" s="81"/>
      <c r="AU26401" s="25"/>
    </row>
    <row r="26402">
      <c r="D26402" s="10"/>
      <c r="E26402" s="10"/>
      <c r="G26402" s="81"/>
      <c r="AU26402" s="25"/>
    </row>
    <row r="26403">
      <c r="D26403" s="10"/>
      <c r="E26403" s="10"/>
      <c r="G26403" s="81"/>
      <c r="AU26403" s="25"/>
    </row>
    <row r="26404">
      <c r="D26404" s="10"/>
      <c r="E26404" s="10"/>
      <c r="G26404" s="81"/>
      <c r="AU26404" s="25"/>
    </row>
    <row r="26405">
      <c r="D26405" s="10"/>
      <c r="E26405" s="10"/>
      <c r="G26405" s="81"/>
      <c r="AU26405" s="25"/>
    </row>
    <row r="26406">
      <c r="D26406" s="10"/>
      <c r="E26406" s="10"/>
      <c r="G26406" s="81"/>
      <c r="AU26406" s="25"/>
    </row>
    <row r="26407">
      <c r="D26407" s="10"/>
      <c r="E26407" s="10"/>
      <c r="G26407" s="81"/>
      <c r="AU26407" s="25"/>
    </row>
    <row r="26408">
      <c r="D26408" s="10"/>
      <c r="E26408" s="10"/>
      <c r="G26408" s="81"/>
      <c r="AU26408" s="25"/>
    </row>
    <row r="26409">
      <c r="D26409" s="10"/>
      <c r="E26409" s="10"/>
      <c r="G26409" s="81"/>
      <c r="AU26409" s="25"/>
    </row>
    <row r="26410">
      <c r="D26410" s="10"/>
      <c r="E26410" s="10"/>
      <c r="G26410" s="81"/>
      <c r="AU26410" s="25"/>
    </row>
    <row r="26411">
      <c r="D26411" s="10"/>
      <c r="E26411" s="10"/>
      <c r="G26411" s="81"/>
      <c r="AU26411" s="25"/>
    </row>
    <row r="26412">
      <c r="D26412" s="10"/>
      <c r="E26412" s="10"/>
      <c r="G26412" s="81"/>
      <c r="AU26412" s="25"/>
    </row>
    <row r="26413">
      <c r="D26413" s="10"/>
      <c r="E26413" s="10"/>
      <c r="G26413" s="81"/>
      <c r="AU26413" s="25"/>
    </row>
    <row r="26414">
      <c r="D26414" s="10"/>
      <c r="E26414" s="10"/>
      <c r="G26414" s="81"/>
      <c r="AU26414" s="25"/>
    </row>
    <row r="26415">
      <c r="D26415" s="10"/>
      <c r="E26415" s="10"/>
      <c r="G26415" s="81"/>
      <c r="AU26415" s="25"/>
    </row>
    <row r="26416">
      <c r="D26416" s="10"/>
      <c r="E26416" s="10"/>
      <c r="G26416" s="81"/>
      <c r="AU26416" s="25"/>
    </row>
    <row r="26417">
      <c r="D26417" s="10"/>
      <c r="E26417" s="10"/>
      <c r="G26417" s="81"/>
      <c r="AU26417" s="25"/>
    </row>
    <row r="26418">
      <c r="D26418" s="10"/>
      <c r="E26418" s="10"/>
      <c r="G26418" s="81"/>
      <c r="AU26418" s="25"/>
    </row>
    <row r="26419">
      <c r="D26419" s="10"/>
      <c r="E26419" s="10"/>
      <c r="G26419" s="81"/>
      <c r="AU26419" s="25"/>
    </row>
    <row r="26420">
      <c r="D26420" s="10"/>
      <c r="E26420" s="10"/>
      <c r="G26420" s="81"/>
      <c r="AU26420" s="25"/>
    </row>
    <row r="26421">
      <c r="D26421" s="10"/>
      <c r="E26421" s="10"/>
      <c r="G26421" s="81"/>
      <c r="AU26421" s="25"/>
    </row>
    <row r="26422">
      <c r="D26422" s="10"/>
      <c r="E26422" s="10"/>
      <c r="G26422" s="81"/>
      <c r="AU26422" s="25"/>
    </row>
    <row r="26423">
      <c r="D26423" s="10"/>
      <c r="E26423" s="10"/>
      <c r="G26423" s="81"/>
      <c r="AU26423" s="25"/>
    </row>
    <row r="26424">
      <c r="D26424" s="10"/>
      <c r="E26424" s="10"/>
      <c r="G26424" s="81"/>
      <c r="AU26424" s="25"/>
    </row>
    <row r="26425">
      <c r="D26425" s="10"/>
      <c r="E26425" s="10"/>
      <c r="G26425" s="81"/>
      <c r="AU26425" s="25"/>
    </row>
    <row r="26426">
      <c r="D26426" s="10"/>
      <c r="E26426" s="10"/>
      <c r="G26426" s="81"/>
      <c r="AU26426" s="25"/>
    </row>
    <row r="26427">
      <c r="D26427" s="10"/>
      <c r="E26427" s="10"/>
      <c r="G26427" s="81"/>
      <c r="AU26427" s="25"/>
    </row>
    <row r="26428">
      <c r="D26428" s="10"/>
      <c r="E26428" s="10"/>
      <c r="G26428" s="81"/>
      <c r="AU26428" s="25"/>
    </row>
    <row r="26429">
      <c r="D26429" s="10"/>
      <c r="E26429" s="10"/>
      <c r="G26429" s="81"/>
      <c r="AU26429" s="25"/>
    </row>
    <row r="26430">
      <c r="D26430" s="10"/>
      <c r="E26430" s="10"/>
      <c r="G26430" s="81"/>
      <c r="AU26430" s="25"/>
    </row>
    <row r="26431">
      <c r="D26431" s="10"/>
      <c r="E26431" s="10"/>
      <c r="G26431" s="81"/>
      <c r="AU26431" s="25"/>
    </row>
    <row r="26432">
      <c r="D26432" s="10"/>
      <c r="E26432" s="10"/>
      <c r="G26432" s="81"/>
      <c r="AU26432" s="25"/>
    </row>
    <row r="26433">
      <c r="D26433" s="10"/>
      <c r="E26433" s="10"/>
      <c r="G26433" s="81"/>
      <c r="AU26433" s="25"/>
    </row>
    <row r="26434">
      <c r="D26434" s="10"/>
      <c r="E26434" s="10"/>
      <c r="G26434" s="81"/>
      <c r="AU26434" s="25"/>
    </row>
    <row r="26435">
      <c r="D26435" s="10"/>
      <c r="E26435" s="10"/>
      <c r="G26435" s="81"/>
      <c r="AU26435" s="25"/>
    </row>
    <row r="26436">
      <c r="D26436" s="10"/>
      <c r="E26436" s="10"/>
      <c r="G26436" s="81"/>
      <c r="AU26436" s="25"/>
    </row>
    <row r="26437">
      <c r="D26437" s="10"/>
      <c r="E26437" s="10"/>
      <c r="G26437" s="81"/>
      <c r="AU26437" s="25"/>
    </row>
    <row r="26438">
      <c r="D26438" s="10"/>
      <c r="E26438" s="10"/>
      <c r="G26438" s="81"/>
      <c r="AU26438" s="25"/>
    </row>
    <row r="26439">
      <c r="D26439" s="10"/>
      <c r="E26439" s="10"/>
      <c r="G26439" s="81"/>
      <c r="AU26439" s="25"/>
    </row>
    <row r="26440">
      <c r="D26440" s="10"/>
      <c r="E26440" s="10"/>
      <c r="G26440" s="81"/>
      <c r="AU26440" s="25"/>
    </row>
    <row r="26441">
      <c r="D26441" s="10"/>
      <c r="E26441" s="10"/>
      <c r="G26441" s="81"/>
      <c r="AU26441" s="25"/>
    </row>
    <row r="26442">
      <c r="D26442" s="10"/>
      <c r="E26442" s="10"/>
      <c r="G26442" s="81"/>
      <c r="AU26442" s="25"/>
    </row>
    <row r="26443">
      <c r="D26443" s="10"/>
      <c r="E26443" s="10"/>
      <c r="G26443" s="81"/>
      <c r="AU26443" s="25"/>
    </row>
    <row r="26444">
      <c r="D26444" s="10"/>
      <c r="E26444" s="10"/>
      <c r="G26444" s="81"/>
      <c r="AU26444" s="25"/>
    </row>
    <row r="26445">
      <c r="D26445" s="10"/>
      <c r="E26445" s="10"/>
      <c r="G26445" s="81"/>
      <c r="AU26445" s="25"/>
    </row>
    <row r="26446">
      <c r="D26446" s="10"/>
      <c r="E26446" s="10"/>
      <c r="G26446" s="81"/>
      <c r="AU26446" s="25"/>
    </row>
    <row r="26447">
      <c r="D26447" s="10"/>
      <c r="E26447" s="10"/>
      <c r="G26447" s="81"/>
      <c r="AU26447" s="25"/>
    </row>
    <row r="26448">
      <c r="D26448" s="10"/>
      <c r="E26448" s="10"/>
      <c r="G26448" s="81"/>
      <c r="AU26448" s="25"/>
    </row>
    <row r="26449">
      <c r="D26449" s="10"/>
      <c r="E26449" s="10"/>
      <c r="G26449" s="81"/>
      <c r="AU26449" s="25"/>
    </row>
    <row r="26450">
      <c r="D26450" s="10"/>
      <c r="E26450" s="10"/>
      <c r="G26450" s="81"/>
      <c r="AU26450" s="25"/>
    </row>
    <row r="26451">
      <c r="D26451" s="10"/>
      <c r="E26451" s="10"/>
      <c r="G26451" s="81"/>
      <c r="AU26451" s="25"/>
    </row>
    <row r="26452">
      <c r="D26452" s="10"/>
      <c r="E26452" s="10"/>
      <c r="G26452" s="81"/>
      <c r="AU26452" s="25"/>
    </row>
    <row r="26453">
      <c r="D26453" s="10"/>
      <c r="E26453" s="10"/>
      <c r="G26453" s="81"/>
      <c r="AU26453" s="25"/>
    </row>
    <row r="26454">
      <c r="D26454" s="10"/>
      <c r="E26454" s="10"/>
      <c r="G26454" s="81"/>
      <c r="AU26454" s="25"/>
    </row>
    <row r="26455">
      <c r="D26455" s="10"/>
      <c r="E26455" s="10"/>
      <c r="G26455" s="81"/>
      <c r="AU26455" s="25"/>
    </row>
    <row r="26456">
      <c r="D26456" s="10"/>
      <c r="E26456" s="10"/>
      <c r="G26456" s="81"/>
      <c r="AU26456" s="25"/>
    </row>
    <row r="26457">
      <c r="D26457" s="10"/>
      <c r="E26457" s="10"/>
      <c r="G26457" s="81"/>
      <c r="AU26457" s="25"/>
    </row>
    <row r="26458">
      <c r="D26458" s="10"/>
      <c r="E26458" s="10"/>
      <c r="G26458" s="81"/>
      <c r="AU26458" s="25"/>
    </row>
    <row r="26459">
      <c r="D26459" s="10"/>
      <c r="E26459" s="10"/>
      <c r="G26459" s="81"/>
      <c r="AU26459" s="25"/>
    </row>
    <row r="26460">
      <c r="D26460" s="10"/>
      <c r="E26460" s="10"/>
      <c r="G26460" s="81"/>
      <c r="AU26460" s="25"/>
    </row>
    <row r="26461">
      <c r="D26461" s="10"/>
      <c r="E26461" s="10"/>
      <c r="G26461" s="81"/>
      <c r="AU26461" s="25"/>
    </row>
    <row r="26462">
      <c r="D26462" s="10"/>
      <c r="E26462" s="10"/>
      <c r="G26462" s="81"/>
      <c r="AU26462" s="25"/>
    </row>
    <row r="26463">
      <c r="D26463" s="10"/>
      <c r="E26463" s="10"/>
      <c r="G26463" s="81"/>
      <c r="AU26463" s="25"/>
    </row>
    <row r="26464">
      <c r="D26464" s="10"/>
      <c r="E26464" s="10"/>
      <c r="G26464" s="81"/>
      <c r="AU26464" s="25"/>
    </row>
    <row r="26465">
      <c r="D26465" s="10"/>
      <c r="E26465" s="10"/>
      <c r="G26465" s="81"/>
      <c r="AU26465" s="25"/>
    </row>
    <row r="26466">
      <c r="D26466" s="10"/>
      <c r="E26466" s="10"/>
      <c r="G26466" s="81"/>
      <c r="AU26466" s="25"/>
    </row>
    <row r="26467">
      <c r="D26467" s="10"/>
      <c r="E26467" s="10"/>
      <c r="G26467" s="81"/>
      <c r="AU26467" s="25"/>
    </row>
    <row r="26468">
      <c r="D26468" s="10"/>
      <c r="E26468" s="10"/>
      <c r="G26468" s="81"/>
      <c r="AU26468" s="25"/>
    </row>
    <row r="26469">
      <c r="D26469" s="10"/>
      <c r="E26469" s="10"/>
      <c r="G26469" s="81"/>
      <c r="AU26469" s="25"/>
    </row>
    <row r="26470">
      <c r="D26470" s="10"/>
      <c r="E26470" s="10"/>
      <c r="G26470" s="81"/>
      <c r="AU26470" s="25"/>
    </row>
    <row r="26471">
      <c r="D26471" s="10"/>
      <c r="E26471" s="10"/>
      <c r="G26471" s="81"/>
      <c r="AU26471" s="25"/>
    </row>
    <row r="26472">
      <c r="D26472" s="10"/>
      <c r="E26472" s="10"/>
      <c r="G26472" s="81"/>
      <c r="AU26472" s="25"/>
    </row>
    <row r="26473">
      <c r="D26473" s="10"/>
      <c r="E26473" s="10"/>
      <c r="G26473" s="81"/>
      <c r="AU26473" s="25"/>
    </row>
    <row r="26474">
      <c r="D26474" s="10"/>
      <c r="E26474" s="10"/>
      <c r="G26474" s="81"/>
      <c r="AU26474" s="25"/>
    </row>
    <row r="26475">
      <c r="D26475" s="10"/>
      <c r="E26475" s="10"/>
      <c r="G26475" s="81"/>
      <c r="AU26475" s="25"/>
    </row>
    <row r="26476">
      <c r="D26476" s="10"/>
      <c r="E26476" s="10"/>
      <c r="G26476" s="81"/>
      <c r="AU26476" s="25"/>
    </row>
    <row r="26477">
      <c r="D26477" s="10"/>
      <c r="E26477" s="10"/>
      <c r="G26477" s="81"/>
      <c r="AU26477" s="25"/>
    </row>
    <row r="26478">
      <c r="D26478" s="10"/>
      <c r="E26478" s="10"/>
      <c r="G26478" s="81"/>
      <c r="AU26478" s="25"/>
    </row>
    <row r="26479">
      <c r="D26479" s="10"/>
      <c r="E26479" s="10"/>
      <c r="G26479" s="81"/>
      <c r="AU26479" s="25"/>
    </row>
    <row r="26480">
      <c r="D26480" s="10"/>
      <c r="E26480" s="10"/>
      <c r="G26480" s="81"/>
      <c r="AU26480" s="25"/>
    </row>
    <row r="26481">
      <c r="D26481" s="10"/>
      <c r="E26481" s="10"/>
      <c r="G26481" s="81"/>
      <c r="AU26481" s="25"/>
    </row>
    <row r="26482">
      <c r="D26482" s="10"/>
      <c r="E26482" s="10"/>
      <c r="G26482" s="81"/>
      <c r="AU26482" s="25"/>
    </row>
    <row r="26483">
      <c r="D26483" s="10"/>
      <c r="E26483" s="10"/>
      <c r="G26483" s="81"/>
      <c r="AU26483" s="25"/>
    </row>
    <row r="26484">
      <c r="D26484" s="10"/>
      <c r="E26484" s="10"/>
      <c r="G26484" s="81"/>
      <c r="AU26484" s="25"/>
    </row>
    <row r="26485">
      <c r="D26485" s="10"/>
      <c r="E26485" s="10"/>
      <c r="G26485" s="81"/>
      <c r="AU26485" s="25"/>
    </row>
    <row r="26486">
      <c r="D26486" s="10"/>
      <c r="E26486" s="10"/>
      <c r="G26486" s="81"/>
      <c r="AU26486" s="25"/>
    </row>
    <row r="26487">
      <c r="D26487" s="10"/>
      <c r="E26487" s="10"/>
      <c r="G26487" s="81"/>
      <c r="AU26487" s="25"/>
    </row>
    <row r="26488">
      <c r="D26488" s="10"/>
      <c r="E26488" s="10"/>
      <c r="G26488" s="81"/>
      <c r="AU26488" s="25"/>
    </row>
    <row r="26489">
      <c r="D26489" s="10"/>
      <c r="E26489" s="10"/>
      <c r="G26489" s="81"/>
      <c r="AU26489" s="25"/>
    </row>
    <row r="26490">
      <c r="D26490" s="10"/>
      <c r="E26490" s="10"/>
      <c r="G26490" s="81"/>
      <c r="AU26490" s="25"/>
    </row>
    <row r="26491">
      <c r="D26491" s="10"/>
      <c r="E26491" s="10"/>
      <c r="G26491" s="81"/>
      <c r="AU26491" s="25"/>
    </row>
    <row r="26492">
      <c r="D26492" s="10"/>
      <c r="E26492" s="10"/>
      <c r="G26492" s="81"/>
      <c r="AU26492" s="25"/>
    </row>
    <row r="26493">
      <c r="D26493" s="10"/>
      <c r="E26493" s="10"/>
      <c r="G26493" s="81"/>
      <c r="AU26493" s="25"/>
    </row>
    <row r="26494">
      <c r="D26494" s="10"/>
      <c r="E26494" s="10"/>
      <c r="G26494" s="81"/>
      <c r="AU26494" s="25"/>
    </row>
    <row r="26495">
      <c r="D26495" s="10"/>
      <c r="E26495" s="10"/>
      <c r="G26495" s="81"/>
      <c r="AU26495" s="25"/>
    </row>
    <row r="26496">
      <c r="D26496" s="10"/>
      <c r="E26496" s="10"/>
      <c r="G26496" s="81"/>
      <c r="AU26496" s="25"/>
    </row>
    <row r="26497">
      <c r="D26497" s="10"/>
      <c r="E26497" s="10"/>
      <c r="G26497" s="81"/>
      <c r="AU26497" s="25"/>
    </row>
    <row r="26498">
      <c r="D26498" s="10"/>
      <c r="E26498" s="10"/>
      <c r="G26498" s="81"/>
      <c r="AU26498" s="25"/>
    </row>
    <row r="26499">
      <c r="D26499" s="10"/>
      <c r="E26499" s="10"/>
      <c r="G26499" s="81"/>
      <c r="AU26499" s="25"/>
    </row>
    <row r="26500">
      <c r="D26500" s="10"/>
      <c r="E26500" s="10"/>
      <c r="G26500" s="81"/>
      <c r="AU26500" s="25"/>
    </row>
    <row r="26501">
      <c r="D26501" s="10"/>
      <c r="E26501" s="10"/>
      <c r="G26501" s="81"/>
      <c r="AU26501" s="25"/>
    </row>
    <row r="26502">
      <c r="D26502" s="10"/>
      <c r="E26502" s="10"/>
      <c r="G26502" s="81"/>
      <c r="AU26502" s="25"/>
    </row>
    <row r="26503">
      <c r="D26503" s="10"/>
      <c r="E26503" s="10"/>
      <c r="G26503" s="81"/>
      <c r="AU26503" s="25"/>
    </row>
    <row r="26504">
      <c r="D26504" s="10"/>
      <c r="E26504" s="10"/>
      <c r="G26504" s="81"/>
      <c r="AU26504" s="25"/>
    </row>
    <row r="26505">
      <c r="D26505" s="10"/>
      <c r="E26505" s="10"/>
      <c r="G26505" s="81"/>
      <c r="AU26505" s="25"/>
    </row>
    <row r="26506">
      <c r="D26506" s="10"/>
      <c r="E26506" s="10"/>
      <c r="G26506" s="81"/>
      <c r="AU26506" s="25"/>
    </row>
    <row r="26507">
      <c r="D26507" s="10"/>
      <c r="E26507" s="10"/>
      <c r="G26507" s="81"/>
      <c r="AU26507" s="25"/>
    </row>
    <row r="26508">
      <c r="D26508" s="10"/>
      <c r="E26508" s="10"/>
      <c r="G26508" s="81"/>
      <c r="AU26508" s="25"/>
    </row>
    <row r="26509">
      <c r="D26509" s="10"/>
      <c r="E26509" s="10"/>
      <c r="G26509" s="81"/>
      <c r="AU26509" s="25"/>
    </row>
    <row r="26510">
      <c r="D26510" s="10"/>
      <c r="E26510" s="10"/>
      <c r="G26510" s="81"/>
      <c r="AU26510" s="25"/>
    </row>
    <row r="26511">
      <c r="D26511" s="10"/>
      <c r="E26511" s="10"/>
      <c r="G26511" s="81"/>
      <c r="AU26511" s="25"/>
    </row>
    <row r="26512">
      <c r="D26512" s="10"/>
      <c r="E26512" s="10"/>
      <c r="G26512" s="81"/>
      <c r="AU26512" s="25"/>
    </row>
    <row r="26513">
      <c r="D26513" s="10"/>
      <c r="E26513" s="10"/>
      <c r="G26513" s="81"/>
      <c r="AU26513" s="25"/>
    </row>
    <row r="26514">
      <c r="D26514" s="10"/>
      <c r="E26514" s="10"/>
      <c r="G26514" s="81"/>
      <c r="AU26514" s="25"/>
    </row>
    <row r="26515">
      <c r="D26515" s="10"/>
      <c r="E26515" s="10"/>
      <c r="G26515" s="81"/>
      <c r="AU26515" s="25"/>
    </row>
    <row r="26516">
      <c r="D26516" s="10"/>
      <c r="E26516" s="10"/>
      <c r="G26516" s="81"/>
      <c r="AU26516" s="25"/>
    </row>
    <row r="26517">
      <c r="D26517" s="10"/>
      <c r="E26517" s="10"/>
      <c r="G26517" s="81"/>
      <c r="AU26517" s="25"/>
    </row>
    <row r="26518">
      <c r="D26518" s="10"/>
      <c r="E26518" s="10"/>
      <c r="G26518" s="81"/>
      <c r="AU26518" s="25"/>
    </row>
    <row r="26519">
      <c r="D26519" s="10"/>
      <c r="E26519" s="10"/>
      <c r="G26519" s="81"/>
      <c r="AU26519" s="25"/>
    </row>
    <row r="26520">
      <c r="D26520" s="10"/>
      <c r="E26520" s="10"/>
      <c r="G26520" s="81"/>
      <c r="AU26520" s="25"/>
    </row>
    <row r="26521">
      <c r="D26521" s="10"/>
      <c r="E26521" s="10"/>
      <c r="G26521" s="81"/>
      <c r="AU26521" s="25"/>
    </row>
    <row r="26522">
      <c r="D26522" s="10"/>
      <c r="E26522" s="10"/>
      <c r="G26522" s="81"/>
      <c r="AU26522" s="25"/>
    </row>
    <row r="26523">
      <c r="D26523" s="10"/>
      <c r="E26523" s="10"/>
      <c r="G26523" s="81"/>
      <c r="AU26523" s="25"/>
    </row>
    <row r="26524">
      <c r="D26524" s="10"/>
      <c r="E26524" s="10"/>
      <c r="G26524" s="81"/>
      <c r="AU26524" s="25"/>
    </row>
    <row r="26525">
      <c r="D26525" s="10"/>
      <c r="E26525" s="10"/>
      <c r="G26525" s="81"/>
      <c r="AU26525" s="25"/>
    </row>
    <row r="26526">
      <c r="D26526" s="10"/>
      <c r="E26526" s="10"/>
      <c r="G26526" s="81"/>
      <c r="AU26526" s="25"/>
    </row>
    <row r="26527">
      <c r="D26527" s="10"/>
      <c r="E26527" s="10"/>
      <c r="G26527" s="81"/>
      <c r="AU26527" s="25"/>
    </row>
    <row r="26528">
      <c r="D26528" s="10"/>
      <c r="E26528" s="10"/>
      <c r="G26528" s="81"/>
      <c r="AU26528" s="25"/>
    </row>
    <row r="26529">
      <c r="D26529" s="10"/>
      <c r="E26529" s="10"/>
      <c r="G26529" s="81"/>
      <c r="AU26529" s="25"/>
    </row>
    <row r="26530">
      <c r="D26530" s="10"/>
      <c r="E26530" s="10"/>
      <c r="G26530" s="81"/>
      <c r="AU26530" s="25"/>
    </row>
    <row r="26531">
      <c r="D26531" s="10"/>
      <c r="E26531" s="10"/>
      <c r="G26531" s="81"/>
      <c r="AU26531" s="25"/>
    </row>
    <row r="26532">
      <c r="D26532" s="10"/>
      <c r="E26532" s="10"/>
      <c r="G26532" s="81"/>
      <c r="AU26532" s="25"/>
    </row>
    <row r="26533">
      <c r="D26533" s="10"/>
      <c r="E26533" s="10"/>
      <c r="G26533" s="81"/>
      <c r="AU26533" s="25"/>
    </row>
    <row r="26534">
      <c r="D26534" s="10"/>
      <c r="E26534" s="10"/>
      <c r="G26534" s="81"/>
      <c r="AU26534" s="25"/>
    </row>
    <row r="26535">
      <c r="D26535" s="10"/>
      <c r="E26535" s="10"/>
      <c r="G26535" s="81"/>
      <c r="AU26535" s="25"/>
    </row>
    <row r="26536">
      <c r="D26536" s="10"/>
      <c r="E26536" s="10"/>
      <c r="G26536" s="81"/>
      <c r="AU26536" s="25"/>
    </row>
    <row r="26537">
      <c r="D26537" s="10"/>
      <c r="E26537" s="10"/>
      <c r="G26537" s="81"/>
      <c r="AU26537" s="25"/>
    </row>
    <row r="26538">
      <c r="D26538" s="10"/>
      <c r="E26538" s="10"/>
      <c r="G26538" s="81"/>
      <c r="AU26538" s="25"/>
    </row>
    <row r="26539">
      <c r="D26539" s="10"/>
      <c r="E26539" s="10"/>
      <c r="G26539" s="81"/>
      <c r="AU26539" s="25"/>
    </row>
    <row r="26540">
      <c r="D26540" s="10"/>
      <c r="E26540" s="10"/>
      <c r="G26540" s="81"/>
      <c r="AU26540" s="25"/>
    </row>
    <row r="26541">
      <c r="D26541" s="10"/>
      <c r="E26541" s="10"/>
      <c r="G26541" s="81"/>
      <c r="AU26541" s="25"/>
    </row>
    <row r="26542">
      <c r="D26542" s="10"/>
      <c r="E26542" s="10"/>
      <c r="G26542" s="81"/>
      <c r="AU26542" s="25"/>
    </row>
    <row r="26543">
      <c r="D26543" s="10"/>
      <c r="E26543" s="10"/>
      <c r="G26543" s="81"/>
      <c r="AU26543" s="25"/>
    </row>
    <row r="26544">
      <c r="D26544" s="10"/>
      <c r="E26544" s="10"/>
      <c r="G26544" s="81"/>
      <c r="AU26544" s="25"/>
    </row>
    <row r="26545">
      <c r="D26545" s="10"/>
      <c r="E26545" s="10"/>
      <c r="G26545" s="81"/>
      <c r="AU26545" s="25"/>
    </row>
    <row r="26546">
      <c r="D26546" s="10"/>
      <c r="E26546" s="10"/>
      <c r="G26546" s="81"/>
      <c r="AU26546" s="25"/>
    </row>
    <row r="26547">
      <c r="D26547" s="10"/>
      <c r="E26547" s="10"/>
      <c r="G26547" s="81"/>
      <c r="AU26547" s="25"/>
    </row>
    <row r="26548">
      <c r="D26548" s="10"/>
      <c r="E26548" s="10"/>
      <c r="G26548" s="81"/>
      <c r="AU26548" s="25"/>
    </row>
    <row r="26549">
      <c r="D26549" s="10"/>
      <c r="E26549" s="10"/>
      <c r="G26549" s="81"/>
      <c r="AU26549" s="25"/>
    </row>
    <row r="26550">
      <c r="D26550" s="10"/>
      <c r="E26550" s="10"/>
      <c r="G26550" s="81"/>
      <c r="AU26550" s="25"/>
    </row>
    <row r="26551">
      <c r="D26551" s="10"/>
      <c r="E26551" s="10"/>
      <c r="G26551" s="81"/>
      <c r="AU26551" s="25"/>
    </row>
    <row r="26552">
      <c r="D26552" s="10"/>
      <c r="E26552" s="10"/>
      <c r="G26552" s="81"/>
      <c r="AU26552" s="25"/>
    </row>
    <row r="26553">
      <c r="D26553" s="10"/>
      <c r="E26553" s="10"/>
      <c r="G26553" s="81"/>
      <c r="AU26553" s="25"/>
    </row>
    <row r="26554">
      <c r="D26554" s="10"/>
      <c r="E26554" s="10"/>
      <c r="G26554" s="81"/>
      <c r="AU26554" s="25"/>
    </row>
    <row r="26555">
      <c r="D26555" s="10"/>
      <c r="E26555" s="10"/>
      <c r="G26555" s="81"/>
      <c r="AU26555" s="25"/>
    </row>
    <row r="26556">
      <c r="D26556" s="10"/>
      <c r="E26556" s="10"/>
      <c r="G26556" s="81"/>
      <c r="AU26556" s="25"/>
    </row>
    <row r="26557">
      <c r="D26557" s="10"/>
      <c r="E26557" s="10"/>
      <c r="G26557" s="81"/>
      <c r="AU26557" s="25"/>
    </row>
    <row r="26558">
      <c r="D26558" s="10"/>
      <c r="E26558" s="10"/>
      <c r="G26558" s="81"/>
      <c r="AU26558" s="25"/>
    </row>
    <row r="26559">
      <c r="D26559" s="10"/>
      <c r="E26559" s="10"/>
      <c r="G26559" s="81"/>
      <c r="AU26559" s="25"/>
    </row>
    <row r="26560">
      <c r="D26560" s="10"/>
      <c r="E26560" s="10"/>
      <c r="G26560" s="81"/>
      <c r="AU26560" s="25"/>
    </row>
    <row r="26561">
      <c r="D26561" s="10"/>
      <c r="E26561" s="10"/>
      <c r="G26561" s="81"/>
      <c r="AU26561" s="25"/>
    </row>
    <row r="26562">
      <c r="D26562" s="10"/>
      <c r="E26562" s="10"/>
      <c r="G26562" s="81"/>
      <c r="AU26562" s="25"/>
    </row>
    <row r="26563">
      <c r="D26563" s="10"/>
      <c r="E26563" s="10"/>
      <c r="G26563" s="81"/>
      <c r="AU26563" s="25"/>
    </row>
    <row r="26564">
      <c r="D26564" s="10"/>
      <c r="E26564" s="10"/>
      <c r="G26564" s="81"/>
      <c r="AU26564" s="25"/>
    </row>
    <row r="26565">
      <c r="D26565" s="10"/>
      <c r="E26565" s="10"/>
      <c r="G26565" s="81"/>
      <c r="AU26565" s="25"/>
    </row>
    <row r="26566">
      <c r="D26566" s="10"/>
      <c r="E26566" s="10"/>
      <c r="G26566" s="81"/>
      <c r="AU26566" s="25"/>
    </row>
    <row r="26567">
      <c r="D26567" s="10"/>
      <c r="E26567" s="10"/>
      <c r="G26567" s="81"/>
      <c r="AU26567" s="25"/>
    </row>
    <row r="26568">
      <c r="D26568" s="10"/>
      <c r="E26568" s="10"/>
      <c r="G26568" s="81"/>
      <c r="AU26568" s="25"/>
    </row>
    <row r="26569">
      <c r="D26569" s="10"/>
      <c r="E26569" s="10"/>
      <c r="G26569" s="81"/>
      <c r="AU26569" s="25"/>
    </row>
    <row r="26570">
      <c r="D26570" s="10"/>
      <c r="E26570" s="10"/>
      <c r="G26570" s="81"/>
      <c r="AU26570" s="25"/>
    </row>
    <row r="26571">
      <c r="D26571" s="10"/>
      <c r="E26571" s="10"/>
      <c r="G26571" s="81"/>
      <c r="AU26571" s="25"/>
    </row>
    <row r="26572">
      <c r="D26572" s="10"/>
      <c r="E26572" s="10"/>
      <c r="G26572" s="81"/>
      <c r="AU26572" s="25"/>
    </row>
    <row r="26573">
      <c r="D26573" s="10"/>
      <c r="E26573" s="10"/>
      <c r="G26573" s="81"/>
      <c r="AU26573" s="25"/>
    </row>
    <row r="26574">
      <c r="D26574" s="10"/>
      <c r="E26574" s="10"/>
      <c r="G26574" s="81"/>
      <c r="AU26574" s="25"/>
    </row>
    <row r="26575">
      <c r="D26575" s="10"/>
      <c r="E26575" s="10"/>
      <c r="G26575" s="81"/>
      <c r="AU26575" s="25"/>
    </row>
    <row r="26576">
      <c r="D26576" s="10"/>
      <c r="E26576" s="10"/>
      <c r="G26576" s="81"/>
      <c r="AU26576" s="25"/>
    </row>
    <row r="26577">
      <c r="D26577" s="10"/>
      <c r="E26577" s="10"/>
      <c r="G26577" s="81"/>
      <c r="AU26577" s="25"/>
    </row>
    <row r="26578">
      <c r="D26578" s="10"/>
      <c r="E26578" s="10"/>
      <c r="G26578" s="81"/>
      <c r="AU26578" s="25"/>
    </row>
    <row r="26579">
      <c r="D26579" s="10"/>
      <c r="E26579" s="10"/>
      <c r="G26579" s="81"/>
      <c r="AU26579" s="25"/>
    </row>
    <row r="26580">
      <c r="D26580" s="10"/>
      <c r="E26580" s="10"/>
      <c r="G26580" s="81"/>
      <c r="AU26580" s="25"/>
    </row>
    <row r="26581">
      <c r="D26581" s="10"/>
      <c r="E26581" s="10"/>
      <c r="G26581" s="81"/>
      <c r="AU26581" s="25"/>
    </row>
    <row r="26582">
      <c r="D26582" s="10"/>
      <c r="E26582" s="10"/>
      <c r="G26582" s="81"/>
      <c r="AU26582" s="25"/>
    </row>
    <row r="26583">
      <c r="D26583" s="10"/>
      <c r="E26583" s="10"/>
      <c r="G26583" s="81"/>
      <c r="AU26583" s="25"/>
    </row>
    <row r="26584">
      <c r="D26584" s="10"/>
      <c r="E26584" s="10"/>
      <c r="G26584" s="81"/>
      <c r="AU26584" s="25"/>
    </row>
    <row r="26585">
      <c r="D26585" s="10"/>
      <c r="E26585" s="10"/>
      <c r="G26585" s="81"/>
      <c r="AU26585" s="25"/>
    </row>
    <row r="26586">
      <c r="D26586" s="10"/>
      <c r="E26586" s="10"/>
      <c r="G26586" s="81"/>
      <c r="AU26586" s="25"/>
    </row>
    <row r="26587">
      <c r="D26587" s="10"/>
      <c r="E26587" s="10"/>
      <c r="G26587" s="81"/>
      <c r="AU26587" s="25"/>
    </row>
    <row r="26588">
      <c r="D26588" s="10"/>
      <c r="E26588" s="10"/>
      <c r="G26588" s="81"/>
      <c r="AU26588" s="25"/>
    </row>
    <row r="26589">
      <c r="D26589" s="10"/>
      <c r="E26589" s="10"/>
      <c r="G26589" s="81"/>
      <c r="AU26589" s="25"/>
    </row>
    <row r="26590">
      <c r="D26590" s="10"/>
      <c r="E26590" s="10"/>
      <c r="G26590" s="81"/>
      <c r="AU26590" s="25"/>
    </row>
    <row r="26591">
      <c r="D26591" s="10"/>
      <c r="E26591" s="10"/>
      <c r="G26591" s="81"/>
      <c r="AU26591" s="25"/>
    </row>
    <row r="26592">
      <c r="D26592" s="10"/>
      <c r="E26592" s="10"/>
      <c r="G26592" s="81"/>
      <c r="AU26592" s="25"/>
    </row>
    <row r="26593">
      <c r="D26593" s="10"/>
      <c r="E26593" s="10"/>
      <c r="G26593" s="81"/>
      <c r="AU26593" s="25"/>
    </row>
    <row r="26594">
      <c r="D26594" s="10"/>
      <c r="E26594" s="10"/>
      <c r="G26594" s="81"/>
      <c r="AU26594" s="25"/>
    </row>
    <row r="26595">
      <c r="D26595" s="10"/>
      <c r="E26595" s="10"/>
      <c r="G26595" s="81"/>
      <c r="AU26595" s="25"/>
    </row>
    <row r="26596">
      <c r="D26596" s="10"/>
      <c r="E26596" s="10"/>
      <c r="G26596" s="81"/>
      <c r="AU26596" s="25"/>
    </row>
    <row r="26597">
      <c r="D26597" s="10"/>
      <c r="E26597" s="10"/>
      <c r="G26597" s="81"/>
      <c r="AU26597" s="25"/>
    </row>
    <row r="26598">
      <c r="D26598" s="10"/>
      <c r="E26598" s="10"/>
      <c r="G26598" s="81"/>
      <c r="AU26598" s="25"/>
    </row>
    <row r="26599">
      <c r="D26599" s="10"/>
      <c r="E26599" s="10"/>
      <c r="G26599" s="81"/>
      <c r="AU26599" s="25"/>
    </row>
    <row r="26600">
      <c r="D26600" s="10"/>
      <c r="E26600" s="10"/>
      <c r="G26600" s="81"/>
      <c r="AU26600" s="25"/>
    </row>
    <row r="26601">
      <c r="D26601" s="10"/>
      <c r="E26601" s="10"/>
      <c r="G26601" s="81"/>
      <c r="AU26601" s="25"/>
    </row>
    <row r="26602">
      <c r="D26602" s="10"/>
      <c r="E26602" s="10"/>
      <c r="G26602" s="81"/>
      <c r="AU26602" s="25"/>
    </row>
    <row r="26603">
      <c r="D26603" s="10"/>
      <c r="E26603" s="10"/>
      <c r="G26603" s="81"/>
      <c r="AU26603" s="25"/>
    </row>
    <row r="26604">
      <c r="D26604" s="10"/>
      <c r="E26604" s="10"/>
      <c r="G26604" s="81"/>
      <c r="AU26604" s="25"/>
    </row>
    <row r="26605">
      <c r="D26605" s="10"/>
      <c r="E26605" s="10"/>
      <c r="G26605" s="81"/>
      <c r="AU26605" s="25"/>
    </row>
    <row r="26606">
      <c r="D26606" s="10"/>
      <c r="E26606" s="10"/>
      <c r="G26606" s="81"/>
      <c r="AU26606" s="25"/>
    </row>
    <row r="26607">
      <c r="D26607" s="10"/>
      <c r="E26607" s="10"/>
      <c r="G26607" s="81"/>
      <c r="AU26607" s="25"/>
    </row>
    <row r="26608">
      <c r="D26608" s="10"/>
      <c r="E26608" s="10"/>
      <c r="G26608" s="81"/>
      <c r="AU26608" s="25"/>
    </row>
    <row r="26609">
      <c r="D26609" s="10"/>
      <c r="E26609" s="10"/>
      <c r="G26609" s="81"/>
      <c r="AU26609" s="25"/>
    </row>
    <row r="26610">
      <c r="D26610" s="10"/>
      <c r="E26610" s="10"/>
      <c r="G26610" s="81"/>
      <c r="AU26610" s="25"/>
    </row>
    <row r="26611">
      <c r="D26611" s="10"/>
      <c r="E26611" s="10"/>
      <c r="G26611" s="81"/>
      <c r="AU26611" s="25"/>
    </row>
    <row r="26612">
      <c r="D26612" s="10"/>
      <c r="E26612" s="10"/>
      <c r="G26612" s="81"/>
      <c r="AU26612" s="25"/>
    </row>
    <row r="26613">
      <c r="D26613" s="10"/>
      <c r="E26613" s="10"/>
      <c r="G26613" s="81"/>
      <c r="AU26613" s="25"/>
    </row>
    <row r="26614">
      <c r="D26614" s="10"/>
      <c r="E26614" s="10"/>
      <c r="G26614" s="81"/>
      <c r="AU26614" s="25"/>
    </row>
    <row r="26615">
      <c r="D26615" s="10"/>
      <c r="E26615" s="10"/>
      <c r="G26615" s="81"/>
      <c r="AU26615" s="25"/>
    </row>
    <row r="26616">
      <c r="D26616" s="10"/>
      <c r="E26616" s="10"/>
      <c r="G26616" s="81"/>
      <c r="AU26616" s="25"/>
    </row>
    <row r="26617">
      <c r="D26617" s="10"/>
      <c r="E26617" s="10"/>
      <c r="G26617" s="81"/>
      <c r="AU26617" s="25"/>
    </row>
    <row r="26618">
      <c r="D26618" s="10"/>
      <c r="E26618" s="10"/>
      <c r="G26618" s="81"/>
      <c r="AU26618" s="25"/>
    </row>
    <row r="26619">
      <c r="D26619" s="10"/>
      <c r="E26619" s="10"/>
      <c r="G26619" s="81"/>
      <c r="AU26619" s="25"/>
    </row>
    <row r="26620">
      <c r="D26620" s="10"/>
      <c r="E26620" s="10"/>
      <c r="G26620" s="81"/>
      <c r="AU26620" s="25"/>
    </row>
    <row r="26621">
      <c r="D26621" s="10"/>
      <c r="E26621" s="10"/>
      <c r="G26621" s="81"/>
      <c r="AU26621" s="25"/>
    </row>
    <row r="26622">
      <c r="D26622" s="10"/>
      <c r="E26622" s="10"/>
      <c r="G26622" s="81"/>
      <c r="AU26622" s="25"/>
    </row>
    <row r="26623">
      <c r="D26623" s="10"/>
      <c r="E26623" s="10"/>
      <c r="G26623" s="81"/>
      <c r="AU26623" s="25"/>
    </row>
    <row r="26624">
      <c r="D26624" s="10"/>
      <c r="E26624" s="10"/>
      <c r="G26624" s="81"/>
      <c r="AU26624" s="25"/>
    </row>
    <row r="26625">
      <c r="D26625" s="10"/>
      <c r="E26625" s="10"/>
      <c r="G26625" s="81"/>
      <c r="AU26625" s="25"/>
    </row>
    <row r="26626">
      <c r="D26626" s="10"/>
      <c r="E26626" s="10"/>
      <c r="G26626" s="81"/>
      <c r="AU26626" s="25"/>
    </row>
    <row r="26627">
      <c r="D26627" s="10"/>
      <c r="E26627" s="10"/>
      <c r="G26627" s="81"/>
      <c r="AU26627" s="25"/>
    </row>
    <row r="26628">
      <c r="D26628" s="10"/>
      <c r="E26628" s="10"/>
      <c r="G26628" s="81"/>
      <c r="AU26628" s="25"/>
    </row>
    <row r="26629">
      <c r="D26629" s="10"/>
      <c r="E26629" s="10"/>
      <c r="G26629" s="81"/>
      <c r="AU26629" s="25"/>
    </row>
    <row r="26630">
      <c r="D26630" s="10"/>
      <c r="E26630" s="10"/>
      <c r="G26630" s="81"/>
      <c r="AU26630" s="25"/>
    </row>
    <row r="26631">
      <c r="D26631" s="10"/>
      <c r="E26631" s="10"/>
      <c r="G26631" s="81"/>
      <c r="AU26631" s="25"/>
    </row>
    <row r="26632">
      <c r="D26632" s="10"/>
      <c r="E26632" s="10"/>
      <c r="G26632" s="81"/>
      <c r="AU26632" s="25"/>
    </row>
    <row r="26633">
      <c r="D26633" s="10"/>
      <c r="E26633" s="10"/>
      <c r="G26633" s="81"/>
      <c r="AU26633" s="25"/>
    </row>
    <row r="26634">
      <c r="D26634" s="10"/>
      <c r="E26634" s="10"/>
      <c r="G26634" s="81"/>
      <c r="AU26634" s="25"/>
    </row>
    <row r="26635">
      <c r="D26635" s="10"/>
      <c r="E26635" s="10"/>
      <c r="G26635" s="81"/>
      <c r="AU26635" s="25"/>
    </row>
    <row r="26636">
      <c r="D26636" s="10"/>
      <c r="E26636" s="10"/>
      <c r="G26636" s="81"/>
      <c r="AU26636" s="25"/>
    </row>
    <row r="26637">
      <c r="D26637" s="10"/>
      <c r="E26637" s="10"/>
      <c r="G26637" s="81"/>
      <c r="AU26637" s="25"/>
    </row>
    <row r="26638">
      <c r="D26638" s="10"/>
      <c r="E26638" s="10"/>
      <c r="G26638" s="81"/>
      <c r="AU26638" s="25"/>
    </row>
    <row r="26639">
      <c r="D26639" s="10"/>
      <c r="E26639" s="10"/>
      <c r="G26639" s="81"/>
      <c r="AU26639" s="25"/>
    </row>
    <row r="26640">
      <c r="D26640" s="10"/>
      <c r="E26640" s="10"/>
      <c r="G26640" s="81"/>
      <c r="AU26640" s="25"/>
    </row>
    <row r="26641">
      <c r="D26641" s="10"/>
      <c r="E26641" s="10"/>
      <c r="G26641" s="81"/>
      <c r="AU26641" s="25"/>
    </row>
    <row r="26642">
      <c r="D26642" s="10"/>
      <c r="E26642" s="10"/>
      <c r="G26642" s="81"/>
      <c r="AU26642" s="25"/>
    </row>
    <row r="26643">
      <c r="D26643" s="10"/>
      <c r="E26643" s="10"/>
      <c r="G26643" s="81"/>
      <c r="AU26643" s="25"/>
    </row>
    <row r="26644">
      <c r="D26644" s="10"/>
      <c r="E26644" s="10"/>
      <c r="G26644" s="81"/>
      <c r="AU26644" s="25"/>
    </row>
    <row r="26645">
      <c r="D26645" s="10"/>
      <c r="E26645" s="10"/>
      <c r="G26645" s="81"/>
      <c r="AU26645" s="25"/>
    </row>
    <row r="26646">
      <c r="D26646" s="10"/>
      <c r="E26646" s="10"/>
      <c r="G26646" s="81"/>
      <c r="AU26646" s="25"/>
    </row>
    <row r="26647">
      <c r="D26647" s="10"/>
      <c r="E26647" s="10"/>
      <c r="G26647" s="81"/>
      <c r="AU26647" s="25"/>
    </row>
    <row r="26648">
      <c r="D26648" s="10"/>
      <c r="E26648" s="10"/>
      <c r="G26648" s="81"/>
      <c r="AU26648" s="25"/>
    </row>
    <row r="26649">
      <c r="D26649" s="10"/>
      <c r="E26649" s="10"/>
      <c r="G26649" s="81"/>
      <c r="AU26649" s="25"/>
    </row>
    <row r="26650">
      <c r="D26650" s="10"/>
      <c r="E26650" s="10"/>
      <c r="G26650" s="81"/>
      <c r="AU26650" s="25"/>
    </row>
    <row r="26651">
      <c r="D26651" s="10"/>
      <c r="E26651" s="10"/>
      <c r="G26651" s="81"/>
      <c r="AU26651" s="25"/>
    </row>
    <row r="26652">
      <c r="D26652" s="10"/>
      <c r="E26652" s="10"/>
      <c r="G26652" s="81"/>
      <c r="AU26652" s="25"/>
    </row>
    <row r="26653">
      <c r="D26653" s="10"/>
      <c r="E26653" s="10"/>
      <c r="G26653" s="81"/>
      <c r="AU26653" s="25"/>
    </row>
    <row r="26654">
      <c r="D26654" s="10"/>
      <c r="E26654" s="10"/>
      <c r="G26654" s="81"/>
      <c r="AU26654" s="25"/>
    </row>
    <row r="26655">
      <c r="D26655" s="10"/>
      <c r="E26655" s="10"/>
      <c r="G26655" s="81"/>
      <c r="AU26655" s="25"/>
    </row>
    <row r="26656">
      <c r="D26656" s="10"/>
      <c r="E26656" s="10"/>
      <c r="G26656" s="81"/>
      <c r="AU26656" s="25"/>
    </row>
    <row r="26657">
      <c r="D26657" s="10"/>
      <c r="E26657" s="10"/>
      <c r="G26657" s="81"/>
      <c r="AU26657" s="25"/>
    </row>
    <row r="26658">
      <c r="D26658" s="10"/>
      <c r="E26658" s="10"/>
      <c r="G26658" s="81"/>
      <c r="AU26658" s="25"/>
    </row>
    <row r="26659">
      <c r="D26659" s="10"/>
      <c r="E26659" s="10"/>
      <c r="G26659" s="81"/>
      <c r="AU26659" s="25"/>
    </row>
    <row r="26660">
      <c r="D26660" s="10"/>
      <c r="E26660" s="10"/>
      <c r="G26660" s="81"/>
      <c r="AU26660" s="25"/>
    </row>
    <row r="26661">
      <c r="D26661" s="10"/>
      <c r="E26661" s="10"/>
      <c r="G26661" s="81"/>
      <c r="AU26661" s="25"/>
    </row>
    <row r="26662">
      <c r="D26662" s="10"/>
      <c r="E26662" s="10"/>
      <c r="G26662" s="81"/>
      <c r="AU26662" s="25"/>
    </row>
    <row r="26663">
      <c r="D26663" s="10"/>
      <c r="E26663" s="10"/>
      <c r="G26663" s="81"/>
      <c r="AU26663" s="25"/>
    </row>
    <row r="26664">
      <c r="D26664" s="10"/>
      <c r="E26664" s="10"/>
      <c r="G26664" s="81"/>
      <c r="AU26664" s="25"/>
    </row>
    <row r="26665">
      <c r="D26665" s="10"/>
      <c r="E26665" s="10"/>
      <c r="G26665" s="81"/>
      <c r="AU26665" s="25"/>
    </row>
    <row r="26666">
      <c r="D26666" s="10"/>
      <c r="E26666" s="10"/>
      <c r="G26666" s="81"/>
      <c r="AU26666" s="25"/>
    </row>
    <row r="26667">
      <c r="D26667" s="10"/>
      <c r="E26667" s="10"/>
      <c r="G26667" s="81"/>
      <c r="AU26667" s="25"/>
    </row>
    <row r="26668">
      <c r="D26668" s="10"/>
      <c r="E26668" s="10"/>
      <c r="G26668" s="81"/>
      <c r="AU26668" s="25"/>
    </row>
    <row r="26669">
      <c r="D26669" s="10"/>
      <c r="E26669" s="10"/>
      <c r="G26669" s="81"/>
      <c r="AU26669" s="25"/>
    </row>
    <row r="26670">
      <c r="D26670" s="10"/>
      <c r="E26670" s="10"/>
      <c r="G26670" s="81"/>
      <c r="AU26670" s="25"/>
    </row>
    <row r="26671">
      <c r="D26671" s="10"/>
      <c r="E26671" s="10"/>
      <c r="G26671" s="81"/>
      <c r="AU26671" s="25"/>
    </row>
    <row r="26672">
      <c r="D26672" s="10"/>
      <c r="E26672" s="10"/>
      <c r="G26672" s="81"/>
      <c r="AU26672" s="25"/>
    </row>
    <row r="26673">
      <c r="D26673" s="10"/>
      <c r="E26673" s="10"/>
      <c r="G26673" s="81"/>
      <c r="AU26673" s="25"/>
    </row>
    <row r="26674">
      <c r="D26674" s="10"/>
      <c r="E26674" s="10"/>
      <c r="G26674" s="81"/>
      <c r="AU26674" s="25"/>
    </row>
    <row r="26675">
      <c r="D26675" s="10"/>
      <c r="E26675" s="10"/>
      <c r="G26675" s="81"/>
      <c r="AU26675" s="25"/>
    </row>
    <row r="26676">
      <c r="D26676" s="10"/>
      <c r="E26676" s="10"/>
      <c r="G26676" s="81"/>
      <c r="AU26676" s="25"/>
    </row>
    <row r="26677">
      <c r="D26677" s="10"/>
      <c r="E26677" s="10"/>
      <c r="G26677" s="81"/>
      <c r="AU26677" s="25"/>
    </row>
    <row r="26678">
      <c r="D26678" s="10"/>
      <c r="E26678" s="10"/>
      <c r="G26678" s="81"/>
      <c r="AU26678" s="25"/>
    </row>
    <row r="26679">
      <c r="D26679" s="10"/>
      <c r="E26679" s="10"/>
      <c r="G26679" s="81"/>
      <c r="AU26679" s="25"/>
    </row>
    <row r="26680">
      <c r="D26680" s="10"/>
      <c r="E26680" s="10"/>
      <c r="G26680" s="81"/>
      <c r="AU26680" s="25"/>
    </row>
    <row r="26681">
      <c r="D26681" s="10"/>
      <c r="E26681" s="10"/>
      <c r="G26681" s="81"/>
      <c r="AU26681" s="25"/>
    </row>
    <row r="26682">
      <c r="D26682" s="10"/>
      <c r="E26682" s="10"/>
      <c r="G26682" s="81"/>
      <c r="AU26682" s="25"/>
    </row>
    <row r="26683">
      <c r="D26683" s="10"/>
      <c r="E26683" s="10"/>
      <c r="G26683" s="81"/>
      <c r="AU26683" s="25"/>
    </row>
    <row r="26684">
      <c r="D26684" s="10"/>
      <c r="E26684" s="10"/>
      <c r="G26684" s="81"/>
      <c r="AU26684" s="25"/>
    </row>
    <row r="26685">
      <c r="D26685" s="10"/>
      <c r="E26685" s="10"/>
      <c r="G26685" s="81"/>
      <c r="AU26685" s="25"/>
    </row>
    <row r="26686">
      <c r="D26686" s="10"/>
      <c r="E26686" s="10"/>
      <c r="G26686" s="81"/>
      <c r="AU26686" s="25"/>
    </row>
    <row r="26687">
      <c r="D26687" s="10"/>
      <c r="E26687" s="10"/>
      <c r="G26687" s="81"/>
      <c r="AU26687" s="25"/>
    </row>
    <row r="26688">
      <c r="D26688" s="10"/>
      <c r="E26688" s="10"/>
      <c r="G26688" s="81"/>
      <c r="AU26688" s="25"/>
    </row>
    <row r="26689">
      <c r="D26689" s="10"/>
      <c r="E26689" s="10"/>
      <c r="G26689" s="81"/>
      <c r="AU26689" s="25"/>
    </row>
    <row r="26690">
      <c r="D26690" s="10"/>
      <c r="E26690" s="10"/>
      <c r="G26690" s="81"/>
      <c r="AU26690" s="25"/>
    </row>
    <row r="26691">
      <c r="D26691" s="10"/>
      <c r="E26691" s="10"/>
      <c r="G26691" s="81"/>
      <c r="AU26691" s="25"/>
    </row>
    <row r="26692">
      <c r="D26692" s="10"/>
      <c r="E26692" s="10"/>
      <c r="G26692" s="81"/>
      <c r="AU26692" s="25"/>
    </row>
    <row r="26693">
      <c r="D26693" s="10"/>
      <c r="E26693" s="10"/>
      <c r="G26693" s="81"/>
      <c r="AU26693" s="25"/>
    </row>
    <row r="26694">
      <c r="D26694" s="10"/>
      <c r="E26694" s="10"/>
      <c r="G26694" s="81"/>
      <c r="AU26694" s="25"/>
    </row>
    <row r="26695">
      <c r="D26695" s="10"/>
      <c r="E26695" s="10"/>
      <c r="G26695" s="81"/>
      <c r="AU26695" s="25"/>
    </row>
    <row r="26696">
      <c r="D26696" s="10"/>
      <c r="E26696" s="10"/>
      <c r="G26696" s="81"/>
      <c r="AU26696" s="25"/>
    </row>
    <row r="26697">
      <c r="D26697" s="10"/>
      <c r="E26697" s="10"/>
      <c r="G26697" s="81"/>
      <c r="AU26697" s="25"/>
    </row>
    <row r="26698">
      <c r="D26698" s="10"/>
      <c r="E26698" s="10"/>
      <c r="G26698" s="81"/>
      <c r="AU26698" s="25"/>
    </row>
    <row r="26699">
      <c r="D26699" s="10"/>
      <c r="E26699" s="10"/>
      <c r="G26699" s="81"/>
      <c r="AU26699" s="25"/>
    </row>
    <row r="26700">
      <c r="D26700" s="10"/>
      <c r="E26700" s="10"/>
      <c r="G26700" s="81"/>
      <c r="AU26700" s="25"/>
    </row>
    <row r="26701">
      <c r="D26701" s="10"/>
      <c r="E26701" s="10"/>
      <c r="G26701" s="81"/>
      <c r="AU26701" s="25"/>
    </row>
    <row r="26702">
      <c r="D26702" s="10"/>
      <c r="E26702" s="10"/>
      <c r="G26702" s="81"/>
      <c r="AU26702" s="25"/>
    </row>
    <row r="26703">
      <c r="D26703" s="10"/>
      <c r="E26703" s="10"/>
      <c r="G26703" s="81"/>
      <c r="AU26703" s="25"/>
    </row>
    <row r="26704">
      <c r="D26704" s="10"/>
      <c r="E26704" s="10"/>
      <c r="G26704" s="81"/>
      <c r="AU26704" s="25"/>
    </row>
    <row r="26705">
      <c r="D26705" s="10"/>
      <c r="E26705" s="10"/>
      <c r="G26705" s="81"/>
      <c r="AU26705" s="25"/>
    </row>
    <row r="26706">
      <c r="D26706" s="10"/>
      <c r="E26706" s="10"/>
      <c r="G26706" s="81"/>
      <c r="AU26706" s="25"/>
    </row>
    <row r="26707">
      <c r="D26707" s="10"/>
      <c r="E26707" s="10"/>
      <c r="G26707" s="81"/>
      <c r="AU26707" s="25"/>
    </row>
    <row r="26708">
      <c r="D26708" s="10"/>
      <c r="E26708" s="10"/>
      <c r="G26708" s="81"/>
      <c r="AU26708" s="25"/>
    </row>
    <row r="26709">
      <c r="D26709" s="10"/>
      <c r="E26709" s="10"/>
      <c r="G26709" s="81"/>
      <c r="AU26709" s="25"/>
    </row>
    <row r="26710">
      <c r="D26710" s="10"/>
      <c r="E26710" s="10"/>
      <c r="G26710" s="81"/>
      <c r="AU26710" s="25"/>
    </row>
    <row r="26711">
      <c r="D26711" s="10"/>
      <c r="E26711" s="10"/>
      <c r="G26711" s="81"/>
      <c r="AU26711" s="25"/>
    </row>
    <row r="26712">
      <c r="D26712" s="10"/>
      <c r="E26712" s="10"/>
      <c r="G26712" s="81"/>
      <c r="AU26712" s="25"/>
    </row>
    <row r="26713">
      <c r="D26713" s="10"/>
      <c r="E26713" s="10"/>
      <c r="G26713" s="81"/>
      <c r="AU26713" s="25"/>
    </row>
    <row r="26714">
      <c r="D26714" s="10"/>
      <c r="E26714" s="10"/>
      <c r="G26714" s="81"/>
      <c r="AU26714" s="25"/>
    </row>
    <row r="26715">
      <c r="D26715" s="10"/>
      <c r="E26715" s="10"/>
      <c r="G26715" s="81"/>
      <c r="AU26715" s="25"/>
    </row>
    <row r="26716">
      <c r="D26716" s="10"/>
      <c r="E26716" s="10"/>
      <c r="G26716" s="81"/>
      <c r="AU26716" s="25"/>
    </row>
    <row r="26717">
      <c r="D26717" s="10"/>
      <c r="E26717" s="10"/>
      <c r="G26717" s="81"/>
      <c r="AU26717" s="25"/>
    </row>
    <row r="26718">
      <c r="D26718" s="10"/>
      <c r="E26718" s="10"/>
      <c r="G26718" s="81"/>
      <c r="AU26718" s="25"/>
    </row>
    <row r="26719">
      <c r="D26719" s="10"/>
      <c r="E26719" s="10"/>
      <c r="G26719" s="81"/>
      <c r="AU26719" s="25"/>
    </row>
    <row r="26720">
      <c r="D26720" s="10"/>
      <c r="E26720" s="10"/>
      <c r="G26720" s="81"/>
      <c r="AU26720" s="25"/>
    </row>
    <row r="26721">
      <c r="D26721" s="10"/>
      <c r="E26721" s="10"/>
      <c r="G26721" s="81"/>
      <c r="AU26721" s="25"/>
    </row>
    <row r="26722">
      <c r="D26722" s="10"/>
      <c r="E26722" s="10"/>
      <c r="G26722" s="81"/>
      <c r="AU26722" s="25"/>
    </row>
    <row r="26723">
      <c r="D26723" s="10"/>
      <c r="E26723" s="10"/>
      <c r="G26723" s="81"/>
      <c r="AU26723" s="25"/>
    </row>
    <row r="26724">
      <c r="D26724" s="10"/>
      <c r="E26724" s="10"/>
      <c r="G26724" s="81"/>
      <c r="AU26724" s="25"/>
    </row>
    <row r="26725">
      <c r="D26725" s="10"/>
      <c r="E26725" s="10"/>
      <c r="G26725" s="81"/>
      <c r="AU26725" s="25"/>
    </row>
    <row r="26726">
      <c r="D26726" s="10"/>
      <c r="E26726" s="10"/>
      <c r="G26726" s="81"/>
      <c r="AU26726" s="25"/>
    </row>
    <row r="26727">
      <c r="D26727" s="10"/>
      <c r="E26727" s="10"/>
      <c r="G26727" s="81"/>
      <c r="AU26727" s="25"/>
    </row>
    <row r="26728">
      <c r="D26728" s="10"/>
      <c r="E26728" s="10"/>
      <c r="G26728" s="81"/>
      <c r="AU26728" s="25"/>
    </row>
    <row r="26729">
      <c r="D26729" s="10"/>
      <c r="E26729" s="10"/>
      <c r="G26729" s="81"/>
      <c r="AU26729" s="25"/>
    </row>
    <row r="26730">
      <c r="D26730" s="10"/>
      <c r="E26730" s="10"/>
      <c r="G26730" s="81"/>
      <c r="AU26730" s="25"/>
    </row>
    <row r="26731">
      <c r="D26731" s="10"/>
      <c r="E26731" s="10"/>
      <c r="G26731" s="81"/>
      <c r="AU26731" s="25"/>
    </row>
    <row r="26732">
      <c r="D26732" s="10"/>
      <c r="E26732" s="10"/>
      <c r="G26732" s="81"/>
      <c r="AU26732" s="25"/>
    </row>
    <row r="26733">
      <c r="D26733" s="10"/>
      <c r="E26733" s="10"/>
      <c r="G26733" s="81"/>
      <c r="AU26733" s="25"/>
    </row>
    <row r="26734">
      <c r="D26734" s="10"/>
      <c r="E26734" s="10"/>
      <c r="G26734" s="81"/>
      <c r="AU26734" s="25"/>
    </row>
    <row r="26735">
      <c r="D26735" s="10"/>
      <c r="E26735" s="10"/>
      <c r="G26735" s="81"/>
      <c r="AU26735" s="25"/>
    </row>
    <row r="26736">
      <c r="D26736" s="10"/>
      <c r="E26736" s="10"/>
      <c r="G26736" s="81"/>
      <c r="AU26736" s="25"/>
    </row>
    <row r="26737">
      <c r="D26737" s="10"/>
      <c r="E26737" s="10"/>
      <c r="G26737" s="81"/>
      <c r="AU26737" s="25"/>
    </row>
    <row r="26738">
      <c r="D26738" s="10"/>
      <c r="E26738" s="10"/>
      <c r="G26738" s="81"/>
      <c r="AU26738" s="25"/>
    </row>
    <row r="26739">
      <c r="D26739" s="10"/>
      <c r="E26739" s="10"/>
      <c r="G26739" s="81"/>
      <c r="AU26739" s="25"/>
    </row>
    <row r="26740">
      <c r="D26740" s="10"/>
      <c r="E26740" s="10"/>
      <c r="G26740" s="81"/>
      <c r="AU26740" s="25"/>
    </row>
    <row r="26741">
      <c r="D26741" s="10"/>
      <c r="E26741" s="10"/>
      <c r="G26741" s="81"/>
      <c r="AU26741" s="25"/>
    </row>
    <row r="26742">
      <c r="D26742" s="10"/>
      <c r="E26742" s="10"/>
      <c r="G26742" s="81"/>
      <c r="AU26742" s="25"/>
    </row>
    <row r="26743">
      <c r="D26743" s="10"/>
      <c r="E26743" s="10"/>
      <c r="G26743" s="81"/>
      <c r="AU26743" s="25"/>
    </row>
    <row r="26744">
      <c r="D26744" s="10"/>
      <c r="E26744" s="10"/>
      <c r="G26744" s="81"/>
      <c r="AU26744" s="25"/>
    </row>
    <row r="26745">
      <c r="D26745" s="10"/>
      <c r="E26745" s="10"/>
      <c r="G26745" s="81"/>
      <c r="AU26745" s="25"/>
    </row>
    <row r="26746">
      <c r="D26746" s="10"/>
      <c r="E26746" s="10"/>
      <c r="G26746" s="81"/>
      <c r="AU26746" s="25"/>
    </row>
    <row r="26747">
      <c r="D26747" s="10"/>
      <c r="E26747" s="10"/>
      <c r="G26747" s="81"/>
      <c r="AU26747" s="25"/>
    </row>
    <row r="26748">
      <c r="D26748" s="10"/>
      <c r="E26748" s="10"/>
      <c r="G26748" s="81"/>
      <c r="AU26748" s="25"/>
    </row>
    <row r="26749">
      <c r="D26749" s="10"/>
      <c r="E26749" s="10"/>
      <c r="G26749" s="81"/>
      <c r="AU26749" s="25"/>
    </row>
    <row r="26750">
      <c r="D26750" s="10"/>
      <c r="E26750" s="10"/>
      <c r="G26750" s="81"/>
      <c r="AU26750" s="25"/>
    </row>
    <row r="26751">
      <c r="D26751" s="10"/>
      <c r="E26751" s="10"/>
      <c r="G26751" s="81"/>
      <c r="AU26751" s="25"/>
    </row>
    <row r="26752">
      <c r="D26752" s="10"/>
      <c r="E26752" s="10"/>
      <c r="G26752" s="81"/>
      <c r="AU26752" s="25"/>
    </row>
    <row r="26753">
      <c r="D26753" s="10"/>
      <c r="E26753" s="10"/>
      <c r="G26753" s="81"/>
      <c r="AU26753" s="25"/>
    </row>
    <row r="26754">
      <c r="D26754" s="10"/>
      <c r="E26754" s="10"/>
      <c r="G26754" s="81"/>
      <c r="AU26754" s="25"/>
    </row>
    <row r="26755">
      <c r="D26755" s="10"/>
      <c r="E26755" s="10"/>
      <c r="G26755" s="81"/>
      <c r="AU26755" s="25"/>
    </row>
    <row r="26756">
      <c r="D26756" s="10"/>
      <c r="E26756" s="10"/>
      <c r="G26756" s="81"/>
      <c r="AU26756" s="25"/>
    </row>
    <row r="26757">
      <c r="D26757" s="10"/>
      <c r="E26757" s="10"/>
      <c r="G26757" s="81"/>
      <c r="AU26757" s="25"/>
    </row>
    <row r="26758">
      <c r="D26758" s="10"/>
      <c r="E26758" s="10"/>
      <c r="G26758" s="81"/>
      <c r="AU26758" s="25"/>
    </row>
    <row r="26759">
      <c r="D26759" s="10"/>
      <c r="E26759" s="10"/>
      <c r="G26759" s="81"/>
      <c r="AU26759" s="25"/>
    </row>
    <row r="26760">
      <c r="D26760" s="10"/>
      <c r="E26760" s="10"/>
      <c r="G26760" s="81"/>
      <c r="AU26760" s="25"/>
    </row>
    <row r="26761">
      <c r="D26761" s="10"/>
      <c r="E26761" s="10"/>
      <c r="G26761" s="81"/>
      <c r="AU26761" s="25"/>
    </row>
    <row r="26762">
      <c r="D26762" s="10"/>
      <c r="E26762" s="10"/>
      <c r="G26762" s="81"/>
      <c r="AU26762" s="25"/>
    </row>
    <row r="26763">
      <c r="D26763" s="10"/>
      <c r="E26763" s="10"/>
      <c r="G26763" s="81"/>
      <c r="AU26763" s="25"/>
    </row>
    <row r="26764">
      <c r="D26764" s="10"/>
      <c r="E26764" s="10"/>
      <c r="G26764" s="81"/>
      <c r="AU26764" s="25"/>
    </row>
    <row r="26765">
      <c r="D26765" s="10"/>
      <c r="E26765" s="10"/>
      <c r="G26765" s="81"/>
      <c r="AU26765" s="25"/>
    </row>
    <row r="26766">
      <c r="D26766" s="10"/>
      <c r="E26766" s="10"/>
      <c r="G26766" s="81"/>
      <c r="AU26766" s="25"/>
    </row>
    <row r="26767">
      <c r="D26767" s="10"/>
      <c r="E26767" s="10"/>
      <c r="G26767" s="81"/>
      <c r="AU26767" s="25"/>
    </row>
    <row r="26768">
      <c r="D26768" s="10"/>
      <c r="E26768" s="10"/>
      <c r="G26768" s="81"/>
      <c r="AU26768" s="25"/>
    </row>
    <row r="26769">
      <c r="D26769" s="10"/>
      <c r="E26769" s="10"/>
      <c r="G26769" s="81"/>
      <c r="AU26769" s="25"/>
    </row>
    <row r="26770">
      <c r="D26770" s="10"/>
      <c r="E26770" s="10"/>
      <c r="G26770" s="81"/>
      <c r="AU26770" s="25"/>
    </row>
    <row r="26771">
      <c r="D26771" s="10"/>
      <c r="E26771" s="10"/>
      <c r="G26771" s="81"/>
      <c r="AU26771" s="25"/>
    </row>
    <row r="26772">
      <c r="D26772" s="10"/>
      <c r="E26772" s="10"/>
      <c r="G26772" s="81"/>
      <c r="AU26772" s="25"/>
    </row>
    <row r="26773">
      <c r="D26773" s="10"/>
      <c r="E26773" s="10"/>
      <c r="G26773" s="81"/>
      <c r="AU26773" s="25"/>
    </row>
    <row r="26774">
      <c r="D26774" s="10"/>
      <c r="E26774" s="10"/>
      <c r="G26774" s="81"/>
      <c r="AU26774" s="25"/>
    </row>
    <row r="26775">
      <c r="D26775" s="10"/>
      <c r="E26775" s="10"/>
      <c r="G26775" s="81"/>
      <c r="AU26775" s="25"/>
    </row>
    <row r="26776">
      <c r="D26776" s="10"/>
      <c r="E26776" s="10"/>
      <c r="G26776" s="81"/>
      <c r="AU26776" s="25"/>
    </row>
    <row r="26777">
      <c r="D26777" s="10"/>
      <c r="E26777" s="10"/>
      <c r="G26777" s="81"/>
      <c r="AU26777" s="25"/>
    </row>
    <row r="26778">
      <c r="D26778" s="10"/>
      <c r="E26778" s="10"/>
      <c r="G26778" s="81"/>
      <c r="AU26778" s="25"/>
    </row>
    <row r="26779">
      <c r="D26779" s="10"/>
      <c r="E26779" s="10"/>
      <c r="G26779" s="81"/>
      <c r="AU26779" s="25"/>
    </row>
    <row r="26780">
      <c r="D26780" s="10"/>
      <c r="E26780" s="10"/>
      <c r="G26780" s="81"/>
      <c r="AU26780" s="25"/>
    </row>
    <row r="26781">
      <c r="D26781" s="10"/>
      <c r="E26781" s="10"/>
      <c r="G26781" s="81"/>
      <c r="AU26781" s="25"/>
    </row>
    <row r="26782">
      <c r="D26782" s="10"/>
      <c r="E26782" s="10"/>
      <c r="G26782" s="81"/>
      <c r="AU26782" s="25"/>
    </row>
    <row r="26783">
      <c r="D26783" s="10"/>
      <c r="E26783" s="10"/>
      <c r="G26783" s="81"/>
      <c r="AU26783" s="25"/>
    </row>
    <row r="26784">
      <c r="D26784" s="10"/>
      <c r="E26784" s="10"/>
      <c r="G26784" s="81"/>
      <c r="AU26784" s="25"/>
    </row>
    <row r="26785">
      <c r="D26785" s="10"/>
      <c r="E26785" s="10"/>
      <c r="G26785" s="81"/>
      <c r="AU26785" s="25"/>
    </row>
    <row r="26786">
      <c r="D26786" s="10"/>
      <c r="E26786" s="10"/>
      <c r="G26786" s="81"/>
      <c r="AU26786" s="25"/>
    </row>
    <row r="26787">
      <c r="D26787" s="10"/>
      <c r="E26787" s="10"/>
      <c r="G26787" s="81"/>
      <c r="AU26787" s="25"/>
    </row>
    <row r="26788">
      <c r="D26788" s="10"/>
      <c r="E26788" s="10"/>
      <c r="G26788" s="81"/>
      <c r="AU26788" s="25"/>
    </row>
    <row r="26789">
      <c r="D26789" s="10"/>
      <c r="E26789" s="10"/>
      <c r="G26789" s="81"/>
      <c r="AU26789" s="25"/>
    </row>
    <row r="26790">
      <c r="D26790" s="10"/>
      <c r="E26790" s="10"/>
      <c r="G26790" s="81"/>
      <c r="AU26790" s="25"/>
    </row>
    <row r="26791">
      <c r="D26791" s="10"/>
      <c r="E26791" s="10"/>
      <c r="G26791" s="81"/>
      <c r="AU26791" s="25"/>
    </row>
    <row r="26792">
      <c r="D26792" s="10"/>
      <c r="E26792" s="10"/>
      <c r="G26792" s="81"/>
      <c r="AU26792" s="25"/>
    </row>
    <row r="26793">
      <c r="D26793" s="10"/>
      <c r="E26793" s="10"/>
      <c r="G26793" s="81"/>
      <c r="AU26793" s="25"/>
    </row>
    <row r="26794">
      <c r="D26794" s="10"/>
      <c r="E26794" s="10"/>
      <c r="G26794" s="81"/>
      <c r="AU26794" s="25"/>
    </row>
    <row r="26795">
      <c r="D26795" s="10"/>
      <c r="E26795" s="10"/>
      <c r="G26795" s="81"/>
      <c r="AU26795" s="25"/>
    </row>
    <row r="26796">
      <c r="D26796" s="10"/>
      <c r="E26796" s="10"/>
      <c r="G26796" s="81"/>
      <c r="AU26796" s="25"/>
    </row>
    <row r="26797">
      <c r="D26797" s="10"/>
      <c r="E26797" s="10"/>
      <c r="G26797" s="81"/>
      <c r="AU26797" s="25"/>
    </row>
    <row r="26798">
      <c r="D26798" s="10"/>
      <c r="E26798" s="10"/>
      <c r="G26798" s="81"/>
      <c r="AU26798" s="25"/>
    </row>
    <row r="26799">
      <c r="D26799" s="10"/>
      <c r="E26799" s="10"/>
      <c r="G26799" s="81"/>
      <c r="AU26799" s="25"/>
    </row>
    <row r="26800">
      <c r="D26800" s="10"/>
      <c r="E26800" s="10"/>
      <c r="G26800" s="81"/>
      <c r="AU26800" s="25"/>
    </row>
    <row r="26801">
      <c r="D26801" s="10"/>
      <c r="E26801" s="10"/>
      <c r="G26801" s="81"/>
      <c r="AU26801" s="25"/>
    </row>
    <row r="26802">
      <c r="D26802" s="10"/>
      <c r="E26802" s="10"/>
      <c r="G26802" s="81"/>
      <c r="AU26802" s="25"/>
    </row>
    <row r="26803">
      <c r="D26803" s="10"/>
      <c r="E26803" s="10"/>
      <c r="G26803" s="81"/>
      <c r="AU26803" s="25"/>
    </row>
    <row r="26804">
      <c r="D26804" s="10"/>
      <c r="E26804" s="10"/>
      <c r="G26804" s="81"/>
      <c r="AU26804" s="25"/>
    </row>
    <row r="26805">
      <c r="D26805" s="10"/>
      <c r="E26805" s="10"/>
      <c r="G26805" s="81"/>
      <c r="AU26805" s="25"/>
    </row>
    <row r="26806">
      <c r="D26806" s="10"/>
      <c r="E26806" s="10"/>
      <c r="G26806" s="81"/>
      <c r="AU26806" s="25"/>
    </row>
    <row r="26807">
      <c r="D26807" s="10"/>
      <c r="E26807" s="10"/>
      <c r="G26807" s="81"/>
      <c r="AU26807" s="25"/>
    </row>
    <row r="26808">
      <c r="D26808" s="10"/>
      <c r="E26808" s="10"/>
      <c r="G26808" s="81"/>
      <c r="AU26808" s="25"/>
    </row>
    <row r="26809">
      <c r="D26809" s="10"/>
      <c r="E26809" s="10"/>
      <c r="G26809" s="81"/>
      <c r="AU26809" s="25"/>
    </row>
    <row r="26810">
      <c r="D26810" s="10"/>
      <c r="E26810" s="10"/>
      <c r="G26810" s="81"/>
      <c r="AU26810" s="25"/>
    </row>
    <row r="26811">
      <c r="D26811" s="10"/>
      <c r="E26811" s="10"/>
      <c r="G26811" s="81"/>
      <c r="AU26811" s="25"/>
    </row>
    <row r="26812">
      <c r="D26812" s="10"/>
      <c r="E26812" s="10"/>
      <c r="G26812" s="81"/>
      <c r="AU26812" s="25"/>
    </row>
    <row r="26813">
      <c r="D26813" s="10"/>
      <c r="E26813" s="10"/>
      <c r="G26813" s="81"/>
      <c r="AU26813" s="25"/>
    </row>
    <row r="26814">
      <c r="D26814" s="10"/>
      <c r="E26814" s="10"/>
      <c r="G26814" s="81"/>
      <c r="AU26814" s="25"/>
    </row>
    <row r="26815">
      <c r="D26815" s="10"/>
      <c r="E26815" s="10"/>
      <c r="G26815" s="81"/>
      <c r="AU26815" s="25"/>
    </row>
    <row r="26816">
      <c r="D26816" s="10"/>
      <c r="E26816" s="10"/>
      <c r="G26816" s="81"/>
      <c r="AU26816" s="25"/>
    </row>
    <row r="26817">
      <c r="D26817" s="10"/>
      <c r="E26817" s="10"/>
      <c r="G26817" s="81"/>
      <c r="AU26817" s="25"/>
    </row>
    <row r="26818">
      <c r="D26818" s="10"/>
      <c r="E26818" s="10"/>
      <c r="G26818" s="81"/>
      <c r="AU26818" s="25"/>
    </row>
    <row r="26819">
      <c r="D26819" s="10"/>
      <c r="E26819" s="10"/>
      <c r="G26819" s="81"/>
      <c r="AU26819" s="25"/>
    </row>
    <row r="26820">
      <c r="D26820" s="10"/>
      <c r="E26820" s="10"/>
      <c r="G26820" s="81"/>
      <c r="AU26820" s="25"/>
    </row>
    <row r="26821">
      <c r="D26821" s="10"/>
      <c r="E26821" s="10"/>
      <c r="G26821" s="81"/>
      <c r="AU26821" s="25"/>
    </row>
    <row r="26822">
      <c r="D26822" s="10"/>
      <c r="E26822" s="10"/>
      <c r="G26822" s="81"/>
      <c r="AU26822" s="25"/>
    </row>
    <row r="26823">
      <c r="D26823" s="10"/>
      <c r="E26823" s="10"/>
      <c r="G26823" s="81"/>
      <c r="AU26823" s="25"/>
    </row>
    <row r="26824">
      <c r="D26824" s="10"/>
      <c r="E26824" s="10"/>
      <c r="G26824" s="81"/>
      <c r="AU26824" s="25"/>
    </row>
    <row r="26825">
      <c r="D26825" s="10"/>
      <c r="E26825" s="10"/>
      <c r="G26825" s="81"/>
      <c r="AU26825" s="25"/>
    </row>
    <row r="26826">
      <c r="D26826" s="10"/>
      <c r="E26826" s="10"/>
      <c r="G26826" s="81"/>
      <c r="AU26826" s="25"/>
    </row>
    <row r="26827">
      <c r="D26827" s="10"/>
      <c r="E26827" s="10"/>
      <c r="G26827" s="81"/>
      <c r="AU26827" s="25"/>
    </row>
    <row r="26828">
      <c r="D26828" s="10"/>
      <c r="E26828" s="10"/>
      <c r="G26828" s="81"/>
      <c r="AU26828" s="25"/>
    </row>
    <row r="26829">
      <c r="D26829" s="10"/>
      <c r="E26829" s="10"/>
      <c r="G26829" s="81"/>
      <c r="AU26829" s="25"/>
    </row>
    <row r="26830">
      <c r="D26830" s="10"/>
      <c r="E26830" s="10"/>
      <c r="G26830" s="81"/>
      <c r="AU26830" s="25"/>
    </row>
    <row r="26831">
      <c r="D26831" s="10"/>
      <c r="E26831" s="10"/>
      <c r="G26831" s="81"/>
      <c r="AU26831" s="25"/>
    </row>
    <row r="26832">
      <c r="D26832" s="10"/>
      <c r="E26832" s="10"/>
      <c r="G26832" s="81"/>
      <c r="AU26832" s="25"/>
    </row>
    <row r="26833">
      <c r="D26833" s="10"/>
      <c r="E26833" s="10"/>
      <c r="G26833" s="81"/>
      <c r="AU26833" s="25"/>
    </row>
    <row r="26834">
      <c r="D26834" s="10"/>
      <c r="E26834" s="10"/>
      <c r="G26834" s="81"/>
      <c r="AU26834" s="25"/>
    </row>
    <row r="26835">
      <c r="D26835" s="10"/>
      <c r="E26835" s="10"/>
      <c r="G26835" s="81"/>
      <c r="AU26835" s="25"/>
    </row>
    <row r="26836">
      <c r="D26836" s="10"/>
      <c r="E26836" s="10"/>
      <c r="G26836" s="81"/>
      <c r="AU26836" s="25"/>
    </row>
    <row r="26837">
      <c r="D26837" s="10"/>
      <c r="E26837" s="10"/>
      <c r="G26837" s="81"/>
      <c r="AU26837" s="25"/>
    </row>
    <row r="26838">
      <c r="D26838" s="10"/>
      <c r="E26838" s="10"/>
      <c r="G26838" s="81"/>
      <c r="AU26838" s="25"/>
    </row>
    <row r="26839">
      <c r="D26839" s="10"/>
      <c r="E26839" s="10"/>
      <c r="G26839" s="81"/>
      <c r="AU26839" s="25"/>
    </row>
    <row r="26840">
      <c r="D26840" s="10"/>
      <c r="E26840" s="10"/>
      <c r="G26840" s="81"/>
      <c r="AU26840" s="25"/>
    </row>
    <row r="26841">
      <c r="D26841" s="10"/>
      <c r="E26841" s="10"/>
      <c r="G26841" s="81"/>
      <c r="AU26841" s="25"/>
    </row>
    <row r="26842">
      <c r="D26842" s="10"/>
      <c r="E26842" s="10"/>
      <c r="G26842" s="81"/>
      <c r="AU26842" s="25"/>
    </row>
    <row r="26843">
      <c r="D26843" s="10"/>
      <c r="E26843" s="10"/>
      <c r="G26843" s="81"/>
      <c r="AU26843" s="25"/>
    </row>
    <row r="26844">
      <c r="D26844" s="10"/>
      <c r="E26844" s="10"/>
      <c r="G26844" s="81"/>
      <c r="AU26844" s="25"/>
    </row>
    <row r="26845">
      <c r="D26845" s="10"/>
      <c r="E26845" s="10"/>
      <c r="G26845" s="81"/>
      <c r="AU26845" s="25"/>
    </row>
    <row r="26846">
      <c r="D26846" s="10"/>
      <c r="E26846" s="10"/>
      <c r="G26846" s="81"/>
      <c r="AU26846" s="25"/>
    </row>
    <row r="26847">
      <c r="D26847" s="10"/>
      <c r="E26847" s="10"/>
      <c r="G26847" s="81"/>
      <c r="AU26847" s="25"/>
    </row>
    <row r="26848">
      <c r="D26848" s="10"/>
      <c r="E26848" s="10"/>
      <c r="G26848" s="81"/>
      <c r="AU26848" s="25"/>
    </row>
    <row r="26849">
      <c r="D26849" s="10"/>
      <c r="E26849" s="10"/>
      <c r="G26849" s="81"/>
      <c r="AU26849" s="25"/>
    </row>
    <row r="26850">
      <c r="D26850" s="10"/>
      <c r="E26850" s="10"/>
      <c r="G26850" s="81"/>
      <c r="AU26850" s="25"/>
    </row>
    <row r="26851">
      <c r="D26851" s="10"/>
      <c r="E26851" s="10"/>
      <c r="G26851" s="81"/>
      <c r="AU26851" s="25"/>
    </row>
    <row r="26852">
      <c r="D26852" s="10"/>
      <c r="E26852" s="10"/>
      <c r="G26852" s="81"/>
      <c r="AU26852" s="25"/>
    </row>
    <row r="26853">
      <c r="D26853" s="10"/>
      <c r="E26853" s="10"/>
      <c r="G26853" s="81"/>
      <c r="AU26853" s="25"/>
    </row>
    <row r="26854">
      <c r="D26854" s="10"/>
      <c r="E26854" s="10"/>
      <c r="G26854" s="81"/>
      <c r="AU26854" s="25"/>
    </row>
    <row r="26855">
      <c r="D26855" s="10"/>
      <c r="E26855" s="10"/>
      <c r="G26855" s="81"/>
      <c r="AU26855" s="25"/>
    </row>
    <row r="26856">
      <c r="D26856" s="10"/>
      <c r="E26856" s="10"/>
      <c r="G26856" s="81"/>
      <c r="AU26856" s="25"/>
    </row>
    <row r="26857">
      <c r="D26857" s="10"/>
      <c r="E26857" s="10"/>
      <c r="G26857" s="81"/>
      <c r="AU26857" s="25"/>
    </row>
    <row r="26858">
      <c r="D26858" s="10"/>
      <c r="E26858" s="10"/>
      <c r="G26858" s="81"/>
      <c r="AU26858" s="25"/>
    </row>
    <row r="26859">
      <c r="D26859" s="10"/>
      <c r="E26859" s="10"/>
      <c r="G26859" s="81"/>
      <c r="AU26859" s="25"/>
    </row>
    <row r="26860">
      <c r="D26860" s="10"/>
      <c r="E26860" s="10"/>
      <c r="G26860" s="81"/>
      <c r="AU26860" s="25"/>
    </row>
    <row r="26861">
      <c r="D26861" s="10"/>
      <c r="E26861" s="10"/>
      <c r="G26861" s="81"/>
      <c r="AU26861" s="25"/>
    </row>
    <row r="26862">
      <c r="D26862" s="10"/>
      <c r="E26862" s="10"/>
      <c r="G26862" s="81"/>
      <c r="AU26862" s="25"/>
    </row>
    <row r="26863">
      <c r="D26863" s="10"/>
      <c r="E26863" s="10"/>
      <c r="G26863" s="81"/>
      <c r="AU26863" s="25"/>
    </row>
    <row r="26864">
      <c r="D26864" s="10"/>
      <c r="E26864" s="10"/>
      <c r="G26864" s="81"/>
      <c r="AU26864" s="25"/>
    </row>
    <row r="26865">
      <c r="D26865" s="10"/>
      <c r="E26865" s="10"/>
      <c r="G26865" s="81"/>
      <c r="AU26865" s="25"/>
    </row>
    <row r="26866">
      <c r="D26866" s="10"/>
      <c r="E26866" s="10"/>
      <c r="G26866" s="81"/>
      <c r="AU26866" s="25"/>
    </row>
    <row r="26867">
      <c r="D26867" s="10"/>
      <c r="E26867" s="10"/>
      <c r="G26867" s="81"/>
      <c r="AU26867" s="25"/>
    </row>
    <row r="26868">
      <c r="D26868" s="10"/>
      <c r="E26868" s="10"/>
      <c r="G26868" s="81"/>
      <c r="AU26868" s="25"/>
    </row>
    <row r="26869">
      <c r="D26869" s="10"/>
      <c r="E26869" s="10"/>
      <c r="G26869" s="81"/>
      <c r="AU26869" s="25"/>
    </row>
    <row r="26870">
      <c r="D26870" s="10"/>
      <c r="E26870" s="10"/>
      <c r="G26870" s="81"/>
      <c r="AU26870" s="25"/>
    </row>
    <row r="26871">
      <c r="D26871" s="10"/>
      <c r="E26871" s="10"/>
      <c r="G26871" s="81"/>
      <c r="AU26871" s="25"/>
    </row>
    <row r="26872">
      <c r="D26872" s="10"/>
      <c r="E26872" s="10"/>
      <c r="G26872" s="81"/>
      <c r="AU26872" s="25"/>
    </row>
    <row r="26873">
      <c r="D26873" s="10"/>
      <c r="E26873" s="10"/>
      <c r="G26873" s="81"/>
      <c r="AU26873" s="25"/>
    </row>
    <row r="26874">
      <c r="D26874" s="10"/>
      <c r="E26874" s="10"/>
      <c r="G26874" s="81"/>
      <c r="AU26874" s="25"/>
    </row>
    <row r="26875">
      <c r="D26875" s="10"/>
      <c r="E26875" s="10"/>
      <c r="G26875" s="81"/>
      <c r="AU26875" s="25"/>
    </row>
    <row r="26876">
      <c r="D26876" s="10"/>
      <c r="E26876" s="10"/>
      <c r="G26876" s="81"/>
      <c r="AU26876" s="25"/>
    </row>
    <row r="26877">
      <c r="D26877" s="10"/>
      <c r="E26877" s="10"/>
      <c r="G26877" s="81"/>
      <c r="AU26877" s="25"/>
    </row>
    <row r="26878">
      <c r="D26878" s="10"/>
      <c r="E26878" s="10"/>
      <c r="G26878" s="81"/>
      <c r="AU26878" s="25"/>
    </row>
    <row r="26879">
      <c r="D26879" s="10"/>
      <c r="E26879" s="10"/>
      <c r="G26879" s="81"/>
      <c r="AU26879" s="25"/>
    </row>
    <row r="26880">
      <c r="D26880" s="10"/>
      <c r="E26880" s="10"/>
      <c r="G26880" s="81"/>
      <c r="AU26880" s="25"/>
    </row>
    <row r="26881">
      <c r="D26881" s="10"/>
      <c r="E26881" s="10"/>
      <c r="G26881" s="81"/>
      <c r="AU26881" s="25"/>
    </row>
    <row r="26882">
      <c r="D26882" s="10"/>
      <c r="E26882" s="10"/>
      <c r="G26882" s="81"/>
      <c r="AU26882" s="25"/>
    </row>
    <row r="26883">
      <c r="D26883" s="10"/>
      <c r="E26883" s="10"/>
      <c r="G26883" s="81"/>
      <c r="AU26883" s="25"/>
    </row>
    <row r="26884">
      <c r="D26884" s="10"/>
      <c r="E26884" s="10"/>
      <c r="G26884" s="81"/>
      <c r="AU26884" s="25"/>
    </row>
    <row r="26885">
      <c r="D26885" s="10"/>
      <c r="E26885" s="10"/>
      <c r="G26885" s="81"/>
      <c r="AU26885" s="25"/>
    </row>
    <row r="26886">
      <c r="D26886" s="10"/>
      <c r="E26886" s="10"/>
      <c r="G26886" s="81"/>
      <c r="AU26886" s="25"/>
    </row>
    <row r="26887">
      <c r="D26887" s="10"/>
      <c r="E26887" s="10"/>
      <c r="G26887" s="81"/>
      <c r="AU26887" s="25"/>
    </row>
    <row r="26888">
      <c r="D26888" s="10"/>
      <c r="E26888" s="10"/>
      <c r="G26888" s="81"/>
      <c r="AU26888" s="25"/>
    </row>
    <row r="26889">
      <c r="D26889" s="10"/>
      <c r="E26889" s="10"/>
      <c r="G26889" s="81"/>
      <c r="AU26889" s="25"/>
    </row>
    <row r="26890">
      <c r="D26890" s="10"/>
      <c r="E26890" s="10"/>
      <c r="G26890" s="81"/>
      <c r="AU26890" s="25"/>
    </row>
    <row r="26891">
      <c r="D26891" s="10"/>
      <c r="E26891" s="10"/>
      <c r="G26891" s="81"/>
      <c r="AU26891" s="25"/>
    </row>
    <row r="26892">
      <c r="D26892" s="10"/>
      <c r="E26892" s="10"/>
      <c r="G26892" s="81"/>
      <c r="AU26892" s="25"/>
    </row>
    <row r="26893">
      <c r="D26893" s="10"/>
      <c r="E26893" s="10"/>
      <c r="G26893" s="81"/>
      <c r="AU26893" s="25"/>
    </row>
    <row r="26894">
      <c r="D26894" s="10"/>
      <c r="E26894" s="10"/>
      <c r="G26894" s="81"/>
      <c r="AU26894" s="25"/>
    </row>
    <row r="26895">
      <c r="D26895" s="10"/>
      <c r="E26895" s="10"/>
      <c r="G26895" s="81"/>
      <c r="AU26895" s="25"/>
    </row>
    <row r="26896">
      <c r="D26896" s="10"/>
      <c r="E26896" s="10"/>
      <c r="G26896" s="81"/>
      <c r="AU26896" s="25"/>
    </row>
    <row r="26897">
      <c r="D26897" s="10"/>
      <c r="E26897" s="10"/>
      <c r="G26897" s="81"/>
      <c r="AU26897" s="25"/>
    </row>
    <row r="26898">
      <c r="D26898" s="10"/>
      <c r="E26898" s="10"/>
      <c r="G26898" s="81"/>
      <c r="AU26898" s="25"/>
    </row>
    <row r="26899">
      <c r="D26899" s="10"/>
      <c r="E26899" s="10"/>
      <c r="G26899" s="81"/>
      <c r="AU26899" s="25"/>
    </row>
    <row r="26900">
      <c r="D26900" s="10"/>
      <c r="E26900" s="10"/>
      <c r="G26900" s="81"/>
      <c r="AU26900" s="25"/>
    </row>
    <row r="26901">
      <c r="D26901" s="10"/>
      <c r="E26901" s="10"/>
      <c r="G26901" s="81"/>
      <c r="AU26901" s="25"/>
    </row>
    <row r="26902">
      <c r="D26902" s="10"/>
      <c r="E26902" s="10"/>
      <c r="G26902" s="81"/>
      <c r="AU26902" s="25"/>
    </row>
    <row r="26903">
      <c r="D26903" s="10"/>
      <c r="E26903" s="10"/>
      <c r="G26903" s="81"/>
      <c r="AU26903" s="25"/>
    </row>
    <row r="26904">
      <c r="D26904" s="10"/>
      <c r="E26904" s="10"/>
      <c r="G26904" s="81"/>
      <c r="AU26904" s="25"/>
    </row>
    <row r="26905">
      <c r="D26905" s="10"/>
      <c r="E26905" s="10"/>
      <c r="G26905" s="81"/>
      <c r="AU26905" s="25"/>
    </row>
    <row r="26906">
      <c r="D26906" s="10"/>
      <c r="E26906" s="10"/>
      <c r="G26906" s="81"/>
      <c r="AU26906" s="25"/>
    </row>
    <row r="26907">
      <c r="D26907" s="10"/>
      <c r="E26907" s="10"/>
      <c r="G26907" s="81"/>
      <c r="AU26907" s="25"/>
    </row>
    <row r="26908">
      <c r="D26908" s="10"/>
      <c r="E26908" s="10"/>
      <c r="G26908" s="81"/>
      <c r="AU26908" s="25"/>
    </row>
    <row r="26909">
      <c r="D26909" s="10"/>
      <c r="E26909" s="10"/>
      <c r="G26909" s="81"/>
      <c r="AU26909" s="25"/>
    </row>
    <row r="26910">
      <c r="D26910" s="10"/>
      <c r="E26910" s="10"/>
      <c r="G26910" s="81"/>
      <c r="AU26910" s="25"/>
    </row>
    <row r="26911">
      <c r="D26911" s="10"/>
      <c r="E26911" s="10"/>
      <c r="G26911" s="81"/>
      <c r="AU26911" s="25"/>
    </row>
    <row r="26912">
      <c r="D26912" s="10"/>
      <c r="E26912" s="10"/>
      <c r="G26912" s="81"/>
      <c r="AU26912" s="25"/>
    </row>
    <row r="26913">
      <c r="D26913" s="10"/>
      <c r="E26913" s="10"/>
      <c r="G26913" s="81"/>
      <c r="AU26913" s="25"/>
    </row>
    <row r="26914">
      <c r="D26914" s="10"/>
      <c r="E26914" s="10"/>
      <c r="G26914" s="81"/>
      <c r="AU26914" s="25"/>
    </row>
    <row r="26915">
      <c r="D26915" s="10"/>
      <c r="E26915" s="10"/>
      <c r="G26915" s="81"/>
      <c r="AU26915" s="25"/>
    </row>
    <row r="26916">
      <c r="D26916" s="10"/>
      <c r="E26916" s="10"/>
      <c r="G26916" s="81"/>
      <c r="AU26916" s="25"/>
    </row>
    <row r="26917">
      <c r="D26917" s="10"/>
      <c r="E26917" s="10"/>
      <c r="G26917" s="81"/>
      <c r="AU26917" s="25"/>
    </row>
    <row r="26918">
      <c r="D26918" s="10"/>
      <c r="E26918" s="10"/>
      <c r="G26918" s="81"/>
      <c r="AU26918" s="25"/>
    </row>
    <row r="26919">
      <c r="D26919" s="10"/>
      <c r="E26919" s="10"/>
      <c r="G26919" s="81"/>
      <c r="AU26919" s="25"/>
    </row>
    <row r="26920">
      <c r="D26920" s="10"/>
      <c r="E26920" s="10"/>
      <c r="G26920" s="81"/>
      <c r="AU26920" s="25"/>
    </row>
    <row r="26921">
      <c r="D26921" s="10"/>
      <c r="E26921" s="10"/>
      <c r="G26921" s="81"/>
      <c r="AU26921" s="25"/>
    </row>
    <row r="26922">
      <c r="D26922" s="10"/>
      <c r="E26922" s="10"/>
      <c r="G26922" s="81"/>
      <c r="AU26922" s="25"/>
    </row>
    <row r="26923">
      <c r="D26923" s="10"/>
      <c r="E26923" s="10"/>
      <c r="G26923" s="81"/>
      <c r="AU26923" s="25"/>
    </row>
    <row r="26924">
      <c r="D26924" s="10"/>
      <c r="E26924" s="10"/>
      <c r="G26924" s="81"/>
      <c r="AU26924" s="25"/>
    </row>
    <row r="26925">
      <c r="D26925" s="10"/>
      <c r="E26925" s="10"/>
      <c r="G26925" s="81"/>
      <c r="AU26925" s="25"/>
    </row>
    <row r="26926">
      <c r="D26926" s="10"/>
      <c r="E26926" s="10"/>
      <c r="G26926" s="81"/>
      <c r="AU26926" s="25"/>
    </row>
    <row r="26927">
      <c r="D26927" s="10"/>
      <c r="E26927" s="10"/>
      <c r="G26927" s="81"/>
      <c r="AU26927" s="25"/>
    </row>
    <row r="26928">
      <c r="D26928" s="10"/>
      <c r="E26928" s="10"/>
      <c r="G26928" s="81"/>
      <c r="AU26928" s="25"/>
    </row>
    <row r="26929">
      <c r="D26929" s="10"/>
      <c r="E26929" s="10"/>
      <c r="G26929" s="81"/>
      <c r="AU26929" s="25"/>
    </row>
    <row r="26930">
      <c r="D26930" s="10"/>
      <c r="E26930" s="10"/>
      <c r="G26930" s="81"/>
      <c r="AU26930" s="25"/>
    </row>
    <row r="26931">
      <c r="D26931" s="10"/>
      <c r="E26931" s="10"/>
      <c r="G26931" s="81"/>
      <c r="AU26931" s="25"/>
    </row>
    <row r="26932">
      <c r="D26932" s="10"/>
      <c r="E26932" s="10"/>
      <c r="G26932" s="81"/>
      <c r="AU26932" s="25"/>
    </row>
    <row r="26933">
      <c r="D26933" s="10"/>
      <c r="E26933" s="10"/>
      <c r="G26933" s="81"/>
      <c r="AU26933" s="25"/>
    </row>
    <row r="26934">
      <c r="D26934" s="10"/>
      <c r="E26934" s="10"/>
      <c r="G26934" s="81"/>
      <c r="AU26934" s="25"/>
    </row>
    <row r="26935">
      <c r="D26935" s="10"/>
      <c r="E26935" s="10"/>
      <c r="G26935" s="81"/>
      <c r="AU26935" s="25"/>
    </row>
    <row r="26936">
      <c r="D26936" s="10"/>
      <c r="E26936" s="10"/>
      <c r="G26936" s="81"/>
      <c r="AU26936" s="25"/>
    </row>
    <row r="26937">
      <c r="D26937" s="10"/>
      <c r="E26937" s="10"/>
      <c r="G26937" s="81"/>
      <c r="AU26937" s="25"/>
    </row>
    <row r="26938">
      <c r="D26938" s="10"/>
      <c r="E26938" s="10"/>
      <c r="G26938" s="81"/>
      <c r="AU26938" s="25"/>
    </row>
    <row r="26939">
      <c r="D26939" s="10"/>
      <c r="E26939" s="10"/>
      <c r="G26939" s="81"/>
      <c r="AU26939" s="25"/>
    </row>
    <row r="26940">
      <c r="D26940" s="10"/>
      <c r="E26940" s="10"/>
      <c r="G26940" s="81"/>
      <c r="AU26940" s="25"/>
    </row>
    <row r="26941">
      <c r="D26941" s="10"/>
      <c r="E26941" s="10"/>
      <c r="G26941" s="81"/>
      <c r="AU26941" s="25"/>
    </row>
    <row r="26942">
      <c r="D26942" s="10"/>
      <c r="E26942" s="10"/>
      <c r="G26942" s="81"/>
      <c r="AU26942" s="25"/>
    </row>
    <row r="26943">
      <c r="D26943" s="10"/>
      <c r="E26943" s="10"/>
      <c r="G26943" s="81"/>
      <c r="AU26943" s="25"/>
    </row>
    <row r="26944">
      <c r="D26944" s="10"/>
      <c r="E26944" s="10"/>
      <c r="G26944" s="81"/>
      <c r="AU26944" s="25"/>
    </row>
    <row r="26945">
      <c r="D26945" s="10"/>
      <c r="E26945" s="10"/>
      <c r="G26945" s="81"/>
      <c r="AU26945" s="25"/>
    </row>
    <row r="26946">
      <c r="D26946" s="10"/>
      <c r="E26946" s="10"/>
      <c r="G26946" s="81"/>
      <c r="AU26946" s="25"/>
    </row>
    <row r="26947">
      <c r="D26947" s="10"/>
      <c r="E26947" s="10"/>
      <c r="G26947" s="81"/>
      <c r="AU26947" s="25"/>
    </row>
    <row r="26948">
      <c r="D26948" s="10"/>
      <c r="E26948" s="10"/>
      <c r="G26948" s="81"/>
      <c r="AU26948" s="25"/>
    </row>
    <row r="26949">
      <c r="D26949" s="10"/>
      <c r="E26949" s="10"/>
      <c r="G26949" s="81"/>
      <c r="AU26949" s="25"/>
    </row>
    <row r="26950">
      <c r="D26950" s="10"/>
      <c r="E26950" s="10"/>
      <c r="G26950" s="81"/>
      <c r="AU26950" s="25"/>
    </row>
    <row r="26951">
      <c r="D26951" s="10"/>
      <c r="E26951" s="10"/>
      <c r="G26951" s="81"/>
      <c r="AU26951" s="25"/>
    </row>
    <row r="26952">
      <c r="D26952" s="10"/>
      <c r="E26952" s="10"/>
      <c r="G26952" s="81"/>
      <c r="AU26952" s="25"/>
    </row>
    <row r="26953">
      <c r="D26953" s="10"/>
      <c r="E26953" s="10"/>
      <c r="G26953" s="81"/>
      <c r="AU26953" s="25"/>
    </row>
    <row r="26954">
      <c r="D26954" s="10"/>
      <c r="E26954" s="10"/>
      <c r="G26954" s="81"/>
      <c r="AU26954" s="25"/>
    </row>
    <row r="26955">
      <c r="D26955" s="10"/>
      <c r="E26955" s="10"/>
      <c r="G26955" s="81"/>
      <c r="AU26955" s="25"/>
    </row>
    <row r="26956">
      <c r="D26956" s="10"/>
      <c r="E26956" s="10"/>
      <c r="G26956" s="81"/>
      <c r="AU26956" s="25"/>
    </row>
    <row r="26957">
      <c r="D26957" s="10"/>
      <c r="E26957" s="10"/>
      <c r="G26957" s="81"/>
      <c r="AU26957" s="25"/>
    </row>
    <row r="26958">
      <c r="D26958" s="10"/>
      <c r="E26958" s="10"/>
      <c r="G26958" s="81"/>
      <c r="AU26958" s="25"/>
    </row>
    <row r="26959">
      <c r="D26959" s="10"/>
      <c r="E26959" s="10"/>
      <c r="G26959" s="81"/>
      <c r="AU26959" s="25"/>
    </row>
    <row r="26960">
      <c r="D26960" s="10"/>
      <c r="E26960" s="10"/>
      <c r="G26960" s="81"/>
      <c r="AU26960" s="25"/>
    </row>
    <row r="26961">
      <c r="D26961" s="10"/>
      <c r="E26961" s="10"/>
      <c r="G26961" s="81"/>
      <c r="AU26961" s="25"/>
    </row>
    <row r="26962">
      <c r="D26962" s="10"/>
      <c r="E26962" s="10"/>
      <c r="G26962" s="81"/>
      <c r="AU26962" s="25"/>
    </row>
    <row r="26963">
      <c r="D26963" s="10"/>
      <c r="E26963" s="10"/>
      <c r="G26963" s="81"/>
      <c r="AU26963" s="25"/>
    </row>
    <row r="26964">
      <c r="D26964" s="10"/>
      <c r="E26964" s="10"/>
      <c r="G26964" s="81"/>
      <c r="AU26964" s="25"/>
    </row>
    <row r="26965">
      <c r="D26965" s="10"/>
      <c r="E26965" s="10"/>
      <c r="G26965" s="81"/>
      <c r="AU26965" s="25"/>
    </row>
    <row r="26966">
      <c r="D26966" s="10"/>
      <c r="E26966" s="10"/>
      <c r="G26966" s="81"/>
      <c r="AU26966" s="25"/>
    </row>
    <row r="26967">
      <c r="D26967" s="10"/>
      <c r="E26967" s="10"/>
      <c r="G26967" s="81"/>
      <c r="AU26967" s="25"/>
    </row>
    <row r="26968">
      <c r="D26968" s="10"/>
      <c r="E26968" s="10"/>
      <c r="G26968" s="81"/>
      <c r="AU26968" s="25"/>
    </row>
    <row r="26969">
      <c r="D26969" s="10"/>
      <c r="E26969" s="10"/>
      <c r="G26969" s="81"/>
      <c r="AU26969" s="25"/>
    </row>
    <row r="26970">
      <c r="D26970" s="10"/>
      <c r="E26970" s="10"/>
      <c r="G26970" s="81"/>
      <c r="AU26970" s="25"/>
    </row>
    <row r="26971">
      <c r="D26971" s="10"/>
      <c r="E26971" s="10"/>
      <c r="G26971" s="81"/>
      <c r="AU26971" s="25"/>
    </row>
    <row r="26972">
      <c r="D26972" s="10"/>
      <c r="E26972" s="10"/>
      <c r="G26972" s="81"/>
      <c r="AU26972" s="25"/>
    </row>
    <row r="26973">
      <c r="D26973" s="10"/>
      <c r="E26973" s="10"/>
      <c r="G26973" s="81"/>
      <c r="AU26973" s="25"/>
    </row>
    <row r="26974">
      <c r="D26974" s="10"/>
      <c r="E26974" s="10"/>
      <c r="G26974" s="81"/>
      <c r="AU26974" s="25"/>
    </row>
    <row r="26975">
      <c r="D26975" s="10"/>
      <c r="E26975" s="10"/>
      <c r="G26975" s="81"/>
      <c r="AU26975" s="25"/>
    </row>
    <row r="26976">
      <c r="D26976" s="10"/>
      <c r="E26976" s="10"/>
      <c r="G26976" s="81"/>
      <c r="AU26976" s="25"/>
    </row>
    <row r="26977">
      <c r="D26977" s="10"/>
      <c r="E26977" s="10"/>
      <c r="G26977" s="81"/>
      <c r="AU26977" s="25"/>
    </row>
    <row r="26978">
      <c r="D26978" s="10"/>
      <c r="E26978" s="10"/>
      <c r="G26978" s="81"/>
      <c r="AU26978" s="25"/>
    </row>
    <row r="26979">
      <c r="D26979" s="10"/>
      <c r="E26979" s="10"/>
      <c r="G26979" s="81"/>
      <c r="AU26979" s="25"/>
    </row>
    <row r="26980">
      <c r="D26980" s="10"/>
      <c r="E26980" s="10"/>
      <c r="G26980" s="81"/>
      <c r="AU26980" s="25"/>
    </row>
    <row r="26981">
      <c r="D26981" s="10"/>
      <c r="E26981" s="10"/>
      <c r="G26981" s="81"/>
      <c r="AU26981" s="25"/>
    </row>
    <row r="26982">
      <c r="D26982" s="10"/>
      <c r="E26982" s="10"/>
      <c r="G26982" s="81"/>
      <c r="AU26982" s="25"/>
    </row>
    <row r="26983">
      <c r="D26983" s="10"/>
      <c r="E26983" s="10"/>
      <c r="G26983" s="81"/>
      <c r="AU26983" s="25"/>
    </row>
    <row r="26984">
      <c r="D26984" s="10"/>
      <c r="E26984" s="10"/>
      <c r="G26984" s="81"/>
      <c r="AU26984" s="25"/>
    </row>
    <row r="26985">
      <c r="D26985" s="10"/>
      <c r="E26985" s="10"/>
      <c r="G26985" s="81"/>
      <c r="AU26985" s="25"/>
    </row>
    <row r="26986">
      <c r="D26986" s="10"/>
      <c r="E26986" s="10"/>
      <c r="G26986" s="81"/>
      <c r="AU26986" s="25"/>
    </row>
    <row r="26987">
      <c r="D26987" s="10"/>
      <c r="E26987" s="10"/>
      <c r="G26987" s="81"/>
      <c r="AU26987" s="25"/>
    </row>
    <row r="26988">
      <c r="D26988" s="10"/>
      <c r="E26988" s="10"/>
      <c r="G26988" s="81"/>
      <c r="AU26988" s="25"/>
    </row>
    <row r="26989">
      <c r="D26989" s="10"/>
      <c r="E26989" s="10"/>
      <c r="G26989" s="81"/>
      <c r="AU26989" s="25"/>
    </row>
    <row r="26990">
      <c r="D26990" s="10"/>
      <c r="E26990" s="10"/>
      <c r="G26990" s="81"/>
      <c r="AU26990" s="25"/>
    </row>
    <row r="26991">
      <c r="D26991" s="10"/>
      <c r="E26991" s="10"/>
      <c r="G26991" s="81"/>
      <c r="AU26991" s="25"/>
    </row>
    <row r="26992">
      <c r="D26992" s="10"/>
      <c r="E26992" s="10"/>
      <c r="G26992" s="81"/>
      <c r="AU26992" s="25"/>
    </row>
    <row r="26993">
      <c r="D26993" s="10"/>
      <c r="E26993" s="10"/>
      <c r="G26993" s="81"/>
      <c r="AU26993" s="25"/>
    </row>
    <row r="26994">
      <c r="D26994" s="10"/>
      <c r="E26994" s="10"/>
      <c r="G26994" s="81"/>
      <c r="AU26994" s="25"/>
    </row>
    <row r="26995">
      <c r="D26995" s="10"/>
      <c r="E26995" s="10"/>
      <c r="G26995" s="81"/>
      <c r="AU26995" s="25"/>
    </row>
    <row r="26996">
      <c r="D26996" s="10"/>
      <c r="E26996" s="10"/>
      <c r="G26996" s="81"/>
      <c r="AU26996" s="25"/>
    </row>
    <row r="26997">
      <c r="D26997" s="10"/>
      <c r="E26997" s="10"/>
      <c r="G26997" s="81"/>
      <c r="AU26997" s="25"/>
    </row>
    <row r="26998">
      <c r="D26998" s="10"/>
      <c r="E26998" s="10"/>
      <c r="G26998" s="81"/>
      <c r="AU26998" s="25"/>
    </row>
    <row r="26999">
      <c r="D26999" s="10"/>
      <c r="E26999" s="10"/>
      <c r="G26999" s="81"/>
      <c r="AU26999" s="25"/>
    </row>
    <row r="27000">
      <c r="D27000" s="10"/>
      <c r="E27000" s="10"/>
      <c r="G27000" s="81"/>
      <c r="AU27000" s="25"/>
    </row>
    <row r="27001">
      <c r="D27001" s="10"/>
      <c r="E27001" s="10"/>
      <c r="G27001" s="81"/>
      <c r="AU27001" s="25"/>
    </row>
    <row r="27002">
      <c r="D27002" s="10"/>
      <c r="E27002" s="10"/>
      <c r="G27002" s="81"/>
      <c r="AU27002" s="25"/>
    </row>
    <row r="27003">
      <c r="D27003" s="10"/>
      <c r="E27003" s="10"/>
      <c r="G27003" s="81"/>
      <c r="AU27003" s="25"/>
    </row>
    <row r="27004">
      <c r="D27004" s="10"/>
      <c r="E27004" s="10"/>
      <c r="G27004" s="81"/>
      <c r="AU27004" s="25"/>
    </row>
    <row r="27005">
      <c r="D27005" s="10"/>
      <c r="E27005" s="10"/>
      <c r="G27005" s="81"/>
      <c r="AU27005" s="25"/>
    </row>
    <row r="27006">
      <c r="D27006" s="10"/>
      <c r="E27006" s="10"/>
      <c r="G27006" s="81"/>
      <c r="AU27006" s="25"/>
    </row>
    <row r="27007">
      <c r="D27007" s="10"/>
      <c r="E27007" s="10"/>
      <c r="G27007" s="81"/>
      <c r="AU27007" s="25"/>
    </row>
    <row r="27008">
      <c r="D27008" s="10"/>
      <c r="E27008" s="10"/>
      <c r="G27008" s="81"/>
      <c r="AU27008" s="25"/>
    </row>
    <row r="27009">
      <c r="D27009" s="10"/>
      <c r="E27009" s="10"/>
      <c r="G27009" s="81"/>
      <c r="AU27009" s="25"/>
    </row>
    <row r="27010">
      <c r="D27010" s="10"/>
      <c r="E27010" s="10"/>
      <c r="G27010" s="81"/>
      <c r="AU27010" s="25"/>
    </row>
    <row r="27011">
      <c r="D27011" s="10"/>
      <c r="E27011" s="10"/>
      <c r="G27011" s="81"/>
      <c r="AU27011" s="25"/>
    </row>
    <row r="27012">
      <c r="D27012" s="10"/>
      <c r="E27012" s="10"/>
      <c r="G27012" s="81"/>
      <c r="AU27012" s="25"/>
    </row>
    <row r="27013">
      <c r="D27013" s="10"/>
      <c r="E27013" s="10"/>
      <c r="G27013" s="81"/>
      <c r="AU27013" s="25"/>
    </row>
    <row r="27014">
      <c r="D27014" s="10"/>
      <c r="E27014" s="10"/>
      <c r="G27014" s="81"/>
      <c r="AU27014" s="25"/>
    </row>
    <row r="27015">
      <c r="D27015" s="10"/>
      <c r="E27015" s="10"/>
      <c r="G27015" s="81"/>
      <c r="AU27015" s="25"/>
    </row>
    <row r="27016">
      <c r="D27016" s="10"/>
      <c r="E27016" s="10"/>
      <c r="G27016" s="81"/>
      <c r="AU27016" s="25"/>
    </row>
    <row r="27017">
      <c r="D27017" s="10"/>
      <c r="E27017" s="10"/>
      <c r="G27017" s="81"/>
      <c r="AU27017" s="25"/>
    </row>
    <row r="27018">
      <c r="D27018" s="10"/>
      <c r="E27018" s="10"/>
      <c r="G27018" s="81"/>
      <c r="AU27018" s="25"/>
    </row>
    <row r="27019">
      <c r="D27019" s="10"/>
      <c r="E27019" s="10"/>
      <c r="G27019" s="81"/>
      <c r="AU27019" s="25"/>
    </row>
    <row r="27020">
      <c r="D27020" s="10"/>
      <c r="E27020" s="10"/>
      <c r="G27020" s="81"/>
      <c r="AU27020" s="25"/>
    </row>
    <row r="27021">
      <c r="D27021" s="10"/>
      <c r="E27021" s="10"/>
      <c r="G27021" s="81"/>
      <c r="AU27021" s="25"/>
    </row>
    <row r="27022">
      <c r="D27022" s="10"/>
      <c r="E27022" s="10"/>
      <c r="G27022" s="81"/>
      <c r="AU27022" s="25"/>
    </row>
    <row r="27023">
      <c r="D27023" s="10"/>
      <c r="E27023" s="10"/>
      <c r="G27023" s="81"/>
      <c r="AU27023" s="25"/>
    </row>
    <row r="27024">
      <c r="D27024" s="10"/>
      <c r="E27024" s="10"/>
      <c r="G27024" s="81"/>
      <c r="AU27024" s="25"/>
    </row>
    <row r="27025">
      <c r="D27025" s="10"/>
      <c r="E27025" s="10"/>
      <c r="G27025" s="81"/>
      <c r="AU27025" s="25"/>
    </row>
    <row r="27026">
      <c r="D27026" s="10"/>
      <c r="E27026" s="10"/>
      <c r="G27026" s="81"/>
      <c r="AU27026" s="25"/>
    </row>
    <row r="27027">
      <c r="D27027" s="10"/>
      <c r="E27027" s="10"/>
      <c r="G27027" s="81"/>
      <c r="AU27027" s="25"/>
    </row>
    <row r="27028">
      <c r="D27028" s="10"/>
      <c r="E27028" s="10"/>
      <c r="G27028" s="81"/>
      <c r="AU27028" s="25"/>
    </row>
    <row r="27029">
      <c r="D27029" s="10"/>
      <c r="E27029" s="10"/>
      <c r="G27029" s="81"/>
      <c r="AU27029" s="25"/>
    </row>
    <row r="27030">
      <c r="D27030" s="10"/>
      <c r="E27030" s="10"/>
      <c r="G27030" s="81"/>
      <c r="AU27030" s="25"/>
    </row>
    <row r="27031">
      <c r="D27031" s="10"/>
      <c r="E27031" s="10"/>
      <c r="G27031" s="81"/>
      <c r="AU27031" s="25"/>
    </row>
    <row r="27032">
      <c r="D27032" s="10"/>
      <c r="E27032" s="10"/>
      <c r="G27032" s="81"/>
      <c r="AU27032" s="25"/>
    </row>
    <row r="27033">
      <c r="D27033" s="10"/>
      <c r="E27033" s="10"/>
      <c r="G27033" s="81"/>
      <c r="AU27033" s="25"/>
    </row>
    <row r="27034">
      <c r="D27034" s="10"/>
      <c r="E27034" s="10"/>
      <c r="G27034" s="81"/>
      <c r="AU27034" s="25"/>
    </row>
    <row r="27035">
      <c r="D27035" s="10"/>
      <c r="E27035" s="10"/>
      <c r="G27035" s="81"/>
      <c r="AU27035" s="25"/>
    </row>
    <row r="27036">
      <c r="D27036" s="10"/>
      <c r="E27036" s="10"/>
      <c r="G27036" s="81"/>
      <c r="AU27036" s="25"/>
    </row>
    <row r="27037">
      <c r="D27037" s="10"/>
      <c r="E27037" s="10"/>
      <c r="G27037" s="81"/>
      <c r="AU27037" s="25"/>
    </row>
    <row r="27038">
      <c r="D27038" s="10"/>
      <c r="E27038" s="10"/>
      <c r="G27038" s="81"/>
      <c r="AU27038" s="25"/>
    </row>
    <row r="27039">
      <c r="D27039" s="10"/>
      <c r="E27039" s="10"/>
      <c r="G27039" s="81"/>
      <c r="AU27039" s="25"/>
    </row>
    <row r="27040">
      <c r="D27040" s="10"/>
      <c r="E27040" s="10"/>
      <c r="G27040" s="81"/>
      <c r="AU27040" s="25"/>
    </row>
    <row r="27041">
      <c r="D27041" s="10"/>
      <c r="E27041" s="10"/>
      <c r="G27041" s="81"/>
      <c r="AU27041" s="25"/>
    </row>
    <row r="27042">
      <c r="D27042" s="10"/>
      <c r="E27042" s="10"/>
      <c r="G27042" s="81"/>
      <c r="AU27042" s="25"/>
    </row>
    <row r="27043">
      <c r="D27043" s="10"/>
      <c r="E27043" s="10"/>
      <c r="G27043" s="81"/>
      <c r="AU27043" s="25"/>
    </row>
    <row r="27044">
      <c r="D27044" s="10"/>
      <c r="E27044" s="10"/>
      <c r="G27044" s="81"/>
      <c r="AU27044" s="25"/>
    </row>
    <row r="27045">
      <c r="D27045" s="10"/>
      <c r="E27045" s="10"/>
      <c r="G27045" s="81"/>
      <c r="AU27045" s="25"/>
    </row>
    <row r="27046">
      <c r="D27046" s="10"/>
      <c r="E27046" s="10"/>
      <c r="G27046" s="81"/>
      <c r="AU27046" s="25"/>
    </row>
    <row r="27047">
      <c r="D27047" s="10"/>
      <c r="E27047" s="10"/>
      <c r="G27047" s="81"/>
      <c r="AU27047" s="25"/>
    </row>
    <row r="27048">
      <c r="D27048" s="10"/>
      <c r="E27048" s="10"/>
      <c r="G27048" s="81"/>
      <c r="AU27048" s="25"/>
    </row>
    <row r="27049">
      <c r="D27049" s="10"/>
      <c r="E27049" s="10"/>
      <c r="G27049" s="81"/>
      <c r="AU27049" s="25"/>
    </row>
    <row r="27050">
      <c r="D27050" s="10"/>
      <c r="E27050" s="10"/>
      <c r="G27050" s="81"/>
      <c r="AU27050" s="25"/>
    </row>
    <row r="27051">
      <c r="D27051" s="10"/>
      <c r="E27051" s="10"/>
      <c r="G27051" s="81"/>
      <c r="AU27051" s="25"/>
    </row>
    <row r="27052">
      <c r="D27052" s="10"/>
      <c r="E27052" s="10"/>
      <c r="G27052" s="81"/>
      <c r="AU27052" s="25"/>
    </row>
    <row r="27053">
      <c r="D27053" s="10"/>
      <c r="E27053" s="10"/>
      <c r="G27053" s="81"/>
      <c r="AU27053" s="25"/>
    </row>
    <row r="27054">
      <c r="D27054" s="10"/>
      <c r="E27054" s="10"/>
      <c r="G27054" s="81"/>
      <c r="AU27054" s="25"/>
    </row>
    <row r="27055">
      <c r="D27055" s="10"/>
      <c r="E27055" s="10"/>
      <c r="G27055" s="81"/>
      <c r="AU27055" s="25"/>
    </row>
    <row r="27056">
      <c r="D27056" s="10"/>
      <c r="E27056" s="10"/>
      <c r="G27056" s="81"/>
      <c r="AU27056" s="25"/>
    </row>
    <row r="27057">
      <c r="D27057" s="10"/>
      <c r="E27057" s="10"/>
      <c r="G27057" s="81"/>
      <c r="AU27057" s="25"/>
    </row>
    <row r="27058">
      <c r="D27058" s="10"/>
      <c r="E27058" s="10"/>
      <c r="G27058" s="81"/>
      <c r="AU27058" s="25"/>
    </row>
    <row r="27059">
      <c r="D27059" s="10"/>
      <c r="E27059" s="10"/>
      <c r="G27059" s="81"/>
      <c r="AU27059" s="25"/>
    </row>
    <row r="27060">
      <c r="D27060" s="10"/>
      <c r="E27060" s="10"/>
      <c r="G27060" s="81"/>
      <c r="AU27060" s="25"/>
    </row>
    <row r="27061">
      <c r="D27061" s="10"/>
      <c r="E27061" s="10"/>
      <c r="G27061" s="81"/>
      <c r="AU27061" s="25"/>
    </row>
    <row r="27062">
      <c r="D27062" s="10"/>
      <c r="E27062" s="10"/>
      <c r="G27062" s="81"/>
      <c r="AU27062" s="25"/>
    </row>
    <row r="27063">
      <c r="D27063" s="10"/>
      <c r="E27063" s="10"/>
      <c r="G27063" s="81"/>
      <c r="AU27063" s="25"/>
    </row>
    <row r="27064">
      <c r="D27064" s="10"/>
      <c r="E27064" s="10"/>
      <c r="G27064" s="81"/>
      <c r="AU27064" s="25"/>
    </row>
    <row r="27065">
      <c r="D27065" s="10"/>
      <c r="E27065" s="10"/>
      <c r="G27065" s="81"/>
      <c r="AU27065" s="25"/>
    </row>
    <row r="27066">
      <c r="D27066" s="10"/>
      <c r="E27066" s="10"/>
      <c r="G27066" s="81"/>
      <c r="AU27066" s="25"/>
    </row>
    <row r="27067">
      <c r="D27067" s="10"/>
      <c r="E27067" s="10"/>
      <c r="G27067" s="81"/>
      <c r="AU27067" s="25"/>
    </row>
    <row r="27068">
      <c r="D27068" s="10"/>
      <c r="E27068" s="10"/>
      <c r="G27068" s="81"/>
      <c r="AU27068" s="25"/>
    </row>
    <row r="27069">
      <c r="D27069" s="10"/>
      <c r="E27069" s="10"/>
      <c r="G27069" s="81"/>
      <c r="AU27069" s="25"/>
    </row>
    <row r="27070">
      <c r="D27070" s="10"/>
      <c r="E27070" s="10"/>
      <c r="G27070" s="81"/>
      <c r="AU27070" s="25"/>
    </row>
    <row r="27071">
      <c r="D27071" s="10"/>
      <c r="E27071" s="10"/>
      <c r="G27071" s="81"/>
      <c r="AU27071" s="25"/>
    </row>
    <row r="27072">
      <c r="D27072" s="10"/>
      <c r="E27072" s="10"/>
      <c r="G27072" s="81"/>
      <c r="AU27072" s="25"/>
    </row>
    <row r="27073">
      <c r="D27073" s="10"/>
      <c r="E27073" s="10"/>
      <c r="G27073" s="81"/>
      <c r="AU27073" s="25"/>
    </row>
    <row r="27074">
      <c r="D27074" s="10"/>
      <c r="E27074" s="10"/>
      <c r="G27074" s="81"/>
      <c r="AU27074" s="25"/>
    </row>
    <row r="27075">
      <c r="D27075" s="10"/>
      <c r="E27075" s="10"/>
      <c r="G27075" s="81"/>
      <c r="AU27075" s="25"/>
    </row>
    <row r="27076">
      <c r="D27076" s="10"/>
      <c r="E27076" s="10"/>
      <c r="G27076" s="81"/>
      <c r="AU27076" s="25"/>
    </row>
    <row r="27077">
      <c r="D27077" s="10"/>
      <c r="E27077" s="10"/>
      <c r="G27077" s="81"/>
      <c r="AU27077" s="25"/>
    </row>
    <row r="27078">
      <c r="D27078" s="10"/>
      <c r="E27078" s="10"/>
      <c r="G27078" s="81"/>
      <c r="AU27078" s="25"/>
    </row>
    <row r="27079">
      <c r="D27079" s="10"/>
      <c r="E27079" s="10"/>
      <c r="G27079" s="81"/>
      <c r="AU27079" s="25"/>
    </row>
    <row r="27080">
      <c r="D27080" s="10"/>
      <c r="E27080" s="10"/>
      <c r="G27080" s="81"/>
      <c r="AU27080" s="25"/>
    </row>
    <row r="27081">
      <c r="D27081" s="10"/>
      <c r="E27081" s="10"/>
      <c r="G27081" s="81"/>
      <c r="AU27081" s="25"/>
    </row>
    <row r="27082">
      <c r="D27082" s="10"/>
      <c r="E27082" s="10"/>
      <c r="G27082" s="81"/>
      <c r="AU27082" s="25"/>
    </row>
    <row r="27083">
      <c r="D27083" s="10"/>
      <c r="E27083" s="10"/>
      <c r="G27083" s="81"/>
      <c r="AU27083" s="25"/>
    </row>
    <row r="27084">
      <c r="D27084" s="10"/>
      <c r="E27084" s="10"/>
      <c r="G27084" s="81"/>
      <c r="AU27084" s="25"/>
    </row>
    <row r="27085">
      <c r="D27085" s="10"/>
      <c r="E27085" s="10"/>
      <c r="G27085" s="81"/>
      <c r="AU27085" s="25"/>
    </row>
    <row r="27086">
      <c r="D27086" s="10"/>
      <c r="E27086" s="10"/>
      <c r="G27086" s="81"/>
      <c r="AU27086" s="25"/>
    </row>
    <row r="27087">
      <c r="D27087" s="10"/>
      <c r="E27087" s="10"/>
      <c r="G27087" s="81"/>
      <c r="AU27087" s="25"/>
    </row>
    <row r="27088">
      <c r="D27088" s="10"/>
      <c r="E27088" s="10"/>
      <c r="G27088" s="81"/>
      <c r="AU27088" s="25"/>
    </row>
    <row r="27089">
      <c r="D27089" s="10"/>
      <c r="E27089" s="10"/>
      <c r="G27089" s="81"/>
      <c r="AU27089" s="25"/>
    </row>
    <row r="27090">
      <c r="D27090" s="10"/>
      <c r="E27090" s="10"/>
      <c r="G27090" s="81"/>
      <c r="AU27090" s="25"/>
    </row>
    <row r="27091">
      <c r="D27091" s="10"/>
      <c r="E27091" s="10"/>
      <c r="G27091" s="81"/>
      <c r="AU27091" s="25"/>
    </row>
    <row r="27092">
      <c r="D27092" s="10"/>
      <c r="E27092" s="10"/>
      <c r="G27092" s="81"/>
      <c r="AU27092" s="25"/>
    </row>
    <row r="27093">
      <c r="D27093" s="10"/>
      <c r="E27093" s="10"/>
      <c r="G27093" s="81"/>
      <c r="AU27093" s="25"/>
    </row>
    <row r="27094">
      <c r="D27094" s="10"/>
      <c r="E27094" s="10"/>
      <c r="G27094" s="81"/>
      <c r="AU27094" s="25"/>
    </row>
    <row r="27095">
      <c r="D27095" s="10"/>
      <c r="E27095" s="10"/>
      <c r="G27095" s="81"/>
      <c r="AU27095" s="25"/>
    </row>
    <row r="27096">
      <c r="D27096" s="10"/>
      <c r="E27096" s="10"/>
      <c r="G27096" s="81"/>
      <c r="AU27096" s="25"/>
    </row>
    <row r="27097">
      <c r="D27097" s="10"/>
      <c r="E27097" s="10"/>
      <c r="G27097" s="81"/>
      <c r="AU27097" s="25"/>
    </row>
    <row r="27098">
      <c r="D27098" s="10"/>
      <c r="E27098" s="10"/>
      <c r="G27098" s="81"/>
      <c r="AU27098" s="25"/>
    </row>
    <row r="27099">
      <c r="D27099" s="10"/>
      <c r="E27099" s="10"/>
      <c r="G27099" s="81"/>
      <c r="AU27099" s="25"/>
    </row>
    <row r="27100">
      <c r="D27100" s="10"/>
      <c r="E27100" s="10"/>
      <c r="G27100" s="81"/>
      <c r="AU27100" s="25"/>
    </row>
    <row r="27101">
      <c r="D27101" s="10"/>
      <c r="E27101" s="10"/>
      <c r="G27101" s="81"/>
      <c r="AU27101" s="25"/>
    </row>
    <row r="27102">
      <c r="D27102" s="10"/>
      <c r="E27102" s="10"/>
      <c r="G27102" s="81"/>
      <c r="AU27102" s="25"/>
    </row>
    <row r="27103">
      <c r="D27103" s="10"/>
      <c r="E27103" s="10"/>
      <c r="G27103" s="81"/>
      <c r="AU27103" s="25"/>
    </row>
    <row r="27104">
      <c r="D27104" s="10"/>
      <c r="E27104" s="10"/>
      <c r="G27104" s="81"/>
      <c r="AU27104" s="25"/>
    </row>
    <row r="27105">
      <c r="D27105" s="10"/>
      <c r="E27105" s="10"/>
      <c r="G27105" s="81"/>
      <c r="AU27105" s="25"/>
    </row>
    <row r="27106">
      <c r="D27106" s="10"/>
      <c r="E27106" s="10"/>
      <c r="G27106" s="81"/>
      <c r="AU27106" s="25"/>
    </row>
    <row r="27107">
      <c r="D27107" s="10"/>
      <c r="E27107" s="10"/>
      <c r="G27107" s="81"/>
      <c r="AU27107" s="25"/>
    </row>
    <row r="27108">
      <c r="D27108" s="10"/>
      <c r="E27108" s="10"/>
      <c r="G27108" s="81"/>
      <c r="AU27108" s="25"/>
    </row>
    <row r="27109">
      <c r="D27109" s="10"/>
      <c r="E27109" s="10"/>
      <c r="G27109" s="81"/>
      <c r="AU27109" s="25"/>
    </row>
    <row r="27110">
      <c r="D27110" s="10"/>
      <c r="E27110" s="10"/>
      <c r="G27110" s="81"/>
      <c r="AU27110" s="25"/>
    </row>
    <row r="27111">
      <c r="D27111" s="10"/>
      <c r="E27111" s="10"/>
      <c r="G27111" s="81"/>
      <c r="AU27111" s="25"/>
    </row>
    <row r="27112">
      <c r="D27112" s="10"/>
      <c r="E27112" s="10"/>
      <c r="G27112" s="81"/>
      <c r="AU27112" s="25"/>
    </row>
    <row r="27113">
      <c r="D27113" s="10"/>
      <c r="E27113" s="10"/>
      <c r="G27113" s="81"/>
      <c r="AU27113" s="25"/>
    </row>
    <row r="27114">
      <c r="D27114" s="10"/>
      <c r="E27114" s="10"/>
      <c r="G27114" s="81"/>
      <c r="AU27114" s="25"/>
    </row>
    <row r="27115">
      <c r="D27115" s="10"/>
      <c r="E27115" s="10"/>
      <c r="G27115" s="81"/>
      <c r="AU27115" s="25"/>
    </row>
    <row r="27116">
      <c r="D27116" s="10"/>
      <c r="E27116" s="10"/>
      <c r="G27116" s="81"/>
      <c r="AU27116" s="25"/>
    </row>
    <row r="27117">
      <c r="D27117" s="10"/>
      <c r="E27117" s="10"/>
      <c r="G27117" s="81"/>
      <c r="AU27117" s="25"/>
    </row>
    <row r="27118">
      <c r="D27118" s="10"/>
      <c r="E27118" s="10"/>
      <c r="G27118" s="81"/>
      <c r="AU27118" s="25"/>
    </row>
    <row r="27119">
      <c r="D27119" s="10"/>
      <c r="E27119" s="10"/>
      <c r="G27119" s="81"/>
      <c r="AU27119" s="25"/>
    </row>
    <row r="27120">
      <c r="D27120" s="10"/>
      <c r="E27120" s="10"/>
      <c r="G27120" s="81"/>
      <c r="AU27120" s="25"/>
    </row>
    <row r="27121">
      <c r="D27121" s="10"/>
      <c r="E27121" s="10"/>
      <c r="G27121" s="81"/>
      <c r="AU27121" s="25"/>
    </row>
    <row r="27122">
      <c r="D27122" s="10"/>
      <c r="E27122" s="10"/>
      <c r="G27122" s="81"/>
      <c r="AU27122" s="25"/>
    </row>
    <row r="27123">
      <c r="D27123" s="10"/>
      <c r="E27123" s="10"/>
      <c r="G27123" s="81"/>
      <c r="AU27123" s="25"/>
    </row>
    <row r="27124">
      <c r="D27124" s="10"/>
      <c r="E27124" s="10"/>
      <c r="G27124" s="81"/>
      <c r="AU27124" s="25"/>
    </row>
    <row r="27125">
      <c r="D27125" s="10"/>
      <c r="E27125" s="10"/>
      <c r="G27125" s="81"/>
      <c r="AU27125" s="25"/>
    </row>
    <row r="27126">
      <c r="D27126" s="10"/>
      <c r="E27126" s="10"/>
      <c r="G27126" s="81"/>
      <c r="AU27126" s="25"/>
    </row>
    <row r="27127">
      <c r="D27127" s="10"/>
      <c r="E27127" s="10"/>
      <c r="G27127" s="81"/>
      <c r="AU27127" s="25"/>
    </row>
    <row r="27128">
      <c r="D27128" s="10"/>
      <c r="E27128" s="10"/>
      <c r="G27128" s="81"/>
      <c r="AU27128" s="25"/>
    </row>
    <row r="27129">
      <c r="D27129" s="10"/>
      <c r="E27129" s="10"/>
      <c r="G27129" s="81"/>
      <c r="AU27129" s="25"/>
    </row>
    <row r="27130">
      <c r="D27130" s="10"/>
      <c r="E27130" s="10"/>
      <c r="G27130" s="81"/>
      <c r="AU27130" s="25"/>
    </row>
    <row r="27131">
      <c r="D27131" s="10"/>
      <c r="E27131" s="10"/>
      <c r="G27131" s="81"/>
      <c r="AU27131" s="25"/>
    </row>
    <row r="27132">
      <c r="D27132" s="10"/>
      <c r="E27132" s="10"/>
      <c r="G27132" s="81"/>
      <c r="AU27132" s="25"/>
    </row>
    <row r="27133">
      <c r="D27133" s="10"/>
      <c r="E27133" s="10"/>
      <c r="G27133" s="81"/>
      <c r="AU27133" s="25"/>
    </row>
    <row r="27134">
      <c r="D27134" s="10"/>
      <c r="E27134" s="10"/>
      <c r="G27134" s="81"/>
      <c r="AU27134" s="25"/>
    </row>
    <row r="27135">
      <c r="D27135" s="10"/>
      <c r="E27135" s="10"/>
      <c r="G27135" s="81"/>
      <c r="AU27135" s="25"/>
    </row>
    <row r="27136">
      <c r="D27136" s="10"/>
      <c r="E27136" s="10"/>
      <c r="G27136" s="81"/>
      <c r="AU27136" s="25"/>
    </row>
    <row r="27137">
      <c r="D27137" s="10"/>
      <c r="E27137" s="10"/>
      <c r="G27137" s="81"/>
      <c r="AU27137" s="25"/>
    </row>
    <row r="27138">
      <c r="D27138" s="10"/>
      <c r="E27138" s="10"/>
      <c r="G27138" s="81"/>
      <c r="AU27138" s="25"/>
    </row>
    <row r="27139">
      <c r="D27139" s="10"/>
      <c r="E27139" s="10"/>
      <c r="G27139" s="81"/>
      <c r="AU27139" s="25"/>
    </row>
    <row r="27140">
      <c r="D27140" s="10"/>
      <c r="E27140" s="10"/>
      <c r="G27140" s="81"/>
      <c r="AU27140" s="25"/>
    </row>
    <row r="27141">
      <c r="D27141" s="10"/>
      <c r="E27141" s="10"/>
      <c r="G27141" s="81"/>
      <c r="AU27141" s="25"/>
    </row>
    <row r="27142">
      <c r="D27142" s="10"/>
      <c r="E27142" s="10"/>
      <c r="G27142" s="81"/>
      <c r="AU27142" s="25"/>
    </row>
    <row r="27143">
      <c r="D27143" s="10"/>
      <c r="E27143" s="10"/>
      <c r="G27143" s="81"/>
      <c r="AU27143" s="25"/>
    </row>
    <row r="27144">
      <c r="D27144" s="10"/>
      <c r="E27144" s="10"/>
      <c r="G27144" s="81"/>
      <c r="AU27144" s="25"/>
    </row>
    <row r="27145">
      <c r="D27145" s="10"/>
      <c r="E27145" s="10"/>
      <c r="G27145" s="81"/>
      <c r="AU27145" s="25"/>
    </row>
    <row r="27146">
      <c r="D27146" s="10"/>
      <c r="E27146" s="10"/>
      <c r="G27146" s="81"/>
      <c r="AU27146" s="25"/>
    </row>
    <row r="27147">
      <c r="D27147" s="10"/>
      <c r="E27147" s="10"/>
      <c r="G27147" s="81"/>
      <c r="AU27147" s="25"/>
    </row>
    <row r="27148">
      <c r="D27148" s="10"/>
      <c r="E27148" s="10"/>
      <c r="G27148" s="81"/>
      <c r="AU27148" s="25"/>
    </row>
    <row r="27149">
      <c r="D27149" s="10"/>
      <c r="E27149" s="10"/>
      <c r="G27149" s="81"/>
      <c r="AU27149" s="25"/>
    </row>
    <row r="27150">
      <c r="D27150" s="10"/>
      <c r="E27150" s="10"/>
      <c r="G27150" s="81"/>
      <c r="AU27150" s="25"/>
    </row>
    <row r="27151">
      <c r="D27151" s="10"/>
      <c r="E27151" s="10"/>
      <c r="G27151" s="81"/>
      <c r="AU27151" s="25"/>
    </row>
    <row r="27152">
      <c r="D27152" s="10"/>
      <c r="E27152" s="10"/>
      <c r="G27152" s="81"/>
      <c r="AU27152" s="25"/>
    </row>
    <row r="27153">
      <c r="D27153" s="10"/>
      <c r="E27153" s="10"/>
      <c r="G27153" s="81"/>
      <c r="AU27153" s="25"/>
    </row>
    <row r="27154">
      <c r="D27154" s="10"/>
      <c r="E27154" s="10"/>
      <c r="G27154" s="81"/>
      <c r="AU27154" s="25"/>
    </row>
    <row r="27155">
      <c r="D27155" s="10"/>
      <c r="E27155" s="10"/>
      <c r="G27155" s="81"/>
      <c r="AU27155" s="25"/>
    </row>
    <row r="27156">
      <c r="D27156" s="10"/>
      <c r="E27156" s="10"/>
      <c r="G27156" s="81"/>
      <c r="AU27156" s="25"/>
    </row>
    <row r="27157">
      <c r="D27157" s="10"/>
      <c r="E27157" s="10"/>
      <c r="G27157" s="81"/>
      <c r="AU27157" s="25"/>
    </row>
    <row r="27158">
      <c r="D27158" s="10"/>
      <c r="E27158" s="10"/>
      <c r="G27158" s="81"/>
      <c r="AU27158" s="25"/>
    </row>
    <row r="27159">
      <c r="D27159" s="10"/>
      <c r="E27159" s="10"/>
      <c r="G27159" s="81"/>
      <c r="AU27159" s="25"/>
    </row>
    <row r="27160">
      <c r="D27160" s="10"/>
      <c r="E27160" s="10"/>
      <c r="G27160" s="81"/>
      <c r="AU27160" s="25"/>
    </row>
    <row r="27161">
      <c r="D27161" s="10"/>
      <c r="E27161" s="10"/>
      <c r="G27161" s="81"/>
      <c r="AU27161" s="25"/>
    </row>
    <row r="27162">
      <c r="D27162" s="10"/>
      <c r="E27162" s="10"/>
      <c r="G27162" s="81"/>
      <c r="AU27162" s="25"/>
    </row>
    <row r="27163">
      <c r="D27163" s="10"/>
      <c r="E27163" s="10"/>
      <c r="G27163" s="81"/>
      <c r="AU27163" s="25"/>
    </row>
    <row r="27164">
      <c r="D27164" s="10"/>
      <c r="E27164" s="10"/>
      <c r="G27164" s="81"/>
      <c r="AU27164" s="25"/>
    </row>
    <row r="27165">
      <c r="D27165" s="10"/>
      <c r="E27165" s="10"/>
      <c r="G27165" s="81"/>
      <c r="AU27165" s="25"/>
    </row>
    <row r="27166">
      <c r="D27166" s="10"/>
      <c r="E27166" s="10"/>
      <c r="G27166" s="81"/>
      <c r="AU27166" s="25"/>
    </row>
    <row r="27167">
      <c r="D27167" s="10"/>
      <c r="E27167" s="10"/>
      <c r="G27167" s="81"/>
      <c r="AU27167" s="25"/>
    </row>
    <row r="27168">
      <c r="D27168" s="10"/>
      <c r="E27168" s="10"/>
      <c r="G27168" s="81"/>
      <c r="AU27168" s="25"/>
    </row>
    <row r="27169">
      <c r="D27169" s="10"/>
      <c r="E27169" s="10"/>
      <c r="G27169" s="81"/>
      <c r="AU27169" s="25"/>
    </row>
    <row r="27170">
      <c r="D27170" s="10"/>
      <c r="E27170" s="10"/>
      <c r="G27170" s="81"/>
      <c r="AU27170" s="25"/>
    </row>
    <row r="27171">
      <c r="D27171" s="10"/>
      <c r="E27171" s="10"/>
      <c r="G27171" s="81"/>
      <c r="AU27171" s="25"/>
    </row>
    <row r="27172">
      <c r="D27172" s="10"/>
      <c r="E27172" s="10"/>
      <c r="G27172" s="81"/>
      <c r="AU27172" s="25"/>
    </row>
    <row r="27173">
      <c r="D27173" s="10"/>
      <c r="E27173" s="10"/>
      <c r="G27173" s="81"/>
      <c r="AU27173" s="25"/>
    </row>
    <row r="27174">
      <c r="D27174" s="10"/>
      <c r="E27174" s="10"/>
      <c r="G27174" s="81"/>
      <c r="AU27174" s="25"/>
    </row>
    <row r="27175">
      <c r="D27175" s="10"/>
      <c r="E27175" s="10"/>
      <c r="G27175" s="81"/>
      <c r="AU27175" s="25"/>
    </row>
    <row r="27176">
      <c r="D27176" s="10"/>
      <c r="E27176" s="10"/>
      <c r="G27176" s="81"/>
      <c r="AU27176" s="25"/>
    </row>
    <row r="27177">
      <c r="D27177" s="10"/>
      <c r="E27177" s="10"/>
      <c r="G27177" s="81"/>
      <c r="AU27177" s="25"/>
    </row>
    <row r="27178">
      <c r="D27178" s="10"/>
      <c r="E27178" s="10"/>
      <c r="G27178" s="81"/>
      <c r="AU27178" s="25"/>
    </row>
    <row r="27179">
      <c r="D27179" s="10"/>
      <c r="E27179" s="10"/>
      <c r="G27179" s="81"/>
      <c r="AU27179" s="25"/>
    </row>
    <row r="27180">
      <c r="D27180" s="10"/>
      <c r="E27180" s="10"/>
      <c r="G27180" s="81"/>
      <c r="AU27180" s="25"/>
    </row>
    <row r="27181">
      <c r="D27181" s="10"/>
      <c r="E27181" s="10"/>
      <c r="G27181" s="81"/>
      <c r="AU27181" s="25"/>
    </row>
    <row r="27182">
      <c r="D27182" s="10"/>
      <c r="E27182" s="10"/>
      <c r="G27182" s="81"/>
      <c r="AU27182" s="25"/>
    </row>
    <row r="27183">
      <c r="D27183" s="10"/>
      <c r="E27183" s="10"/>
      <c r="G27183" s="81"/>
      <c r="AU27183" s="25"/>
    </row>
    <row r="27184">
      <c r="D27184" s="10"/>
      <c r="E27184" s="10"/>
      <c r="G27184" s="81"/>
      <c r="AU27184" s="25"/>
    </row>
    <row r="27185">
      <c r="D27185" s="10"/>
      <c r="E27185" s="10"/>
      <c r="G27185" s="81"/>
      <c r="AU27185" s="25"/>
    </row>
    <row r="27186">
      <c r="D27186" s="10"/>
      <c r="E27186" s="10"/>
      <c r="G27186" s="81"/>
      <c r="AU27186" s="25"/>
    </row>
    <row r="27187">
      <c r="D27187" s="10"/>
      <c r="E27187" s="10"/>
      <c r="G27187" s="81"/>
      <c r="AU27187" s="25"/>
    </row>
    <row r="27188">
      <c r="D27188" s="10"/>
      <c r="E27188" s="10"/>
      <c r="G27188" s="81"/>
      <c r="AU27188" s="25"/>
    </row>
    <row r="27189">
      <c r="D27189" s="10"/>
      <c r="E27189" s="10"/>
      <c r="G27189" s="81"/>
      <c r="AU27189" s="25"/>
    </row>
    <row r="27190">
      <c r="D27190" s="10"/>
      <c r="E27190" s="10"/>
      <c r="G27190" s="81"/>
      <c r="AU27190" s="25"/>
    </row>
    <row r="27191">
      <c r="D27191" s="10"/>
      <c r="E27191" s="10"/>
      <c r="G27191" s="81"/>
      <c r="AU27191" s="25"/>
    </row>
    <row r="27192">
      <c r="D27192" s="10"/>
      <c r="E27192" s="10"/>
      <c r="G27192" s="81"/>
      <c r="AU27192" s="25"/>
    </row>
    <row r="27193">
      <c r="D27193" s="10"/>
      <c r="E27193" s="10"/>
      <c r="G27193" s="81"/>
      <c r="AU27193" s="25"/>
    </row>
    <row r="27194">
      <c r="D27194" s="10"/>
      <c r="E27194" s="10"/>
      <c r="G27194" s="81"/>
      <c r="AU27194" s="25"/>
    </row>
    <row r="27195">
      <c r="D27195" s="10"/>
      <c r="E27195" s="10"/>
      <c r="G27195" s="81"/>
      <c r="AU27195" s="25"/>
    </row>
    <row r="27196">
      <c r="D27196" s="10"/>
      <c r="E27196" s="10"/>
      <c r="G27196" s="81"/>
      <c r="AU27196" s="25"/>
    </row>
    <row r="27197">
      <c r="D27197" s="10"/>
      <c r="E27197" s="10"/>
      <c r="G27197" s="81"/>
      <c r="AU27197" s="25"/>
    </row>
    <row r="27198">
      <c r="D27198" s="10"/>
      <c r="E27198" s="10"/>
      <c r="G27198" s="81"/>
      <c r="AU27198" s="25"/>
    </row>
    <row r="27199">
      <c r="D27199" s="10"/>
      <c r="E27199" s="10"/>
      <c r="G27199" s="81"/>
      <c r="AU27199" s="25"/>
    </row>
    <row r="27200">
      <c r="D27200" s="10"/>
      <c r="E27200" s="10"/>
      <c r="G27200" s="81"/>
      <c r="AU27200" s="25"/>
    </row>
    <row r="27201">
      <c r="D27201" s="10"/>
      <c r="E27201" s="10"/>
      <c r="G27201" s="81"/>
      <c r="AU27201" s="25"/>
    </row>
    <row r="27202">
      <c r="D27202" s="10"/>
      <c r="E27202" s="10"/>
      <c r="G27202" s="81"/>
      <c r="AU27202" s="25"/>
    </row>
    <row r="27203">
      <c r="D27203" s="10"/>
      <c r="E27203" s="10"/>
      <c r="G27203" s="81"/>
      <c r="AU27203" s="25"/>
    </row>
    <row r="27204">
      <c r="D27204" s="10"/>
      <c r="E27204" s="10"/>
      <c r="G27204" s="81"/>
      <c r="AU27204" s="25"/>
    </row>
    <row r="27205">
      <c r="D27205" s="10"/>
      <c r="E27205" s="10"/>
      <c r="G27205" s="81"/>
      <c r="AU27205" s="25"/>
    </row>
    <row r="27206">
      <c r="D27206" s="10"/>
      <c r="E27206" s="10"/>
      <c r="G27206" s="81"/>
      <c r="AU27206" s="25"/>
    </row>
    <row r="27207">
      <c r="D27207" s="10"/>
      <c r="E27207" s="10"/>
      <c r="G27207" s="81"/>
      <c r="AU27207" s="25"/>
    </row>
    <row r="27208">
      <c r="D27208" s="10"/>
      <c r="E27208" s="10"/>
      <c r="G27208" s="81"/>
      <c r="AU27208" s="25"/>
    </row>
    <row r="27209">
      <c r="D27209" s="10"/>
      <c r="E27209" s="10"/>
      <c r="G27209" s="81"/>
      <c r="AU27209" s="25"/>
    </row>
    <row r="27210">
      <c r="D27210" s="10"/>
      <c r="E27210" s="10"/>
      <c r="G27210" s="81"/>
      <c r="AU27210" s="25"/>
    </row>
    <row r="27211">
      <c r="D27211" s="10"/>
      <c r="E27211" s="10"/>
      <c r="G27211" s="81"/>
      <c r="AU27211" s="25"/>
    </row>
    <row r="27212">
      <c r="D27212" s="10"/>
      <c r="E27212" s="10"/>
      <c r="G27212" s="81"/>
      <c r="AU27212" s="25"/>
    </row>
    <row r="27213">
      <c r="D27213" s="10"/>
      <c r="E27213" s="10"/>
      <c r="G27213" s="81"/>
      <c r="AU27213" s="25"/>
    </row>
    <row r="27214">
      <c r="D27214" s="10"/>
      <c r="E27214" s="10"/>
      <c r="G27214" s="81"/>
      <c r="AU27214" s="25"/>
    </row>
    <row r="27215">
      <c r="D27215" s="10"/>
      <c r="E27215" s="10"/>
      <c r="G27215" s="81"/>
      <c r="AU27215" s="25"/>
    </row>
    <row r="27216">
      <c r="D27216" s="10"/>
      <c r="E27216" s="10"/>
      <c r="G27216" s="81"/>
      <c r="AU27216" s="25"/>
    </row>
    <row r="27217">
      <c r="D27217" s="10"/>
      <c r="E27217" s="10"/>
      <c r="G27217" s="81"/>
      <c r="AU27217" s="25"/>
    </row>
    <row r="27218">
      <c r="D27218" s="10"/>
      <c r="E27218" s="10"/>
      <c r="G27218" s="81"/>
      <c r="AU27218" s="25"/>
    </row>
    <row r="27219">
      <c r="D27219" s="10"/>
      <c r="E27219" s="10"/>
      <c r="G27219" s="81"/>
      <c r="AU27219" s="25"/>
    </row>
    <row r="27220">
      <c r="D27220" s="10"/>
      <c r="E27220" s="10"/>
      <c r="G27220" s="81"/>
      <c r="AU27220" s="25"/>
    </row>
    <row r="27221">
      <c r="D27221" s="10"/>
      <c r="E27221" s="10"/>
      <c r="G27221" s="81"/>
      <c r="AU27221" s="25"/>
    </row>
    <row r="27222">
      <c r="D27222" s="10"/>
      <c r="E27222" s="10"/>
      <c r="G27222" s="81"/>
      <c r="AU27222" s="25"/>
    </row>
    <row r="27223">
      <c r="D27223" s="10"/>
      <c r="E27223" s="10"/>
      <c r="G27223" s="81"/>
      <c r="AU27223" s="25"/>
    </row>
    <row r="27224">
      <c r="D27224" s="10"/>
      <c r="E27224" s="10"/>
      <c r="G27224" s="81"/>
      <c r="AU27224" s="25"/>
    </row>
    <row r="27225">
      <c r="D27225" s="10"/>
      <c r="E27225" s="10"/>
      <c r="G27225" s="81"/>
      <c r="AU27225" s="25"/>
    </row>
    <row r="27226">
      <c r="D27226" s="10"/>
      <c r="E27226" s="10"/>
      <c r="G27226" s="81"/>
      <c r="AU27226" s="25"/>
    </row>
    <row r="27227">
      <c r="D27227" s="10"/>
      <c r="E27227" s="10"/>
      <c r="G27227" s="81"/>
      <c r="AU27227" s="25"/>
    </row>
    <row r="27228">
      <c r="D27228" s="10"/>
      <c r="E27228" s="10"/>
      <c r="G27228" s="81"/>
      <c r="AU27228" s="25"/>
    </row>
    <row r="27229">
      <c r="D27229" s="10"/>
      <c r="E27229" s="10"/>
      <c r="G27229" s="81"/>
      <c r="AU27229" s="25"/>
    </row>
    <row r="27230">
      <c r="D27230" s="10"/>
      <c r="E27230" s="10"/>
      <c r="G27230" s="81"/>
      <c r="AU27230" s="25"/>
    </row>
    <row r="27231">
      <c r="D27231" s="10"/>
      <c r="E27231" s="10"/>
      <c r="G27231" s="81"/>
      <c r="AU27231" s="25"/>
    </row>
    <row r="27232">
      <c r="D27232" s="10"/>
      <c r="E27232" s="10"/>
      <c r="G27232" s="81"/>
      <c r="AU27232" s="25"/>
    </row>
    <row r="27233">
      <c r="D27233" s="10"/>
      <c r="E27233" s="10"/>
      <c r="G27233" s="81"/>
      <c r="AU27233" s="25"/>
    </row>
    <row r="27234">
      <c r="D27234" s="10"/>
      <c r="E27234" s="10"/>
      <c r="G27234" s="81"/>
      <c r="AU27234" s="25"/>
    </row>
    <row r="27235">
      <c r="D27235" s="10"/>
      <c r="E27235" s="10"/>
      <c r="G27235" s="81"/>
      <c r="AU27235" s="25"/>
    </row>
    <row r="27236">
      <c r="D27236" s="10"/>
      <c r="E27236" s="10"/>
      <c r="G27236" s="81"/>
      <c r="AU27236" s="25"/>
    </row>
    <row r="27237">
      <c r="D27237" s="10"/>
      <c r="E27237" s="10"/>
      <c r="G27237" s="81"/>
      <c r="AU27237" s="25"/>
    </row>
    <row r="27238">
      <c r="D27238" s="10"/>
      <c r="E27238" s="10"/>
      <c r="G27238" s="81"/>
      <c r="AU27238" s="25"/>
    </row>
    <row r="27239">
      <c r="D27239" s="10"/>
      <c r="E27239" s="10"/>
      <c r="G27239" s="81"/>
      <c r="AU27239" s="25"/>
    </row>
    <row r="27240">
      <c r="D27240" s="10"/>
      <c r="E27240" s="10"/>
      <c r="G27240" s="81"/>
      <c r="AU27240" s="25"/>
    </row>
    <row r="27241">
      <c r="D27241" s="10"/>
      <c r="E27241" s="10"/>
      <c r="G27241" s="81"/>
      <c r="AU27241" s="25"/>
    </row>
    <row r="27242">
      <c r="D27242" s="10"/>
      <c r="E27242" s="10"/>
      <c r="G27242" s="81"/>
      <c r="AU27242" s="25"/>
    </row>
    <row r="27243">
      <c r="D27243" s="10"/>
      <c r="E27243" s="10"/>
      <c r="G27243" s="81"/>
      <c r="AU27243" s="25"/>
    </row>
    <row r="27244">
      <c r="D27244" s="10"/>
      <c r="E27244" s="10"/>
      <c r="G27244" s="81"/>
      <c r="AU27244" s="25"/>
    </row>
    <row r="27245">
      <c r="D27245" s="10"/>
      <c r="E27245" s="10"/>
      <c r="G27245" s="81"/>
      <c r="AU27245" s="25"/>
    </row>
    <row r="27246">
      <c r="D27246" s="10"/>
      <c r="E27246" s="10"/>
      <c r="G27246" s="81"/>
      <c r="AU27246" s="25"/>
    </row>
    <row r="27247">
      <c r="D27247" s="10"/>
      <c r="E27247" s="10"/>
      <c r="G27247" s="81"/>
      <c r="AU27247" s="25"/>
    </row>
    <row r="27248">
      <c r="D27248" s="10"/>
      <c r="E27248" s="10"/>
      <c r="G27248" s="81"/>
      <c r="AU27248" s="25"/>
    </row>
    <row r="27249">
      <c r="D27249" s="10"/>
      <c r="E27249" s="10"/>
      <c r="G27249" s="81"/>
      <c r="AU27249" s="25"/>
    </row>
    <row r="27250">
      <c r="D27250" s="10"/>
      <c r="E27250" s="10"/>
      <c r="G27250" s="81"/>
      <c r="AU27250" s="25"/>
    </row>
    <row r="27251">
      <c r="D27251" s="10"/>
      <c r="E27251" s="10"/>
      <c r="G27251" s="81"/>
      <c r="AU27251" s="25"/>
    </row>
    <row r="27252">
      <c r="D27252" s="10"/>
      <c r="E27252" s="10"/>
      <c r="G27252" s="81"/>
      <c r="AU27252" s="25"/>
    </row>
    <row r="27253">
      <c r="D27253" s="10"/>
      <c r="E27253" s="10"/>
      <c r="G27253" s="81"/>
      <c r="AU27253" s="25"/>
    </row>
    <row r="27254">
      <c r="D27254" s="10"/>
      <c r="E27254" s="10"/>
      <c r="G27254" s="81"/>
      <c r="AU27254" s="25"/>
    </row>
    <row r="27255">
      <c r="D27255" s="10"/>
      <c r="E27255" s="10"/>
      <c r="G27255" s="81"/>
      <c r="AU27255" s="25"/>
    </row>
    <row r="27256">
      <c r="D27256" s="10"/>
      <c r="E27256" s="10"/>
      <c r="G27256" s="81"/>
      <c r="AU27256" s="25"/>
    </row>
    <row r="27257">
      <c r="D27257" s="10"/>
      <c r="E27257" s="10"/>
      <c r="G27257" s="81"/>
      <c r="AU27257" s="25"/>
    </row>
    <row r="27258">
      <c r="D27258" s="10"/>
      <c r="E27258" s="10"/>
      <c r="G27258" s="81"/>
      <c r="AU27258" s="25"/>
    </row>
    <row r="27259">
      <c r="D27259" s="10"/>
      <c r="E27259" s="10"/>
      <c r="G27259" s="81"/>
      <c r="AU27259" s="25"/>
    </row>
    <row r="27260">
      <c r="D27260" s="10"/>
      <c r="E27260" s="10"/>
      <c r="G27260" s="81"/>
      <c r="AU27260" s="25"/>
    </row>
    <row r="27261">
      <c r="D27261" s="10"/>
      <c r="E27261" s="10"/>
      <c r="G27261" s="81"/>
      <c r="AU27261" s="25"/>
    </row>
    <row r="27262">
      <c r="D27262" s="10"/>
      <c r="E27262" s="10"/>
      <c r="G27262" s="81"/>
      <c r="AU27262" s="25"/>
    </row>
    <row r="27263">
      <c r="D27263" s="10"/>
      <c r="E27263" s="10"/>
      <c r="G27263" s="81"/>
      <c r="AU27263" s="25"/>
    </row>
    <row r="27264">
      <c r="D27264" s="10"/>
      <c r="E27264" s="10"/>
      <c r="G27264" s="81"/>
      <c r="AU27264" s="25"/>
    </row>
    <row r="27265">
      <c r="D27265" s="10"/>
      <c r="E27265" s="10"/>
      <c r="G27265" s="81"/>
      <c r="AU27265" s="25"/>
    </row>
    <row r="27266">
      <c r="D27266" s="10"/>
      <c r="E27266" s="10"/>
      <c r="G27266" s="81"/>
      <c r="AU27266" s="25"/>
    </row>
    <row r="27267">
      <c r="D27267" s="10"/>
      <c r="E27267" s="10"/>
      <c r="G27267" s="81"/>
      <c r="AU27267" s="25"/>
    </row>
    <row r="27268">
      <c r="D27268" s="10"/>
      <c r="E27268" s="10"/>
      <c r="G27268" s="81"/>
      <c r="AU27268" s="25"/>
    </row>
    <row r="27269">
      <c r="D27269" s="10"/>
      <c r="E27269" s="10"/>
      <c r="G27269" s="81"/>
      <c r="AU27269" s="25"/>
    </row>
    <row r="27270">
      <c r="D27270" s="10"/>
      <c r="E27270" s="10"/>
      <c r="G27270" s="81"/>
      <c r="AU27270" s="25"/>
    </row>
    <row r="27271">
      <c r="D27271" s="10"/>
      <c r="E27271" s="10"/>
      <c r="G27271" s="81"/>
      <c r="AU27271" s="25"/>
    </row>
    <row r="27272">
      <c r="D27272" s="10"/>
      <c r="E27272" s="10"/>
      <c r="G27272" s="81"/>
      <c r="AU27272" s="25"/>
    </row>
    <row r="27273">
      <c r="D27273" s="10"/>
      <c r="E27273" s="10"/>
      <c r="G27273" s="81"/>
      <c r="AU27273" s="25"/>
    </row>
    <row r="27274">
      <c r="D27274" s="10"/>
      <c r="E27274" s="10"/>
      <c r="G27274" s="81"/>
      <c r="AU27274" s="25"/>
    </row>
    <row r="27275">
      <c r="D27275" s="10"/>
      <c r="E27275" s="10"/>
      <c r="G27275" s="81"/>
      <c r="AU27275" s="25"/>
    </row>
    <row r="27276">
      <c r="D27276" s="10"/>
      <c r="E27276" s="10"/>
      <c r="G27276" s="81"/>
      <c r="AU27276" s="25"/>
    </row>
    <row r="27277">
      <c r="D27277" s="10"/>
      <c r="E27277" s="10"/>
      <c r="G27277" s="81"/>
      <c r="AU27277" s="25"/>
    </row>
    <row r="27278">
      <c r="D27278" s="10"/>
      <c r="E27278" s="10"/>
      <c r="G27278" s="81"/>
      <c r="AU27278" s="25"/>
    </row>
    <row r="27279">
      <c r="D27279" s="10"/>
      <c r="E27279" s="10"/>
      <c r="G27279" s="81"/>
      <c r="AU27279" s="25"/>
    </row>
    <row r="27280">
      <c r="D27280" s="10"/>
      <c r="E27280" s="10"/>
      <c r="G27280" s="81"/>
      <c r="AU27280" s="25"/>
    </row>
    <row r="27281">
      <c r="D27281" s="10"/>
      <c r="E27281" s="10"/>
      <c r="G27281" s="81"/>
      <c r="AU27281" s="25"/>
    </row>
    <row r="27282">
      <c r="D27282" s="10"/>
      <c r="E27282" s="10"/>
      <c r="G27282" s="81"/>
      <c r="AU27282" s="25"/>
    </row>
    <row r="27283">
      <c r="D27283" s="10"/>
      <c r="E27283" s="10"/>
      <c r="G27283" s="81"/>
      <c r="AU27283" s="25"/>
    </row>
    <row r="27284">
      <c r="D27284" s="10"/>
      <c r="E27284" s="10"/>
      <c r="G27284" s="81"/>
      <c r="AU27284" s="25"/>
    </row>
    <row r="27285">
      <c r="D27285" s="10"/>
      <c r="E27285" s="10"/>
      <c r="G27285" s="81"/>
      <c r="AU27285" s="25"/>
    </row>
    <row r="27286">
      <c r="D27286" s="10"/>
      <c r="E27286" s="10"/>
      <c r="G27286" s="81"/>
      <c r="AU27286" s="25"/>
    </row>
    <row r="27287">
      <c r="D27287" s="10"/>
      <c r="E27287" s="10"/>
      <c r="G27287" s="81"/>
      <c r="AU27287" s="25"/>
    </row>
    <row r="27288">
      <c r="D27288" s="10"/>
      <c r="E27288" s="10"/>
      <c r="G27288" s="81"/>
      <c r="AU27288" s="25"/>
    </row>
    <row r="27289">
      <c r="D27289" s="10"/>
      <c r="E27289" s="10"/>
      <c r="G27289" s="81"/>
      <c r="AU27289" s="25"/>
    </row>
    <row r="27290">
      <c r="D27290" s="10"/>
      <c r="E27290" s="10"/>
      <c r="G27290" s="81"/>
      <c r="AU27290" s="25"/>
    </row>
    <row r="27291">
      <c r="D27291" s="10"/>
      <c r="E27291" s="10"/>
      <c r="G27291" s="81"/>
      <c r="AU27291" s="25"/>
    </row>
    <row r="27292">
      <c r="D27292" s="10"/>
      <c r="E27292" s="10"/>
      <c r="G27292" s="81"/>
      <c r="AU27292" s="25"/>
    </row>
    <row r="27293">
      <c r="D27293" s="10"/>
      <c r="E27293" s="10"/>
      <c r="G27293" s="81"/>
      <c r="AU27293" s="25"/>
    </row>
    <row r="27294">
      <c r="D27294" s="10"/>
      <c r="E27294" s="10"/>
      <c r="G27294" s="81"/>
      <c r="AU27294" s="25"/>
    </row>
    <row r="27295">
      <c r="D27295" s="10"/>
      <c r="E27295" s="10"/>
      <c r="G27295" s="81"/>
      <c r="AU27295" s="25"/>
    </row>
    <row r="27296">
      <c r="D27296" s="10"/>
      <c r="E27296" s="10"/>
      <c r="G27296" s="81"/>
      <c r="AU27296" s="25"/>
    </row>
    <row r="27297">
      <c r="D27297" s="10"/>
      <c r="E27297" s="10"/>
      <c r="G27297" s="81"/>
      <c r="AU27297" s="25"/>
    </row>
    <row r="27298">
      <c r="D27298" s="10"/>
      <c r="E27298" s="10"/>
      <c r="G27298" s="81"/>
      <c r="AU27298" s="25"/>
    </row>
    <row r="27299">
      <c r="D27299" s="10"/>
      <c r="E27299" s="10"/>
      <c r="G27299" s="81"/>
      <c r="AU27299" s="25"/>
    </row>
    <row r="27300">
      <c r="D27300" s="10"/>
      <c r="E27300" s="10"/>
      <c r="G27300" s="81"/>
      <c r="AU27300" s="25"/>
    </row>
    <row r="27301">
      <c r="D27301" s="10"/>
      <c r="E27301" s="10"/>
      <c r="G27301" s="81"/>
      <c r="AU27301" s="25"/>
    </row>
    <row r="27302">
      <c r="D27302" s="10"/>
      <c r="E27302" s="10"/>
      <c r="G27302" s="81"/>
      <c r="AU27302" s="25"/>
    </row>
    <row r="27303">
      <c r="D27303" s="10"/>
      <c r="E27303" s="10"/>
      <c r="G27303" s="81"/>
      <c r="AU27303" s="25"/>
    </row>
    <row r="27304">
      <c r="D27304" s="10"/>
      <c r="E27304" s="10"/>
      <c r="G27304" s="81"/>
      <c r="AU27304" s="25"/>
    </row>
    <row r="27305">
      <c r="D27305" s="10"/>
      <c r="E27305" s="10"/>
      <c r="G27305" s="81"/>
      <c r="AU27305" s="25"/>
    </row>
    <row r="27306">
      <c r="D27306" s="10"/>
      <c r="E27306" s="10"/>
      <c r="G27306" s="81"/>
      <c r="AU27306" s="25"/>
    </row>
    <row r="27307">
      <c r="D27307" s="10"/>
      <c r="E27307" s="10"/>
      <c r="G27307" s="81"/>
      <c r="AU27307" s="25"/>
    </row>
    <row r="27308">
      <c r="D27308" s="10"/>
      <c r="E27308" s="10"/>
      <c r="G27308" s="81"/>
      <c r="AU27308" s="25"/>
    </row>
    <row r="27309">
      <c r="D27309" s="10"/>
      <c r="E27309" s="10"/>
      <c r="G27309" s="81"/>
      <c r="AU27309" s="25"/>
    </row>
    <row r="27310">
      <c r="D27310" s="10"/>
      <c r="E27310" s="10"/>
      <c r="G27310" s="81"/>
      <c r="AU27310" s="25"/>
    </row>
    <row r="27311">
      <c r="D27311" s="10"/>
      <c r="E27311" s="10"/>
      <c r="G27311" s="81"/>
      <c r="AU27311" s="25"/>
    </row>
    <row r="27312">
      <c r="D27312" s="10"/>
      <c r="E27312" s="10"/>
      <c r="G27312" s="81"/>
      <c r="AU27312" s="25"/>
    </row>
    <row r="27313">
      <c r="D27313" s="10"/>
      <c r="E27313" s="10"/>
      <c r="G27313" s="81"/>
      <c r="AU27313" s="25"/>
    </row>
    <row r="27314">
      <c r="D27314" s="10"/>
      <c r="E27314" s="10"/>
      <c r="G27314" s="81"/>
      <c r="AU27314" s="25"/>
    </row>
    <row r="27315">
      <c r="D27315" s="10"/>
      <c r="E27315" s="10"/>
      <c r="G27315" s="81"/>
      <c r="AU27315" s="25"/>
    </row>
    <row r="27316">
      <c r="D27316" s="10"/>
      <c r="E27316" s="10"/>
      <c r="G27316" s="81"/>
      <c r="AU27316" s="25"/>
    </row>
    <row r="27317">
      <c r="D27317" s="10"/>
      <c r="E27317" s="10"/>
      <c r="G27317" s="81"/>
      <c r="AU27317" s="25"/>
    </row>
    <row r="27318">
      <c r="D27318" s="10"/>
      <c r="E27318" s="10"/>
      <c r="G27318" s="81"/>
      <c r="AU27318" s="25"/>
    </row>
    <row r="27319">
      <c r="D27319" s="10"/>
      <c r="E27319" s="10"/>
      <c r="G27319" s="81"/>
      <c r="AU27319" s="25"/>
    </row>
    <row r="27320">
      <c r="D27320" s="10"/>
      <c r="E27320" s="10"/>
      <c r="G27320" s="81"/>
      <c r="AU27320" s="25"/>
    </row>
    <row r="27321">
      <c r="D27321" s="10"/>
      <c r="E27321" s="10"/>
      <c r="G27321" s="81"/>
      <c r="AU27321" s="25"/>
    </row>
    <row r="27322">
      <c r="D27322" s="10"/>
      <c r="E27322" s="10"/>
      <c r="G27322" s="81"/>
      <c r="AU27322" s="25"/>
    </row>
    <row r="27323">
      <c r="D27323" s="10"/>
      <c r="E27323" s="10"/>
      <c r="G27323" s="81"/>
      <c r="AU27323" s="25"/>
    </row>
    <row r="27324">
      <c r="D27324" s="10"/>
      <c r="E27324" s="10"/>
      <c r="G27324" s="81"/>
      <c r="AU27324" s="25"/>
    </row>
    <row r="27325">
      <c r="D27325" s="10"/>
      <c r="E27325" s="10"/>
      <c r="G27325" s="81"/>
      <c r="AU27325" s="25"/>
    </row>
    <row r="27326">
      <c r="D27326" s="10"/>
      <c r="E27326" s="10"/>
      <c r="G27326" s="81"/>
      <c r="AU27326" s="25"/>
    </row>
    <row r="27327">
      <c r="D27327" s="10"/>
      <c r="E27327" s="10"/>
      <c r="G27327" s="81"/>
      <c r="AU27327" s="25"/>
    </row>
    <row r="27328">
      <c r="D27328" s="10"/>
      <c r="E27328" s="10"/>
      <c r="G27328" s="81"/>
      <c r="AU27328" s="25"/>
    </row>
    <row r="27329">
      <c r="D27329" s="10"/>
      <c r="E27329" s="10"/>
      <c r="G27329" s="81"/>
      <c r="AU27329" s="25"/>
    </row>
    <row r="27330">
      <c r="D27330" s="10"/>
      <c r="E27330" s="10"/>
      <c r="G27330" s="81"/>
      <c r="AU27330" s="25"/>
    </row>
    <row r="27331">
      <c r="D27331" s="10"/>
      <c r="E27331" s="10"/>
      <c r="G27331" s="81"/>
      <c r="AU27331" s="25"/>
    </row>
    <row r="27332">
      <c r="D27332" s="10"/>
      <c r="E27332" s="10"/>
      <c r="G27332" s="81"/>
      <c r="AU27332" s="25"/>
    </row>
    <row r="27333">
      <c r="D27333" s="10"/>
      <c r="E27333" s="10"/>
      <c r="G27333" s="81"/>
      <c r="AU27333" s="25"/>
    </row>
    <row r="27334">
      <c r="D27334" s="10"/>
      <c r="E27334" s="10"/>
      <c r="G27334" s="81"/>
      <c r="AU27334" s="25"/>
    </row>
    <row r="27335">
      <c r="D27335" s="10"/>
      <c r="E27335" s="10"/>
      <c r="G27335" s="81"/>
      <c r="AU27335" s="25"/>
    </row>
    <row r="27336">
      <c r="D27336" s="10"/>
      <c r="E27336" s="10"/>
      <c r="G27336" s="81"/>
      <c r="AU27336" s="25"/>
    </row>
    <row r="27337">
      <c r="D27337" s="10"/>
      <c r="E27337" s="10"/>
      <c r="G27337" s="81"/>
      <c r="AU27337" s="25"/>
    </row>
    <row r="27338">
      <c r="D27338" s="10"/>
      <c r="E27338" s="10"/>
      <c r="G27338" s="81"/>
      <c r="AU27338" s="25"/>
    </row>
    <row r="27339">
      <c r="D27339" s="10"/>
      <c r="E27339" s="10"/>
      <c r="G27339" s="81"/>
      <c r="AU27339" s="25"/>
    </row>
    <row r="27340">
      <c r="D27340" s="10"/>
      <c r="E27340" s="10"/>
      <c r="G27340" s="81"/>
      <c r="AU27340" s="25"/>
    </row>
    <row r="27341">
      <c r="D27341" s="10"/>
      <c r="E27341" s="10"/>
      <c r="G27341" s="81"/>
      <c r="AU27341" s="25"/>
    </row>
    <row r="27342">
      <c r="D27342" s="10"/>
      <c r="E27342" s="10"/>
      <c r="G27342" s="81"/>
      <c r="AU27342" s="25"/>
    </row>
    <row r="27343">
      <c r="D27343" s="10"/>
      <c r="E27343" s="10"/>
      <c r="G27343" s="81"/>
      <c r="AU27343" s="25"/>
    </row>
    <row r="27344">
      <c r="D27344" s="10"/>
      <c r="E27344" s="10"/>
      <c r="G27344" s="81"/>
      <c r="AU27344" s="25"/>
    </row>
    <row r="27345">
      <c r="D27345" s="10"/>
      <c r="E27345" s="10"/>
      <c r="G27345" s="81"/>
      <c r="AU27345" s="25"/>
    </row>
    <row r="27346">
      <c r="D27346" s="10"/>
      <c r="E27346" s="10"/>
      <c r="G27346" s="81"/>
      <c r="AU27346" s="25"/>
    </row>
    <row r="27347">
      <c r="D27347" s="10"/>
      <c r="E27347" s="10"/>
      <c r="G27347" s="81"/>
      <c r="AU27347" s="25"/>
    </row>
    <row r="27348">
      <c r="D27348" s="10"/>
      <c r="E27348" s="10"/>
      <c r="G27348" s="81"/>
      <c r="AU27348" s="25"/>
    </row>
    <row r="27349">
      <c r="D27349" s="10"/>
      <c r="E27349" s="10"/>
      <c r="G27349" s="81"/>
      <c r="AU27349" s="25"/>
    </row>
    <row r="27350">
      <c r="D27350" s="10"/>
      <c r="E27350" s="10"/>
      <c r="G27350" s="81"/>
      <c r="AU27350" s="25"/>
    </row>
    <row r="27351">
      <c r="D27351" s="10"/>
      <c r="E27351" s="10"/>
      <c r="G27351" s="81"/>
      <c r="AU27351" s="25"/>
    </row>
    <row r="27352">
      <c r="D27352" s="10"/>
      <c r="E27352" s="10"/>
      <c r="G27352" s="81"/>
      <c r="AU27352" s="25"/>
    </row>
    <row r="27353">
      <c r="D27353" s="10"/>
      <c r="E27353" s="10"/>
      <c r="G27353" s="81"/>
      <c r="AU27353" s="25"/>
    </row>
    <row r="27354">
      <c r="D27354" s="10"/>
      <c r="E27354" s="10"/>
      <c r="G27354" s="81"/>
      <c r="AU27354" s="25"/>
    </row>
    <row r="27355">
      <c r="D27355" s="10"/>
      <c r="E27355" s="10"/>
      <c r="G27355" s="81"/>
      <c r="AU27355" s="25"/>
    </row>
    <row r="27356">
      <c r="D27356" s="10"/>
      <c r="E27356" s="10"/>
      <c r="G27356" s="81"/>
      <c r="AU27356" s="25"/>
    </row>
    <row r="27357">
      <c r="D27357" s="10"/>
      <c r="E27357" s="10"/>
      <c r="G27357" s="81"/>
      <c r="AU27357" s="25"/>
    </row>
    <row r="27358">
      <c r="D27358" s="10"/>
      <c r="E27358" s="10"/>
      <c r="G27358" s="81"/>
      <c r="AU27358" s="25"/>
    </row>
    <row r="27359">
      <c r="D27359" s="10"/>
      <c r="E27359" s="10"/>
      <c r="G27359" s="81"/>
      <c r="AU27359" s="25"/>
    </row>
    <row r="27360">
      <c r="D27360" s="10"/>
      <c r="E27360" s="10"/>
      <c r="G27360" s="81"/>
      <c r="AU27360" s="25"/>
    </row>
    <row r="27361">
      <c r="D27361" s="10"/>
      <c r="E27361" s="10"/>
      <c r="G27361" s="81"/>
      <c r="AU27361" s="25"/>
    </row>
    <row r="27362">
      <c r="D27362" s="10"/>
      <c r="E27362" s="10"/>
      <c r="G27362" s="81"/>
      <c r="AU27362" s="25"/>
    </row>
    <row r="27363">
      <c r="D27363" s="10"/>
      <c r="E27363" s="10"/>
      <c r="G27363" s="81"/>
      <c r="AU27363" s="25"/>
    </row>
    <row r="27364">
      <c r="D27364" s="10"/>
      <c r="E27364" s="10"/>
      <c r="G27364" s="81"/>
      <c r="AU27364" s="25"/>
    </row>
    <row r="27365">
      <c r="D27365" s="10"/>
      <c r="E27365" s="10"/>
      <c r="G27365" s="81"/>
      <c r="AU27365" s="25"/>
    </row>
    <row r="27366">
      <c r="D27366" s="10"/>
      <c r="E27366" s="10"/>
      <c r="G27366" s="81"/>
      <c r="AU27366" s="25"/>
    </row>
    <row r="27367">
      <c r="D27367" s="10"/>
      <c r="E27367" s="10"/>
      <c r="G27367" s="81"/>
      <c r="AU27367" s="25"/>
    </row>
    <row r="27368">
      <c r="D27368" s="10"/>
      <c r="E27368" s="10"/>
      <c r="G27368" s="81"/>
      <c r="AU27368" s="25"/>
    </row>
    <row r="27369">
      <c r="D27369" s="10"/>
      <c r="E27369" s="10"/>
      <c r="G27369" s="81"/>
      <c r="AU27369" s="25"/>
    </row>
    <row r="27370">
      <c r="D27370" s="10"/>
      <c r="E27370" s="10"/>
      <c r="G27370" s="81"/>
      <c r="AU27370" s="25"/>
    </row>
    <row r="27371">
      <c r="D27371" s="10"/>
      <c r="E27371" s="10"/>
      <c r="G27371" s="81"/>
      <c r="AU27371" s="25"/>
    </row>
    <row r="27372">
      <c r="D27372" s="10"/>
      <c r="E27372" s="10"/>
      <c r="G27372" s="81"/>
      <c r="AU27372" s="25"/>
    </row>
    <row r="27373">
      <c r="D27373" s="10"/>
      <c r="E27373" s="10"/>
      <c r="G27373" s="81"/>
      <c r="AU27373" s="25"/>
    </row>
    <row r="27374">
      <c r="D27374" s="10"/>
      <c r="E27374" s="10"/>
      <c r="G27374" s="81"/>
      <c r="AU27374" s="25"/>
    </row>
    <row r="27375">
      <c r="D27375" s="10"/>
      <c r="E27375" s="10"/>
      <c r="G27375" s="81"/>
      <c r="AU27375" s="25"/>
    </row>
    <row r="27376">
      <c r="D27376" s="10"/>
      <c r="E27376" s="10"/>
      <c r="G27376" s="81"/>
      <c r="AU27376" s="25"/>
    </row>
    <row r="27377">
      <c r="D27377" s="10"/>
      <c r="E27377" s="10"/>
      <c r="G27377" s="81"/>
      <c r="AU27377" s="25"/>
    </row>
    <row r="27378">
      <c r="D27378" s="10"/>
      <c r="E27378" s="10"/>
      <c r="G27378" s="81"/>
      <c r="AU27378" s="25"/>
    </row>
    <row r="27379">
      <c r="D27379" s="10"/>
      <c r="E27379" s="10"/>
      <c r="G27379" s="81"/>
      <c r="AU27379" s="25"/>
    </row>
    <row r="27380">
      <c r="D27380" s="10"/>
      <c r="E27380" s="10"/>
      <c r="G27380" s="81"/>
      <c r="AU27380" s="25"/>
    </row>
    <row r="27381">
      <c r="D27381" s="10"/>
      <c r="E27381" s="10"/>
      <c r="G27381" s="81"/>
      <c r="AU27381" s="25"/>
    </row>
    <row r="27382">
      <c r="D27382" s="10"/>
      <c r="E27382" s="10"/>
      <c r="G27382" s="81"/>
      <c r="AU27382" s="25"/>
    </row>
    <row r="27383">
      <c r="D27383" s="10"/>
      <c r="E27383" s="10"/>
      <c r="G27383" s="81"/>
      <c r="AU27383" s="25"/>
    </row>
    <row r="27384">
      <c r="D27384" s="10"/>
      <c r="E27384" s="10"/>
      <c r="G27384" s="81"/>
      <c r="AU27384" s="25"/>
    </row>
    <row r="27385">
      <c r="D27385" s="10"/>
      <c r="E27385" s="10"/>
      <c r="G27385" s="81"/>
      <c r="AU27385" s="25"/>
    </row>
    <row r="27386">
      <c r="D27386" s="10"/>
      <c r="E27386" s="10"/>
      <c r="G27386" s="81"/>
      <c r="AU27386" s="25"/>
    </row>
    <row r="27387">
      <c r="D27387" s="10"/>
      <c r="E27387" s="10"/>
      <c r="G27387" s="81"/>
      <c r="AU27387" s="25"/>
    </row>
    <row r="27388">
      <c r="D27388" s="10"/>
      <c r="E27388" s="10"/>
      <c r="G27388" s="81"/>
      <c r="AU27388" s="25"/>
    </row>
    <row r="27389">
      <c r="D27389" s="10"/>
      <c r="E27389" s="10"/>
      <c r="G27389" s="81"/>
      <c r="AU27389" s="25"/>
    </row>
    <row r="27390">
      <c r="D27390" s="10"/>
      <c r="E27390" s="10"/>
      <c r="G27390" s="81"/>
      <c r="AU27390" s="25"/>
    </row>
    <row r="27391">
      <c r="D27391" s="10"/>
      <c r="E27391" s="10"/>
      <c r="G27391" s="81"/>
      <c r="AU27391" s="25"/>
    </row>
    <row r="27392">
      <c r="D27392" s="10"/>
      <c r="E27392" s="10"/>
      <c r="G27392" s="81"/>
      <c r="AU27392" s="25"/>
    </row>
    <row r="27393">
      <c r="D27393" s="10"/>
      <c r="E27393" s="10"/>
      <c r="G27393" s="81"/>
      <c r="AU27393" s="25"/>
    </row>
    <row r="27394">
      <c r="D27394" s="10"/>
      <c r="E27394" s="10"/>
      <c r="G27394" s="81"/>
      <c r="AU27394" s="25"/>
    </row>
    <row r="27395">
      <c r="D27395" s="10"/>
      <c r="E27395" s="10"/>
      <c r="G27395" s="81"/>
      <c r="AU27395" s="25"/>
    </row>
    <row r="27396">
      <c r="D27396" s="10"/>
      <c r="E27396" s="10"/>
      <c r="G27396" s="81"/>
      <c r="AU27396" s="25"/>
    </row>
    <row r="27397">
      <c r="D27397" s="10"/>
      <c r="E27397" s="10"/>
      <c r="G27397" s="81"/>
      <c r="AU27397" s="25"/>
    </row>
    <row r="27398">
      <c r="D27398" s="10"/>
      <c r="E27398" s="10"/>
      <c r="G27398" s="81"/>
      <c r="AU27398" s="25"/>
    </row>
    <row r="27399">
      <c r="D27399" s="10"/>
      <c r="E27399" s="10"/>
      <c r="G27399" s="81"/>
      <c r="AU27399" s="25"/>
    </row>
    <row r="27400">
      <c r="D27400" s="10"/>
      <c r="E27400" s="10"/>
      <c r="G27400" s="81"/>
      <c r="AU27400" s="25"/>
    </row>
    <row r="27401">
      <c r="D27401" s="10"/>
      <c r="E27401" s="10"/>
      <c r="G27401" s="81"/>
      <c r="AU27401" s="25"/>
    </row>
    <row r="27402">
      <c r="D27402" s="10"/>
      <c r="E27402" s="10"/>
      <c r="G27402" s="81"/>
      <c r="AU27402" s="25"/>
    </row>
    <row r="27403">
      <c r="D27403" s="10"/>
      <c r="E27403" s="10"/>
      <c r="G27403" s="81"/>
      <c r="AU27403" s="25"/>
    </row>
    <row r="27404">
      <c r="D27404" s="10"/>
      <c r="E27404" s="10"/>
      <c r="G27404" s="81"/>
      <c r="AU27404" s="25"/>
    </row>
    <row r="27405">
      <c r="D27405" s="10"/>
      <c r="E27405" s="10"/>
      <c r="G27405" s="81"/>
      <c r="AU27405" s="25"/>
    </row>
    <row r="27406">
      <c r="D27406" s="10"/>
      <c r="E27406" s="10"/>
      <c r="G27406" s="81"/>
      <c r="AU27406" s="25"/>
    </row>
    <row r="27407">
      <c r="D27407" s="10"/>
      <c r="E27407" s="10"/>
      <c r="G27407" s="81"/>
      <c r="AU27407" s="25"/>
    </row>
    <row r="27408">
      <c r="D27408" s="10"/>
      <c r="E27408" s="10"/>
      <c r="G27408" s="81"/>
      <c r="AU27408" s="25"/>
    </row>
    <row r="27409">
      <c r="D27409" s="10"/>
      <c r="E27409" s="10"/>
      <c r="G27409" s="81"/>
      <c r="AU27409" s="25"/>
    </row>
    <row r="27410">
      <c r="D27410" s="10"/>
      <c r="E27410" s="10"/>
      <c r="G27410" s="81"/>
      <c r="AU27410" s="25"/>
    </row>
    <row r="27411">
      <c r="D27411" s="10"/>
      <c r="E27411" s="10"/>
      <c r="G27411" s="81"/>
      <c r="AU27411" s="25"/>
    </row>
    <row r="27412">
      <c r="D27412" s="10"/>
      <c r="E27412" s="10"/>
      <c r="G27412" s="81"/>
      <c r="AU27412" s="25"/>
    </row>
    <row r="27413">
      <c r="D27413" s="10"/>
      <c r="E27413" s="10"/>
      <c r="G27413" s="81"/>
      <c r="AU27413" s="25"/>
    </row>
    <row r="27414">
      <c r="D27414" s="10"/>
      <c r="E27414" s="10"/>
      <c r="G27414" s="81"/>
      <c r="AU27414" s="25"/>
    </row>
    <row r="27415">
      <c r="D27415" s="10"/>
      <c r="E27415" s="10"/>
      <c r="G27415" s="81"/>
      <c r="AU27415" s="25"/>
    </row>
    <row r="27416">
      <c r="D27416" s="10"/>
      <c r="E27416" s="10"/>
      <c r="G27416" s="81"/>
      <c r="AU27416" s="25"/>
    </row>
    <row r="27417">
      <c r="D27417" s="10"/>
      <c r="E27417" s="10"/>
      <c r="G27417" s="81"/>
      <c r="AU27417" s="25"/>
    </row>
    <row r="27418">
      <c r="D27418" s="10"/>
      <c r="E27418" s="10"/>
      <c r="G27418" s="81"/>
      <c r="AU27418" s="25"/>
    </row>
    <row r="27419">
      <c r="D27419" s="10"/>
      <c r="E27419" s="10"/>
      <c r="G27419" s="81"/>
      <c r="AU27419" s="25"/>
    </row>
    <row r="27420">
      <c r="D27420" s="10"/>
      <c r="E27420" s="10"/>
      <c r="G27420" s="81"/>
      <c r="AU27420" s="25"/>
    </row>
    <row r="27421">
      <c r="D27421" s="10"/>
      <c r="E27421" s="10"/>
      <c r="G27421" s="81"/>
      <c r="AU27421" s="25"/>
    </row>
    <row r="27422">
      <c r="D27422" s="10"/>
      <c r="E27422" s="10"/>
      <c r="G27422" s="81"/>
      <c r="AU27422" s="25"/>
    </row>
    <row r="27423">
      <c r="D27423" s="10"/>
      <c r="E27423" s="10"/>
      <c r="G27423" s="81"/>
      <c r="AU27423" s="25"/>
    </row>
    <row r="27424">
      <c r="D27424" s="10"/>
      <c r="E27424" s="10"/>
      <c r="G27424" s="81"/>
      <c r="AU27424" s="25"/>
    </row>
    <row r="27425">
      <c r="D27425" s="10"/>
      <c r="E27425" s="10"/>
      <c r="G27425" s="81"/>
      <c r="AU27425" s="25"/>
    </row>
    <row r="27426">
      <c r="D27426" s="10"/>
      <c r="E27426" s="10"/>
      <c r="G27426" s="81"/>
      <c r="AU27426" s="25"/>
    </row>
    <row r="27427">
      <c r="D27427" s="10"/>
      <c r="E27427" s="10"/>
      <c r="G27427" s="81"/>
      <c r="AU27427" s="25"/>
    </row>
    <row r="27428">
      <c r="D27428" s="10"/>
      <c r="E27428" s="10"/>
      <c r="G27428" s="81"/>
      <c r="AU27428" s="25"/>
    </row>
    <row r="27429">
      <c r="D27429" s="10"/>
      <c r="E27429" s="10"/>
      <c r="G27429" s="81"/>
      <c r="AU27429" s="25"/>
    </row>
    <row r="27430">
      <c r="D27430" s="10"/>
      <c r="E27430" s="10"/>
      <c r="G27430" s="81"/>
      <c r="AU27430" s="25"/>
    </row>
    <row r="27431">
      <c r="D27431" s="10"/>
      <c r="E27431" s="10"/>
      <c r="G27431" s="81"/>
      <c r="AU27431" s="25"/>
    </row>
    <row r="27432">
      <c r="D27432" s="10"/>
      <c r="E27432" s="10"/>
      <c r="G27432" s="81"/>
      <c r="AU27432" s="25"/>
    </row>
    <row r="27433">
      <c r="D27433" s="10"/>
      <c r="E27433" s="10"/>
      <c r="G27433" s="81"/>
      <c r="AU27433" s="25"/>
    </row>
    <row r="27434">
      <c r="D27434" s="10"/>
      <c r="E27434" s="10"/>
      <c r="G27434" s="81"/>
      <c r="AU27434" s="25"/>
    </row>
    <row r="27435">
      <c r="D27435" s="10"/>
      <c r="E27435" s="10"/>
      <c r="G27435" s="81"/>
      <c r="AU27435" s="25"/>
    </row>
    <row r="27436">
      <c r="D27436" s="10"/>
      <c r="E27436" s="10"/>
      <c r="G27436" s="81"/>
      <c r="AU27436" s="25"/>
    </row>
    <row r="27437">
      <c r="D27437" s="10"/>
      <c r="E27437" s="10"/>
      <c r="G27437" s="81"/>
      <c r="AU27437" s="25"/>
    </row>
    <row r="27438">
      <c r="D27438" s="10"/>
      <c r="E27438" s="10"/>
      <c r="G27438" s="81"/>
      <c r="AU27438" s="25"/>
    </row>
    <row r="27439">
      <c r="D27439" s="10"/>
      <c r="E27439" s="10"/>
      <c r="G27439" s="81"/>
      <c r="AU27439" s="25"/>
    </row>
    <row r="27440">
      <c r="D27440" s="10"/>
      <c r="E27440" s="10"/>
      <c r="G27440" s="81"/>
      <c r="AU27440" s="25"/>
    </row>
    <row r="27441">
      <c r="D27441" s="10"/>
      <c r="E27441" s="10"/>
      <c r="G27441" s="81"/>
      <c r="AU27441" s="25"/>
    </row>
    <row r="27442">
      <c r="D27442" s="10"/>
      <c r="E27442" s="10"/>
      <c r="G27442" s="81"/>
      <c r="AU27442" s="25"/>
    </row>
    <row r="27443">
      <c r="D27443" s="10"/>
      <c r="E27443" s="10"/>
      <c r="G27443" s="81"/>
      <c r="AU27443" s="25"/>
    </row>
    <row r="27444">
      <c r="D27444" s="10"/>
      <c r="E27444" s="10"/>
      <c r="G27444" s="81"/>
      <c r="AU27444" s="25"/>
    </row>
    <row r="27445">
      <c r="D27445" s="10"/>
      <c r="E27445" s="10"/>
      <c r="G27445" s="81"/>
      <c r="AU27445" s="25"/>
    </row>
    <row r="27446">
      <c r="D27446" s="10"/>
      <c r="E27446" s="10"/>
      <c r="G27446" s="81"/>
      <c r="AU27446" s="25"/>
    </row>
    <row r="27447">
      <c r="D27447" s="10"/>
      <c r="E27447" s="10"/>
      <c r="G27447" s="81"/>
      <c r="AU27447" s="25"/>
    </row>
    <row r="27448">
      <c r="D27448" s="10"/>
      <c r="E27448" s="10"/>
      <c r="G27448" s="81"/>
      <c r="AU27448" s="25"/>
    </row>
    <row r="27449">
      <c r="D27449" s="10"/>
      <c r="E27449" s="10"/>
      <c r="G27449" s="81"/>
      <c r="AU27449" s="25"/>
    </row>
    <row r="27450">
      <c r="D27450" s="10"/>
      <c r="E27450" s="10"/>
      <c r="G27450" s="81"/>
      <c r="AU27450" s="25"/>
    </row>
    <row r="27451">
      <c r="D27451" s="10"/>
      <c r="E27451" s="10"/>
      <c r="G27451" s="81"/>
      <c r="AU27451" s="25"/>
    </row>
    <row r="27452">
      <c r="D27452" s="10"/>
      <c r="E27452" s="10"/>
      <c r="G27452" s="81"/>
      <c r="AU27452" s="25"/>
    </row>
    <row r="27453">
      <c r="D27453" s="10"/>
      <c r="E27453" s="10"/>
      <c r="G27453" s="81"/>
      <c r="AU27453" s="25"/>
    </row>
    <row r="27454">
      <c r="D27454" s="10"/>
      <c r="E27454" s="10"/>
      <c r="G27454" s="81"/>
      <c r="AU27454" s="25"/>
    </row>
    <row r="27455">
      <c r="D27455" s="10"/>
      <c r="E27455" s="10"/>
      <c r="G27455" s="81"/>
      <c r="AU27455" s="25"/>
    </row>
    <row r="27456">
      <c r="D27456" s="10"/>
      <c r="E27456" s="10"/>
      <c r="G27456" s="81"/>
      <c r="AU27456" s="25"/>
    </row>
    <row r="27457">
      <c r="D27457" s="10"/>
      <c r="E27457" s="10"/>
      <c r="G27457" s="81"/>
      <c r="AU27457" s="25"/>
    </row>
    <row r="27458">
      <c r="D27458" s="10"/>
      <c r="E27458" s="10"/>
      <c r="G27458" s="81"/>
      <c r="AU27458" s="25"/>
    </row>
    <row r="27459">
      <c r="D27459" s="10"/>
      <c r="E27459" s="10"/>
      <c r="G27459" s="81"/>
      <c r="AU27459" s="25"/>
    </row>
    <row r="27460">
      <c r="D27460" s="10"/>
      <c r="E27460" s="10"/>
      <c r="G27460" s="81"/>
      <c r="AU27460" s="25"/>
    </row>
    <row r="27461">
      <c r="D27461" s="10"/>
      <c r="E27461" s="10"/>
      <c r="G27461" s="81"/>
      <c r="AU27461" s="25"/>
    </row>
    <row r="27462">
      <c r="D27462" s="10"/>
      <c r="E27462" s="10"/>
      <c r="G27462" s="81"/>
      <c r="AU27462" s="25"/>
    </row>
    <row r="27463">
      <c r="D27463" s="10"/>
      <c r="E27463" s="10"/>
      <c r="G27463" s="81"/>
      <c r="AU27463" s="25"/>
    </row>
    <row r="27464">
      <c r="D27464" s="10"/>
      <c r="E27464" s="10"/>
      <c r="G27464" s="81"/>
      <c r="AU27464" s="25"/>
    </row>
    <row r="27465">
      <c r="D27465" s="10"/>
      <c r="E27465" s="10"/>
      <c r="G27465" s="81"/>
      <c r="AU27465" s="25"/>
    </row>
    <row r="27466">
      <c r="D27466" s="10"/>
      <c r="E27466" s="10"/>
      <c r="G27466" s="81"/>
      <c r="AU27466" s="25"/>
    </row>
    <row r="27467">
      <c r="D27467" s="10"/>
      <c r="E27467" s="10"/>
      <c r="G27467" s="81"/>
      <c r="AU27467" s="25"/>
    </row>
    <row r="27468">
      <c r="D27468" s="10"/>
      <c r="E27468" s="10"/>
      <c r="G27468" s="81"/>
      <c r="AU27468" s="25"/>
    </row>
    <row r="27469">
      <c r="D27469" s="10"/>
      <c r="E27469" s="10"/>
      <c r="G27469" s="81"/>
      <c r="AU27469" s="25"/>
    </row>
    <row r="27470">
      <c r="D27470" s="10"/>
      <c r="E27470" s="10"/>
      <c r="G27470" s="81"/>
      <c r="AU27470" s="25"/>
    </row>
    <row r="27471">
      <c r="D27471" s="10"/>
      <c r="E27471" s="10"/>
      <c r="G27471" s="81"/>
      <c r="AU27471" s="25"/>
    </row>
    <row r="27472">
      <c r="D27472" s="10"/>
      <c r="E27472" s="10"/>
      <c r="G27472" s="81"/>
      <c r="AU27472" s="25"/>
    </row>
    <row r="27473">
      <c r="D27473" s="10"/>
      <c r="E27473" s="10"/>
      <c r="G27473" s="81"/>
      <c r="AU27473" s="25"/>
    </row>
    <row r="27474">
      <c r="D27474" s="10"/>
      <c r="E27474" s="10"/>
      <c r="G27474" s="81"/>
      <c r="AU27474" s="25"/>
    </row>
    <row r="27475">
      <c r="D27475" s="10"/>
      <c r="E27475" s="10"/>
      <c r="G27475" s="81"/>
      <c r="AU27475" s="25"/>
    </row>
    <row r="27476">
      <c r="D27476" s="10"/>
      <c r="E27476" s="10"/>
      <c r="G27476" s="81"/>
      <c r="AU27476" s="25"/>
    </row>
    <row r="27477">
      <c r="D27477" s="10"/>
      <c r="E27477" s="10"/>
      <c r="G27477" s="81"/>
      <c r="AU27477" s="25"/>
    </row>
    <row r="27478">
      <c r="D27478" s="10"/>
      <c r="E27478" s="10"/>
      <c r="G27478" s="81"/>
      <c r="AU27478" s="25"/>
    </row>
    <row r="27479">
      <c r="D27479" s="10"/>
      <c r="E27479" s="10"/>
      <c r="G27479" s="81"/>
      <c r="AU27479" s="25"/>
    </row>
    <row r="27480">
      <c r="D27480" s="10"/>
      <c r="E27480" s="10"/>
      <c r="G27480" s="81"/>
      <c r="AU27480" s="25"/>
    </row>
    <row r="27481">
      <c r="D27481" s="10"/>
      <c r="E27481" s="10"/>
      <c r="G27481" s="81"/>
      <c r="AU27481" s="25"/>
    </row>
    <row r="27482">
      <c r="D27482" s="10"/>
      <c r="E27482" s="10"/>
      <c r="G27482" s="81"/>
      <c r="AU27482" s="25"/>
    </row>
    <row r="27483">
      <c r="D27483" s="10"/>
      <c r="E27483" s="10"/>
      <c r="G27483" s="81"/>
      <c r="AU27483" s="25"/>
    </row>
    <row r="27484">
      <c r="D27484" s="10"/>
      <c r="E27484" s="10"/>
      <c r="G27484" s="81"/>
      <c r="AU27484" s="25"/>
    </row>
    <row r="27485">
      <c r="D27485" s="10"/>
      <c r="E27485" s="10"/>
      <c r="G27485" s="81"/>
      <c r="AU27485" s="25"/>
    </row>
    <row r="27486">
      <c r="D27486" s="10"/>
      <c r="E27486" s="10"/>
      <c r="G27486" s="81"/>
      <c r="AU27486" s="25"/>
    </row>
    <row r="27487">
      <c r="D27487" s="10"/>
      <c r="E27487" s="10"/>
      <c r="G27487" s="81"/>
      <c r="AU27487" s="25"/>
    </row>
    <row r="27488">
      <c r="D27488" s="10"/>
      <c r="E27488" s="10"/>
      <c r="G27488" s="81"/>
      <c r="AU27488" s="25"/>
    </row>
    <row r="27489">
      <c r="D27489" s="10"/>
      <c r="E27489" s="10"/>
      <c r="G27489" s="81"/>
      <c r="AU27489" s="25"/>
    </row>
    <row r="27490">
      <c r="D27490" s="10"/>
      <c r="E27490" s="10"/>
      <c r="G27490" s="81"/>
      <c r="AU27490" s="25"/>
    </row>
    <row r="27491">
      <c r="D27491" s="10"/>
      <c r="E27491" s="10"/>
      <c r="G27491" s="81"/>
      <c r="AU27491" s="25"/>
    </row>
    <row r="27492">
      <c r="D27492" s="10"/>
      <c r="E27492" s="10"/>
      <c r="G27492" s="81"/>
      <c r="AU27492" s="25"/>
    </row>
    <row r="27493">
      <c r="D27493" s="10"/>
      <c r="E27493" s="10"/>
      <c r="G27493" s="81"/>
      <c r="AU27493" s="25"/>
    </row>
    <row r="27494">
      <c r="D27494" s="10"/>
      <c r="E27494" s="10"/>
      <c r="G27494" s="81"/>
      <c r="AU27494" s="25"/>
    </row>
    <row r="27495">
      <c r="D27495" s="10"/>
      <c r="E27495" s="10"/>
      <c r="G27495" s="81"/>
      <c r="AU27495" s="25"/>
    </row>
    <row r="27496">
      <c r="D27496" s="10"/>
      <c r="E27496" s="10"/>
      <c r="G27496" s="81"/>
      <c r="AU27496" s="25"/>
    </row>
    <row r="27497">
      <c r="D27497" s="10"/>
      <c r="E27497" s="10"/>
      <c r="G27497" s="81"/>
      <c r="AU27497" s="25"/>
    </row>
    <row r="27498">
      <c r="D27498" s="10"/>
      <c r="E27498" s="10"/>
      <c r="G27498" s="81"/>
      <c r="AU27498" s="25"/>
    </row>
    <row r="27499">
      <c r="D27499" s="10"/>
      <c r="E27499" s="10"/>
      <c r="G27499" s="81"/>
      <c r="AU27499" s="25"/>
    </row>
    <row r="27500">
      <c r="D27500" s="10"/>
      <c r="E27500" s="10"/>
      <c r="G27500" s="81"/>
      <c r="AU27500" s="25"/>
    </row>
    <row r="27501">
      <c r="D27501" s="10"/>
      <c r="E27501" s="10"/>
      <c r="G27501" s="81"/>
      <c r="AU27501" s="25"/>
    </row>
    <row r="27502">
      <c r="D27502" s="10"/>
      <c r="E27502" s="10"/>
      <c r="G27502" s="81"/>
      <c r="AU27502" s="25"/>
    </row>
    <row r="27503">
      <c r="D27503" s="10"/>
      <c r="E27503" s="10"/>
      <c r="G27503" s="81"/>
      <c r="AU27503" s="25"/>
    </row>
    <row r="27504">
      <c r="D27504" s="10"/>
      <c r="E27504" s="10"/>
      <c r="G27504" s="81"/>
      <c r="AU27504" s="25"/>
    </row>
    <row r="27505">
      <c r="D27505" s="10"/>
      <c r="E27505" s="10"/>
      <c r="G27505" s="81"/>
      <c r="AU27505" s="25"/>
    </row>
    <row r="27506">
      <c r="D27506" s="10"/>
      <c r="E27506" s="10"/>
      <c r="G27506" s="81"/>
      <c r="AU27506" s="25"/>
    </row>
    <row r="27507">
      <c r="D27507" s="10"/>
      <c r="E27507" s="10"/>
      <c r="G27507" s="81"/>
      <c r="AU27507" s="25"/>
    </row>
    <row r="27508">
      <c r="D27508" s="10"/>
      <c r="E27508" s="10"/>
      <c r="G27508" s="81"/>
      <c r="AU27508" s="25"/>
    </row>
    <row r="27509">
      <c r="D27509" s="10"/>
      <c r="E27509" s="10"/>
      <c r="G27509" s="81"/>
      <c r="AU27509" s="25"/>
    </row>
    <row r="27510">
      <c r="D27510" s="10"/>
      <c r="E27510" s="10"/>
      <c r="G27510" s="81"/>
      <c r="AU27510" s="25"/>
    </row>
    <row r="27511">
      <c r="D27511" s="10"/>
      <c r="E27511" s="10"/>
      <c r="G27511" s="81"/>
      <c r="AU27511" s="25"/>
    </row>
    <row r="27512">
      <c r="D27512" s="10"/>
      <c r="E27512" s="10"/>
      <c r="G27512" s="81"/>
      <c r="AU27512" s="25"/>
    </row>
    <row r="27513">
      <c r="D27513" s="10"/>
      <c r="E27513" s="10"/>
      <c r="G27513" s="81"/>
      <c r="AU27513" s="25"/>
    </row>
    <row r="27514">
      <c r="D27514" s="10"/>
      <c r="E27514" s="10"/>
      <c r="G27514" s="81"/>
      <c r="AU27514" s="25"/>
    </row>
    <row r="27515">
      <c r="D27515" s="10"/>
      <c r="E27515" s="10"/>
      <c r="G27515" s="81"/>
      <c r="AU27515" s="25"/>
    </row>
    <row r="27516">
      <c r="D27516" s="10"/>
      <c r="E27516" s="10"/>
      <c r="G27516" s="81"/>
      <c r="AU27516" s="25"/>
    </row>
    <row r="27517">
      <c r="D27517" s="10"/>
      <c r="E27517" s="10"/>
      <c r="G27517" s="81"/>
      <c r="AU27517" s="25"/>
    </row>
    <row r="27518">
      <c r="D27518" s="10"/>
      <c r="E27518" s="10"/>
      <c r="G27518" s="81"/>
      <c r="AU27518" s="25"/>
    </row>
    <row r="27519">
      <c r="D27519" s="10"/>
      <c r="E27519" s="10"/>
      <c r="G27519" s="81"/>
      <c r="AU27519" s="25"/>
    </row>
    <row r="27520">
      <c r="D27520" s="10"/>
      <c r="E27520" s="10"/>
      <c r="G27520" s="81"/>
      <c r="AU27520" s="25"/>
    </row>
    <row r="27521">
      <c r="D27521" s="10"/>
      <c r="E27521" s="10"/>
      <c r="G27521" s="81"/>
      <c r="AU27521" s="25"/>
    </row>
    <row r="27522">
      <c r="D27522" s="10"/>
      <c r="E27522" s="10"/>
      <c r="G27522" s="81"/>
      <c r="AU27522" s="25"/>
    </row>
    <row r="27523">
      <c r="D27523" s="10"/>
      <c r="E27523" s="10"/>
      <c r="G27523" s="81"/>
      <c r="AU27523" s="25"/>
    </row>
    <row r="27524">
      <c r="D27524" s="10"/>
      <c r="E27524" s="10"/>
      <c r="G27524" s="81"/>
      <c r="AU27524" s="25"/>
    </row>
    <row r="27525">
      <c r="D27525" s="10"/>
      <c r="E27525" s="10"/>
      <c r="G27525" s="81"/>
      <c r="AU27525" s="25"/>
    </row>
    <row r="27526">
      <c r="D27526" s="10"/>
      <c r="E27526" s="10"/>
      <c r="G27526" s="81"/>
      <c r="AU27526" s="25"/>
    </row>
    <row r="27527">
      <c r="D27527" s="10"/>
      <c r="E27527" s="10"/>
      <c r="G27527" s="81"/>
      <c r="AU27527" s="25"/>
    </row>
    <row r="27528">
      <c r="D27528" s="10"/>
      <c r="E27528" s="10"/>
      <c r="G27528" s="81"/>
      <c r="AU27528" s="25"/>
    </row>
    <row r="27529">
      <c r="D27529" s="10"/>
      <c r="E27529" s="10"/>
      <c r="G27529" s="81"/>
      <c r="AU27529" s="25"/>
    </row>
    <row r="27530">
      <c r="D27530" s="10"/>
      <c r="E27530" s="10"/>
      <c r="G27530" s="81"/>
      <c r="AU27530" s="25"/>
    </row>
    <row r="27531">
      <c r="D27531" s="10"/>
      <c r="E27531" s="10"/>
      <c r="G27531" s="81"/>
      <c r="AU27531" s="25"/>
    </row>
    <row r="27532">
      <c r="D27532" s="10"/>
      <c r="E27532" s="10"/>
      <c r="G27532" s="81"/>
      <c r="AU27532" s="25"/>
    </row>
    <row r="27533">
      <c r="D27533" s="10"/>
      <c r="E27533" s="10"/>
      <c r="G27533" s="81"/>
      <c r="AU27533" s="25"/>
    </row>
    <row r="27534">
      <c r="D27534" s="10"/>
      <c r="E27534" s="10"/>
      <c r="G27534" s="81"/>
      <c r="AU27534" s="25"/>
    </row>
    <row r="27535">
      <c r="D27535" s="10"/>
      <c r="E27535" s="10"/>
      <c r="G27535" s="81"/>
      <c r="AU27535" s="25"/>
    </row>
    <row r="27536">
      <c r="D27536" s="10"/>
      <c r="E27536" s="10"/>
      <c r="G27536" s="81"/>
      <c r="AU27536" s="25"/>
    </row>
    <row r="27537">
      <c r="D27537" s="10"/>
      <c r="E27537" s="10"/>
      <c r="G27537" s="81"/>
      <c r="AU27537" s="25"/>
    </row>
    <row r="27538">
      <c r="D27538" s="10"/>
      <c r="E27538" s="10"/>
      <c r="G27538" s="81"/>
      <c r="AU27538" s="25"/>
    </row>
    <row r="27539">
      <c r="D27539" s="10"/>
      <c r="E27539" s="10"/>
      <c r="G27539" s="81"/>
      <c r="AU27539" s="25"/>
    </row>
    <row r="27540">
      <c r="D27540" s="10"/>
      <c r="E27540" s="10"/>
      <c r="G27540" s="81"/>
      <c r="AU27540" s="25"/>
    </row>
    <row r="27541">
      <c r="D27541" s="10"/>
      <c r="E27541" s="10"/>
      <c r="G27541" s="81"/>
      <c r="AU27541" s="25"/>
    </row>
    <row r="27542">
      <c r="D27542" s="10"/>
      <c r="E27542" s="10"/>
      <c r="G27542" s="81"/>
      <c r="AU27542" s="25"/>
    </row>
    <row r="27543">
      <c r="D27543" s="10"/>
      <c r="E27543" s="10"/>
      <c r="G27543" s="81"/>
      <c r="AU27543" s="25"/>
    </row>
    <row r="27544">
      <c r="D27544" s="10"/>
      <c r="E27544" s="10"/>
      <c r="G27544" s="81"/>
      <c r="AU27544" s="25"/>
    </row>
    <row r="27545">
      <c r="D27545" s="10"/>
      <c r="E27545" s="10"/>
      <c r="G27545" s="81"/>
      <c r="AU27545" s="25"/>
    </row>
    <row r="27546">
      <c r="D27546" s="10"/>
      <c r="E27546" s="10"/>
      <c r="G27546" s="81"/>
      <c r="AU27546" s="25"/>
    </row>
    <row r="27547">
      <c r="D27547" s="10"/>
      <c r="E27547" s="10"/>
      <c r="G27547" s="81"/>
      <c r="AU27547" s="25"/>
    </row>
    <row r="27548">
      <c r="D27548" s="10"/>
      <c r="E27548" s="10"/>
      <c r="G27548" s="81"/>
      <c r="AU27548" s="25"/>
    </row>
    <row r="27549">
      <c r="D27549" s="10"/>
      <c r="E27549" s="10"/>
      <c r="G27549" s="81"/>
      <c r="AU27549" s="25"/>
    </row>
    <row r="27550">
      <c r="D27550" s="10"/>
      <c r="E27550" s="10"/>
      <c r="G27550" s="81"/>
      <c r="AU27550" s="25"/>
    </row>
    <row r="27551">
      <c r="D27551" s="10"/>
      <c r="E27551" s="10"/>
      <c r="G27551" s="81"/>
      <c r="AU27551" s="25"/>
    </row>
    <row r="27552">
      <c r="D27552" s="10"/>
      <c r="E27552" s="10"/>
      <c r="G27552" s="81"/>
      <c r="AU27552" s="25"/>
    </row>
    <row r="27553">
      <c r="D27553" s="10"/>
      <c r="E27553" s="10"/>
      <c r="G27553" s="81"/>
      <c r="AU27553" s="25"/>
    </row>
    <row r="27554">
      <c r="D27554" s="10"/>
      <c r="E27554" s="10"/>
      <c r="G27554" s="81"/>
      <c r="AU27554" s="25"/>
    </row>
    <row r="27555">
      <c r="D27555" s="10"/>
      <c r="E27555" s="10"/>
      <c r="G27555" s="81"/>
      <c r="AU27555" s="25"/>
    </row>
    <row r="27556">
      <c r="D27556" s="10"/>
      <c r="E27556" s="10"/>
      <c r="G27556" s="81"/>
      <c r="AU27556" s="25"/>
    </row>
    <row r="27557">
      <c r="D27557" s="10"/>
      <c r="E27557" s="10"/>
      <c r="G27557" s="81"/>
      <c r="AU27557" s="25"/>
    </row>
    <row r="27558">
      <c r="D27558" s="10"/>
      <c r="E27558" s="10"/>
      <c r="G27558" s="81"/>
      <c r="AU27558" s="25"/>
    </row>
    <row r="27559">
      <c r="D27559" s="10"/>
      <c r="E27559" s="10"/>
      <c r="G27559" s="81"/>
      <c r="AU27559" s="25"/>
    </row>
    <row r="27560">
      <c r="D27560" s="10"/>
      <c r="E27560" s="10"/>
      <c r="G27560" s="81"/>
      <c r="AU27560" s="25"/>
    </row>
    <row r="27561">
      <c r="D27561" s="10"/>
      <c r="E27561" s="10"/>
      <c r="G27561" s="81"/>
      <c r="AU27561" s="25"/>
    </row>
    <row r="27562">
      <c r="D27562" s="10"/>
      <c r="E27562" s="10"/>
      <c r="G27562" s="81"/>
      <c r="AU27562" s="25"/>
    </row>
    <row r="27563">
      <c r="D27563" s="10"/>
      <c r="E27563" s="10"/>
      <c r="G27563" s="81"/>
      <c r="AU27563" s="25"/>
    </row>
    <row r="27564">
      <c r="D27564" s="10"/>
      <c r="E27564" s="10"/>
      <c r="G27564" s="81"/>
      <c r="AU27564" s="25"/>
    </row>
    <row r="27565">
      <c r="D27565" s="10"/>
      <c r="E27565" s="10"/>
      <c r="G27565" s="81"/>
      <c r="AU27565" s="25"/>
    </row>
    <row r="27566">
      <c r="D27566" s="10"/>
      <c r="E27566" s="10"/>
      <c r="G27566" s="81"/>
      <c r="AU27566" s="25"/>
    </row>
    <row r="27567">
      <c r="D27567" s="10"/>
      <c r="E27567" s="10"/>
      <c r="G27567" s="81"/>
      <c r="AU27567" s="25"/>
    </row>
    <row r="27568">
      <c r="D27568" s="10"/>
      <c r="E27568" s="10"/>
      <c r="G27568" s="81"/>
      <c r="AU27568" s="25"/>
    </row>
    <row r="27569">
      <c r="D27569" s="10"/>
      <c r="E27569" s="10"/>
      <c r="G27569" s="81"/>
      <c r="AU27569" s="25"/>
    </row>
    <row r="27570">
      <c r="D27570" s="10"/>
      <c r="E27570" s="10"/>
      <c r="G27570" s="81"/>
      <c r="AU27570" s="25"/>
    </row>
    <row r="27571">
      <c r="D27571" s="10"/>
      <c r="E27571" s="10"/>
      <c r="G27571" s="81"/>
      <c r="AU27571" s="25"/>
    </row>
    <row r="27572">
      <c r="D27572" s="10"/>
      <c r="E27572" s="10"/>
      <c r="G27572" s="81"/>
      <c r="AU27572" s="25"/>
    </row>
    <row r="27573">
      <c r="D27573" s="10"/>
      <c r="E27573" s="10"/>
      <c r="G27573" s="81"/>
      <c r="AU27573" s="25"/>
    </row>
    <row r="27574">
      <c r="D27574" s="10"/>
      <c r="E27574" s="10"/>
      <c r="G27574" s="81"/>
      <c r="AU27574" s="25"/>
    </row>
    <row r="27575">
      <c r="D27575" s="10"/>
      <c r="E27575" s="10"/>
      <c r="G27575" s="81"/>
      <c r="AU27575" s="25"/>
    </row>
    <row r="27576">
      <c r="D27576" s="10"/>
      <c r="E27576" s="10"/>
      <c r="G27576" s="81"/>
      <c r="AU27576" s="25"/>
    </row>
    <row r="27577">
      <c r="D27577" s="10"/>
      <c r="E27577" s="10"/>
      <c r="G27577" s="81"/>
      <c r="AU27577" s="25"/>
    </row>
    <row r="27578">
      <c r="D27578" s="10"/>
      <c r="E27578" s="10"/>
      <c r="G27578" s="81"/>
      <c r="AU27578" s="25"/>
    </row>
    <row r="27579">
      <c r="D27579" s="10"/>
      <c r="E27579" s="10"/>
      <c r="G27579" s="81"/>
      <c r="AU27579" s="25"/>
    </row>
    <row r="27580">
      <c r="D27580" s="10"/>
      <c r="E27580" s="10"/>
      <c r="G27580" s="81"/>
      <c r="AU27580" s="25"/>
    </row>
    <row r="27581">
      <c r="D27581" s="10"/>
      <c r="E27581" s="10"/>
      <c r="G27581" s="81"/>
      <c r="AU27581" s="25"/>
    </row>
    <row r="27582">
      <c r="D27582" s="10"/>
      <c r="E27582" s="10"/>
      <c r="G27582" s="81"/>
      <c r="AU27582" s="25"/>
    </row>
    <row r="27583">
      <c r="D27583" s="10"/>
      <c r="E27583" s="10"/>
      <c r="G27583" s="81"/>
      <c r="AU27583" s="25"/>
    </row>
    <row r="27584">
      <c r="D27584" s="10"/>
      <c r="E27584" s="10"/>
      <c r="G27584" s="81"/>
      <c r="AU27584" s="25"/>
    </row>
    <row r="27585">
      <c r="D27585" s="10"/>
      <c r="E27585" s="10"/>
      <c r="G27585" s="81"/>
      <c r="AU27585" s="25"/>
    </row>
    <row r="27586">
      <c r="D27586" s="10"/>
      <c r="E27586" s="10"/>
      <c r="G27586" s="81"/>
      <c r="AU27586" s="25"/>
    </row>
    <row r="27587">
      <c r="D27587" s="10"/>
      <c r="E27587" s="10"/>
      <c r="G27587" s="81"/>
      <c r="AU27587" s="25"/>
    </row>
    <row r="27588">
      <c r="D27588" s="10"/>
      <c r="E27588" s="10"/>
      <c r="G27588" s="81"/>
      <c r="AU27588" s="25"/>
    </row>
    <row r="27589">
      <c r="D27589" s="10"/>
      <c r="E27589" s="10"/>
      <c r="G27589" s="81"/>
      <c r="AU27589" s="25"/>
    </row>
    <row r="27590">
      <c r="D27590" s="10"/>
      <c r="E27590" s="10"/>
      <c r="G27590" s="81"/>
      <c r="AU27590" s="25"/>
    </row>
    <row r="27591">
      <c r="D27591" s="10"/>
      <c r="E27591" s="10"/>
      <c r="G27591" s="81"/>
      <c r="AU27591" s="25"/>
    </row>
    <row r="27592">
      <c r="D27592" s="10"/>
      <c r="E27592" s="10"/>
      <c r="G27592" s="81"/>
      <c r="AU27592" s="25"/>
    </row>
    <row r="27593">
      <c r="D27593" s="10"/>
      <c r="E27593" s="10"/>
      <c r="G27593" s="81"/>
      <c r="AU27593" s="25"/>
    </row>
    <row r="27594">
      <c r="D27594" s="10"/>
      <c r="E27594" s="10"/>
      <c r="G27594" s="81"/>
      <c r="AU27594" s="25"/>
    </row>
    <row r="27595">
      <c r="D27595" s="10"/>
      <c r="E27595" s="10"/>
      <c r="G27595" s="81"/>
      <c r="AU27595" s="25"/>
    </row>
    <row r="27596">
      <c r="D27596" s="10"/>
      <c r="E27596" s="10"/>
      <c r="G27596" s="81"/>
      <c r="AU27596" s="25"/>
    </row>
    <row r="27597">
      <c r="D27597" s="10"/>
      <c r="E27597" s="10"/>
      <c r="G27597" s="81"/>
      <c r="AU27597" s="25"/>
    </row>
    <row r="27598">
      <c r="D27598" s="10"/>
      <c r="E27598" s="10"/>
      <c r="G27598" s="81"/>
      <c r="AU27598" s="25"/>
    </row>
    <row r="27599">
      <c r="D27599" s="10"/>
      <c r="E27599" s="10"/>
      <c r="G27599" s="81"/>
      <c r="AU27599" s="25"/>
    </row>
    <row r="27600">
      <c r="D27600" s="10"/>
      <c r="E27600" s="10"/>
      <c r="G27600" s="81"/>
      <c r="AU27600" s="25"/>
    </row>
    <row r="27601">
      <c r="D27601" s="10"/>
      <c r="E27601" s="10"/>
      <c r="G27601" s="81"/>
      <c r="AU27601" s="25"/>
    </row>
    <row r="27602">
      <c r="D27602" s="10"/>
      <c r="E27602" s="10"/>
      <c r="G27602" s="81"/>
      <c r="AU27602" s="25"/>
    </row>
    <row r="27603">
      <c r="D27603" s="10"/>
      <c r="E27603" s="10"/>
      <c r="G27603" s="81"/>
      <c r="AU27603" s="25"/>
    </row>
    <row r="27604">
      <c r="D27604" s="10"/>
      <c r="E27604" s="10"/>
      <c r="G27604" s="81"/>
      <c r="AU27604" s="25"/>
    </row>
    <row r="27605">
      <c r="D27605" s="10"/>
      <c r="E27605" s="10"/>
      <c r="G27605" s="81"/>
      <c r="AU27605" s="25"/>
    </row>
    <row r="27606">
      <c r="D27606" s="10"/>
      <c r="E27606" s="10"/>
      <c r="G27606" s="81"/>
      <c r="AU27606" s="25"/>
    </row>
    <row r="27607">
      <c r="D27607" s="10"/>
      <c r="E27607" s="10"/>
      <c r="G27607" s="81"/>
      <c r="AU27607" s="25"/>
    </row>
    <row r="27608">
      <c r="D27608" s="10"/>
      <c r="E27608" s="10"/>
      <c r="G27608" s="81"/>
      <c r="AU27608" s="25"/>
    </row>
    <row r="27609">
      <c r="D27609" s="10"/>
      <c r="E27609" s="10"/>
      <c r="G27609" s="81"/>
      <c r="AU27609" s="25"/>
    </row>
    <row r="27610">
      <c r="D27610" s="10"/>
      <c r="E27610" s="10"/>
      <c r="G27610" s="81"/>
      <c r="AU27610" s="25"/>
    </row>
    <row r="27611">
      <c r="D27611" s="10"/>
      <c r="E27611" s="10"/>
      <c r="G27611" s="81"/>
      <c r="AU27611" s="25"/>
    </row>
    <row r="27612">
      <c r="D27612" s="10"/>
      <c r="E27612" s="10"/>
      <c r="G27612" s="81"/>
      <c r="AU27612" s="25"/>
    </row>
    <row r="27613">
      <c r="D27613" s="10"/>
      <c r="E27613" s="10"/>
      <c r="G27613" s="81"/>
      <c r="AU27613" s="25"/>
    </row>
    <row r="27614">
      <c r="D27614" s="10"/>
      <c r="E27614" s="10"/>
      <c r="G27614" s="81"/>
      <c r="AU27614" s="25"/>
    </row>
    <row r="27615">
      <c r="D27615" s="10"/>
      <c r="E27615" s="10"/>
      <c r="G27615" s="81"/>
      <c r="AU27615" s="25"/>
    </row>
    <row r="27616">
      <c r="D27616" s="10"/>
      <c r="E27616" s="10"/>
      <c r="G27616" s="81"/>
      <c r="AU27616" s="25"/>
    </row>
    <row r="27617">
      <c r="D27617" s="10"/>
      <c r="E27617" s="10"/>
      <c r="G27617" s="81"/>
      <c r="AU27617" s="25"/>
    </row>
    <row r="27618">
      <c r="D27618" s="10"/>
      <c r="E27618" s="10"/>
      <c r="G27618" s="81"/>
      <c r="AU27618" s="25"/>
    </row>
    <row r="27619">
      <c r="D27619" s="10"/>
      <c r="E27619" s="10"/>
      <c r="G27619" s="81"/>
      <c r="AU27619" s="25"/>
    </row>
    <row r="27620">
      <c r="D27620" s="10"/>
      <c r="E27620" s="10"/>
      <c r="G27620" s="81"/>
      <c r="AU27620" s="25"/>
    </row>
    <row r="27621">
      <c r="D27621" s="10"/>
      <c r="E27621" s="10"/>
      <c r="G27621" s="81"/>
      <c r="AU27621" s="25"/>
    </row>
    <row r="27622">
      <c r="D27622" s="10"/>
      <c r="E27622" s="10"/>
      <c r="G27622" s="81"/>
      <c r="AU27622" s="25"/>
    </row>
    <row r="27623">
      <c r="D27623" s="10"/>
      <c r="E27623" s="10"/>
      <c r="G27623" s="81"/>
      <c r="AU27623" s="25"/>
    </row>
    <row r="27624">
      <c r="D27624" s="10"/>
      <c r="E27624" s="10"/>
      <c r="G27624" s="81"/>
      <c r="AU27624" s="25"/>
    </row>
    <row r="27625">
      <c r="D27625" s="10"/>
      <c r="E27625" s="10"/>
      <c r="G27625" s="81"/>
      <c r="AU27625" s="25"/>
    </row>
    <row r="27626">
      <c r="D27626" s="10"/>
      <c r="E27626" s="10"/>
      <c r="G27626" s="81"/>
      <c r="AU27626" s="25"/>
    </row>
    <row r="27627">
      <c r="D27627" s="10"/>
      <c r="E27627" s="10"/>
      <c r="G27627" s="81"/>
      <c r="AU27627" s="25"/>
    </row>
    <row r="27628">
      <c r="D27628" s="10"/>
      <c r="E27628" s="10"/>
      <c r="G27628" s="81"/>
      <c r="AU27628" s="25"/>
    </row>
    <row r="27629">
      <c r="D27629" s="10"/>
      <c r="E27629" s="10"/>
      <c r="G27629" s="81"/>
      <c r="AU27629" s="25"/>
    </row>
    <row r="27630">
      <c r="D27630" s="10"/>
      <c r="E27630" s="10"/>
      <c r="G27630" s="81"/>
      <c r="AU27630" s="25"/>
    </row>
    <row r="27631">
      <c r="D27631" s="10"/>
      <c r="E27631" s="10"/>
      <c r="G27631" s="81"/>
      <c r="AU27631" s="25"/>
    </row>
    <row r="27632">
      <c r="D27632" s="10"/>
      <c r="E27632" s="10"/>
      <c r="G27632" s="81"/>
      <c r="AU27632" s="25"/>
    </row>
    <row r="27633">
      <c r="D27633" s="10"/>
      <c r="E27633" s="10"/>
      <c r="G27633" s="81"/>
      <c r="AU27633" s="25"/>
    </row>
    <row r="27634">
      <c r="D27634" s="10"/>
      <c r="E27634" s="10"/>
      <c r="G27634" s="81"/>
      <c r="AU27634" s="25"/>
    </row>
    <row r="27635">
      <c r="D27635" s="10"/>
      <c r="E27635" s="10"/>
      <c r="G27635" s="81"/>
      <c r="AU27635" s="25"/>
    </row>
    <row r="27636">
      <c r="D27636" s="10"/>
      <c r="E27636" s="10"/>
      <c r="G27636" s="81"/>
      <c r="AU27636" s="25"/>
    </row>
    <row r="27637">
      <c r="D27637" s="10"/>
      <c r="E27637" s="10"/>
      <c r="G27637" s="81"/>
      <c r="AU27637" s="25"/>
    </row>
    <row r="27638">
      <c r="D27638" s="10"/>
      <c r="E27638" s="10"/>
      <c r="G27638" s="81"/>
      <c r="AU27638" s="25"/>
    </row>
    <row r="27639">
      <c r="D27639" s="10"/>
      <c r="E27639" s="10"/>
      <c r="G27639" s="81"/>
      <c r="AU27639" s="25"/>
    </row>
    <row r="27640">
      <c r="D27640" s="10"/>
      <c r="E27640" s="10"/>
      <c r="G27640" s="81"/>
      <c r="AU27640" s="25"/>
    </row>
    <row r="27641">
      <c r="D27641" s="10"/>
      <c r="E27641" s="10"/>
      <c r="G27641" s="81"/>
      <c r="AU27641" s="25"/>
    </row>
    <row r="27642">
      <c r="D27642" s="10"/>
      <c r="E27642" s="10"/>
      <c r="G27642" s="81"/>
      <c r="AU27642" s="25"/>
    </row>
    <row r="27643">
      <c r="D27643" s="10"/>
      <c r="E27643" s="10"/>
      <c r="G27643" s="81"/>
      <c r="AU27643" s="25"/>
    </row>
    <row r="27644">
      <c r="D27644" s="10"/>
      <c r="E27644" s="10"/>
      <c r="G27644" s="81"/>
      <c r="AU27644" s="25"/>
    </row>
    <row r="27645">
      <c r="D27645" s="10"/>
      <c r="E27645" s="10"/>
      <c r="G27645" s="81"/>
      <c r="AU27645" s="25"/>
    </row>
    <row r="27646">
      <c r="D27646" s="10"/>
      <c r="E27646" s="10"/>
      <c r="G27646" s="81"/>
      <c r="AU27646" s="25"/>
    </row>
    <row r="27647">
      <c r="D27647" s="10"/>
      <c r="E27647" s="10"/>
      <c r="G27647" s="81"/>
      <c r="AU27647" s="25"/>
    </row>
    <row r="27648">
      <c r="D27648" s="10"/>
      <c r="E27648" s="10"/>
      <c r="G27648" s="81"/>
      <c r="AU27648" s="25"/>
    </row>
    <row r="27649">
      <c r="D27649" s="10"/>
      <c r="E27649" s="10"/>
      <c r="G27649" s="81"/>
      <c r="AU27649" s="25"/>
    </row>
    <row r="27650">
      <c r="D27650" s="10"/>
      <c r="E27650" s="10"/>
      <c r="G27650" s="81"/>
      <c r="AU27650" s="25"/>
    </row>
    <row r="27651">
      <c r="D27651" s="10"/>
      <c r="E27651" s="10"/>
      <c r="G27651" s="81"/>
      <c r="AU27651" s="25"/>
    </row>
    <row r="27652">
      <c r="D27652" s="10"/>
      <c r="E27652" s="10"/>
      <c r="G27652" s="81"/>
      <c r="AU27652" s="25"/>
    </row>
    <row r="27653">
      <c r="D27653" s="10"/>
      <c r="E27653" s="10"/>
      <c r="G27653" s="81"/>
      <c r="AU27653" s="25"/>
    </row>
    <row r="27654">
      <c r="D27654" s="10"/>
      <c r="E27654" s="10"/>
      <c r="G27654" s="81"/>
      <c r="AU27654" s="25"/>
    </row>
    <row r="27655">
      <c r="D27655" s="10"/>
      <c r="E27655" s="10"/>
      <c r="G27655" s="81"/>
      <c r="AU27655" s="25"/>
    </row>
    <row r="27656">
      <c r="D27656" s="10"/>
      <c r="E27656" s="10"/>
      <c r="G27656" s="81"/>
      <c r="AU27656" s="25"/>
    </row>
    <row r="27657">
      <c r="D27657" s="10"/>
      <c r="E27657" s="10"/>
      <c r="G27657" s="81"/>
      <c r="AU27657" s="25"/>
    </row>
    <row r="27658">
      <c r="D27658" s="10"/>
      <c r="E27658" s="10"/>
      <c r="G27658" s="81"/>
      <c r="AU27658" s="25"/>
    </row>
    <row r="27659">
      <c r="D27659" s="10"/>
      <c r="E27659" s="10"/>
      <c r="G27659" s="81"/>
      <c r="AU27659" s="25"/>
    </row>
    <row r="27660">
      <c r="D27660" s="10"/>
      <c r="E27660" s="10"/>
      <c r="G27660" s="81"/>
      <c r="AU27660" s="25"/>
    </row>
    <row r="27661">
      <c r="D27661" s="10"/>
      <c r="E27661" s="10"/>
      <c r="G27661" s="81"/>
      <c r="AU27661" s="25"/>
    </row>
    <row r="27662">
      <c r="D27662" s="10"/>
      <c r="E27662" s="10"/>
      <c r="G27662" s="81"/>
      <c r="AU27662" s="25"/>
    </row>
    <row r="27663">
      <c r="D27663" s="10"/>
      <c r="E27663" s="10"/>
      <c r="G27663" s="81"/>
      <c r="AU27663" s="25"/>
    </row>
    <row r="27664">
      <c r="D27664" s="10"/>
      <c r="E27664" s="10"/>
      <c r="G27664" s="81"/>
      <c r="AU27664" s="25"/>
    </row>
    <row r="27665">
      <c r="D27665" s="10"/>
      <c r="E27665" s="10"/>
      <c r="G27665" s="81"/>
      <c r="AU27665" s="25"/>
    </row>
    <row r="27666">
      <c r="D27666" s="10"/>
      <c r="E27666" s="10"/>
      <c r="G27666" s="81"/>
      <c r="AU27666" s="25"/>
    </row>
    <row r="27667">
      <c r="D27667" s="10"/>
      <c r="E27667" s="10"/>
      <c r="G27667" s="81"/>
      <c r="AU27667" s="25"/>
    </row>
    <row r="27668">
      <c r="D27668" s="10"/>
      <c r="E27668" s="10"/>
      <c r="G27668" s="81"/>
      <c r="AU27668" s="25"/>
    </row>
    <row r="27669">
      <c r="D27669" s="10"/>
      <c r="E27669" s="10"/>
      <c r="G27669" s="81"/>
      <c r="AU27669" s="25"/>
    </row>
    <row r="27670">
      <c r="D27670" s="10"/>
      <c r="E27670" s="10"/>
      <c r="G27670" s="81"/>
      <c r="AU27670" s="25"/>
    </row>
    <row r="27671">
      <c r="D27671" s="10"/>
      <c r="E27671" s="10"/>
      <c r="G27671" s="81"/>
      <c r="AU27671" s="25"/>
    </row>
    <row r="27672">
      <c r="D27672" s="10"/>
      <c r="E27672" s="10"/>
      <c r="G27672" s="81"/>
      <c r="AU27672" s="25"/>
    </row>
    <row r="27673">
      <c r="D27673" s="10"/>
      <c r="E27673" s="10"/>
      <c r="G27673" s="81"/>
      <c r="AU27673" s="25"/>
    </row>
    <row r="27674">
      <c r="D27674" s="10"/>
      <c r="E27674" s="10"/>
      <c r="G27674" s="81"/>
      <c r="AU27674" s="25"/>
    </row>
    <row r="27675">
      <c r="D27675" s="10"/>
      <c r="E27675" s="10"/>
      <c r="G27675" s="81"/>
      <c r="AU27675" s="25"/>
    </row>
    <row r="27676">
      <c r="D27676" s="10"/>
      <c r="E27676" s="10"/>
      <c r="G27676" s="81"/>
      <c r="AU27676" s="25"/>
    </row>
    <row r="27677">
      <c r="D27677" s="10"/>
      <c r="E27677" s="10"/>
      <c r="G27677" s="81"/>
      <c r="AU27677" s="25"/>
    </row>
    <row r="27678">
      <c r="D27678" s="10"/>
      <c r="E27678" s="10"/>
      <c r="G27678" s="81"/>
      <c r="AU27678" s="25"/>
    </row>
    <row r="27679">
      <c r="D27679" s="10"/>
      <c r="E27679" s="10"/>
      <c r="G27679" s="81"/>
      <c r="AU27679" s="25"/>
    </row>
    <row r="27680">
      <c r="D27680" s="10"/>
      <c r="E27680" s="10"/>
      <c r="G27680" s="81"/>
      <c r="AU27680" s="25"/>
    </row>
    <row r="27681">
      <c r="D27681" s="10"/>
      <c r="E27681" s="10"/>
      <c r="G27681" s="81"/>
      <c r="AU27681" s="25"/>
    </row>
    <row r="27682">
      <c r="D27682" s="10"/>
      <c r="E27682" s="10"/>
      <c r="G27682" s="81"/>
      <c r="AU27682" s="25"/>
    </row>
    <row r="27683">
      <c r="D27683" s="10"/>
      <c r="E27683" s="10"/>
      <c r="G27683" s="81"/>
      <c r="AU27683" s="25"/>
    </row>
    <row r="27684">
      <c r="D27684" s="10"/>
      <c r="E27684" s="10"/>
      <c r="G27684" s="81"/>
      <c r="AU27684" s="25"/>
    </row>
    <row r="27685">
      <c r="D27685" s="10"/>
      <c r="E27685" s="10"/>
      <c r="G27685" s="81"/>
      <c r="AU27685" s="25"/>
    </row>
    <row r="27686">
      <c r="D27686" s="10"/>
      <c r="E27686" s="10"/>
      <c r="G27686" s="81"/>
      <c r="AU27686" s="25"/>
    </row>
    <row r="27687">
      <c r="D27687" s="10"/>
      <c r="E27687" s="10"/>
      <c r="G27687" s="81"/>
      <c r="AU27687" s="25"/>
    </row>
    <row r="27688">
      <c r="D27688" s="10"/>
      <c r="E27688" s="10"/>
      <c r="G27688" s="81"/>
      <c r="AU27688" s="25"/>
    </row>
    <row r="27689">
      <c r="D27689" s="10"/>
      <c r="E27689" s="10"/>
      <c r="G27689" s="81"/>
      <c r="AU27689" s="25"/>
    </row>
    <row r="27690">
      <c r="D27690" s="10"/>
      <c r="E27690" s="10"/>
      <c r="G27690" s="81"/>
      <c r="AU27690" s="25"/>
    </row>
    <row r="27691">
      <c r="D27691" s="10"/>
      <c r="E27691" s="10"/>
      <c r="G27691" s="81"/>
      <c r="AU27691" s="25"/>
    </row>
    <row r="27692">
      <c r="D27692" s="10"/>
      <c r="E27692" s="10"/>
      <c r="G27692" s="81"/>
      <c r="AU27692" s="25"/>
    </row>
    <row r="27693">
      <c r="D27693" s="10"/>
      <c r="E27693" s="10"/>
      <c r="G27693" s="81"/>
      <c r="AU27693" s="25"/>
    </row>
    <row r="27694">
      <c r="D27694" s="10"/>
      <c r="E27694" s="10"/>
      <c r="G27694" s="81"/>
      <c r="AU27694" s="25"/>
    </row>
    <row r="27695">
      <c r="D27695" s="10"/>
      <c r="E27695" s="10"/>
      <c r="G27695" s="81"/>
      <c r="AU27695" s="25"/>
    </row>
    <row r="27696">
      <c r="D27696" s="10"/>
      <c r="E27696" s="10"/>
      <c r="G27696" s="81"/>
      <c r="AU27696" s="25"/>
    </row>
    <row r="27697">
      <c r="D27697" s="10"/>
      <c r="E27697" s="10"/>
      <c r="G27697" s="81"/>
      <c r="AU27697" s="25"/>
    </row>
    <row r="27698">
      <c r="D27698" s="10"/>
      <c r="E27698" s="10"/>
      <c r="G27698" s="81"/>
      <c r="AU27698" s="25"/>
    </row>
    <row r="27699">
      <c r="D27699" s="10"/>
      <c r="E27699" s="10"/>
      <c r="G27699" s="81"/>
      <c r="AU27699" s="25"/>
    </row>
    <row r="27700">
      <c r="D27700" s="10"/>
      <c r="E27700" s="10"/>
      <c r="G27700" s="81"/>
      <c r="AU27700" s="25"/>
    </row>
    <row r="27701">
      <c r="D27701" s="10"/>
      <c r="E27701" s="10"/>
      <c r="G27701" s="81"/>
      <c r="AU27701" s="25"/>
    </row>
    <row r="27702">
      <c r="D27702" s="10"/>
      <c r="E27702" s="10"/>
      <c r="G27702" s="81"/>
      <c r="AU27702" s="25"/>
    </row>
    <row r="27703">
      <c r="D27703" s="10"/>
      <c r="E27703" s="10"/>
      <c r="G27703" s="81"/>
      <c r="AU27703" s="25"/>
    </row>
    <row r="27704">
      <c r="D27704" s="10"/>
      <c r="E27704" s="10"/>
      <c r="G27704" s="81"/>
      <c r="AU27704" s="25"/>
    </row>
    <row r="27705">
      <c r="D27705" s="10"/>
      <c r="E27705" s="10"/>
      <c r="G27705" s="81"/>
      <c r="AU27705" s="25"/>
    </row>
    <row r="27706">
      <c r="D27706" s="10"/>
      <c r="E27706" s="10"/>
      <c r="G27706" s="81"/>
      <c r="AU27706" s="25"/>
    </row>
    <row r="27707">
      <c r="D27707" s="10"/>
      <c r="E27707" s="10"/>
      <c r="G27707" s="81"/>
      <c r="AU27707" s="25"/>
    </row>
    <row r="27708">
      <c r="D27708" s="10"/>
      <c r="E27708" s="10"/>
      <c r="G27708" s="81"/>
      <c r="AU27708" s="25"/>
    </row>
    <row r="27709">
      <c r="D27709" s="10"/>
      <c r="E27709" s="10"/>
      <c r="G27709" s="81"/>
      <c r="AU27709" s="25"/>
    </row>
    <row r="27710">
      <c r="D27710" s="10"/>
      <c r="E27710" s="10"/>
      <c r="G27710" s="81"/>
      <c r="AU27710" s="25"/>
    </row>
    <row r="27711">
      <c r="D27711" s="10"/>
      <c r="E27711" s="10"/>
      <c r="G27711" s="81"/>
      <c r="AU27711" s="25"/>
    </row>
    <row r="27712">
      <c r="D27712" s="10"/>
      <c r="E27712" s="10"/>
      <c r="G27712" s="81"/>
      <c r="AU27712" s="25"/>
    </row>
    <row r="27713">
      <c r="D27713" s="10"/>
      <c r="E27713" s="10"/>
      <c r="G27713" s="81"/>
      <c r="AU27713" s="25"/>
    </row>
    <row r="27714">
      <c r="D27714" s="10"/>
      <c r="E27714" s="10"/>
      <c r="G27714" s="81"/>
      <c r="AU27714" s="25"/>
    </row>
    <row r="27715">
      <c r="D27715" s="10"/>
      <c r="E27715" s="10"/>
      <c r="G27715" s="81"/>
      <c r="AU27715" s="25"/>
    </row>
    <row r="27716">
      <c r="D27716" s="10"/>
      <c r="E27716" s="10"/>
      <c r="G27716" s="81"/>
      <c r="AU27716" s="25"/>
    </row>
    <row r="27717">
      <c r="D27717" s="10"/>
      <c r="E27717" s="10"/>
      <c r="G27717" s="81"/>
      <c r="AU27717" s="25"/>
    </row>
    <row r="27718">
      <c r="D27718" s="10"/>
      <c r="E27718" s="10"/>
      <c r="G27718" s="81"/>
      <c r="AU27718" s="25"/>
    </row>
    <row r="27719">
      <c r="D27719" s="10"/>
      <c r="E27719" s="10"/>
      <c r="G27719" s="81"/>
      <c r="AU27719" s="25"/>
    </row>
    <row r="27720">
      <c r="D27720" s="10"/>
      <c r="E27720" s="10"/>
      <c r="G27720" s="81"/>
      <c r="AU27720" s="25"/>
    </row>
    <row r="27721">
      <c r="D27721" s="10"/>
      <c r="E27721" s="10"/>
      <c r="G27721" s="81"/>
      <c r="AU27721" s="25"/>
    </row>
    <row r="27722">
      <c r="D27722" s="10"/>
      <c r="E27722" s="10"/>
      <c r="G27722" s="81"/>
      <c r="AU27722" s="25"/>
    </row>
    <row r="27723">
      <c r="D27723" s="10"/>
      <c r="E27723" s="10"/>
      <c r="G27723" s="81"/>
      <c r="AU27723" s="25"/>
    </row>
    <row r="27724">
      <c r="D27724" s="10"/>
      <c r="E27724" s="10"/>
      <c r="G27724" s="81"/>
      <c r="AU27724" s="25"/>
    </row>
    <row r="27725">
      <c r="D27725" s="10"/>
      <c r="E27725" s="10"/>
      <c r="G27725" s="81"/>
      <c r="AU27725" s="25"/>
    </row>
    <row r="27726">
      <c r="D27726" s="10"/>
      <c r="E27726" s="10"/>
      <c r="G27726" s="81"/>
      <c r="AU27726" s="25"/>
    </row>
    <row r="27727">
      <c r="D27727" s="10"/>
      <c r="E27727" s="10"/>
      <c r="G27727" s="81"/>
      <c r="AU27727" s="25"/>
    </row>
    <row r="27728">
      <c r="D27728" s="10"/>
      <c r="E27728" s="10"/>
      <c r="G27728" s="81"/>
      <c r="AU27728" s="25"/>
    </row>
    <row r="27729">
      <c r="D27729" s="10"/>
      <c r="E27729" s="10"/>
      <c r="G27729" s="81"/>
      <c r="AU27729" s="25"/>
    </row>
    <row r="27730">
      <c r="D27730" s="10"/>
      <c r="E27730" s="10"/>
      <c r="G27730" s="81"/>
      <c r="AU27730" s="25"/>
    </row>
    <row r="27731">
      <c r="D27731" s="10"/>
      <c r="E27731" s="10"/>
      <c r="G27731" s="81"/>
      <c r="AU27731" s="25"/>
    </row>
    <row r="27732">
      <c r="D27732" s="10"/>
      <c r="E27732" s="10"/>
      <c r="G27732" s="81"/>
      <c r="AU27732" s="25"/>
    </row>
    <row r="27733">
      <c r="D27733" s="10"/>
      <c r="E27733" s="10"/>
      <c r="G27733" s="81"/>
      <c r="AU27733" s="25"/>
    </row>
    <row r="27734">
      <c r="D27734" s="10"/>
      <c r="E27734" s="10"/>
      <c r="G27734" s="81"/>
      <c r="AU27734" s="25"/>
    </row>
    <row r="27735">
      <c r="D27735" s="10"/>
      <c r="E27735" s="10"/>
      <c r="G27735" s="81"/>
      <c r="AU27735" s="25"/>
    </row>
    <row r="27736">
      <c r="D27736" s="10"/>
      <c r="E27736" s="10"/>
      <c r="G27736" s="81"/>
      <c r="AU27736" s="25"/>
    </row>
    <row r="27737">
      <c r="D27737" s="10"/>
      <c r="E27737" s="10"/>
      <c r="G27737" s="81"/>
      <c r="AU27737" s="25"/>
    </row>
    <row r="27738">
      <c r="D27738" s="10"/>
      <c r="E27738" s="10"/>
      <c r="G27738" s="81"/>
      <c r="AU27738" s="25"/>
    </row>
    <row r="27739">
      <c r="D27739" s="10"/>
      <c r="E27739" s="10"/>
      <c r="G27739" s="81"/>
      <c r="AU27739" s="25"/>
    </row>
    <row r="27740">
      <c r="D27740" s="10"/>
      <c r="E27740" s="10"/>
      <c r="G27740" s="81"/>
      <c r="AU27740" s="25"/>
    </row>
    <row r="27741">
      <c r="D27741" s="10"/>
      <c r="E27741" s="10"/>
      <c r="G27741" s="81"/>
      <c r="AU27741" s="25"/>
    </row>
    <row r="27742">
      <c r="D27742" s="10"/>
      <c r="E27742" s="10"/>
      <c r="G27742" s="81"/>
      <c r="AU27742" s="25"/>
    </row>
    <row r="27743">
      <c r="D27743" s="10"/>
      <c r="E27743" s="10"/>
      <c r="G27743" s="81"/>
      <c r="AU27743" s="25"/>
    </row>
    <row r="27744">
      <c r="D27744" s="10"/>
      <c r="E27744" s="10"/>
      <c r="G27744" s="81"/>
      <c r="AU27744" s="25"/>
    </row>
    <row r="27745">
      <c r="D27745" s="10"/>
      <c r="E27745" s="10"/>
      <c r="G27745" s="81"/>
      <c r="AU27745" s="25"/>
    </row>
    <row r="27746">
      <c r="D27746" s="10"/>
      <c r="E27746" s="10"/>
      <c r="G27746" s="81"/>
      <c r="AU27746" s="25"/>
    </row>
    <row r="27747">
      <c r="D27747" s="10"/>
      <c r="E27747" s="10"/>
      <c r="G27747" s="81"/>
      <c r="AU27747" s="25"/>
    </row>
    <row r="27748">
      <c r="D27748" s="10"/>
      <c r="E27748" s="10"/>
      <c r="G27748" s="81"/>
      <c r="AU27748" s="25"/>
    </row>
    <row r="27749">
      <c r="D27749" s="10"/>
      <c r="E27749" s="10"/>
      <c r="G27749" s="81"/>
      <c r="AU27749" s="25"/>
    </row>
    <row r="27750">
      <c r="D27750" s="10"/>
      <c r="E27750" s="10"/>
      <c r="G27750" s="81"/>
      <c r="AU27750" s="25"/>
    </row>
    <row r="27751">
      <c r="D27751" s="10"/>
      <c r="E27751" s="10"/>
      <c r="G27751" s="81"/>
      <c r="AU27751" s="25"/>
    </row>
    <row r="27752">
      <c r="D27752" s="10"/>
      <c r="E27752" s="10"/>
      <c r="G27752" s="81"/>
      <c r="AU27752" s="25"/>
    </row>
    <row r="27753">
      <c r="D27753" s="10"/>
      <c r="E27753" s="10"/>
      <c r="G27753" s="81"/>
      <c r="AU27753" s="25"/>
    </row>
    <row r="27754">
      <c r="D27754" s="10"/>
      <c r="E27754" s="10"/>
      <c r="G27754" s="81"/>
      <c r="AU27754" s="25"/>
    </row>
    <row r="27755">
      <c r="D27755" s="10"/>
      <c r="E27755" s="10"/>
      <c r="G27755" s="81"/>
      <c r="AU27755" s="25"/>
    </row>
    <row r="27756">
      <c r="D27756" s="10"/>
      <c r="E27756" s="10"/>
      <c r="G27756" s="81"/>
      <c r="AU27756" s="25"/>
    </row>
    <row r="27757">
      <c r="D27757" s="10"/>
      <c r="E27757" s="10"/>
      <c r="G27757" s="81"/>
      <c r="AU27757" s="25"/>
    </row>
    <row r="27758">
      <c r="D27758" s="10"/>
      <c r="E27758" s="10"/>
      <c r="G27758" s="81"/>
      <c r="AU27758" s="25"/>
    </row>
    <row r="27759">
      <c r="D27759" s="10"/>
      <c r="E27759" s="10"/>
      <c r="G27759" s="81"/>
      <c r="AU27759" s="25"/>
    </row>
    <row r="27760">
      <c r="D27760" s="10"/>
      <c r="E27760" s="10"/>
      <c r="G27760" s="81"/>
      <c r="AU27760" s="25"/>
    </row>
    <row r="27761">
      <c r="D27761" s="10"/>
      <c r="E27761" s="10"/>
      <c r="G27761" s="81"/>
      <c r="AU27761" s="25"/>
    </row>
    <row r="27762">
      <c r="D27762" s="10"/>
      <c r="E27762" s="10"/>
      <c r="G27762" s="81"/>
      <c r="AU27762" s="25"/>
    </row>
    <row r="27763">
      <c r="D27763" s="10"/>
      <c r="E27763" s="10"/>
      <c r="G27763" s="81"/>
      <c r="AU27763" s="25"/>
    </row>
    <row r="27764">
      <c r="D27764" s="10"/>
      <c r="E27764" s="10"/>
      <c r="G27764" s="81"/>
      <c r="AU27764" s="25"/>
    </row>
    <row r="27765">
      <c r="D27765" s="10"/>
      <c r="E27765" s="10"/>
      <c r="G27765" s="81"/>
      <c r="AU27765" s="25"/>
    </row>
    <row r="27766">
      <c r="D27766" s="10"/>
      <c r="E27766" s="10"/>
      <c r="G27766" s="81"/>
      <c r="AU27766" s="25"/>
    </row>
    <row r="27767">
      <c r="D27767" s="10"/>
      <c r="E27767" s="10"/>
      <c r="G27767" s="81"/>
      <c r="AU27767" s="25"/>
    </row>
    <row r="27768">
      <c r="D27768" s="10"/>
      <c r="E27768" s="10"/>
      <c r="G27768" s="81"/>
      <c r="AU27768" s="25"/>
    </row>
    <row r="27769">
      <c r="D27769" s="10"/>
      <c r="E27769" s="10"/>
      <c r="G27769" s="81"/>
      <c r="AU27769" s="25"/>
    </row>
    <row r="27770">
      <c r="D27770" s="10"/>
      <c r="E27770" s="10"/>
      <c r="G27770" s="81"/>
      <c r="AU27770" s="25"/>
    </row>
    <row r="27771">
      <c r="D27771" s="10"/>
      <c r="E27771" s="10"/>
      <c r="G27771" s="81"/>
      <c r="AU27771" s="25"/>
    </row>
    <row r="27772">
      <c r="D27772" s="10"/>
      <c r="E27772" s="10"/>
      <c r="G27772" s="81"/>
      <c r="AU27772" s="25"/>
    </row>
    <row r="27773">
      <c r="D27773" s="10"/>
      <c r="E27773" s="10"/>
      <c r="G27773" s="81"/>
      <c r="AU27773" s="25"/>
    </row>
    <row r="27774">
      <c r="D27774" s="10"/>
      <c r="E27774" s="10"/>
      <c r="G27774" s="81"/>
      <c r="AU27774" s="25"/>
    </row>
    <row r="27775">
      <c r="D27775" s="10"/>
      <c r="E27775" s="10"/>
      <c r="G27775" s="81"/>
      <c r="AU27775" s="25"/>
    </row>
    <row r="27776">
      <c r="D27776" s="10"/>
      <c r="E27776" s="10"/>
      <c r="G27776" s="81"/>
      <c r="AU27776" s="25"/>
    </row>
    <row r="27777">
      <c r="D27777" s="10"/>
      <c r="E27777" s="10"/>
      <c r="G27777" s="81"/>
      <c r="AU27777" s="25"/>
    </row>
    <row r="27778">
      <c r="D27778" s="10"/>
      <c r="E27778" s="10"/>
      <c r="G27778" s="81"/>
      <c r="AU27778" s="25"/>
    </row>
    <row r="27779">
      <c r="D27779" s="10"/>
      <c r="E27779" s="10"/>
      <c r="G27779" s="81"/>
      <c r="AU27779" s="25"/>
    </row>
    <row r="27780">
      <c r="D27780" s="10"/>
      <c r="E27780" s="10"/>
      <c r="G27780" s="81"/>
      <c r="AU27780" s="25"/>
    </row>
    <row r="27781">
      <c r="D27781" s="10"/>
      <c r="E27781" s="10"/>
      <c r="G27781" s="81"/>
      <c r="AU27781" s="25"/>
    </row>
    <row r="27782">
      <c r="D27782" s="10"/>
      <c r="E27782" s="10"/>
      <c r="G27782" s="81"/>
      <c r="AU27782" s="25"/>
    </row>
    <row r="27783">
      <c r="D27783" s="10"/>
      <c r="E27783" s="10"/>
      <c r="G27783" s="81"/>
      <c r="AU27783" s="25"/>
    </row>
    <row r="27784">
      <c r="D27784" s="10"/>
      <c r="E27784" s="10"/>
      <c r="G27784" s="81"/>
      <c r="AU27784" s="25"/>
    </row>
    <row r="27785">
      <c r="D27785" s="10"/>
      <c r="E27785" s="10"/>
      <c r="G27785" s="81"/>
      <c r="AU27785" s="25"/>
    </row>
    <row r="27786">
      <c r="D27786" s="10"/>
      <c r="E27786" s="10"/>
      <c r="G27786" s="81"/>
      <c r="AU27786" s="25"/>
    </row>
    <row r="27787">
      <c r="D27787" s="10"/>
      <c r="E27787" s="10"/>
      <c r="G27787" s="81"/>
      <c r="AU27787" s="25"/>
    </row>
    <row r="27788">
      <c r="D27788" s="10"/>
      <c r="E27788" s="10"/>
      <c r="G27788" s="81"/>
      <c r="AU27788" s="25"/>
    </row>
    <row r="27789">
      <c r="D27789" s="10"/>
      <c r="E27789" s="10"/>
      <c r="G27789" s="81"/>
      <c r="AU27789" s="25"/>
    </row>
    <row r="27790">
      <c r="D27790" s="10"/>
      <c r="E27790" s="10"/>
      <c r="G27790" s="81"/>
      <c r="AU27790" s="25"/>
    </row>
    <row r="27791">
      <c r="D27791" s="10"/>
      <c r="E27791" s="10"/>
      <c r="G27791" s="81"/>
      <c r="AU27791" s="25"/>
    </row>
    <row r="27792">
      <c r="D27792" s="10"/>
      <c r="E27792" s="10"/>
      <c r="G27792" s="81"/>
      <c r="AU27792" s="25"/>
    </row>
    <row r="27793">
      <c r="D27793" s="10"/>
      <c r="E27793" s="10"/>
      <c r="G27793" s="81"/>
      <c r="AU27793" s="25"/>
    </row>
    <row r="27794">
      <c r="D27794" s="10"/>
      <c r="E27794" s="10"/>
      <c r="G27794" s="81"/>
      <c r="AU27794" s="25"/>
    </row>
    <row r="27795">
      <c r="D27795" s="10"/>
      <c r="E27795" s="10"/>
      <c r="G27795" s="81"/>
      <c r="AU27795" s="25"/>
    </row>
    <row r="27796">
      <c r="D27796" s="10"/>
      <c r="E27796" s="10"/>
      <c r="G27796" s="81"/>
      <c r="AU27796" s="25"/>
    </row>
    <row r="27797">
      <c r="D27797" s="10"/>
      <c r="E27797" s="10"/>
      <c r="G27797" s="81"/>
      <c r="AU27797" s="25"/>
    </row>
    <row r="27798">
      <c r="D27798" s="10"/>
      <c r="E27798" s="10"/>
      <c r="G27798" s="81"/>
      <c r="AU27798" s="25"/>
    </row>
    <row r="27799">
      <c r="D27799" s="10"/>
      <c r="E27799" s="10"/>
      <c r="G27799" s="81"/>
      <c r="AU27799" s="25"/>
    </row>
    <row r="27800">
      <c r="D27800" s="10"/>
      <c r="E27800" s="10"/>
      <c r="G27800" s="81"/>
      <c r="AU27800" s="25"/>
    </row>
    <row r="27801">
      <c r="D27801" s="10"/>
      <c r="E27801" s="10"/>
      <c r="G27801" s="81"/>
      <c r="AU27801" s="25"/>
    </row>
    <row r="27802">
      <c r="D27802" s="10"/>
      <c r="E27802" s="10"/>
      <c r="G27802" s="81"/>
      <c r="AU27802" s="25"/>
    </row>
    <row r="27803">
      <c r="D27803" s="10"/>
      <c r="E27803" s="10"/>
      <c r="G27803" s="81"/>
      <c r="AU27803" s="25"/>
    </row>
    <row r="27804">
      <c r="D27804" s="10"/>
      <c r="E27804" s="10"/>
      <c r="G27804" s="81"/>
      <c r="AU27804" s="25"/>
    </row>
    <row r="27805">
      <c r="D27805" s="10"/>
      <c r="E27805" s="10"/>
      <c r="G27805" s="81"/>
      <c r="AU27805" s="25"/>
    </row>
    <row r="27806">
      <c r="D27806" s="10"/>
      <c r="E27806" s="10"/>
      <c r="G27806" s="81"/>
      <c r="AU27806" s="25"/>
    </row>
    <row r="27807">
      <c r="D27807" s="10"/>
      <c r="E27807" s="10"/>
      <c r="G27807" s="81"/>
      <c r="AU27807" s="25"/>
    </row>
    <row r="27808">
      <c r="D27808" s="10"/>
      <c r="E27808" s="10"/>
      <c r="G27808" s="81"/>
      <c r="AU27808" s="25"/>
    </row>
    <row r="27809">
      <c r="D27809" s="10"/>
      <c r="E27809" s="10"/>
      <c r="G27809" s="81"/>
      <c r="AU27809" s="25"/>
    </row>
    <row r="27810">
      <c r="D27810" s="10"/>
      <c r="E27810" s="10"/>
      <c r="G27810" s="81"/>
      <c r="AU27810" s="25"/>
    </row>
    <row r="27811">
      <c r="D27811" s="10"/>
      <c r="E27811" s="10"/>
      <c r="G27811" s="81"/>
      <c r="AU27811" s="25"/>
    </row>
    <row r="27812">
      <c r="D27812" s="10"/>
      <c r="E27812" s="10"/>
      <c r="G27812" s="81"/>
      <c r="AU27812" s="25"/>
    </row>
    <row r="27813">
      <c r="D27813" s="10"/>
      <c r="E27813" s="10"/>
      <c r="G27813" s="81"/>
      <c r="AU27813" s="25"/>
    </row>
    <row r="27814">
      <c r="D27814" s="10"/>
      <c r="E27814" s="10"/>
      <c r="G27814" s="81"/>
      <c r="AU27814" s="25"/>
    </row>
    <row r="27815">
      <c r="D27815" s="10"/>
      <c r="E27815" s="10"/>
      <c r="G27815" s="81"/>
      <c r="AU27815" s="25"/>
    </row>
    <row r="27816">
      <c r="D27816" s="10"/>
      <c r="E27816" s="10"/>
      <c r="G27816" s="81"/>
      <c r="AU27816" s="25"/>
    </row>
    <row r="27817">
      <c r="D27817" s="10"/>
      <c r="E27817" s="10"/>
      <c r="G27817" s="81"/>
      <c r="AU27817" s="25"/>
    </row>
    <row r="27818">
      <c r="D27818" s="10"/>
      <c r="E27818" s="10"/>
      <c r="G27818" s="81"/>
      <c r="AU27818" s="25"/>
    </row>
    <row r="27819">
      <c r="D27819" s="10"/>
      <c r="E27819" s="10"/>
      <c r="G27819" s="81"/>
      <c r="AU27819" s="25"/>
    </row>
    <row r="27820">
      <c r="D27820" s="10"/>
      <c r="E27820" s="10"/>
      <c r="G27820" s="81"/>
      <c r="AU27820" s="25"/>
    </row>
    <row r="27821">
      <c r="D27821" s="10"/>
      <c r="E27821" s="10"/>
      <c r="G27821" s="81"/>
      <c r="AU27821" s="25"/>
    </row>
    <row r="27822">
      <c r="D27822" s="10"/>
      <c r="E27822" s="10"/>
      <c r="G27822" s="81"/>
      <c r="AU27822" s="25"/>
    </row>
    <row r="27823">
      <c r="D27823" s="10"/>
      <c r="E27823" s="10"/>
      <c r="G27823" s="81"/>
      <c r="AU27823" s="25"/>
    </row>
    <row r="27824">
      <c r="D27824" s="10"/>
      <c r="E27824" s="10"/>
      <c r="G27824" s="81"/>
      <c r="AU27824" s="25"/>
    </row>
    <row r="27825">
      <c r="D27825" s="10"/>
      <c r="E27825" s="10"/>
      <c r="G27825" s="81"/>
      <c r="AU27825" s="25"/>
    </row>
    <row r="27826">
      <c r="D27826" s="10"/>
      <c r="E27826" s="10"/>
      <c r="G27826" s="81"/>
      <c r="AU27826" s="25"/>
    </row>
    <row r="27827">
      <c r="D27827" s="10"/>
      <c r="E27827" s="10"/>
      <c r="G27827" s="81"/>
      <c r="AU27827" s="25"/>
    </row>
    <row r="27828">
      <c r="D27828" s="10"/>
      <c r="E27828" s="10"/>
      <c r="G27828" s="81"/>
      <c r="AU27828" s="25"/>
    </row>
    <row r="27829">
      <c r="D27829" s="10"/>
      <c r="E27829" s="10"/>
      <c r="G27829" s="81"/>
      <c r="AU27829" s="25"/>
    </row>
    <row r="27830">
      <c r="D27830" s="10"/>
      <c r="E27830" s="10"/>
      <c r="G27830" s="81"/>
      <c r="AU27830" s="25"/>
    </row>
    <row r="27831">
      <c r="D27831" s="10"/>
      <c r="E27831" s="10"/>
      <c r="G27831" s="81"/>
      <c r="AU27831" s="25"/>
    </row>
    <row r="27832">
      <c r="D27832" s="10"/>
      <c r="E27832" s="10"/>
      <c r="G27832" s="81"/>
      <c r="AU27832" s="25"/>
    </row>
    <row r="27833">
      <c r="D27833" s="10"/>
      <c r="E27833" s="10"/>
      <c r="G27833" s="81"/>
      <c r="AU27833" s="25"/>
    </row>
    <row r="27834">
      <c r="D27834" s="10"/>
      <c r="E27834" s="10"/>
      <c r="G27834" s="81"/>
      <c r="AU27834" s="25"/>
    </row>
    <row r="27835">
      <c r="D27835" s="10"/>
      <c r="E27835" s="10"/>
      <c r="G27835" s="81"/>
      <c r="AU27835" s="25"/>
    </row>
    <row r="27836">
      <c r="D27836" s="10"/>
      <c r="E27836" s="10"/>
      <c r="G27836" s="81"/>
      <c r="AU27836" s="25"/>
    </row>
    <row r="27837">
      <c r="D27837" s="10"/>
      <c r="E27837" s="10"/>
      <c r="G27837" s="81"/>
      <c r="AU27837" s="25"/>
    </row>
    <row r="27838">
      <c r="D27838" s="10"/>
      <c r="E27838" s="10"/>
      <c r="G27838" s="81"/>
      <c r="AU27838" s="25"/>
    </row>
    <row r="27839">
      <c r="D27839" s="10"/>
      <c r="E27839" s="10"/>
      <c r="G27839" s="81"/>
      <c r="AU27839" s="25"/>
    </row>
    <row r="27840">
      <c r="D27840" s="10"/>
      <c r="E27840" s="10"/>
      <c r="G27840" s="81"/>
      <c r="AU27840" s="25"/>
    </row>
    <row r="27841">
      <c r="D27841" s="10"/>
      <c r="E27841" s="10"/>
      <c r="G27841" s="81"/>
      <c r="AU27841" s="25"/>
    </row>
    <row r="27842">
      <c r="D27842" s="10"/>
      <c r="E27842" s="10"/>
      <c r="G27842" s="81"/>
      <c r="AU27842" s="25"/>
    </row>
    <row r="27843">
      <c r="D27843" s="10"/>
      <c r="E27843" s="10"/>
      <c r="G27843" s="81"/>
      <c r="AU27843" s="25"/>
    </row>
    <row r="27844">
      <c r="D27844" s="10"/>
      <c r="E27844" s="10"/>
      <c r="G27844" s="81"/>
      <c r="AU27844" s="25"/>
    </row>
    <row r="27845">
      <c r="D27845" s="10"/>
      <c r="E27845" s="10"/>
      <c r="G27845" s="81"/>
      <c r="AU27845" s="25"/>
    </row>
    <row r="27846">
      <c r="D27846" s="10"/>
      <c r="E27846" s="10"/>
      <c r="G27846" s="81"/>
      <c r="AU27846" s="25"/>
    </row>
    <row r="27847">
      <c r="D27847" s="10"/>
      <c r="E27847" s="10"/>
      <c r="G27847" s="81"/>
      <c r="AU27847" s="25"/>
    </row>
    <row r="27848">
      <c r="D27848" s="10"/>
      <c r="E27848" s="10"/>
      <c r="G27848" s="81"/>
      <c r="AU27848" s="25"/>
    </row>
    <row r="27849">
      <c r="D27849" s="10"/>
      <c r="E27849" s="10"/>
      <c r="G27849" s="81"/>
      <c r="AU27849" s="25"/>
    </row>
    <row r="27850">
      <c r="D27850" s="10"/>
      <c r="E27850" s="10"/>
      <c r="G27850" s="81"/>
      <c r="AU27850" s="25"/>
    </row>
    <row r="27851">
      <c r="D27851" s="10"/>
      <c r="E27851" s="10"/>
      <c r="G27851" s="81"/>
      <c r="AU27851" s="25"/>
    </row>
    <row r="27852">
      <c r="D27852" s="10"/>
      <c r="E27852" s="10"/>
      <c r="G27852" s="81"/>
      <c r="AU27852" s="25"/>
    </row>
    <row r="27853">
      <c r="D27853" s="10"/>
      <c r="E27853" s="10"/>
      <c r="G27853" s="81"/>
      <c r="AU27853" s="25"/>
    </row>
    <row r="27854">
      <c r="D27854" s="10"/>
      <c r="E27854" s="10"/>
      <c r="G27854" s="81"/>
      <c r="AU27854" s="25"/>
    </row>
    <row r="27855">
      <c r="D27855" s="10"/>
      <c r="E27855" s="10"/>
      <c r="G27855" s="81"/>
      <c r="AU27855" s="25"/>
    </row>
    <row r="27856">
      <c r="D27856" s="10"/>
      <c r="E27856" s="10"/>
      <c r="G27856" s="81"/>
      <c r="AU27856" s="25"/>
    </row>
    <row r="27857">
      <c r="D27857" s="10"/>
      <c r="E27857" s="10"/>
      <c r="G27857" s="81"/>
      <c r="AU27857" s="25"/>
    </row>
    <row r="27858">
      <c r="D27858" s="10"/>
      <c r="E27858" s="10"/>
      <c r="G27858" s="81"/>
      <c r="AU27858" s="25"/>
    </row>
    <row r="27859">
      <c r="D27859" s="10"/>
      <c r="E27859" s="10"/>
      <c r="G27859" s="81"/>
      <c r="AU27859" s="25"/>
    </row>
    <row r="27860">
      <c r="D27860" s="10"/>
      <c r="E27860" s="10"/>
      <c r="G27860" s="81"/>
      <c r="AU27860" s="25"/>
    </row>
    <row r="27861">
      <c r="D27861" s="10"/>
      <c r="E27861" s="10"/>
      <c r="G27861" s="81"/>
      <c r="AU27861" s="25"/>
    </row>
    <row r="27862">
      <c r="D27862" s="10"/>
      <c r="E27862" s="10"/>
      <c r="G27862" s="81"/>
      <c r="AU27862" s="25"/>
    </row>
    <row r="27863">
      <c r="D27863" s="10"/>
      <c r="E27863" s="10"/>
      <c r="G27863" s="81"/>
      <c r="AU27863" s="25"/>
    </row>
    <row r="27864">
      <c r="D27864" s="10"/>
      <c r="E27864" s="10"/>
      <c r="G27864" s="81"/>
      <c r="AU27864" s="25"/>
    </row>
    <row r="27865">
      <c r="D27865" s="10"/>
      <c r="E27865" s="10"/>
      <c r="G27865" s="81"/>
      <c r="AU27865" s="25"/>
    </row>
    <row r="27866">
      <c r="D27866" s="10"/>
      <c r="E27866" s="10"/>
      <c r="G27866" s="81"/>
      <c r="AU27866" s="25"/>
    </row>
    <row r="27867">
      <c r="D27867" s="10"/>
      <c r="E27867" s="10"/>
      <c r="G27867" s="81"/>
      <c r="AU27867" s="25"/>
    </row>
    <row r="27868">
      <c r="D27868" s="10"/>
      <c r="E27868" s="10"/>
      <c r="G27868" s="81"/>
      <c r="AU27868" s="25"/>
    </row>
    <row r="27869">
      <c r="D27869" s="10"/>
      <c r="E27869" s="10"/>
      <c r="G27869" s="81"/>
      <c r="AU27869" s="25"/>
    </row>
    <row r="27870">
      <c r="D27870" s="10"/>
      <c r="E27870" s="10"/>
      <c r="G27870" s="81"/>
      <c r="AU27870" s="25"/>
    </row>
    <row r="27871">
      <c r="D27871" s="10"/>
      <c r="E27871" s="10"/>
      <c r="G27871" s="81"/>
      <c r="AU27871" s="25"/>
    </row>
    <row r="27872">
      <c r="D27872" s="10"/>
      <c r="E27872" s="10"/>
      <c r="G27872" s="81"/>
      <c r="AU27872" s="25"/>
    </row>
    <row r="27873">
      <c r="D27873" s="10"/>
      <c r="E27873" s="10"/>
      <c r="G27873" s="81"/>
      <c r="AU27873" s="25"/>
    </row>
    <row r="27874">
      <c r="D27874" s="10"/>
      <c r="E27874" s="10"/>
      <c r="G27874" s="81"/>
      <c r="AU27874" s="25"/>
    </row>
    <row r="27875">
      <c r="D27875" s="10"/>
      <c r="E27875" s="10"/>
      <c r="G27875" s="81"/>
      <c r="AU27875" s="25"/>
    </row>
    <row r="27876">
      <c r="D27876" s="10"/>
      <c r="E27876" s="10"/>
      <c r="G27876" s="81"/>
      <c r="AU27876" s="25"/>
    </row>
    <row r="27877">
      <c r="D27877" s="10"/>
      <c r="E27877" s="10"/>
      <c r="G27877" s="81"/>
      <c r="AU27877" s="25"/>
    </row>
    <row r="27878">
      <c r="D27878" s="10"/>
      <c r="E27878" s="10"/>
      <c r="G27878" s="81"/>
      <c r="AU27878" s="25"/>
    </row>
    <row r="27879">
      <c r="D27879" s="10"/>
      <c r="E27879" s="10"/>
      <c r="G27879" s="81"/>
      <c r="AU27879" s="25"/>
    </row>
    <row r="27880">
      <c r="D27880" s="10"/>
      <c r="E27880" s="10"/>
      <c r="G27880" s="81"/>
      <c r="AU27880" s="25"/>
    </row>
    <row r="27881">
      <c r="D27881" s="10"/>
      <c r="E27881" s="10"/>
      <c r="G27881" s="81"/>
      <c r="AU27881" s="25"/>
    </row>
    <row r="27882">
      <c r="D27882" s="10"/>
      <c r="E27882" s="10"/>
      <c r="G27882" s="81"/>
      <c r="AU27882" s="25"/>
    </row>
    <row r="27883">
      <c r="D27883" s="10"/>
      <c r="E27883" s="10"/>
      <c r="G27883" s="81"/>
      <c r="AU27883" s="25"/>
    </row>
    <row r="27884">
      <c r="D27884" s="10"/>
      <c r="E27884" s="10"/>
      <c r="G27884" s="81"/>
      <c r="AU27884" s="25"/>
    </row>
    <row r="27885">
      <c r="D27885" s="10"/>
      <c r="E27885" s="10"/>
      <c r="G27885" s="81"/>
      <c r="AU27885" s="25"/>
    </row>
    <row r="27886">
      <c r="D27886" s="10"/>
      <c r="E27886" s="10"/>
      <c r="G27886" s="81"/>
      <c r="AU27886" s="25"/>
    </row>
    <row r="27887">
      <c r="D27887" s="10"/>
      <c r="E27887" s="10"/>
      <c r="G27887" s="81"/>
      <c r="AU27887" s="25"/>
    </row>
    <row r="27888">
      <c r="D27888" s="10"/>
      <c r="E27888" s="10"/>
      <c r="G27888" s="81"/>
      <c r="AU27888" s="25"/>
    </row>
    <row r="27889">
      <c r="D27889" s="10"/>
      <c r="E27889" s="10"/>
      <c r="G27889" s="81"/>
      <c r="AU27889" s="25"/>
    </row>
    <row r="27890">
      <c r="D27890" s="10"/>
      <c r="E27890" s="10"/>
      <c r="G27890" s="81"/>
      <c r="AU27890" s="25"/>
    </row>
    <row r="27891">
      <c r="D27891" s="10"/>
      <c r="E27891" s="10"/>
      <c r="G27891" s="81"/>
      <c r="AU27891" s="25"/>
    </row>
    <row r="27892">
      <c r="D27892" s="10"/>
      <c r="E27892" s="10"/>
      <c r="G27892" s="81"/>
      <c r="AU27892" s="25"/>
    </row>
    <row r="27893">
      <c r="D27893" s="10"/>
      <c r="E27893" s="10"/>
      <c r="G27893" s="81"/>
      <c r="AU27893" s="25"/>
    </row>
    <row r="27894">
      <c r="D27894" s="10"/>
      <c r="E27894" s="10"/>
      <c r="G27894" s="81"/>
      <c r="AU27894" s="25"/>
    </row>
    <row r="27895">
      <c r="D27895" s="10"/>
      <c r="E27895" s="10"/>
      <c r="G27895" s="81"/>
      <c r="AU27895" s="25"/>
    </row>
    <row r="27896">
      <c r="D27896" s="10"/>
      <c r="E27896" s="10"/>
      <c r="G27896" s="81"/>
      <c r="AU27896" s="25"/>
    </row>
    <row r="27897">
      <c r="D27897" s="10"/>
      <c r="E27897" s="10"/>
      <c r="G27897" s="81"/>
      <c r="AU27897" s="25"/>
    </row>
    <row r="27898">
      <c r="D27898" s="10"/>
      <c r="E27898" s="10"/>
      <c r="G27898" s="81"/>
      <c r="AU27898" s="25"/>
    </row>
    <row r="27899">
      <c r="D27899" s="10"/>
      <c r="E27899" s="10"/>
      <c r="G27899" s="81"/>
      <c r="AU27899" s="25"/>
    </row>
    <row r="27900">
      <c r="D27900" s="10"/>
      <c r="E27900" s="10"/>
      <c r="G27900" s="81"/>
      <c r="AU27900" s="25"/>
    </row>
    <row r="27901">
      <c r="D27901" s="10"/>
      <c r="E27901" s="10"/>
      <c r="G27901" s="81"/>
      <c r="AU27901" s="25"/>
    </row>
    <row r="27902">
      <c r="D27902" s="10"/>
      <c r="E27902" s="10"/>
      <c r="G27902" s="81"/>
      <c r="AU27902" s="25"/>
    </row>
    <row r="27903">
      <c r="D27903" s="10"/>
      <c r="E27903" s="10"/>
      <c r="G27903" s="81"/>
      <c r="AU27903" s="25"/>
    </row>
    <row r="27904">
      <c r="D27904" s="10"/>
      <c r="E27904" s="10"/>
      <c r="G27904" s="81"/>
      <c r="AU27904" s="25"/>
    </row>
    <row r="27905">
      <c r="D27905" s="10"/>
      <c r="E27905" s="10"/>
      <c r="G27905" s="81"/>
      <c r="AU27905" s="25"/>
    </row>
    <row r="27906">
      <c r="D27906" s="10"/>
      <c r="E27906" s="10"/>
      <c r="G27906" s="81"/>
      <c r="AU27906" s="25"/>
    </row>
    <row r="27907">
      <c r="D27907" s="10"/>
      <c r="E27907" s="10"/>
      <c r="G27907" s="81"/>
      <c r="AU27907" s="25"/>
    </row>
    <row r="27908">
      <c r="D27908" s="10"/>
      <c r="E27908" s="10"/>
      <c r="G27908" s="81"/>
      <c r="AU27908" s="25"/>
    </row>
    <row r="27909">
      <c r="D27909" s="10"/>
      <c r="E27909" s="10"/>
      <c r="G27909" s="81"/>
      <c r="AU27909" s="25"/>
    </row>
    <row r="27910">
      <c r="D27910" s="10"/>
      <c r="E27910" s="10"/>
      <c r="G27910" s="81"/>
      <c r="AU27910" s="25"/>
    </row>
    <row r="27911">
      <c r="D27911" s="10"/>
      <c r="E27911" s="10"/>
      <c r="G27911" s="81"/>
      <c r="AU27911" s="25"/>
    </row>
    <row r="27912">
      <c r="D27912" s="10"/>
      <c r="E27912" s="10"/>
      <c r="G27912" s="81"/>
      <c r="AU27912" s="25"/>
    </row>
    <row r="27913">
      <c r="D27913" s="10"/>
      <c r="E27913" s="10"/>
      <c r="G27913" s="81"/>
      <c r="AU27913" s="25"/>
    </row>
    <row r="27914">
      <c r="D27914" s="10"/>
      <c r="E27914" s="10"/>
      <c r="G27914" s="81"/>
      <c r="AU27914" s="25"/>
    </row>
    <row r="27915">
      <c r="D27915" s="10"/>
      <c r="E27915" s="10"/>
      <c r="G27915" s="81"/>
      <c r="AU27915" s="25"/>
    </row>
    <row r="27916">
      <c r="D27916" s="10"/>
      <c r="E27916" s="10"/>
      <c r="G27916" s="81"/>
      <c r="AU27916" s="25"/>
    </row>
    <row r="27917">
      <c r="D27917" s="10"/>
      <c r="E27917" s="10"/>
      <c r="G27917" s="81"/>
      <c r="AU27917" s="25"/>
    </row>
    <row r="27918">
      <c r="D27918" s="10"/>
      <c r="E27918" s="10"/>
      <c r="G27918" s="81"/>
      <c r="AU27918" s="25"/>
    </row>
    <row r="27919">
      <c r="D27919" s="10"/>
      <c r="E27919" s="10"/>
      <c r="G27919" s="81"/>
      <c r="AU27919" s="25"/>
    </row>
    <row r="27920">
      <c r="D27920" s="10"/>
      <c r="E27920" s="10"/>
      <c r="G27920" s="81"/>
      <c r="AU27920" s="25"/>
    </row>
    <row r="27921">
      <c r="D27921" s="10"/>
      <c r="E27921" s="10"/>
      <c r="G27921" s="81"/>
      <c r="AU27921" s="25"/>
    </row>
    <row r="27922">
      <c r="D27922" s="10"/>
      <c r="E27922" s="10"/>
      <c r="G27922" s="81"/>
      <c r="AU27922" s="25"/>
    </row>
    <row r="27923">
      <c r="D27923" s="10"/>
      <c r="E27923" s="10"/>
      <c r="G27923" s="81"/>
      <c r="AU27923" s="25"/>
    </row>
    <row r="27924">
      <c r="D27924" s="10"/>
      <c r="E27924" s="10"/>
      <c r="G27924" s="81"/>
      <c r="AU27924" s="25"/>
    </row>
    <row r="27925">
      <c r="D27925" s="10"/>
      <c r="E27925" s="10"/>
      <c r="G27925" s="81"/>
      <c r="AU27925" s="25"/>
    </row>
    <row r="27926">
      <c r="D27926" s="10"/>
      <c r="E27926" s="10"/>
      <c r="G27926" s="81"/>
      <c r="AU27926" s="25"/>
    </row>
    <row r="27927">
      <c r="D27927" s="10"/>
      <c r="E27927" s="10"/>
      <c r="G27927" s="81"/>
      <c r="AU27927" s="25"/>
    </row>
    <row r="27928">
      <c r="D27928" s="10"/>
      <c r="E27928" s="10"/>
      <c r="G27928" s="81"/>
      <c r="AU27928" s="25"/>
    </row>
    <row r="27929">
      <c r="D27929" s="10"/>
      <c r="E27929" s="10"/>
      <c r="G27929" s="81"/>
      <c r="AU27929" s="25"/>
    </row>
    <row r="27930">
      <c r="D27930" s="10"/>
      <c r="E27930" s="10"/>
      <c r="G27930" s="81"/>
      <c r="AU27930" s="25"/>
    </row>
    <row r="27931">
      <c r="D27931" s="10"/>
      <c r="E27931" s="10"/>
      <c r="G27931" s="81"/>
      <c r="AU27931" s="25"/>
    </row>
    <row r="27932">
      <c r="D27932" s="10"/>
      <c r="E27932" s="10"/>
      <c r="G27932" s="81"/>
      <c r="AU27932" s="25"/>
    </row>
    <row r="27933">
      <c r="D27933" s="10"/>
      <c r="E27933" s="10"/>
      <c r="G27933" s="81"/>
      <c r="AU27933" s="25"/>
    </row>
    <row r="27934">
      <c r="D27934" s="10"/>
      <c r="E27934" s="10"/>
      <c r="G27934" s="81"/>
      <c r="AU27934" s="25"/>
    </row>
    <row r="27935">
      <c r="D27935" s="10"/>
      <c r="E27935" s="10"/>
      <c r="G27935" s="81"/>
      <c r="AU27935" s="25"/>
    </row>
    <row r="27936">
      <c r="D27936" s="10"/>
      <c r="E27936" s="10"/>
      <c r="G27936" s="81"/>
      <c r="AU27936" s="25"/>
    </row>
    <row r="27937">
      <c r="D27937" s="10"/>
      <c r="E27937" s="10"/>
      <c r="G27937" s="81"/>
      <c r="AU27937" s="25"/>
    </row>
    <row r="27938">
      <c r="D27938" s="10"/>
      <c r="E27938" s="10"/>
      <c r="G27938" s="81"/>
      <c r="AU27938" s="25"/>
    </row>
    <row r="27939">
      <c r="D27939" s="10"/>
      <c r="E27939" s="10"/>
      <c r="G27939" s="81"/>
      <c r="AU27939" s="25"/>
    </row>
    <row r="27940">
      <c r="D27940" s="10"/>
      <c r="E27940" s="10"/>
      <c r="G27940" s="81"/>
      <c r="AU27940" s="25"/>
    </row>
    <row r="27941">
      <c r="D27941" s="10"/>
      <c r="E27941" s="10"/>
      <c r="G27941" s="81"/>
      <c r="AU27941" s="25"/>
    </row>
    <row r="27942">
      <c r="D27942" s="10"/>
      <c r="E27942" s="10"/>
      <c r="G27942" s="81"/>
      <c r="AU27942" s="25"/>
    </row>
    <row r="27943">
      <c r="D27943" s="10"/>
      <c r="E27943" s="10"/>
      <c r="G27943" s="81"/>
      <c r="AU27943" s="25"/>
    </row>
    <row r="27944">
      <c r="D27944" s="10"/>
      <c r="E27944" s="10"/>
      <c r="G27944" s="81"/>
      <c r="AU27944" s="25"/>
    </row>
    <row r="27945">
      <c r="D27945" s="10"/>
      <c r="E27945" s="10"/>
      <c r="G27945" s="81"/>
      <c r="AU27945" s="25"/>
    </row>
    <row r="27946">
      <c r="D27946" s="10"/>
      <c r="E27946" s="10"/>
      <c r="G27946" s="81"/>
      <c r="AU27946" s="25"/>
    </row>
    <row r="27947">
      <c r="D27947" s="10"/>
      <c r="E27947" s="10"/>
      <c r="G27947" s="81"/>
      <c r="AU27947" s="25"/>
    </row>
    <row r="27948">
      <c r="D27948" s="10"/>
      <c r="E27948" s="10"/>
      <c r="G27948" s="81"/>
      <c r="AU27948" s="25"/>
    </row>
    <row r="27949">
      <c r="D27949" s="10"/>
      <c r="E27949" s="10"/>
      <c r="G27949" s="81"/>
      <c r="AU27949" s="25"/>
    </row>
    <row r="27950">
      <c r="D27950" s="10"/>
      <c r="E27950" s="10"/>
      <c r="G27950" s="81"/>
      <c r="AU27950" s="25"/>
    </row>
    <row r="27951">
      <c r="D27951" s="10"/>
      <c r="E27951" s="10"/>
      <c r="G27951" s="81"/>
      <c r="AU27951" s="25"/>
    </row>
    <row r="27952">
      <c r="D27952" s="10"/>
      <c r="E27952" s="10"/>
      <c r="G27952" s="81"/>
      <c r="AU27952" s="25"/>
    </row>
    <row r="27953">
      <c r="D27953" s="10"/>
      <c r="E27953" s="10"/>
      <c r="G27953" s="81"/>
      <c r="AU27953" s="25"/>
    </row>
    <row r="27954">
      <c r="D27954" s="10"/>
      <c r="E27954" s="10"/>
      <c r="G27954" s="81"/>
      <c r="AU27954" s="25"/>
    </row>
    <row r="27955">
      <c r="D27955" s="10"/>
      <c r="E27955" s="10"/>
      <c r="G27955" s="81"/>
      <c r="AU27955" s="25"/>
    </row>
    <row r="27956">
      <c r="D27956" s="10"/>
      <c r="E27956" s="10"/>
      <c r="G27956" s="81"/>
      <c r="AU27956" s="25"/>
    </row>
    <row r="27957">
      <c r="D27957" s="10"/>
      <c r="E27957" s="10"/>
      <c r="G27957" s="81"/>
      <c r="AU27957" s="25"/>
    </row>
    <row r="27958">
      <c r="D27958" s="10"/>
      <c r="E27958" s="10"/>
      <c r="G27958" s="81"/>
      <c r="AU27958" s="25"/>
    </row>
    <row r="27959">
      <c r="D27959" s="10"/>
      <c r="E27959" s="10"/>
      <c r="G27959" s="81"/>
      <c r="AU27959" s="25"/>
    </row>
    <row r="27960">
      <c r="D27960" s="10"/>
      <c r="E27960" s="10"/>
      <c r="G27960" s="81"/>
      <c r="AU27960" s="25"/>
    </row>
    <row r="27961">
      <c r="D27961" s="10"/>
      <c r="E27961" s="10"/>
      <c r="G27961" s="81"/>
      <c r="AU27961" s="25"/>
    </row>
    <row r="27962">
      <c r="D27962" s="10"/>
      <c r="E27962" s="10"/>
      <c r="G27962" s="81"/>
      <c r="AU27962" s="25"/>
    </row>
    <row r="27963">
      <c r="D27963" s="10"/>
      <c r="E27963" s="10"/>
      <c r="G27963" s="81"/>
      <c r="AU27963" s="25"/>
    </row>
    <row r="27964">
      <c r="D27964" s="10"/>
      <c r="E27964" s="10"/>
      <c r="G27964" s="81"/>
      <c r="AU27964" s="25"/>
    </row>
    <row r="27965">
      <c r="D27965" s="10"/>
      <c r="E27965" s="10"/>
      <c r="G27965" s="81"/>
      <c r="AU27965" s="25"/>
    </row>
    <row r="27966">
      <c r="D27966" s="10"/>
      <c r="E27966" s="10"/>
      <c r="G27966" s="81"/>
      <c r="AU27966" s="25"/>
    </row>
    <row r="27967">
      <c r="D27967" s="10"/>
      <c r="E27967" s="10"/>
      <c r="G27967" s="81"/>
      <c r="AU27967" s="25"/>
    </row>
    <row r="27968">
      <c r="D27968" s="10"/>
      <c r="E27968" s="10"/>
      <c r="G27968" s="81"/>
      <c r="AU27968" s="25"/>
    </row>
    <row r="27969">
      <c r="D27969" s="10"/>
      <c r="E27969" s="10"/>
      <c r="G27969" s="81"/>
      <c r="AU27969" s="25"/>
    </row>
    <row r="27970">
      <c r="D27970" s="10"/>
      <c r="E27970" s="10"/>
      <c r="G27970" s="81"/>
      <c r="AU27970" s="25"/>
    </row>
    <row r="27971">
      <c r="D27971" s="10"/>
      <c r="E27971" s="10"/>
      <c r="G27971" s="81"/>
      <c r="AU27971" s="25"/>
    </row>
    <row r="27972">
      <c r="D27972" s="10"/>
      <c r="E27972" s="10"/>
      <c r="G27972" s="81"/>
      <c r="AU27972" s="25"/>
    </row>
    <row r="27973">
      <c r="D27973" s="10"/>
      <c r="E27973" s="10"/>
      <c r="G27973" s="81"/>
      <c r="AU27973" s="25"/>
    </row>
    <row r="27974">
      <c r="D27974" s="10"/>
      <c r="E27974" s="10"/>
      <c r="G27974" s="81"/>
      <c r="AU27974" s="25"/>
    </row>
    <row r="27975">
      <c r="D27975" s="10"/>
      <c r="E27975" s="10"/>
      <c r="G27975" s="81"/>
      <c r="AU27975" s="25"/>
    </row>
    <row r="27976">
      <c r="D27976" s="10"/>
      <c r="E27976" s="10"/>
      <c r="G27976" s="81"/>
      <c r="AU27976" s="25"/>
    </row>
    <row r="27977">
      <c r="D27977" s="10"/>
      <c r="E27977" s="10"/>
      <c r="G27977" s="81"/>
      <c r="AU27977" s="25"/>
    </row>
    <row r="27978">
      <c r="D27978" s="10"/>
      <c r="E27978" s="10"/>
      <c r="G27978" s="81"/>
      <c r="AU27978" s="25"/>
    </row>
    <row r="27979">
      <c r="D27979" s="10"/>
      <c r="E27979" s="10"/>
      <c r="G27979" s="81"/>
      <c r="AU27979" s="25"/>
    </row>
    <row r="27980">
      <c r="D27980" s="10"/>
      <c r="E27980" s="10"/>
      <c r="G27980" s="81"/>
      <c r="AU27980" s="25"/>
    </row>
    <row r="27981">
      <c r="D27981" s="10"/>
      <c r="E27981" s="10"/>
      <c r="G27981" s="81"/>
      <c r="AU27981" s="25"/>
    </row>
    <row r="27982">
      <c r="D27982" s="10"/>
      <c r="E27982" s="10"/>
      <c r="G27982" s="81"/>
      <c r="AU27982" s="25"/>
    </row>
    <row r="27983">
      <c r="D27983" s="10"/>
      <c r="E27983" s="10"/>
      <c r="G27983" s="81"/>
      <c r="AU27983" s="25"/>
    </row>
    <row r="27984">
      <c r="D27984" s="10"/>
      <c r="E27984" s="10"/>
      <c r="G27984" s="81"/>
      <c r="AU27984" s="25"/>
    </row>
    <row r="27985">
      <c r="D27985" s="10"/>
      <c r="E27985" s="10"/>
      <c r="G27985" s="81"/>
      <c r="AU27985" s="25"/>
    </row>
    <row r="27986">
      <c r="D27986" s="10"/>
      <c r="E27986" s="10"/>
      <c r="G27986" s="81"/>
      <c r="AU27986" s="25"/>
    </row>
    <row r="27987">
      <c r="D27987" s="10"/>
      <c r="E27987" s="10"/>
      <c r="G27987" s="81"/>
      <c r="AU27987" s="25"/>
    </row>
    <row r="27988">
      <c r="D27988" s="10"/>
      <c r="E27988" s="10"/>
      <c r="G27988" s="81"/>
      <c r="AU27988" s="25"/>
    </row>
    <row r="27989">
      <c r="D27989" s="10"/>
      <c r="E27989" s="10"/>
      <c r="G27989" s="81"/>
      <c r="AU27989" s="25"/>
    </row>
    <row r="27990">
      <c r="D27990" s="10"/>
      <c r="E27990" s="10"/>
      <c r="G27990" s="81"/>
      <c r="AU27990" s="25"/>
    </row>
    <row r="27991">
      <c r="D27991" s="10"/>
      <c r="E27991" s="10"/>
      <c r="G27991" s="81"/>
      <c r="AU27991" s="25"/>
    </row>
    <row r="27992">
      <c r="D27992" s="10"/>
      <c r="E27992" s="10"/>
      <c r="G27992" s="81"/>
      <c r="AU27992" s="25"/>
    </row>
    <row r="27993">
      <c r="D27993" s="10"/>
      <c r="E27993" s="10"/>
      <c r="G27993" s="81"/>
      <c r="AU27993" s="25"/>
    </row>
    <row r="27994">
      <c r="D27994" s="10"/>
      <c r="E27994" s="10"/>
      <c r="G27994" s="81"/>
      <c r="AU27994" s="25"/>
    </row>
    <row r="27995">
      <c r="D27995" s="10"/>
      <c r="E27995" s="10"/>
      <c r="G27995" s="81"/>
      <c r="AU27995" s="25"/>
    </row>
    <row r="27996">
      <c r="D27996" s="10"/>
      <c r="E27996" s="10"/>
      <c r="G27996" s="81"/>
      <c r="AU27996" s="25"/>
    </row>
    <row r="27997">
      <c r="D27997" s="10"/>
      <c r="E27997" s="10"/>
      <c r="G27997" s="81"/>
      <c r="AU27997" s="25"/>
    </row>
    <row r="27998">
      <c r="D27998" s="10"/>
      <c r="E27998" s="10"/>
      <c r="G27998" s="81"/>
      <c r="AU27998" s="25"/>
    </row>
    <row r="27999">
      <c r="D27999" s="10"/>
      <c r="E27999" s="10"/>
      <c r="G27999" s="81"/>
      <c r="AU27999" s="25"/>
    </row>
    <row r="28000">
      <c r="D28000" s="10"/>
      <c r="E28000" s="10"/>
      <c r="G28000" s="81"/>
      <c r="AU28000" s="25"/>
    </row>
    <row r="28001">
      <c r="D28001" s="10"/>
      <c r="E28001" s="10"/>
      <c r="G28001" s="81"/>
      <c r="AU28001" s="25"/>
    </row>
    <row r="28002">
      <c r="D28002" s="10"/>
      <c r="E28002" s="10"/>
      <c r="G28002" s="81"/>
      <c r="AU28002" s="25"/>
    </row>
    <row r="28003">
      <c r="D28003" s="10"/>
      <c r="E28003" s="10"/>
      <c r="G28003" s="81"/>
      <c r="AU28003" s="25"/>
    </row>
    <row r="28004">
      <c r="D28004" s="10"/>
      <c r="E28004" s="10"/>
      <c r="G28004" s="81"/>
      <c r="AU28004" s="25"/>
    </row>
    <row r="28005">
      <c r="D28005" s="10"/>
      <c r="E28005" s="10"/>
      <c r="G28005" s="81"/>
      <c r="AU28005" s="25"/>
    </row>
    <row r="28006">
      <c r="D28006" s="10"/>
      <c r="E28006" s="10"/>
      <c r="G28006" s="81"/>
      <c r="AU28006" s="25"/>
    </row>
    <row r="28007">
      <c r="D28007" s="10"/>
      <c r="E28007" s="10"/>
      <c r="G28007" s="81"/>
      <c r="AU28007" s="25"/>
    </row>
    <row r="28008">
      <c r="D28008" s="10"/>
      <c r="E28008" s="10"/>
      <c r="G28008" s="81"/>
      <c r="AU28008" s="25"/>
    </row>
    <row r="28009">
      <c r="D28009" s="10"/>
      <c r="E28009" s="10"/>
      <c r="G28009" s="81"/>
      <c r="AU28009" s="25"/>
    </row>
    <row r="28010">
      <c r="D28010" s="10"/>
      <c r="E28010" s="10"/>
      <c r="G28010" s="81"/>
      <c r="AU28010" s="25"/>
    </row>
    <row r="28011">
      <c r="D28011" s="10"/>
      <c r="E28011" s="10"/>
      <c r="G28011" s="81"/>
      <c r="AU28011" s="25"/>
    </row>
    <row r="28012">
      <c r="D28012" s="10"/>
      <c r="E28012" s="10"/>
      <c r="G28012" s="81"/>
      <c r="AU28012" s="25"/>
    </row>
    <row r="28013">
      <c r="D28013" s="10"/>
      <c r="E28013" s="10"/>
      <c r="G28013" s="81"/>
      <c r="AU28013" s="25"/>
    </row>
    <row r="28014">
      <c r="D28014" s="10"/>
      <c r="E28014" s="10"/>
      <c r="G28014" s="81"/>
      <c r="AU28014" s="25"/>
    </row>
    <row r="28015">
      <c r="D28015" s="10"/>
      <c r="E28015" s="10"/>
      <c r="G28015" s="81"/>
      <c r="AU28015" s="25"/>
    </row>
    <row r="28016">
      <c r="D28016" s="10"/>
      <c r="E28016" s="10"/>
      <c r="G28016" s="81"/>
      <c r="AU28016" s="25"/>
    </row>
    <row r="28017">
      <c r="D28017" s="10"/>
      <c r="E28017" s="10"/>
      <c r="G28017" s="81"/>
      <c r="AU28017" s="25"/>
    </row>
    <row r="28018">
      <c r="D28018" s="10"/>
      <c r="E28018" s="10"/>
      <c r="G28018" s="81"/>
      <c r="AU28018" s="25"/>
    </row>
    <row r="28019">
      <c r="D28019" s="10"/>
      <c r="E28019" s="10"/>
      <c r="G28019" s="81"/>
      <c r="AU28019" s="25"/>
    </row>
    <row r="28020">
      <c r="D28020" s="10"/>
      <c r="E28020" s="10"/>
      <c r="G28020" s="81"/>
      <c r="AU28020" s="25"/>
    </row>
    <row r="28021">
      <c r="D28021" s="10"/>
      <c r="E28021" s="10"/>
      <c r="G28021" s="81"/>
      <c r="AU28021" s="25"/>
    </row>
    <row r="28022">
      <c r="D28022" s="10"/>
      <c r="E28022" s="10"/>
      <c r="G28022" s="81"/>
      <c r="AU28022" s="25"/>
    </row>
    <row r="28023">
      <c r="D28023" s="10"/>
      <c r="E28023" s="10"/>
      <c r="G28023" s="81"/>
      <c r="AU28023" s="25"/>
    </row>
    <row r="28024">
      <c r="D28024" s="10"/>
      <c r="E28024" s="10"/>
      <c r="G28024" s="81"/>
      <c r="AU28024" s="25"/>
    </row>
    <row r="28025">
      <c r="D28025" s="10"/>
      <c r="E28025" s="10"/>
      <c r="G28025" s="81"/>
      <c r="AU28025" s="25"/>
    </row>
    <row r="28026">
      <c r="D28026" s="10"/>
      <c r="E28026" s="10"/>
      <c r="G28026" s="81"/>
      <c r="AU28026" s="25"/>
    </row>
    <row r="28027">
      <c r="D28027" s="10"/>
      <c r="E28027" s="10"/>
      <c r="G28027" s="81"/>
      <c r="AU28027" s="25"/>
    </row>
    <row r="28028">
      <c r="D28028" s="10"/>
      <c r="E28028" s="10"/>
      <c r="G28028" s="81"/>
      <c r="AU28028" s="25"/>
    </row>
    <row r="28029">
      <c r="D28029" s="10"/>
      <c r="E28029" s="10"/>
      <c r="G28029" s="81"/>
      <c r="AU28029" s="25"/>
    </row>
    <row r="28030">
      <c r="D28030" s="10"/>
      <c r="E28030" s="10"/>
      <c r="G28030" s="81"/>
      <c r="AU28030" s="25"/>
    </row>
    <row r="28031">
      <c r="D28031" s="10"/>
      <c r="E28031" s="10"/>
      <c r="G28031" s="81"/>
      <c r="AU28031" s="25"/>
    </row>
    <row r="28032">
      <c r="D28032" s="10"/>
      <c r="E28032" s="10"/>
      <c r="G28032" s="81"/>
      <c r="AU28032" s="25"/>
    </row>
    <row r="28033">
      <c r="D28033" s="10"/>
      <c r="E28033" s="10"/>
      <c r="G28033" s="81"/>
      <c r="AU28033" s="25"/>
    </row>
    <row r="28034">
      <c r="D28034" s="10"/>
      <c r="E28034" s="10"/>
      <c r="G28034" s="81"/>
      <c r="AU28034" s="25"/>
    </row>
    <row r="28035">
      <c r="D28035" s="10"/>
      <c r="E28035" s="10"/>
      <c r="G28035" s="81"/>
      <c r="AU28035" s="25"/>
    </row>
    <row r="28036">
      <c r="D28036" s="10"/>
      <c r="E28036" s="10"/>
      <c r="G28036" s="81"/>
      <c r="AU28036" s="25"/>
    </row>
    <row r="28037">
      <c r="D28037" s="10"/>
      <c r="E28037" s="10"/>
      <c r="G28037" s="81"/>
      <c r="AU28037" s="25"/>
    </row>
    <row r="28038">
      <c r="D28038" s="10"/>
      <c r="E28038" s="10"/>
      <c r="G28038" s="81"/>
      <c r="AU28038" s="25"/>
    </row>
    <row r="28039">
      <c r="D28039" s="10"/>
      <c r="E28039" s="10"/>
      <c r="G28039" s="81"/>
      <c r="AU28039" s="25"/>
    </row>
    <row r="28040">
      <c r="D28040" s="10"/>
      <c r="E28040" s="10"/>
      <c r="G28040" s="81"/>
      <c r="AU28040" s="25"/>
    </row>
    <row r="28041">
      <c r="D28041" s="10"/>
      <c r="E28041" s="10"/>
      <c r="G28041" s="81"/>
      <c r="AU28041" s="25"/>
    </row>
    <row r="28042">
      <c r="D28042" s="10"/>
      <c r="E28042" s="10"/>
      <c r="G28042" s="81"/>
      <c r="AU28042" s="25"/>
    </row>
    <row r="28043">
      <c r="D28043" s="10"/>
      <c r="E28043" s="10"/>
      <c r="G28043" s="81"/>
      <c r="AU28043" s="25"/>
    </row>
    <row r="28044">
      <c r="D28044" s="10"/>
      <c r="E28044" s="10"/>
      <c r="G28044" s="81"/>
      <c r="AU28044" s="25"/>
    </row>
    <row r="28045">
      <c r="D28045" s="10"/>
      <c r="E28045" s="10"/>
      <c r="G28045" s="81"/>
      <c r="AU28045" s="25"/>
    </row>
    <row r="28046">
      <c r="D28046" s="10"/>
      <c r="E28046" s="10"/>
      <c r="G28046" s="81"/>
      <c r="AU28046" s="25"/>
    </row>
    <row r="28047">
      <c r="D28047" s="10"/>
      <c r="E28047" s="10"/>
      <c r="G28047" s="81"/>
      <c r="AU28047" s="25"/>
    </row>
    <row r="28048">
      <c r="D28048" s="10"/>
      <c r="E28048" s="10"/>
      <c r="G28048" s="81"/>
      <c r="AU28048" s="25"/>
    </row>
    <row r="28049">
      <c r="D28049" s="10"/>
      <c r="E28049" s="10"/>
      <c r="G28049" s="81"/>
      <c r="AU28049" s="25"/>
    </row>
    <row r="28050">
      <c r="D28050" s="10"/>
      <c r="E28050" s="10"/>
      <c r="G28050" s="81"/>
      <c r="AU28050" s="25"/>
    </row>
    <row r="28051">
      <c r="D28051" s="10"/>
      <c r="E28051" s="10"/>
      <c r="G28051" s="81"/>
      <c r="AU28051" s="25"/>
    </row>
    <row r="28052">
      <c r="D28052" s="10"/>
      <c r="E28052" s="10"/>
      <c r="G28052" s="81"/>
      <c r="AU28052" s="25"/>
    </row>
    <row r="28053">
      <c r="D28053" s="10"/>
      <c r="E28053" s="10"/>
      <c r="G28053" s="81"/>
      <c r="AU28053" s="25"/>
    </row>
    <row r="28054">
      <c r="D28054" s="10"/>
      <c r="E28054" s="10"/>
      <c r="G28054" s="81"/>
      <c r="AU28054" s="25"/>
    </row>
    <row r="28055">
      <c r="D28055" s="10"/>
      <c r="E28055" s="10"/>
      <c r="G28055" s="81"/>
      <c r="AU28055" s="25"/>
    </row>
    <row r="28056">
      <c r="D28056" s="10"/>
      <c r="E28056" s="10"/>
      <c r="G28056" s="81"/>
      <c r="AU28056" s="25"/>
    </row>
    <row r="28057">
      <c r="D28057" s="10"/>
      <c r="E28057" s="10"/>
      <c r="G28057" s="81"/>
      <c r="AU28057" s="25"/>
    </row>
    <row r="28058">
      <c r="D28058" s="10"/>
      <c r="E28058" s="10"/>
      <c r="G28058" s="81"/>
      <c r="AU28058" s="25"/>
    </row>
    <row r="28059">
      <c r="D28059" s="10"/>
      <c r="E28059" s="10"/>
      <c r="G28059" s="81"/>
      <c r="AU28059" s="25"/>
    </row>
    <row r="28060">
      <c r="D28060" s="10"/>
      <c r="E28060" s="10"/>
      <c r="G28060" s="81"/>
      <c r="AU28060" s="25"/>
    </row>
    <row r="28061">
      <c r="D28061" s="10"/>
      <c r="E28061" s="10"/>
      <c r="G28061" s="81"/>
      <c r="AU28061" s="25"/>
    </row>
    <row r="28062">
      <c r="D28062" s="10"/>
      <c r="E28062" s="10"/>
      <c r="G28062" s="81"/>
      <c r="AU28062" s="25"/>
    </row>
    <row r="28063">
      <c r="D28063" s="10"/>
      <c r="E28063" s="10"/>
      <c r="G28063" s="81"/>
      <c r="AU28063" s="25"/>
    </row>
    <row r="28064">
      <c r="D28064" s="10"/>
      <c r="E28064" s="10"/>
      <c r="G28064" s="81"/>
      <c r="AU28064" s="25"/>
    </row>
    <row r="28065">
      <c r="D28065" s="10"/>
      <c r="E28065" s="10"/>
      <c r="G28065" s="81"/>
      <c r="AU28065" s="25"/>
    </row>
    <row r="28066">
      <c r="D28066" s="10"/>
      <c r="E28066" s="10"/>
      <c r="G28066" s="81"/>
      <c r="AU28066" s="25"/>
    </row>
    <row r="28067">
      <c r="D28067" s="10"/>
      <c r="E28067" s="10"/>
      <c r="G28067" s="81"/>
      <c r="AU28067" s="25"/>
    </row>
    <row r="28068">
      <c r="D28068" s="10"/>
      <c r="E28068" s="10"/>
      <c r="G28068" s="81"/>
      <c r="AU28068" s="25"/>
    </row>
    <row r="28069">
      <c r="D28069" s="10"/>
      <c r="E28069" s="10"/>
      <c r="G28069" s="81"/>
      <c r="AU28069" s="25"/>
    </row>
    <row r="28070">
      <c r="D28070" s="10"/>
      <c r="E28070" s="10"/>
      <c r="G28070" s="81"/>
      <c r="AU28070" s="25"/>
    </row>
    <row r="28071">
      <c r="D28071" s="10"/>
      <c r="E28071" s="10"/>
      <c r="G28071" s="81"/>
      <c r="AU28071" s="25"/>
    </row>
    <row r="28072">
      <c r="D28072" s="10"/>
      <c r="E28072" s="10"/>
      <c r="G28072" s="81"/>
      <c r="AU28072" s="25"/>
    </row>
    <row r="28073">
      <c r="D28073" s="10"/>
      <c r="E28073" s="10"/>
      <c r="G28073" s="81"/>
      <c r="AU28073" s="25"/>
    </row>
    <row r="28074">
      <c r="D28074" s="10"/>
      <c r="E28074" s="10"/>
      <c r="G28074" s="81"/>
      <c r="AU28074" s="25"/>
    </row>
    <row r="28075">
      <c r="D28075" s="10"/>
      <c r="E28075" s="10"/>
      <c r="G28075" s="81"/>
      <c r="AU28075" s="25"/>
    </row>
    <row r="28076">
      <c r="D28076" s="10"/>
      <c r="E28076" s="10"/>
      <c r="G28076" s="81"/>
      <c r="AU28076" s="25"/>
    </row>
    <row r="28077">
      <c r="D28077" s="10"/>
      <c r="E28077" s="10"/>
      <c r="G28077" s="81"/>
      <c r="AU28077" s="25"/>
    </row>
    <row r="28078">
      <c r="D28078" s="10"/>
      <c r="E28078" s="10"/>
      <c r="G28078" s="81"/>
      <c r="AU28078" s="25"/>
    </row>
    <row r="28079">
      <c r="D28079" s="10"/>
      <c r="E28079" s="10"/>
      <c r="G28079" s="81"/>
      <c r="AU28079" s="25"/>
    </row>
    <row r="28080">
      <c r="D28080" s="10"/>
      <c r="E28080" s="10"/>
      <c r="G28080" s="81"/>
      <c r="AU28080" s="25"/>
    </row>
    <row r="28081">
      <c r="D28081" s="10"/>
      <c r="E28081" s="10"/>
      <c r="G28081" s="81"/>
      <c r="AU28081" s="25"/>
    </row>
    <row r="28082">
      <c r="D28082" s="10"/>
      <c r="E28082" s="10"/>
      <c r="G28082" s="81"/>
      <c r="AU28082" s="25"/>
    </row>
    <row r="28083">
      <c r="D28083" s="10"/>
      <c r="E28083" s="10"/>
      <c r="G28083" s="81"/>
      <c r="AU28083" s="25"/>
    </row>
    <row r="28084">
      <c r="D28084" s="10"/>
      <c r="E28084" s="10"/>
      <c r="G28084" s="81"/>
      <c r="AU28084" s="25"/>
    </row>
    <row r="28085">
      <c r="D28085" s="10"/>
      <c r="E28085" s="10"/>
      <c r="G28085" s="81"/>
      <c r="AU28085" s="25"/>
    </row>
    <row r="28086">
      <c r="D28086" s="10"/>
      <c r="E28086" s="10"/>
      <c r="G28086" s="81"/>
      <c r="AU28086" s="25"/>
    </row>
    <row r="28087">
      <c r="D28087" s="10"/>
      <c r="E28087" s="10"/>
      <c r="G28087" s="81"/>
      <c r="AU28087" s="25"/>
    </row>
    <row r="28088">
      <c r="D28088" s="10"/>
      <c r="E28088" s="10"/>
      <c r="G28088" s="81"/>
      <c r="AU28088" s="25"/>
    </row>
    <row r="28089">
      <c r="D28089" s="10"/>
      <c r="E28089" s="10"/>
      <c r="G28089" s="81"/>
      <c r="AU28089" s="25"/>
    </row>
    <row r="28090">
      <c r="D28090" s="10"/>
      <c r="E28090" s="10"/>
      <c r="G28090" s="81"/>
      <c r="AU28090" s="25"/>
    </row>
    <row r="28091">
      <c r="D28091" s="10"/>
      <c r="E28091" s="10"/>
      <c r="G28091" s="81"/>
      <c r="AU28091" s="25"/>
    </row>
    <row r="28092">
      <c r="D28092" s="10"/>
      <c r="E28092" s="10"/>
      <c r="G28092" s="81"/>
      <c r="AU28092" s="25"/>
    </row>
    <row r="28093">
      <c r="D28093" s="10"/>
      <c r="E28093" s="10"/>
      <c r="G28093" s="81"/>
      <c r="AU28093" s="25"/>
    </row>
    <row r="28094">
      <c r="D28094" s="10"/>
      <c r="E28094" s="10"/>
      <c r="G28094" s="81"/>
      <c r="AU28094" s="25"/>
    </row>
    <row r="28095">
      <c r="D28095" s="10"/>
      <c r="E28095" s="10"/>
      <c r="G28095" s="81"/>
      <c r="AU28095" s="25"/>
    </row>
    <row r="28096">
      <c r="D28096" s="10"/>
      <c r="E28096" s="10"/>
      <c r="G28096" s="81"/>
      <c r="AU28096" s="25"/>
    </row>
    <row r="28097">
      <c r="D28097" s="10"/>
      <c r="E28097" s="10"/>
      <c r="G28097" s="81"/>
      <c r="AU28097" s="25"/>
    </row>
    <row r="28098">
      <c r="D28098" s="10"/>
      <c r="E28098" s="10"/>
      <c r="G28098" s="81"/>
      <c r="AU28098" s="25"/>
    </row>
    <row r="28099">
      <c r="D28099" s="10"/>
      <c r="E28099" s="10"/>
      <c r="G28099" s="81"/>
      <c r="AU28099" s="25"/>
    </row>
    <row r="28100">
      <c r="D28100" s="10"/>
      <c r="E28100" s="10"/>
      <c r="G28100" s="81"/>
      <c r="AU28100" s="25"/>
    </row>
    <row r="28101">
      <c r="D28101" s="10"/>
      <c r="E28101" s="10"/>
      <c r="G28101" s="81"/>
      <c r="AU28101" s="25"/>
    </row>
    <row r="28102">
      <c r="D28102" s="10"/>
      <c r="E28102" s="10"/>
      <c r="G28102" s="81"/>
      <c r="AU28102" s="25"/>
    </row>
    <row r="28103">
      <c r="D28103" s="10"/>
      <c r="E28103" s="10"/>
      <c r="G28103" s="81"/>
      <c r="AU28103" s="25"/>
    </row>
    <row r="28104">
      <c r="D28104" s="10"/>
      <c r="E28104" s="10"/>
      <c r="G28104" s="81"/>
      <c r="AU28104" s="25"/>
    </row>
    <row r="28105">
      <c r="D28105" s="10"/>
      <c r="E28105" s="10"/>
      <c r="G28105" s="81"/>
      <c r="AU28105" s="25"/>
    </row>
    <row r="28106">
      <c r="D28106" s="10"/>
      <c r="E28106" s="10"/>
      <c r="G28106" s="81"/>
      <c r="AU28106" s="25"/>
    </row>
    <row r="28107">
      <c r="D28107" s="10"/>
      <c r="E28107" s="10"/>
      <c r="G28107" s="81"/>
      <c r="AU28107" s="25"/>
    </row>
    <row r="28108">
      <c r="D28108" s="10"/>
      <c r="E28108" s="10"/>
      <c r="G28108" s="81"/>
      <c r="AU28108" s="25"/>
    </row>
    <row r="28109">
      <c r="D28109" s="10"/>
      <c r="E28109" s="10"/>
      <c r="G28109" s="81"/>
      <c r="AU28109" s="25"/>
    </row>
    <row r="28110">
      <c r="D28110" s="10"/>
      <c r="E28110" s="10"/>
      <c r="G28110" s="81"/>
      <c r="AU28110" s="25"/>
    </row>
    <row r="28111">
      <c r="D28111" s="10"/>
      <c r="E28111" s="10"/>
      <c r="G28111" s="81"/>
      <c r="AU28111" s="25"/>
    </row>
    <row r="28112">
      <c r="D28112" s="10"/>
      <c r="E28112" s="10"/>
      <c r="G28112" s="81"/>
      <c r="AU28112" s="25"/>
    </row>
    <row r="28113">
      <c r="D28113" s="10"/>
      <c r="E28113" s="10"/>
      <c r="G28113" s="81"/>
      <c r="AU28113" s="25"/>
    </row>
    <row r="28114">
      <c r="D28114" s="10"/>
      <c r="E28114" s="10"/>
      <c r="G28114" s="81"/>
      <c r="AU28114" s="25"/>
    </row>
    <row r="28115">
      <c r="D28115" s="10"/>
      <c r="E28115" s="10"/>
      <c r="G28115" s="81"/>
      <c r="AU28115" s="25"/>
    </row>
    <row r="28116">
      <c r="D28116" s="10"/>
      <c r="E28116" s="10"/>
      <c r="G28116" s="81"/>
      <c r="AU28116" s="25"/>
    </row>
    <row r="28117">
      <c r="D28117" s="10"/>
      <c r="E28117" s="10"/>
      <c r="G28117" s="81"/>
      <c r="AU28117" s="25"/>
    </row>
    <row r="28118">
      <c r="D28118" s="10"/>
      <c r="E28118" s="10"/>
      <c r="G28118" s="81"/>
      <c r="AU28118" s="25"/>
    </row>
    <row r="28119">
      <c r="D28119" s="10"/>
      <c r="E28119" s="10"/>
      <c r="G28119" s="81"/>
      <c r="AU28119" s="25"/>
    </row>
    <row r="28120">
      <c r="D28120" s="10"/>
      <c r="E28120" s="10"/>
      <c r="G28120" s="81"/>
      <c r="AU28120" s="25"/>
    </row>
    <row r="28121">
      <c r="D28121" s="10"/>
      <c r="E28121" s="10"/>
      <c r="G28121" s="81"/>
      <c r="AU28121" s="25"/>
    </row>
    <row r="28122">
      <c r="D28122" s="10"/>
      <c r="E28122" s="10"/>
      <c r="G28122" s="81"/>
      <c r="AU28122" s="25"/>
    </row>
    <row r="28123">
      <c r="D28123" s="10"/>
      <c r="E28123" s="10"/>
      <c r="G28123" s="81"/>
      <c r="AU28123" s="25"/>
    </row>
    <row r="28124">
      <c r="D28124" s="10"/>
      <c r="E28124" s="10"/>
      <c r="G28124" s="81"/>
      <c r="AU28124" s="25"/>
    </row>
    <row r="28125">
      <c r="D28125" s="10"/>
      <c r="E28125" s="10"/>
      <c r="G28125" s="81"/>
      <c r="AU28125" s="25"/>
    </row>
    <row r="28126">
      <c r="D28126" s="10"/>
      <c r="E28126" s="10"/>
      <c r="G28126" s="81"/>
      <c r="AU28126" s="25"/>
    </row>
    <row r="28127">
      <c r="D28127" s="10"/>
      <c r="E28127" s="10"/>
      <c r="G28127" s="81"/>
      <c r="AU28127" s="25"/>
    </row>
    <row r="28128">
      <c r="D28128" s="10"/>
      <c r="E28128" s="10"/>
      <c r="G28128" s="81"/>
      <c r="AU28128" s="25"/>
    </row>
    <row r="28129">
      <c r="D28129" s="10"/>
      <c r="E28129" s="10"/>
      <c r="G28129" s="81"/>
      <c r="AU28129" s="25"/>
    </row>
    <row r="28130">
      <c r="D28130" s="10"/>
      <c r="E28130" s="10"/>
      <c r="G28130" s="81"/>
      <c r="AU28130" s="25"/>
    </row>
    <row r="28131">
      <c r="D28131" s="10"/>
      <c r="E28131" s="10"/>
      <c r="G28131" s="81"/>
      <c r="AU28131" s="25"/>
    </row>
    <row r="28132">
      <c r="D28132" s="10"/>
      <c r="E28132" s="10"/>
      <c r="G28132" s="81"/>
      <c r="AU28132" s="25"/>
    </row>
    <row r="28133">
      <c r="D28133" s="10"/>
      <c r="E28133" s="10"/>
      <c r="G28133" s="81"/>
      <c r="AU28133" s="25"/>
    </row>
    <row r="28134">
      <c r="D28134" s="10"/>
      <c r="E28134" s="10"/>
      <c r="G28134" s="81"/>
      <c r="AU28134" s="25"/>
    </row>
    <row r="28135">
      <c r="D28135" s="10"/>
      <c r="E28135" s="10"/>
      <c r="G28135" s="81"/>
      <c r="AU28135" s="25"/>
    </row>
    <row r="28136">
      <c r="D28136" s="10"/>
      <c r="E28136" s="10"/>
      <c r="G28136" s="81"/>
      <c r="AU28136" s="25"/>
    </row>
    <row r="28137">
      <c r="D28137" s="10"/>
      <c r="E28137" s="10"/>
      <c r="G28137" s="81"/>
      <c r="AU28137" s="25"/>
    </row>
    <row r="28138">
      <c r="D28138" s="10"/>
      <c r="E28138" s="10"/>
      <c r="G28138" s="81"/>
      <c r="AU28138" s="25"/>
    </row>
    <row r="28139">
      <c r="D28139" s="10"/>
      <c r="E28139" s="10"/>
      <c r="G28139" s="81"/>
      <c r="AU28139" s="25"/>
    </row>
    <row r="28140">
      <c r="D28140" s="10"/>
      <c r="E28140" s="10"/>
      <c r="G28140" s="81"/>
      <c r="AU28140" s="25"/>
    </row>
    <row r="28141">
      <c r="D28141" s="10"/>
      <c r="E28141" s="10"/>
      <c r="G28141" s="81"/>
      <c r="AU28141" s="25"/>
    </row>
    <row r="28142">
      <c r="D28142" s="10"/>
      <c r="E28142" s="10"/>
      <c r="G28142" s="81"/>
      <c r="AU28142" s="25"/>
    </row>
    <row r="28143">
      <c r="D28143" s="10"/>
      <c r="E28143" s="10"/>
      <c r="G28143" s="81"/>
      <c r="AU28143" s="25"/>
    </row>
    <row r="28144">
      <c r="D28144" s="10"/>
      <c r="E28144" s="10"/>
      <c r="G28144" s="81"/>
      <c r="AU28144" s="25"/>
    </row>
    <row r="28145">
      <c r="D28145" s="10"/>
      <c r="E28145" s="10"/>
      <c r="G28145" s="81"/>
      <c r="AU28145" s="25"/>
    </row>
    <row r="28146">
      <c r="D28146" s="10"/>
      <c r="E28146" s="10"/>
      <c r="G28146" s="81"/>
      <c r="AU28146" s="25"/>
    </row>
    <row r="28147">
      <c r="D28147" s="10"/>
      <c r="E28147" s="10"/>
      <c r="G28147" s="81"/>
      <c r="AU28147" s="25"/>
    </row>
    <row r="28148">
      <c r="D28148" s="10"/>
      <c r="E28148" s="10"/>
      <c r="G28148" s="81"/>
      <c r="AU28148" s="25"/>
    </row>
    <row r="28149">
      <c r="D28149" s="10"/>
      <c r="E28149" s="10"/>
      <c r="G28149" s="81"/>
      <c r="AU28149" s="25"/>
    </row>
    <row r="28150">
      <c r="D28150" s="10"/>
      <c r="E28150" s="10"/>
      <c r="G28150" s="81"/>
      <c r="AU28150" s="25"/>
    </row>
    <row r="28151">
      <c r="D28151" s="10"/>
      <c r="E28151" s="10"/>
      <c r="G28151" s="81"/>
      <c r="AU28151" s="25"/>
    </row>
    <row r="28152">
      <c r="D28152" s="10"/>
      <c r="E28152" s="10"/>
      <c r="G28152" s="81"/>
      <c r="AU28152" s="25"/>
    </row>
    <row r="28153">
      <c r="D28153" s="10"/>
      <c r="E28153" s="10"/>
      <c r="G28153" s="81"/>
      <c r="AU28153" s="25"/>
    </row>
    <row r="28154">
      <c r="D28154" s="10"/>
      <c r="E28154" s="10"/>
      <c r="G28154" s="81"/>
      <c r="AU28154" s="25"/>
    </row>
    <row r="28155">
      <c r="D28155" s="10"/>
      <c r="E28155" s="10"/>
      <c r="G28155" s="81"/>
      <c r="AU28155" s="25"/>
    </row>
    <row r="28156">
      <c r="D28156" s="10"/>
      <c r="E28156" s="10"/>
      <c r="G28156" s="81"/>
      <c r="AU28156" s="25"/>
    </row>
    <row r="28157">
      <c r="D28157" s="10"/>
      <c r="E28157" s="10"/>
      <c r="G28157" s="81"/>
      <c r="AU28157" s="25"/>
    </row>
    <row r="28158">
      <c r="D28158" s="10"/>
      <c r="E28158" s="10"/>
      <c r="G28158" s="81"/>
      <c r="AU28158" s="25"/>
    </row>
    <row r="28159">
      <c r="D28159" s="10"/>
      <c r="E28159" s="10"/>
      <c r="G28159" s="81"/>
      <c r="AU28159" s="25"/>
    </row>
    <row r="28160">
      <c r="D28160" s="10"/>
      <c r="E28160" s="10"/>
      <c r="G28160" s="81"/>
      <c r="AU28160" s="25"/>
    </row>
    <row r="28161">
      <c r="D28161" s="10"/>
      <c r="E28161" s="10"/>
      <c r="G28161" s="81"/>
      <c r="AU28161" s="25"/>
    </row>
    <row r="28162">
      <c r="D28162" s="10"/>
      <c r="E28162" s="10"/>
      <c r="G28162" s="81"/>
      <c r="AU28162" s="25"/>
    </row>
    <row r="28163">
      <c r="D28163" s="10"/>
      <c r="E28163" s="10"/>
      <c r="G28163" s="81"/>
      <c r="AU28163" s="25"/>
    </row>
    <row r="28164">
      <c r="D28164" s="10"/>
      <c r="E28164" s="10"/>
      <c r="G28164" s="81"/>
      <c r="AU28164" s="25"/>
    </row>
    <row r="28165">
      <c r="D28165" s="10"/>
      <c r="E28165" s="10"/>
      <c r="G28165" s="81"/>
      <c r="AU28165" s="25"/>
    </row>
    <row r="28166">
      <c r="D28166" s="10"/>
      <c r="E28166" s="10"/>
      <c r="G28166" s="81"/>
      <c r="AU28166" s="25"/>
    </row>
    <row r="28167">
      <c r="D28167" s="10"/>
      <c r="E28167" s="10"/>
      <c r="G28167" s="81"/>
      <c r="AU28167" s="25"/>
    </row>
    <row r="28168">
      <c r="D28168" s="10"/>
      <c r="E28168" s="10"/>
      <c r="G28168" s="81"/>
      <c r="AU28168" s="25"/>
    </row>
    <row r="28169">
      <c r="D28169" s="10"/>
      <c r="E28169" s="10"/>
      <c r="G28169" s="81"/>
      <c r="AU28169" s="25"/>
    </row>
    <row r="28170">
      <c r="D28170" s="10"/>
      <c r="E28170" s="10"/>
      <c r="G28170" s="81"/>
      <c r="AU28170" s="25"/>
    </row>
    <row r="28171">
      <c r="D28171" s="10"/>
      <c r="E28171" s="10"/>
      <c r="G28171" s="81"/>
      <c r="AU28171" s="25"/>
    </row>
    <row r="28172">
      <c r="D28172" s="10"/>
      <c r="E28172" s="10"/>
      <c r="G28172" s="81"/>
      <c r="AU28172" s="25"/>
    </row>
    <row r="28173">
      <c r="D28173" s="10"/>
      <c r="E28173" s="10"/>
      <c r="G28173" s="81"/>
      <c r="AU28173" s="25"/>
    </row>
    <row r="28174">
      <c r="D28174" s="10"/>
      <c r="E28174" s="10"/>
      <c r="G28174" s="81"/>
      <c r="AU28174" s="25"/>
    </row>
    <row r="28175">
      <c r="D28175" s="10"/>
      <c r="E28175" s="10"/>
      <c r="G28175" s="81"/>
      <c r="AU28175" s="25"/>
    </row>
    <row r="28176">
      <c r="D28176" s="10"/>
      <c r="E28176" s="10"/>
      <c r="G28176" s="81"/>
      <c r="AU28176" s="25"/>
    </row>
    <row r="28177">
      <c r="D28177" s="10"/>
      <c r="E28177" s="10"/>
      <c r="G28177" s="81"/>
      <c r="AU28177" s="25"/>
    </row>
    <row r="28178">
      <c r="D28178" s="10"/>
      <c r="E28178" s="10"/>
      <c r="G28178" s="81"/>
      <c r="AU28178" s="25"/>
    </row>
    <row r="28179">
      <c r="D28179" s="10"/>
      <c r="E28179" s="10"/>
      <c r="G28179" s="81"/>
      <c r="AU28179" s="25"/>
    </row>
    <row r="28180">
      <c r="D28180" s="10"/>
      <c r="E28180" s="10"/>
      <c r="G28180" s="81"/>
      <c r="AU28180" s="25"/>
    </row>
    <row r="28181">
      <c r="D28181" s="10"/>
      <c r="E28181" s="10"/>
      <c r="G28181" s="81"/>
      <c r="AU28181" s="25"/>
    </row>
    <row r="28182">
      <c r="D28182" s="10"/>
      <c r="E28182" s="10"/>
      <c r="G28182" s="81"/>
      <c r="AU28182" s="25"/>
    </row>
    <row r="28183">
      <c r="D28183" s="10"/>
      <c r="E28183" s="10"/>
      <c r="G28183" s="81"/>
      <c r="AU28183" s="25"/>
    </row>
    <row r="28184">
      <c r="D28184" s="10"/>
      <c r="E28184" s="10"/>
      <c r="G28184" s="81"/>
      <c r="AU28184" s="25"/>
    </row>
    <row r="28185">
      <c r="D28185" s="10"/>
      <c r="E28185" s="10"/>
      <c r="G28185" s="81"/>
      <c r="AU28185" s="25"/>
    </row>
    <row r="28186">
      <c r="D28186" s="10"/>
      <c r="E28186" s="10"/>
      <c r="G28186" s="81"/>
      <c r="AU28186" s="25"/>
    </row>
    <row r="28187">
      <c r="D28187" s="10"/>
      <c r="E28187" s="10"/>
      <c r="G28187" s="81"/>
      <c r="AU28187" s="25"/>
    </row>
    <row r="28188">
      <c r="D28188" s="10"/>
      <c r="E28188" s="10"/>
      <c r="G28188" s="81"/>
      <c r="AU28188" s="25"/>
    </row>
    <row r="28189">
      <c r="D28189" s="10"/>
      <c r="E28189" s="10"/>
      <c r="G28189" s="81"/>
      <c r="AU28189" s="25"/>
    </row>
    <row r="28190">
      <c r="D28190" s="10"/>
      <c r="E28190" s="10"/>
      <c r="G28190" s="81"/>
      <c r="AU28190" s="25"/>
    </row>
    <row r="28191">
      <c r="D28191" s="10"/>
      <c r="E28191" s="10"/>
      <c r="G28191" s="81"/>
      <c r="AU28191" s="25"/>
    </row>
    <row r="28192">
      <c r="D28192" s="10"/>
      <c r="E28192" s="10"/>
      <c r="G28192" s="81"/>
      <c r="AU28192" s="25"/>
    </row>
    <row r="28193">
      <c r="D28193" s="10"/>
      <c r="E28193" s="10"/>
      <c r="G28193" s="81"/>
      <c r="AU28193" s="25"/>
    </row>
    <row r="28194">
      <c r="D28194" s="10"/>
      <c r="E28194" s="10"/>
      <c r="G28194" s="81"/>
      <c r="AU28194" s="25"/>
    </row>
    <row r="28195">
      <c r="D28195" s="10"/>
      <c r="E28195" s="10"/>
      <c r="G28195" s="81"/>
      <c r="AU28195" s="25"/>
    </row>
    <row r="28196">
      <c r="D28196" s="10"/>
      <c r="E28196" s="10"/>
      <c r="G28196" s="81"/>
      <c r="AU28196" s="25"/>
    </row>
    <row r="28197">
      <c r="D28197" s="10"/>
      <c r="E28197" s="10"/>
      <c r="G28197" s="81"/>
      <c r="AU28197" s="25"/>
    </row>
    <row r="28198">
      <c r="D28198" s="10"/>
      <c r="E28198" s="10"/>
      <c r="G28198" s="81"/>
      <c r="AU28198" s="25"/>
    </row>
    <row r="28199">
      <c r="D28199" s="10"/>
      <c r="E28199" s="10"/>
      <c r="G28199" s="81"/>
      <c r="AU28199" s="25"/>
    </row>
    <row r="28200">
      <c r="D28200" s="10"/>
      <c r="E28200" s="10"/>
      <c r="G28200" s="81"/>
      <c r="AU28200" s="25"/>
    </row>
    <row r="28201">
      <c r="D28201" s="10"/>
      <c r="E28201" s="10"/>
      <c r="G28201" s="81"/>
      <c r="AU28201" s="25"/>
    </row>
    <row r="28202">
      <c r="D28202" s="10"/>
      <c r="E28202" s="10"/>
      <c r="G28202" s="81"/>
      <c r="AU28202" s="25"/>
    </row>
    <row r="28203">
      <c r="D28203" s="10"/>
      <c r="E28203" s="10"/>
      <c r="G28203" s="81"/>
      <c r="AU28203" s="25"/>
    </row>
    <row r="28204">
      <c r="D28204" s="10"/>
      <c r="E28204" s="10"/>
      <c r="G28204" s="81"/>
      <c r="AU28204" s="25"/>
    </row>
    <row r="28205">
      <c r="D28205" s="10"/>
      <c r="E28205" s="10"/>
      <c r="G28205" s="81"/>
      <c r="AU28205" s="25"/>
    </row>
    <row r="28206">
      <c r="D28206" s="10"/>
      <c r="E28206" s="10"/>
      <c r="G28206" s="81"/>
      <c r="AU28206" s="25"/>
    </row>
    <row r="28207">
      <c r="D28207" s="10"/>
      <c r="E28207" s="10"/>
      <c r="G28207" s="81"/>
      <c r="AU28207" s="25"/>
    </row>
    <row r="28208">
      <c r="D28208" s="10"/>
      <c r="E28208" s="10"/>
      <c r="G28208" s="81"/>
      <c r="AU28208" s="25"/>
    </row>
    <row r="28209">
      <c r="D28209" s="10"/>
      <c r="E28209" s="10"/>
      <c r="G28209" s="81"/>
      <c r="AU28209" s="25"/>
    </row>
    <row r="28210">
      <c r="D28210" s="10"/>
      <c r="E28210" s="10"/>
      <c r="G28210" s="81"/>
      <c r="AU28210" s="25"/>
    </row>
    <row r="28211">
      <c r="D28211" s="10"/>
      <c r="E28211" s="10"/>
      <c r="G28211" s="81"/>
      <c r="AU28211" s="25"/>
    </row>
    <row r="28212">
      <c r="D28212" s="10"/>
      <c r="E28212" s="10"/>
      <c r="G28212" s="81"/>
      <c r="AU28212" s="25"/>
    </row>
    <row r="28213">
      <c r="D28213" s="10"/>
      <c r="E28213" s="10"/>
      <c r="G28213" s="81"/>
      <c r="AU28213" s="25"/>
    </row>
    <row r="28214">
      <c r="D28214" s="10"/>
      <c r="E28214" s="10"/>
      <c r="G28214" s="81"/>
      <c r="AU28214" s="25"/>
    </row>
    <row r="28215">
      <c r="D28215" s="10"/>
      <c r="E28215" s="10"/>
      <c r="G28215" s="81"/>
      <c r="AU28215" s="25"/>
    </row>
    <row r="28216">
      <c r="D28216" s="10"/>
      <c r="E28216" s="10"/>
      <c r="G28216" s="81"/>
      <c r="AU28216" s="25"/>
    </row>
    <row r="28217">
      <c r="D28217" s="10"/>
      <c r="E28217" s="10"/>
      <c r="G28217" s="81"/>
      <c r="AU28217" s="25"/>
    </row>
    <row r="28218">
      <c r="D28218" s="10"/>
      <c r="E28218" s="10"/>
      <c r="G28218" s="81"/>
      <c r="AU28218" s="25"/>
    </row>
    <row r="28219">
      <c r="D28219" s="10"/>
      <c r="E28219" s="10"/>
      <c r="G28219" s="81"/>
      <c r="AU28219" s="25"/>
    </row>
    <row r="28220">
      <c r="D28220" s="10"/>
      <c r="E28220" s="10"/>
      <c r="G28220" s="81"/>
      <c r="AU28220" s="25"/>
    </row>
    <row r="28221">
      <c r="D28221" s="10"/>
      <c r="E28221" s="10"/>
      <c r="G28221" s="81"/>
      <c r="AU28221" s="25"/>
    </row>
    <row r="28222">
      <c r="D28222" s="10"/>
      <c r="E28222" s="10"/>
      <c r="G28222" s="81"/>
      <c r="AU28222" s="25"/>
    </row>
    <row r="28223">
      <c r="D28223" s="10"/>
      <c r="E28223" s="10"/>
      <c r="G28223" s="81"/>
      <c r="AU28223" s="25"/>
    </row>
    <row r="28224">
      <c r="D28224" s="10"/>
      <c r="E28224" s="10"/>
      <c r="G28224" s="81"/>
      <c r="AU28224" s="25"/>
    </row>
    <row r="28225">
      <c r="D28225" s="10"/>
      <c r="E28225" s="10"/>
      <c r="G28225" s="81"/>
      <c r="AU28225" s="25"/>
    </row>
    <row r="28226">
      <c r="D28226" s="10"/>
      <c r="E28226" s="10"/>
      <c r="G28226" s="81"/>
      <c r="AU28226" s="25"/>
    </row>
    <row r="28227">
      <c r="D28227" s="10"/>
      <c r="E28227" s="10"/>
      <c r="G28227" s="81"/>
      <c r="AU28227" s="25"/>
    </row>
    <row r="28228">
      <c r="D28228" s="10"/>
      <c r="E28228" s="10"/>
      <c r="G28228" s="81"/>
      <c r="AU28228" s="25"/>
    </row>
    <row r="28229">
      <c r="D28229" s="10"/>
      <c r="E28229" s="10"/>
      <c r="G28229" s="81"/>
      <c r="AU28229" s="25"/>
    </row>
    <row r="28230">
      <c r="D28230" s="10"/>
      <c r="E28230" s="10"/>
      <c r="G28230" s="81"/>
      <c r="AU28230" s="25"/>
    </row>
    <row r="28231">
      <c r="D28231" s="10"/>
      <c r="E28231" s="10"/>
      <c r="G28231" s="81"/>
      <c r="AU28231" s="25"/>
    </row>
    <row r="28232">
      <c r="D28232" s="10"/>
      <c r="E28232" s="10"/>
      <c r="G28232" s="81"/>
      <c r="AU28232" s="25"/>
    </row>
    <row r="28233">
      <c r="D28233" s="10"/>
      <c r="E28233" s="10"/>
      <c r="G28233" s="81"/>
      <c r="AU28233" s="25"/>
    </row>
    <row r="28234">
      <c r="D28234" s="10"/>
      <c r="E28234" s="10"/>
      <c r="G28234" s="81"/>
      <c r="AU28234" s="25"/>
    </row>
    <row r="28235">
      <c r="D28235" s="10"/>
      <c r="E28235" s="10"/>
      <c r="G28235" s="81"/>
      <c r="AU28235" s="25"/>
    </row>
    <row r="28236">
      <c r="D28236" s="10"/>
      <c r="E28236" s="10"/>
      <c r="G28236" s="81"/>
      <c r="AU28236" s="25"/>
    </row>
    <row r="28237">
      <c r="D28237" s="10"/>
      <c r="E28237" s="10"/>
      <c r="G28237" s="81"/>
      <c r="AU28237" s="25"/>
    </row>
    <row r="28238">
      <c r="D28238" s="10"/>
      <c r="E28238" s="10"/>
      <c r="G28238" s="81"/>
      <c r="AU28238" s="25"/>
    </row>
    <row r="28239">
      <c r="D28239" s="10"/>
      <c r="E28239" s="10"/>
      <c r="G28239" s="81"/>
      <c r="AU28239" s="25"/>
    </row>
    <row r="28240">
      <c r="D28240" s="10"/>
      <c r="E28240" s="10"/>
      <c r="G28240" s="81"/>
      <c r="AU28240" s="25"/>
    </row>
    <row r="28241">
      <c r="D28241" s="10"/>
      <c r="E28241" s="10"/>
      <c r="G28241" s="81"/>
      <c r="AU28241" s="25"/>
    </row>
    <row r="28242">
      <c r="D28242" s="10"/>
      <c r="E28242" s="10"/>
      <c r="G28242" s="81"/>
      <c r="AU28242" s="25"/>
    </row>
    <row r="28243">
      <c r="D28243" s="10"/>
      <c r="E28243" s="10"/>
      <c r="G28243" s="81"/>
      <c r="AU28243" s="25"/>
    </row>
    <row r="28244">
      <c r="D28244" s="10"/>
      <c r="E28244" s="10"/>
      <c r="G28244" s="81"/>
      <c r="AU28244" s="25"/>
    </row>
    <row r="28245">
      <c r="D28245" s="10"/>
      <c r="E28245" s="10"/>
      <c r="G28245" s="81"/>
      <c r="AU28245" s="25"/>
    </row>
    <row r="28246">
      <c r="D28246" s="10"/>
      <c r="E28246" s="10"/>
      <c r="G28246" s="81"/>
      <c r="AU28246" s="25"/>
    </row>
    <row r="28247">
      <c r="D28247" s="10"/>
      <c r="E28247" s="10"/>
      <c r="G28247" s="81"/>
      <c r="AU28247" s="25"/>
    </row>
    <row r="28248">
      <c r="D28248" s="10"/>
      <c r="E28248" s="10"/>
      <c r="G28248" s="81"/>
      <c r="AU28248" s="25"/>
    </row>
    <row r="28249">
      <c r="D28249" s="10"/>
      <c r="E28249" s="10"/>
      <c r="G28249" s="81"/>
      <c r="AU28249" s="25"/>
    </row>
    <row r="28250">
      <c r="D28250" s="10"/>
      <c r="E28250" s="10"/>
      <c r="G28250" s="81"/>
      <c r="AU28250" s="25"/>
    </row>
    <row r="28251">
      <c r="D28251" s="10"/>
      <c r="E28251" s="10"/>
      <c r="G28251" s="81"/>
      <c r="AU28251" s="25"/>
    </row>
    <row r="28252">
      <c r="D28252" s="10"/>
      <c r="E28252" s="10"/>
      <c r="G28252" s="81"/>
      <c r="AU28252" s="25"/>
    </row>
    <row r="28253">
      <c r="D28253" s="10"/>
      <c r="E28253" s="10"/>
      <c r="G28253" s="81"/>
      <c r="AU28253" s="25"/>
    </row>
    <row r="28254">
      <c r="D28254" s="10"/>
      <c r="E28254" s="10"/>
      <c r="G28254" s="81"/>
      <c r="AU28254" s="25"/>
    </row>
    <row r="28255">
      <c r="D28255" s="10"/>
      <c r="E28255" s="10"/>
      <c r="G28255" s="81"/>
      <c r="AU28255" s="25"/>
    </row>
    <row r="28256">
      <c r="D28256" s="10"/>
      <c r="E28256" s="10"/>
      <c r="G28256" s="81"/>
      <c r="AU28256" s="25"/>
    </row>
    <row r="28257">
      <c r="D28257" s="10"/>
      <c r="E28257" s="10"/>
      <c r="G28257" s="81"/>
      <c r="AU28257" s="25"/>
    </row>
    <row r="28258">
      <c r="D28258" s="10"/>
      <c r="E28258" s="10"/>
      <c r="G28258" s="81"/>
      <c r="AU28258" s="25"/>
    </row>
    <row r="28259">
      <c r="D28259" s="10"/>
      <c r="E28259" s="10"/>
      <c r="G28259" s="81"/>
      <c r="AU28259" s="25"/>
    </row>
    <row r="28260">
      <c r="D28260" s="10"/>
      <c r="E28260" s="10"/>
      <c r="G28260" s="81"/>
      <c r="AU28260" s="25"/>
    </row>
    <row r="28261">
      <c r="D28261" s="10"/>
      <c r="E28261" s="10"/>
      <c r="G28261" s="81"/>
      <c r="AU28261" s="25"/>
    </row>
    <row r="28262">
      <c r="D28262" s="10"/>
      <c r="E28262" s="10"/>
      <c r="G28262" s="81"/>
      <c r="AU28262" s="25"/>
    </row>
    <row r="28263">
      <c r="D28263" s="10"/>
      <c r="E28263" s="10"/>
      <c r="G28263" s="81"/>
      <c r="AU28263" s="25"/>
    </row>
    <row r="28264">
      <c r="D28264" s="10"/>
      <c r="E28264" s="10"/>
      <c r="G28264" s="81"/>
      <c r="AU28264" s="25"/>
    </row>
    <row r="28265">
      <c r="D28265" s="10"/>
      <c r="E28265" s="10"/>
      <c r="G28265" s="81"/>
      <c r="AU28265" s="25"/>
    </row>
    <row r="28266">
      <c r="D28266" s="10"/>
      <c r="E28266" s="10"/>
      <c r="G28266" s="81"/>
      <c r="AU28266" s="25"/>
    </row>
    <row r="28267">
      <c r="D28267" s="10"/>
      <c r="E28267" s="10"/>
      <c r="G28267" s="81"/>
      <c r="AU28267" s="25"/>
    </row>
    <row r="28268">
      <c r="D28268" s="10"/>
      <c r="E28268" s="10"/>
      <c r="G28268" s="81"/>
      <c r="AU28268" s="25"/>
    </row>
    <row r="28269">
      <c r="D28269" s="10"/>
      <c r="E28269" s="10"/>
      <c r="G28269" s="81"/>
      <c r="AU28269" s="25"/>
    </row>
    <row r="28270">
      <c r="D28270" s="10"/>
      <c r="E28270" s="10"/>
      <c r="G28270" s="81"/>
      <c r="AU28270" s="25"/>
    </row>
    <row r="28271">
      <c r="D28271" s="10"/>
      <c r="E28271" s="10"/>
      <c r="G28271" s="81"/>
      <c r="AU28271" s="25"/>
    </row>
    <row r="28272">
      <c r="D28272" s="10"/>
      <c r="E28272" s="10"/>
      <c r="G28272" s="81"/>
      <c r="AU28272" s="25"/>
    </row>
    <row r="28273">
      <c r="D28273" s="10"/>
      <c r="E28273" s="10"/>
      <c r="G28273" s="81"/>
      <c r="AU28273" s="25"/>
    </row>
    <row r="28274">
      <c r="D28274" s="10"/>
      <c r="E28274" s="10"/>
      <c r="G28274" s="81"/>
      <c r="AU28274" s="25"/>
    </row>
    <row r="28275">
      <c r="D28275" s="10"/>
      <c r="E28275" s="10"/>
      <c r="G28275" s="81"/>
      <c r="AU28275" s="25"/>
    </row>
    <row r="28276">
      <c r="D28276" s="10"/>
      <c r="E28276" s="10"/>
      <c r="G28276" s="81"/>
      <c r="AU28276" s="25"/>
    </row>
    <row r="28277">
      <c r="D28277" s="10"/>
      <c r="E28277" s="10"/>
      <c r="G28277" s="81"/>
      <c r="AU28277" s="25"/>
    </row>
    <row r="28278">
      <c r="D28278" s="10"/>
      <c r="E28278" s="10"/>
      <c r="G28278" s="81"/>
      <c r="AU28278" s="25"/>
    </row>
    <row r="28279">
      <c r="D28279" s="10"/>
      <c r="E28279" s="10"/>
      <c r="G28279" s="81"/>
      <c r="AU28279" s="25"/>
    </row>
    <row r="28280">
      <c r="D28280" s="10"/>
      <c r="E28280" s="10"/>
      <c r="G28280" s="81"/>
      <c r="AU28280" s="25"/>
    </row>
    <row r="28281">
      <c r="D28281" s="10"/>
      <c r="E28281" s="10"/>
      <c r="G28281" s="81"/>
      <c r="AU28281" s="25"/>
    </row>
    <row r="28282">
      <c r="D28282" s="10"/>
      <c r="E28282" s="10"/>
      <c r="G28282" s="81"/>
      <c r="AU28282" s="25"/>
    </row>
    <row r="28283">
      <c r="D28283" s="10"/>
      <c r="E28283" s="10"/>
      <c r="G28283" s="81"/>
      <c r="AU28283" s="25"/>
    </row>
    <row r="28284">
      <c r="D28284" s="10"/>
      <c r="E28284" s="10"/>
      <c r="G28284" s="81"/>
      <c r="AU28284" s="25"/>
    </row>
    <row r="28285">
      <c r="D28285" s="10"/>
      <c r="E28285" s="10"/>
      <c r="G28285" s="81"/>
      <c r="AU28285" s="25"/>
    </row>
    <row r="28286">
      <c r="D28286" s="10"/>
      <c r="E28286" s="10"/>
      <c r="G28286" s="81"/>
      <c r="AU28286" s="25"/>
    </row>
    <row r="28287">
      <c r="D28287" s="10"/>
      <c r="E28287" s="10"/>
      <c r="G28287" s="81"/>
      <c r="AU28287" s="25"/>
    </row>
    <row r="28288">
      <c r="D28288" s="10"/>
      <c r="E28288" s="10"/>
      <c r="G28288" s="81"/>
      <c r="AU28288" s="25"/>
    </row>
    <row r="28289">
      <c r="D28289" s="10"/>
      <c r="E28289" s="10"/>
      <c r="G28289" s="81"/>
      <c r="AU28289" s="25"/>
    </row>
    <row r="28290">
      <c r="D28290" s="10"/>
      <c r="E28290" s="10"/>
      <c r="G28290" s="81"/>
      <c r="AU28290" s="25"/>
    </row>
    <row r="28291">
      <c r="D28291" s="10"/>
      <c r="E28291" s="10"/>
      <c r="G28291" s="81"/>
      <c r="AU28291" s="25"/>
    </row>
    <row r="28292">
      <c r="D28292" s="10"/>
      <c r="E28292" s="10"/>
      <c r="G28292" s="81"/>
      <c r="AU28292" s="25"/>
    </row>
    <row r="28293">
      <c r="D28293" s="10"/>
      <c r="E28293" s="10"/>
      <c r="G28293" s="81"/>
      <c r="AU28293" s="25"/>
    </row>
    <row r="28294">
      <c r="D28294" s="10"/>
      <c r="E28294" s="10"/>
      <c r="G28294" s="81"/>
      <c r="AU28294" s="25"/>
    </row>
    <row r="28295">
      <c r="D28295" s="10"/>
      <c r="E28295" s="10"/>
      <c r="G28295" s="81"/>
      <c r="AU28295" s="25"/>
    </row>
    <row r="28296">
      <c r="D28296" s="10"/>
      <c r="E28296" s="10"/>
      <c r="G28296" s="81"/>
      <c r="AU28296" s="25"/>
    </row>
    <row r="28297">
      <c r="D28297" s="10"/>
      <c r="E28297" s="10"/>
      <c r="G28297" s="81"/>
      <c r="AU28297" s="25"/>
    </row>
    <row r="28298">
      <c r="D28298" s="10"/>
      <c r="E28298" s="10"/>
      <c r="G28298" s="81"/>
      <c r="AU28298" s="25"/>
    </row>
    <row r="28299">
      <c r="D28299" s="10"/>
      <c r="E28299" s="10"/>
      <c r="G28299" s="81"/>
      <c r="AU28299" s="25"/>
    </row>
    <row r="28300">
      <c r="D28300" s="10"/>
      <c r="E28300" s="10"/>
      <c r="G28300" s="81"/>
      <c r="AU28300" s="25"/>
    </row>
    <row r="28301">
      <c r="D28301" s="10"/>
      <c r="E28301" s="10"/>
      <c r="G28301" s="81"/>
      <c r="AU28301" s="25"/>
    </row>
    <row r="28302">
      <c r="D28302" s="10"/>
      <c r="E28302" s="10"/>
      <c r="G28302" s="81"/>
      <c r="AU28302" s="25"/>
    </row>
    <row r="28303">
      <c r="D28303" s="10"/>
      <c r="E28303" s="10"/>
      <c r="G28303" s="81"/>
      <c r="AU28303" s="25"/>
    </row>
    <row r="28304">
      <c r="D28304" s="10"/>
      <c r="E28304" s="10"/>
      <c r="G28304" s="81"/>
      <c r="AU28304" s="25"/>
    </row>
    <row r="28305">
      <c r="D28305" s="10"/>
      <c r="E28305" s="10"/>
      <c r="G28305" s="81"/>
      <c r="AU28305" s="25"/>
    </row>
    <row r="28306">
      <c r="D28306" s="10"/>
      <c r="E28306" s="10"/>
      <c r="G28306" s="81"/>
      <c r="AU28306" s="25"/>
    </row>
    <row r="28307">
      <c r="D28307" s="10"/>
      <c r="E28307" s="10"/>
      <c r="G28307" s="81"/>
      <c r="AU28307" s="25"/>
    </row>
    <row r="28308">
      <c r="D28308" s="10"/>
      <c r="E28308" s="10"/>
      <c r="G28308" s="81"/>
      <c r="AU28308" s="25"/>
    </row>
    <row r="28309">
      <c r="D28309" s="10"/>
      <c r="E28309" s="10"/>
      <c r="G28309" s="81"/>
      <c r="AU28309" s="25"/>
    </row>
    <row r="28310">
      <c r="D28310" s="10"/>
      <c r="E28310" s="10"/>
      <c r="G28310" s="81"/>
      <c r="AU28310" s="25"/>
    </row>
    <row r="28311">
      <c r="D28311" s="10"/>
      <c r="E28311" s="10"/>
      <c r="G28311" s="81"/>
      <c r="AU28311" s="25"/>
    </row>
    <row r="28312">
      <c r="D28312" s="10"/>
      <c r="E28312" s="10"/>
      <c r="G28312" s="81"/>
      <c r="AU28312" s="25"/>
    </row>
    <row r="28313">
      <c r="D28313" s="10"/>
      <c r="E28313" s="10"/>
      <c r="G28313" s="81"/>
      <c r="AU28313" s="25"/>
    </row>
    <row r="28314">
      <c r="D28314" s="10"/>
      <c r="E28314" s="10"/>
      <c r="G28314" s="81"/>
      <c r="AU28314" s="25"/>
    </row>
    <row r="28315">
      <c r="D28315" s="10"/>
      <c r="E28315" s="10"/>
      <c r="G28315" s="81"/>
      <c r="AU28315" s="25"/>
    </row>
    <row r="28316">
      <c r="D28316" s="10"/>
      <c r="E28316" s="10"/>
      <c r="G28316" s="81"/>
      <c r="AU28316" s="25"/>
    </row>
    <row r="28317">
      <c r="D28317" s="10"/>
      <c r="E28317" s="10"/>
      <c r="G28317" s="81"/>
      <c r="AU28317" s="25"/>
    </row>
    <row r="28318">
      <c r="D28318" s="10"/>
      <c r="E28318" s="10"/>
      <c r="G28318" s="81"/>
      <c r="AU28318" s="25"/>
    </row>
    <row r="28319">
      <c r="D28319" s="10"/>
      <c r="E28319" s="10"/>
      <c r="G28319" s="81"/>
      <c r="AU28319" s="25"/>
    </row>
    <row r="28320">
      <c r="D28320" s="10"/>
      <c r="E28320" s="10"/>
      <c r="G28320" s="81"/>
      <c r="AU28320" s="25"/>
    </row>
    <row r="28321">
      <c r="D28321" s="10"/>
      <c r="E28321" s="10"/>
      <c r="G28321" s="81"/>
      <c r="AU28321" s="25"/>
    </row>
    <row r="28322">
      <c r="D28322" s="10"/>
      <c r="E28322" s="10"/>
      <c r="G28322" s="81"/>
      <c r="AU28322" s="25"/>
    </row>
    <row r="28323">
      <c r="D28323" s="10"/>
      <c r="E28323" s="10"/>
      <c r="G28323" s="81"/>
      <c r="AU28323" s="25"/>
    </row>
    <row r="28324">
      <c r="D28324" s="10"/>
      <c r="E28324" s="10"/>
      <c r="G28324" s="81"/>
      <c r="AU28324" s="25"/>
    </row>
    <row r="28325">
      <c r="D28325" s="10"/>
      <c r="E28325" s="10"/>
      <c r="G28325" s="81"/>
      <c r="AU28325" s="25"/>
    </row>
    <row r="28326">
      <c r="D28326" s="10"/>
      <c r="E28326" s="10"/>
      <c r="G28326" s="81"/>
      <c r="AU28326" s="25"/>
    </row>
    <row r="28327">
      <c r="D28327" s="10"/>
      <c r="E28327" s="10"/>
      <c r="G28327" s="81"/>
      <c r="AU28327" s="25"/>
    </row>
    <row r="28328">
      <c r="D28328" s="10"/>
      <c r="E28328" s="10"/>
      <c r="G28328" s="81"/>
      <c r="AU28328" s="25"/>
    </row>
    <row r="28329">
      <c r="D28329" s="10"/>
      <c r="E28329" s="10"/>
      <c r="G28329" s="81"/>
      <c r="AU28329" s="25"/>
    </row>
    <row r="28330">
      <c r="D28330" s="10"/>
      <c r="E28330" s="10"/>
      <c r="G28330" s="81"/>
      <c r="AU28330" s="25"/>
    </row>
    <row r="28331">
      <c r="D28331" s="10"/>
      <c r="E28331" s="10"/>
      <c r="G28331" s="81"/>
      <c r="AU28331" s="25"/>
    </row>
    <row r="28332">
      <c r="D28332" s="10"/>
      <c r="E28332" s="10"/>
      <c r="G28332" s="81"/>
      <c r="AU28332" s="25"/>
    </row>
    <row r="28333">
      <c r="D28333" s="10"/>
      <c r="E28333" s="10"/>
      <c r="G28333" s="81"/>
      <c r="AU28333" s="25"/>
    </row>
    <row r="28334">
      <c r="D28334" s="10"/>
      <c r="E28334" s="10"/>
      <c r="G28334" s="81"/>
      <c r="AU28334" s="25"/>
    </row>
    <row r="28335">
      <c r="D28335" s="10"/>
      <c r="E28335" s="10"/>
      <c r="G28335" s="81"/>
      <c r="AU28335" s="25"/>
    </row>
    <row r="28336">
      <c r="D28336" s="10"/>
      <c r="E28336" s="10"/>
      <c r="G28336" s="81"/>
      <c r="AU28336" s="25"/>
    </row>
    <row r="28337">
      <c r="D28337" s="10"/>
      <c r="E28337" s="10"/>
      <c r="G28337" s="81"/>
      <c r="AU28337" s="25"/>
    </row>
    <row r="28338">
      <c r="D28338" s="10"/>
      <c r="E28338" s="10"/>
      <c r="G28338" s="81"/>
      <c r="AU28338" s="25"/>
    </row>
    <row r="28339">
      <c r="D28339" s="10"/>
      <c r="E28339" s="10"/>
      <c r="G28339" s="81"/>
      <c r="AU28339" s="25"/>
    </row>
    <row r="28340">
      <c r="D28340" s="10"/>
      <c r="E28340" s="10"/>
      <c r="G28340" s="81"/>
      <c r="AU28340" s="25"/>
    </row>
    <row r="28341">
      <c r="D28341" s="10"/>
      <c r="E28341" s="10"/>
      <c r="G28341" s="81"/>
      <c r="AU28341" s="25"/>
    </row>
    <row r="28342">
      <c r="D28342" s="10"/>
      <c r="E28342" s="10"/>
      <c r="G28342" s="81"/>
      <c r="AU28342" s="25"/>
    </row>
    <row r="28343">
      <c r="D28343" s="10"/>
      <c r="E28343" s="10"/>
      <c r="G28343" s="81"/>
      <c r="AU28343" s="25"/>
    </row>
    <row r="28344">
      <c r="D28344" s="10"/>
      <c r="E28344" s="10"/>
      <c r="G28344" s="81"/>
      <c r="AU28344" s="25"/>
    </row>
    <row r="28345">
      <c r="D28345" s="10"/>
      <c r="E28345" s="10"/>
      <c r="G28345" s="81"/>
      <c r="AU28345" s="25"/>
    </row>
    <row r="28346">
      <c r="D28346" s="10"/>
      <c r="E28346" s="10"/>
      <c r="G28346" s="81"/>
      <c r="AU28346" s="25"/>
    </row>
    <row r="28347">
      <c r="D28347" s="10"/>
      <c r="E28347" s="10"/>
      <c r="G28347" s="81"/>
      <c r="AU28347" s="25"/>
    </row>
    <row r="28348">
      <c r="D28348" s="10"/>
      <c r="E28348" s="10"/>
      <c r="G28348" s="81"/>
      <c r="AU28348" s="25"/>
    </row>
    <row r="28349">
      <c r="D28349" s="10"/>
      <c r="E28349" s="10"/>
      <c r="G28349" s="81"/>
      <c r="AU28349" s="25"/>
    </row>
    <row r="28350">
      <c r="D28350" s="10"/>
      <c r="E28350" s="10"/>
      <c r="G28350" s="81"/>
      <c r="AU28350" s="25"/>
    </row>
    <row r="28351">
      <c r="D28351" s="10"/>
      <c r="E28351" s="10"/>
      <c r="G28351" s="81"/>
      <c r="AU28351" s="25"/>
    </row>
    <row r="28352">
      <c r="D28352" s="10"/>
      <c r="E28352" s="10"/>
      <c r="G28352" s="81"/>
      <c r="AU28352" s="25"/>
    </row>
    <row r="28353">
      <c r="D28353" s="10"/>
      <c r="E28353" s="10"/>
      <c r="G28353" s="81"/>
      <c r="AU28353" s="25"/>
    </row>
    <row r="28354">
      <c r="D28354" s="10"/>
      <c r="E28354" s="10"/>
      <c r="G28354" s="81"/>
      <c r="AU28354" s="25"/>
    </row>
    <row r="28355">
      <c r="D28355" s="10"/>
      <c r="E28355" s="10"/>
      <c r="G28355" s="81"/>
      <c r="AU28355" s="25"/>
    </row>
    <row r="28356">
      <c r="D28356" s="10"/>
      <c r="E28356" s="10"/>
      <c r="G28356" s="81"/>
      <c r="AU28356" s="25"/>
    </row>
    <row r="28357">
      <c r="D28357" s="10"/>
      <c r="E28357" s="10"/>
      <c r="G28357" s="81"/>
      <c r="AU28357" s="25"/>
    </row>
    <row r="28358">
      <c r="D28358" s="10"/>
      <c r="E28358" s="10"/>
      <c r="G28358" s="81"/>
      <c r="AU28358" s="25"/>
    </row>
    <row r="28359">
      <c r="D28359" s="10"/>
      <c r="E28359" s="10"/>
      <c r="G28359" s="81"/>
      <c r="AU28359" s="25"/>
    </row>
    <row r="28360">
      <c r="D28360" s="10"/>
      <c r="E28360" s="10"/>
      <c r="G28360" s="81"/>
      <c r="AU28360" s="25"/>
    </row>
    <row r="28361">
      <c r="D28361" s="10"/>
      <c r="E28361" s="10"/>
      <c r="G28361" s="81"/>
      <c r="AU28361" s="25"/>
    </row>
    <row r="28362">
      <c r="D28362" s="10"/>
      <c r="E28362" s="10"/>
      <c r="G28362" s="81"/>
      <c r="AU28362" s="25"/>
    </row>
    <row r="28363">
      <c r="D28363" s="10"/>
      <c r="E28363" s="10"/>
      <c r="G28363" s="81"/>
      <c r="AU28363" s="25"/>
    </row>
    <row r="28364">
      <c r="D28364" s="10"/>
      <c r="E28364" s="10"/>
      <c r="G28364" s="81"/>
      <c r="AU28364" s="25"/>
    </row>
    <row r="28365">
      <c r="D28365" s="10"/>
      <c r="E28365" s="10"/>
      <c r="G28365" s="81"/>
      <c r="AU28365" s="25"/>
    </row>
    <row r="28366">
      <c r="D28366" s="10"/>
      <c r="E28366" s="10"/>
      <c r="G28366" s="81"/>
      <c r="AU28366" s="25"/>
    </row>
    <row r="28367">
      <c r="D28367" s="10"/>
      <c r="E28367" s="10"/>
      <c r="G28367" s="81"/>
      <c r="AU28367" s="25"/>
    </row>
    <row r="28368">
      <c r="D28368" s="10"/>
      <c r="E28368" s="10"/>
      <c r="G28368" s="81"/>
      <c r="AU28368" s="25"/>
    </row>
    <row r="28369">
      <c r="D28369" s="10"/>
      <c r="E28369" s="10"/>
      <c r="G28369" s="81"/>
      <c r="AU28369" s="25"/>
    </row>
    <row r="28370">
      <c r="D28370" s="10"/>
      <c r="E28370" s="10"/>
      <c r="G28370" s="81"/>
      <c r="AU28370" s="25"/>
    </row>
    <row r="28371">
      <c r="D28371" s="10"/>
      <c r="E28371" s="10"/>
      <c r="G28371" s="81"/>
      <c r="AU28371" s="25"/>
    </row>
    <row r="28372">
      <c r="D28372" s="10"/>
      <c r="E28372" s="10"/>
      <c r="G28372" s="81"/>
      <c r="AU28372" s="25"/>
    </row>
    <row r="28373">
      <c r="D28373" s="10"/>
      <c r="E28373" s="10"/>
      <c r="G28373" s="81"/>
      <c r="AU28373" s="25"/>
    </row>
    <row r="28374">
      <c r="D28374" s="10"/>
      <c r="E28374" s="10"/>
      <c r="G28374" s="81"/>
      <c r="AU28374" s="25"/>
    </row>
    <row r="28375">
      <c r="D28375" s="10"/>
      <c r="E28375" s="10"/>
      <c r="G28375" s="81"/>
      <c r="AU28375" s="25"/>
    </row>
    <row r="28376">
      <c r="D28376" s="10"/>
      <c r="E28376" s="10"/>
      <c r="G28376" s="81"/>
      <c r="AU28376" s="25"/>
    </row>
    <row r="28377">
      <c r="D28377" s="10"/>
      <c r="E28377" s="10"/>
      <c r="G28377" s="81"/>
      <c r="AU28377" s="25"/>
    </row>
    <row r="28378">
      <c r="D28378" s="10"/>
      <c r="E28378" s="10"/>
      <c r="G28378" s="81"/>
      <c r="AU28378" s="25"/>
    </row>
    <row r="28379">
      <c r="D28379" s="10"/>
      <c r="E28379" s="10"/>
      <c r="G28379" s="81"/>
      <c r="AU28379" s="25"/>
    </row>
    <row r="28380">
      <c r="D28380" s="10"/>
      <c r="E28380" s="10"/>
      <c r="G28380" s="81"/>
      <c r="AU28380" s="25"/>
    </row>
    <row r="28381">
      <c r="D28381" s="10"/>
      <c r="E28381" s="10"/>
      <c r="G28381" s="81"/>
      <c r="AU28381" s="25"/>
    </row>
    <row r="28382">
      <c r="D28382" s="10"/>
      <c r="E28382" s="10"/>
      <c r="G28382" s="81"/>
      <c r="AU28382" s="25"/>
    </row>
    <row r="28383">
      <c r="D28383" s="10"/>
      <c r="E28383" s="10"/>
      <c r="G28383" s="81"/>
      <c r="AU28383" s="25"/>
    </row>
    <row r="28384">
      <c r="D28384" s="10"/>
      <c r="E28384" s="10"/>
      <c r="G28384" s="81"/>
      <c r="AU28384" s="25"/>
    </row>
    <row r="28385">
      <c r="D28385" s="10"/>
      <c r="E28385" s="10"/>
      <c r="G28385" s="81"/>
      <c r="AU28385" s="25"/>
    </row>
    <row r="28386">
      <c r="D28386" s="10"/>
      <c r="E28386" s="10"/>
      <c r="G28386" s="81"/>
      <c r="AU28386" s="25"/>
    </row>
    <row r="28387">
      <c r="D28387" s="10"/>
      <c r="E28387" s="10"/>
      <c r="G28387" s="81"/>
      <c r="AU28387" s="25"/>
    </row>
    <row r="28388">
      <c r="D28388" s="10"/>
      <c r="E28388" s="10"/>
      <c r="G28388" s="81"/>
      <c r="AU28388" s="25"/>
    </row>
    <row r="28389">
      <c r="D28389" s="10"/>
      <c r="E28389" s="10"/>
      <c r="G28389" s="81"/>
      <c r="AU28389" s="25"/>
    </row>
    <row r="28390">
      <c r="D28390" s="10"/>
      <c r="E28390" s="10"/>
      <c r="G28390" s="81"/>
      <c r="AU28390" s="25"/>
    </row>
    <row r="28391">
      <c r="D28391" s="10"/>
      <c r="E28391" s="10"/>
      <c r="G28391" s="81"/>
      <c r="AU28391" s="25"/>
    </row>
    <row r="28392">
      <c r="D28392" s="10"/>
      <c r="E28392" s="10"/>
      <c r="G28392" s="81"/>
      <c r="AU28392" s="25"/>
    </row>
    <row r="28393">
      <c r="D28393" s="10"/>
      <c r="E28393" s="10"/>
      <c r="G28393" s="81"/>
      <c r="AU28393" s="25"/>
    </row>
    <row r="28394">
      <c r="D28394" s="10"/>
      <c r="E28394" s="10"/>
      <c r="G28394" s="81"/>
      <c r="AU28394" s="25"/>
    </row>
    <row r="28395">
      <c r="D28395" s="10"/>
      <c r="E28395" s="10"/>
      <c r="G28395" s="81"/>
      <c r="AU28395" s="25"/>
    </row>
    <row r="28396">
      <c r="D28396" s="10"/>
      <c r="E28396" s="10"/>
      <c r="G28396" s="81"/>
      <c r="AU28396" s="25"/>
    </row>
    <row r="28397">
      <c r="D28397" s="10"/>
      <c r="E28397" s="10"/>
      <c r="G28397" s="81"/>
      <c r="AU28397" s="25"/>
    </row>
    <row r="28398">
      <c r="D28398" s="10"/>
      <c r="E28398" s="10"/>
      <c r="G28398" s="81"/>
      <c r="AU28398" s="25"/>
    </row>
    <row r="28399">
      <c r="D28399" s="10"/>
      <c r="E28399" s="10"/>
      <c r="G28399" s="81"/>
      <c r="AU28399" s="25"/>
    </row>
    <row r="28400">
      <c r="D28400" s="10"/>
      <c r="E28400" s="10"/>
      <c r="G28400" s="81"/>
      <c r="AU28400" s="25"/>
    </row>
    <row r="28401">
      <c r="D28401" s="10"/>
      <c r="E28401" s="10"/>
      <c r="G28401" s="81"/>
      <c r="AU28401" s="25"/>
    </row>
    <row r="28402">
      <c r="D28402" s="10"/>
      <c r="E28402" s="10"/>
      <c r="G28402" s="81"/>
      <c r="AU28402" s="25"/>
    </row>
    <row r="28403">
      <c r="D28403" s="10"/>
      <c r="E28403" s="10"/>
      <c r="G28403" s="81"/>
      <c r="AU28403" s="25"/>
    </row>
    <row r="28404">
      <c r="D28404" s="10"/>
      <c r="E28404" s="10"/>
      <c r="G28404" s="81"/>
      <c r="AU28404" s="25"/>
    </row>
    <row r="28405">
      <c r="D28405" s="10"/>
      <c r="E28405" s="10"/>
      <c r="G28405" s="81"/>
      <c r="AU28405" s="25"/>
    </row>
    <row r="28406">
      <c r="D28406" s="10"/>
      <c r="E28406" s="10"/>
      <c r="G28406" s="81"/>
      <c r="AU28406" s="25"/>
    </row>
    <row r="28407">
      <c r="D28407" s="10"/>
      <c r="E28407" s="10"/>
      <c r="G28407" s="81"/>
      <c r="AU28407" s="25"/>
    </row>
    <row r="28408">
      <c r="D28408" s="10"/>
      <c r="E28408" s="10"/>
      <c r="G28408" s="81"/>
      <c r="AU28408" s="25"/>
    </row>
    <row r="28409">
      <c r="D28409" s="10"/>
      <c r="E28409" s="10"/>
      <c r="G28409" s="81"/>
      <c r="AU28409" s="25"/>
    </row>
    <row r="28410">
      <c r="D28410" s="10"/>
      <c r="E28410" s="10"/>
      <c r="G28410" s="81"/>
      <c r="AU28410" s="25"/>
    </row>
    <row r="28411">
      <c r="D28411" s="10"/>
      <c r="E28411" s="10"/>
      <c r="G28411" s="81"/>
      <c r="AU28411" s="25"/>
    </row>
    <row r="28412">
      <c r="D28412" s="10"/>
      <c r="E28412" s="10"/>
      <c r="G28412" s="81"/>
      <c r="AU28412" s="25"/>
    </row>
    <row r="28413">
      <c r="D28413" s="10"/>
      <c r="E28413" s="10"/>
      <c r="G28413" s="81"/>
      <c r="AU28413" s="25"/>
    </row>
    <row r="28414">
      <c r="D28414" s="10"/>
      <c r="E28414" s="10"/>
      <c r="G28414" s="81"/>
      <c r="AU28414" s="25"/>
    </row>
    <row r="28415">
      <c r="D28415" s="10"/>
      <c r="E28415" s="10"/>
      <c r="G28415" s="81"/>
      <c r="AU28415" s="25"/>
    </row>
    <row r="28416">
      <c r="D28416" s="10"/>
      <c r="E28416" s="10"/>
      <c r="G28416" s="81"/>
      <c r="AU28416" s="25"/>
    </row>
    <row r="28417">
      <c r="D28417" s="10"/>
      <c r="E28417" s="10"/>
      <c r="G28417" s="81"/>
      <c r="AU28417" s="25"/>
    </row>
    <row r="28418">
      <c r="D28418" s="10"/>
      <c r="E28418" s="10"/>
      <c r="G28418" s="81"/>
      <c r="AU28418" s="25"/>
    </row>
    <row r="28419">
      <c r="D28419" s="10"/>
      <c r="E28419" s="10"/>
      <c r="G28419" s="81"/>
      <c r="AU28419" s="25"/>
    </row>
    <row r="28420">
      <c r="D28420" s="10"/>
      <c r="E28420" s="10"/>
      <c r="G28420" s="81"/>
      <c r="AU28420" s="25"/>
    </row>
    <row r="28421">
      <c r="D28421" s="10"/>
      <c r="E28421" s="10"/>
      <c r="G28421" s="81"/>
      <c r="AU28421" s="25"/>
    </row>
    <row r="28422">
      <c r="D28422" s="10"/>
      <c r="E28422" s="10"/>
      <c r="G28422" s="81"/>
      <c r="AU28422" s="25"/>
    </row>
    <row r="28423">
      <c r="D28423" s="10"/>
      <c r="E28423" s="10"/>
      <c r="G28423" s="81"/>
      <c r="AU28423" s="25"/>
    </row>
    <row r="28424">
      <c r="D28424" s="10"/>
      <c r="E28424" s="10"/>
      <c r="G28424" s="81"/>
      <c r="AU28424" s="25"/>
    </row>
    <row r="28425">
      <c r="D28425" s="10"/>
      <c r="E28425" s="10"/>
      <c r="G28425" s="81"/>
      <c r="AU28425" s="25"/>
    </row>
    <row r="28426">
      <c r="D28426" s="10"/>
      <c r="E28426" s="10"/>
      <c r="G28426" s="81"/>
      <c r="AU28426" s="25"/>
    </row>
    <row r="28427">
      <c r="D28427" s="10"/>
      <c r="E28427" s="10"/>
      <c r="G28427" s="81"/>
      <c r="AU28427" s="25"/>
    </row>
    <row r="28428">
      <c r="D28428" s="10"/>
      <c r="E28428" s="10"/>
      <c r="G28428" s="81"/>
      <c r="AU28428" s="25"/>
    </row>
    <row r="28429">
      <c r="D28429" s="10"/>
      <c r="E28429" s="10"/>
      <c r="G28429" s="81"/>
      <c r="AU28429" s="25"/>
    </row>
    <row r="28430">
      <c r="D28430" s="10"/>
      <c r="E28430" s="10"/>
      <c r="G28430" s="81"/>
      <c r="AU28430" s="25"/>
    </row>
    <row r="28431">
      <c r="D28431" s="10"/>
      <c r="E28431" s="10"/>
      <c r="G28431" s="81"/>
      <c r="AU28431" s="25"/>
    </row>
    <row r="28432">
      <c r="D28432" s="10"/>
      <c r="E28432" s="10"/>
      <c r="G28432" s="81"/>
      <c r="AU28432" s="25"/>
    </row>
    <row r="28433">
      <c r="D28433" s="10"/>
      <c r="E28433" s="10"/>
      <c r="G28433" s="81"/>
      <c r="AU28433" s="25"/>
    </row>
    <row r="28434">
      <c r="D28434" s="10"/>
      <c r="E28434" s="10"/>
      <c r="G28434" s="81"/>
      <c r="AU28434" s="25"/>
    </row>
    <row r="28435">
      <c r="D28435" s="10"/>
      <c r="E28435" s="10"/>
      <c r="G28435" s="81"/>
      <c r="AU28435" s="25"/>
    </row>
    <row r="28436">
      <c r="D28436" s="10"/>
      <c r="E28436" s="10"/>
      <c r="G28436" s="81"/>
      <c r="AU28436" s="25"/>
    </row>
    <row r="28437">
      <c r="D28437" s="10"/>
      <c r="E28437" s="10"/>
      <c r="G28437" s="81"/>
      <c r="AU28437" s="25"/>
    </row>
    <row r="28438">
      <c r="D28438" s="10"/>
      <c r="E28438" s="10"/>
      <c r="G28438" s="81"/>
      <c r="AU28438" s="25"/>
    </row>
    <row r="28439">
      <c r="D28439" s="10"/>
      <c r="E28439" s="10"/>
      <c r="G28439" s="81"/>
      <c r="AU28439" s="25"/>
    </row>
    <row r="28440">
      <c r="D28440" s="10"/>
      <c r="E28440" s="10"/>
      <c r="G28440" s="81"/>
      <c r="AU28440" s="25"/>
    </row>
    <row r="28441">
      <c r="D28441" s="10"/>
      <c r="E28441" s="10"/>
      <c r="G28441" s="81"/>
      <c r="AU28441" s="25"/>
    </row>
    <row r="28442">
      <c r="D28442" s="10"/>
      <c r="E28442" s="10"/>
      <c r="G28442" s="81"/>
      <c r="AU28442" s="25"/>
    </row>
    <row r="28443">
      <c r="D28443" s="10"/>
      <c r="E28443" s="10"/>
      <c r="G28443" s="81"/>
      <c r="AU28443" s="25"/>
    </row>
    <row r="28444">
      <c r="D28444" s="10"/>
      <c r="E28444" s="10"/>
      <c r="G28444" s="81"/>
      <c r="AU28444" s="25"/>
    </row>
    <row r="28445">
      <c r="D28445" s="10"/>
      <c r="E28445" s="10"/>
      <c r="G28445" s="81"/>
      <c r="AU28445" s="25"/>
    </row>
    <row r="28446">
      <c r="D28446" s="10"/>
      <c r="E28446" s="10"/>
      <c r="G28446" s="81"/>
      <c r="AU28446" s="25"/>
    </row>
    <row r="28447">
      <c r="D28447" s="10"/>
      <c r="E28447" s="10"/>
      <c r="G28447" s="81"/>
      <c r="AU28447" s="25"/>
    </row>
    <row r="28448">
      <c r="D28448" s="10"/>
      <c r="E28448" s="10"/>
      <c r="G28448" s="81"/>
      <c r="AU28448" s="25"/>
    </row>
    <row r="28449">
      <c r="D28449" s="10"/>
      <c r="E28449" s="10"/>
      <c r="G28449" s="81"/>
      <c r="AU28449" s="25"/>
    </row>
    <row r="28450">
      <c r="D28450" s="10"/>
      <c r="E28450" s="10"/>
      <c r="G28450" s="81"/>
      <c r="AU28450" s="25"/>
    </row>
    <row r="28451">
      <c r="D28451" s="10"/>
      <c r="E28451" s="10"/>
      <c r="G28451" s="81"/>
      <c r="AU28451" s="25"/>
    </row>
    <row r="28452">
      <c r="D28452" s="10"/>
      <c r="E28452" s="10"/>
      <c r="G28452" s="81"/>
      <c r="AU28452" s="25"/>
    </row>
    <row r="28453">
      <c r="D28453" s="10"/>
      <c r="E28453" s="10"/>
      <c r="G28453" s="81"/>
      <c r="AU28453" s="25"/>
    </row>
    <row r="28454">
      <c r="D28454" s="10"/>
      <c r="E28454" s="10"/>
      <c r="G28454" s="81"/>
      <c r="AU28454" s="25"/>
    </row>
    <row r="28455">
      <c r="D28455" s="10"/>
      <c r="E28455" s="10"/>
      <c r="G28455" s="81"/>
      <c r="AU28455" s="25"/>
    </row>
    <row r="28456">
      <c r="D28456" s="10"/>
      <c r="E28456" s="10"/>
      <c r="G28456" s="81"/>
      <c r="AU28456" s="25"/>
    </row>
    <row r="28457">
      <c r="D28457" s="10"/>
      <c r="E28457" s="10"/>
      <c r="G28457" s="81"/>
      <c r="AU28457" s="25"/>
    </row>
    <row r="28458">
      <c r="D28458" s="10"/>
      <c r="E28458" s="10"/>
      <c r="G28458" s="81"/>
      <c r="AU28458" s="25"/>
    </row>
    <row r="28459">
      <c r="D28459" s="10"/>
      <c r="E28459" s="10"/>
      <c r="G28459" s="81"/>
      <c r="AU28459" s="25"/>
    </row>
    <row r="28460">
      <c r="D28460" s="10"/>
      <c r="E28460" s="10"/>
      <c r="G28460" s="81"/>
      <c r="AU28460" s="25"/>
    </row>
    <row r="28461">
      <c r="D28461" s="10"/>
      <c r="E28461" s="10"/>
      <c r="G28461" s="81"/>
      <c r="AU28461" s="25"/>
    </row>
    <row r="28462">
      <c r="D28462" s="10"/>
      <c r="E28462" s="10"/>
      <c r="G28462" s="81"/>
      <c r="AU28462" s="25"/>
    </row>
    <row r="28463">
      <c r="D28463" s="10"/>
      <c r="E28463" s="10"/>
      <c r="G28463" s="81"/>
      <c r="AU28463" s="25"/>
    </row>
    <row r="28464">
      <c r="D28464" s="10"/>
      <c r="E28464" s="10"/>
      <c r="G28464" s="81"/>
      <c r="AU28464" s="25"/>
    </row>
    <row r="28465">
      <c r="D28465" s="10"/>
      <c r="E28465" s="10"/>
      <c r="G28465" s="81"/>
      <c r="AU28465" s="25"/>
    </row>
    <row r="28466">
      <c r="D28466" s="10"/>
      <c r="E28466" s="10"/>
      <c r="G28466" s="81"/>
      <c r="AU28466" s="25"/>
    </row>
    <row r="28467">
      <c r="D28467" s="10"/>
      <c r="E28467" s="10"/>
      <c r="G28467" s="81"/>
      <c r="AU28467" s="25"/>
    </row>
    <row r="28468">
      <c r="D28468" s="10"/>
      <c r="E28468" s="10"/>
      <c r="G28468" s="81"/>
      <c r="AU28468" s="25"/>
    </row>
    <row r="28469">
      <c r="D28469" s="10"/>
      <c r="E28469" s="10"/>
      <c r="G28469" s="81"/>
      <c r="AU28469" s="25"/>
    </row>
    <row r="28470">
      <c r="D28470" s="10"/>
      <c r="E28470" s="10"/>
      <c r="G28470" s="81"/>
      <c r="AU28470" s="25"/>
    </row>
    <row r="28471">
      <c r="D28471" s="10"/>
      <c r="E28471" s="10"/>
      <c r="G28471" s="81"/>
      <c r="AU28471" s="25"/>
    </row>
    <row r="28472">
      <c r="D28472" s="10"/>
      <c r="E28472" s="10"/>
      <c r="G28472" s="81"/>
      <c r="AU28472" s="25"/>
    </row>
    <row r="28473">
      <c r="D28473" s="10"/>
      <c r="E28473" s="10"/>
      <c r="G28473" s="81"/>
      <c r="AU28473" s="25"/>
    </row>
    <row r="28474">
      <c r="D28474" s="10"/>
      <c r="E28474" s="10"/>
      <c r="G28474" s="81"/>
      <c r="AU28474" s="25"/>
    </row>
    <row r="28475">
      <c r="D28475" s="10"/>
      <c r="E28475" s="10"/>
      <c r="G28475" s="81"/>
      <c r="AU28475" s="25"/>
    </row>
    <row r="28476">
      <c r="D28476" s="10"/>
      <c r="E28476" s="10"/>
      <c r="G28476" s="81"/>
      <c r="AU28476" s="25"/>
    </row>
    <row r="28477">
      <c r="D28477" s="10"/>
      <c r="E28477" s="10"/>
      <c r="G28477" s="81"/>
      <c r="AU28477" s="25"/>
    </row>
    <row r="28478">
      <c r="D28478" s="10"/>
      <c r="E28478" s="10"/>
      <c r="G28478" s="81"/>
      <c r="AU28478" s="25"/>
    </row>
    <row r="28479">
      <c r="D28479" s="10"/>
      <c r="E28479" s="10"/>
      <c r="G28479" s="81"/>
      <c r="AU28479" s="25"/>
    </row>
    <row r="28480">
      <c r="D28480" s="10"/>
      <c r="E28480" s="10"/>
      <c r="G28480" s="81"/>
      <c r="AU28480" s="25"/>
    </row>
    <row r="28481">
      <c r="D28481" s="10"/>
      <c r="E28481" s="10"/>
      <c r="G28481" s="81"/>
      <c r="AU28481" s="25"/>
    </row>
    <row r="28482">
      <c r="D28482" s="10"/>
      <c r="E28482" s="10"/>
      <c r="G28482" s="81"/>
      <c r="AU28482" s="25"/>
    </row>
    <row r="28483">
      <c r="D28483" s="10"/>
      <c r="E28483" s="10"/>
      <c r="G28483" s="81"/>
      <c r="AU28483" s="25"/>
    </row>
    <row r="28484">
      <c r="D28484" s="10"/>
      <c r="E28484" s="10"/>
      <c r="G28484" s="81"/>
      <c r="AU28484" s="25"/>
    </row>
    <row r="28485">
      <c r="D28485" s="10"/>
      <c r="E28485" s="10"/>
      <c r="G28485" s="81"/>
      <c r="AU28485" s="25"/>
    </row>
    <row r="28486">
      <c r="D28486" s="10"/>
      <c r="E28486" s="10"/>
      <c r="G28486" s="81"/>
      <c r="AU28486" s="25"/>
    </row>
    <row r="28487">
      <c r="D28487" s="10"/>
      <c r="E28487" s="10"/>
      <c r="G28487" s="81"/>
      <c r="AU28487" s="25"/>
    </row>
    <row r="28488">
      <c r="D28488" s="10"/>
      <c r="E28488" s="10"/>
      <c r="G28488" s="81"/>
      <c r="AU28488" s="25"/>
    </row>
    <row r="28489">
      <c r="D28489" s="10"/>
      <c r="E28489" s="10"/>
      <c r="G28489" s="81"/>
      <c r="AU28489" s="25"/>
    </row>
    <row r="28490">
      <c r="D28490" s="10"/>
      <c r="E28490" s="10"/>
      <c r="G28490" s="81"/>
      <c r="AU28490" s="25"/>
    </row>
    <row r="28491">
      <c r="D28491" s="10"/>
      <c r="E28491" s="10"/>
      <c r="G28491" s="81"/>
      <c r="AU28491" s="25"/>
    </row>
    <row r="28492">
      <c r="D28492" s="10"/>
      <c r="E28492" s="10"/>
      <c r="G28492" s="81"/>
      <c r="AU28492" s="25"/>
    </row>
    <row r="28493">
      <c r="D28493" s="10"/>
      <c r="E28493" s="10"/>
      <c r="G28493" s="81"/>
      <c r="AU28493" s="25"/>
    </row>
    <row r="28494">
      <c r="D28494" s="10"/>
      <c r="E28494" s="10"/>
      <c r="G28494" s="81"/>
      <c r="AU28494" s="25"/>
    </row>
    <row r="28495">
      <c r="D28495" s="10"/>
      <c r="E28495" s="10"/>
      <c r="G28495" s="81"/>
      <c r="AU28495" s="25"/>
    </row>
    <row r="28496">
      <c r="D28496" s="10"/>
      <c r="E28496" s="10"/>
      <c r="G28496" s="81"/>
      <c r="AU28496" s="25"/>
    </row>
    <row r="28497">
      <c r="D28497" s="10"/>
      <c r="E28497" s="10"/>
      <c r="G28497" s="81"/>
      <c r="AU28497" s="25"/>
    </row>
    <row r="28498">
      <c r="D28498" s="10"/>
      <c r="E28498" s="10"/>
      <c r="G28498" s="81"/>
      <c r="AU28498" s="25"/>
    </row>
    <row r="28499">
      <c r="D28499" s="10"/>
      <c r="E28499" s="10"/>
      <c r="G28499" s="81"/>
      <c r="AU28499" s="25"/>
    </row>
    <row r="28500">
      <c r="D28500" s="10"/>
      <c r="E28500" s="10"/>
      <c r="G28500" s="81"/>
      <c r="AU28500" s="25"/>
    </row>
    <row r="28501">
      <c r="D28501" s="10"/>
      <c r="E28501" s="10"/>
      <c r="G28501" s="81"/>
      <c r="AU28501" s="25"/>
    </row>
    <row r="28502">
      <c r="D28502" s="10"/>
      <c r="E28502" s="10"/>
      <c r="G28502" s="81"/>
      <c r="AU28502" s="25"/>
    </row>
    <row r="28503">
      <c r="D28503" s="10"/>
      <c r="E28503" s="10"/>
      <c r="G28503" s="81"/>
      <c r="AU28503" s="25"/>
    </row>
    <row r="28504">
      <c r="D28504" s="10"/>
      <c r="E28504" s="10"/>
      <c r="G28504" s="81"/>
      <c r="AU28504" s="25"/>
    </row>
    <row r="28505">
      <c r="D28505" s="10"/>
      <c r="E28505" s="10"/>
      <c r="G28505" s="81"/>
      <c r="AU28505" s="25"/>
    </row>
    <row r="28506">
      <c r="D28506" s="10"/>
      <c r="E28506" s="10"/>
      <c r="G28506" s="81"/>
      <c r="AU28506" s="25"/>
    </row>
    <row r="28507">
      <c r="D28507" s="10"/>
      <c r="E28507" s="10"/>
      <c r="G28507" s="81"/>
      <c r="AU28507" s="25"/>
    </row>
    <row r="28508">
      <c r="D28508" s="10"/>
      <c r="E28508" s="10"/>
      <c r="G28508" s="81"/>
      <c r="AU28508" s="25"/>
    </row>
    <row r="28509">
      <c r="D28509" s="10"/>
      <c r="E28509" s="10"/>
      <c r="G28509" s="81"/>
      <c r="AU28509" s="25"/>
    </row>
    <row r="28510">
      <c r="D28510" s="10"/>
      <c r="E28510" s="10"/>
      <c r="G28510" s="81"/>
      <c r="AU28510" s="25"/>
    </row>
    <row r="28511">
      <c r="D28511" s="10"/>
      <c r="E28511" s="10"/>
      <c r="G28511" s="81"/>
      <c r="AU28511" s="25"/>
    </row>
    <row r="28512">
      <c r="D28512" s="10"/>
      <c r="E28512" s="10"/>
      <c r="G28512" s="81"/>
      <c r="AU28512" s="25"/>
    </row>
    <row r="28513">
      <c r="D28513" s="10"/>
      <c r="E28513" s="10"/>
      <c r="G28513" s="81"/>
      <c r="AU28513" s="25"/>
    </row>
    <row r="28514">
      <c r="D28514" s="10"/>
      <c r="E28514" s="10"/>
      <c r="G28514" s="81"/>
      <c r="AU28514" s="25"/>
    </row>
    <row r="28515">
      <c r="D28515" s="10"/>
      <c r="E28515" s="10"/>
      <c r="G28515" s="81"/>
      <c r="AU28515" s="25"/>
    </row>
    <row r="28516">
      <c r="D28516" s="10"/>
      <c r="E28516" s="10"/>
      <c r="G28516" s="81"/>
      <c r="AU28516" s="25"/>
    </row>
    <row r="28517">
      <c r="D28517" s="10"/>
      <c r="E28517" s="10"/>
      <c r="G28517" s="81"/>
      <c r="AU28517" s="25"/>
    </row>
    <row r="28518">
      <c r="D28518" s="10"/>
      <c r="E28518" s="10"/>
      <c r="G28518" s="81"/>
      <c r="AU28518" s="25"/>
    </row>
    <row r="28519">
      <c r="D28519" s="10"/>
      <c r="E28519" s="10"/>
      <c r="G28519" s="81"/>
      <c r="AU28519" s="25"/>
    </row>
    <row r="28520">
      <c r="D28520" s="10"/>
      <c r="E28520" s="10"/>
      <c r="G28520" s="81"/>
      <c r="AU28520" s="25"/>
    </row>
    <row r="28521">
      <c r="D28521" s="10"/>
      <c r="E28521" s="10"/>
      <c r="G28521" s="81"/>
      <c r="AU28521" s="25"/>
    </row>
    <row r="28522">
      <c r="D28522" s="10"/>
      <c r="E28522" s="10"/>
      <c r="G28522" s="81"/>
      <c r="AU28522" s="25"/>
    </row>
    <row r="28523">
      <c r="D28523" s="10"/>
      <c r="E28523" s="10"/>
      <c r="G28523" s="81"/>
      <c r="AU28523" s="25"/>
    </row>
    <row r="28524">
      <c r="D28524" s="10"/>
      <c r="E28524" s="10"/>
      <c r="G28524" s="81"/>
      <c r="AU28524" s="25"/>
    </row>
    <row r="28525">
      <c r="D28525" s="10"/>
      <c r="E28525" s="10"/>
      <c r="G28525" s="81"/>
      <c r="AU28525" s="25"/>
    </row>
    <row r="28526">
      <c r="D28526" s="10"/>
      <c r="E28526" s="10"/>
      <c r="G28526" s="81"/>
      <c r="AU28526" s="25"/>
    </row>
    <row r="28527">
      <c r="D28527" s="10"/>
      <c r="E28527" s="10"/>
      <c r="G28527" s="81"/>
      <c r="AU28527" s="25"/>
    </row>
    <row r="28528">
      <c r="D28528" s="10"/>
      <c r="E28528" s="10"/>
      <c r="G28528" s="81"/>
      <c r="AU28528" s="25"/>
    </row>
    <row r="28529">
      <c r="D28529" s="10"/>
      <c r="E28529" s="10"/>
      <c r="G28529" s="81"/>
      <c r="AU28529" s="25"/>
    </row>
    <row r="28530">
      <c r="D28530" s="10"/>
      <c r="E28530" s="10"/>
      <c r="G28530" s="81"/>
      <c r="AU28530" s="25"/>
    </row>
    <row r="28531">
      <c r="D28531" s="10"/>
      <c r="E28531" s="10"/>
      <c r="G28531" s="81"/>
      <c r="AU28531" s="25"/>
    </row>
    <row r="28532">
      <c r="D28532" s="10"/>
      <c r="E28532" s="10"/>
      <c r="G28532" s="81"/>
      <c r="AU28532" s="25"/>
    </row>
    <row r="28533">
      <c r="D28533" s="10"/>
      <c r="E28533" s="10"/>
      <c r="G28533" s="81"/>
      <c r="AU28533" s="25"/>
    </row>
    <row r="28534">
      <c r="D28534" s="10"/>
      <c r="E28534" s="10"/>
      <c r="G28534" s="81"/>
      <c r="AU28534" s="25"/>
    </row>
    <row r="28535">
      <c r="D28535" s="10"/>
      <c r="E28535" s="10"/>
      <c r="G28535" s="81"/>
      <c r="AU28535" s="25"/>
    </row>
    <row r="28536">
      <c r="D28536" s="10"/>
      <c r="E28536" s="10"/>
      <c r="G28536" s="81"/>
      <c r="AU28536" s="25"/>
    </row>
    <row r="28537">
      <c r="D28537" s="10"/>
      <c r="E28537" s="10"/>
      <c r="G28537" s="81"/>
      <c r="AU28537" s="25"/>
    </row>
    <row r="28538">
      <c r="D28538" s="10"/>
      <c r="E28538" s="10"/>
      <c r="G28538" s="81"/>
      <c r="AU28538" s="25"/>
    </row>
    <row r="28539">
      <c r="D28539" s="10"/>
      <c r="E28539" s="10"/>
      <c r="G28539" s="81"/>
      <c r="AU28539" s="25"/>
    </row>
    <row r="28540">
      <c r="D28540" s="10"/>
      <c r="E28540" s="10"/>
      <c r="G28540" s="81"/>
      <c r="AU28540" s="25"/>
    </row>
    <row r="28541">
      <c r="D28541" s="10"/>
      <c r="E28541" s="10"/>
      <c r="G28541" s="81"/>
      <c r="AU28541" s="25"/>
    </row>
    <row r="28542">
      <c r="D28542" s="10"/>
      <c r="E28542" s="10"/>
      <c r="G28542" s="81"/>
      <c r="AU28542" s="25"/>
    </row>
    <row r="28543">
      <c r="D28543" s="10"/>
      <c r="E28543" s="10"/>
      <c r="G28543" s="81"/>
      <c r="AU28543" s="25"/>
    </row>
    <row r="28544">
      <c r="D28544" s="10"/>
      <c r="E28544" s="10"/>
      <c r="G28544" s="81"/>
      <c r="AU28544" s="25"/>
    </row>
    <row r="28545">
      <c r="D28545" s="10"/>
      <c r="E28545" s="10"/>
      <c r="G28545" s="81"/>
      <c r="AU28545" s="25"/>
    </row>
    <row r="28546">
      <c r="D28546" s="10"/>
      <c r="E28546" s="10"/>
      <c r="G28546" s="81"/>
      <c r="AU28546" s="25"/>
    </row>
    <row r="28547">
      <c r="D28547" s="10"/>
      <c r="E28547" s="10"/>
      <c r="G28547" s="81"/>
      <c r="AU28547" s="25"/>
    </row>
    <row r="28548">
      <c r="D28548" s="10"/>
      <c r="E28548" s="10"/>
      <c r="G28548" s="81"/>
      <c r="AU28548" s="25"/>
    </row>
    <row r="28549">
      <c r="D28549" s="10"/>
      <c r="E28549" s="10"/>
      <c r="G28549" s="81"/>
      <c r="AU28549" s="25"/>
    </row>
    <row r="28550">
      <c r="D28550" s="10"/>
      <c r="E28550" s="10"/>
      <c r="G28550" s="81"/>
      <c r="AU28550" s="25"/>
    </row>
    <row r="28551">
      <c r="D28551" s="10"/>
      <c r="E28551" s="10"/>
      <c r="G28551" s="81"/>
      <c r="AU28551" s="25"/>
    </row>
    <row r="28552">
      <c r="D28552" s="10"/>
      <c r="E28552" s="10"/>
      <c r="G28552" s="81"/>
      <c r="AU28552" s="25"/>
    </row>
    <row r="28553">
      <c r="D28553" s="10"/>
      <c r="E28553" s="10"/>
      <c r="G28553" s="81"/>
      <c r="AU28553" s="25"/>
    </row>
    <row r="28554">
      <c r="D28554" s="10"/>
      <c r="E28554" s="10"/>
      <c r="G28554" s="81"/>
      <c r="AU28554" s="25"/>
    </row>
    <row r="28555">
      <c r="D28555" s="10"/>
      <c r="E28555" s="10"/>
      <c r="G28555" s="81"/>
      <c r="AU28555" s="25"/>
    </row>
    <row r="28556">
      <c r="D28556" s="10"/>
      <c r="E28556" s="10"/>
      <c r="G28556" s="81"/>
      <c r="AU28556" s="25"/>
    </row>
    <row r="28557">
      <c r="D28557" s="10"/>
      <c r="E28557" s="10"/>
      <c r="G28557" s="81"/>
      <c r="AU28557" s="25"/>
    </row>
    <row r="28558">
      <c r="D28558" s="10"/>
      <c r="E28558" s="10"/>
      <c r="G28558" s="81"/>
      <c r="AU28558" s="25"/>
    </row>
    <row r="28559">
      <c r="D28559" s="10"/>
      <c r="E28559" s="10"/>
      <c r="G28559" s="81"/>
      <c r="AU28559" s="25"/>
    </row>
    <row r="28560">
      <c r="D28560" s="10"/>
      <c r="E28560" s="10"/>
      <c r="G28560" s="81"/>
      <c r="AU28560" s="25"/>
    </row>
    <row r="28561">
      <c r="D28561" s="10"/>
      <c r="E28561" s="10"/>
      <c r="G28561" s="81"/>
      <c r="AU28561" s="25"/>
    </row>
    <row r="28562">
      <c r="D28562" s="10"/>
      <c r="E28562" s="10"/>
      <c r="G28562" s="81"/>
      <c r="AU28562" s="25"/>
    </row>
    <row r="28563">
      <c r="D28563" s="10"/>
      <c r="E28563" s="10"/>
      <c r="G28563" s="81"/>
      <c r="AU28563" s="25"/>
    </row>
    <row r="28564">
      <c r="D28564" s="10"/>
      <c r="E28564" s="10"/>
      <c r="G28564" s="81"/>
      <c r="AU28564" s="25"/>
    </row>
    <row r="28565">
      <c r="D28565" s="10"/>
      <c r="E28565" s="10"/>
      <c r="G28565" s="81"/>
      <c r="AU28565" s="25"/>
    </row>
    <row r="28566">
      <c r="D28566" s="10"/>
      <c r="E28566" s="10"/>
      <c r="G28566" s="81"/>
      <c r="AU28566" s="25"/>
    </row>
    <row r="28567">
      <c r="D28567" s="10"/>
      <c r="E28567" s="10"/>
      <c r="G28567" s="81"/>
      <c r="AU28567" s="25"/>
    </row>
    <row r="28568">
      <c r="D28568" s="10"/>
      <c r="E28568" s="10"/>
      <c r="G28568" s="81"/>
      <c r="AU28568" s="25"/>
    </row>
    <row r="28569">
      <c r="D28569" s="10"/>
      <c r="E28569" s="10"/>
      <c r="G28569" s="81"/>
      <c r="AU28569" s="25"/>
    </row>
    <row r="28570">
      <c r="D28570" s="10"/>
      <c r="E28570" s="10"/>
      <c r="G28570" s="81"/>
      <c r="AU28570" s="25"/>
    </row>
    <row r="28571">
      <c r="D28571" s="10"/>
      <c r="E28571" s="10"/>
      <c r="G28571" s="81"/>
      <c r="AU28571" s="25"/>
    </row>
    <row r="28572">
      <c r="D28572" s="10"/>
      <c r="E28572" s="10"/>
      <c r="G28572" s="81"/>
      <c r="AU28572" s="25"/>
    </row>
    <row r="28573">
      <c r="D28573" s="10"/>
      <c r="E28573" s="10"/>
      <c r="G28573" s="81"/>
      <c r="AU28573" s="25"/>
    </row>
    <row r="28574">
      <c r="D28574" s="10"/>
      <c r="E28574" s="10"/>
      <c r="G28574" s="81"/>
      <c r="AU28574" s="25"/>
    </row>
    <row r="28575">
      <c r="D28575" s="10"/>
      <c r="E28575" s="10"/>
      <c r="G28575" s="81"/>
      <c r="AU28575" s="25"/>
    </row>
    <row r="28576">
      <c r="D28576" s="10"/>
      <c r="E28576" s="10"/>
      <c r="G28576" s="81"/>
      <c r="AU28576" s="25"/>
    </row>
    <row r="28577">
      <c r="D28577" s="10"/>
      <c r="E28577" s="10"/>
      <c r="G28577" s="81"/>
      <c r="AU28577" s="25"/>
    </row>
    <row r="28578">
      <c r="D28578" s="10"/>
      <c r="E28578" s="10"/>
      <c r="G28578" s="81"/>
      <c r="AU28578" s="25"/>
    </row>
    <row r="28579">
      <c r="D28579" s="10"/>
      <c r="E28579" s="10"/>
      <c r="G28579" s="81"/>
      <c r="AU28579" s="25"/>
    </row>
    <row r="28580">
      <c r="D28580" s="10"/>
      <c r="E28580" s="10"/>
      <c r="G28580" s="81"/>
      <c r="AU28580" s="25"/>
    </row>
    <row r="28581">
      <c r="D28581" s="10"/>
      <c r="E28581" s="10"/>
      <c r="G28581" s="81"/>
      <c r="AU28581" s="25"/>
    </row>
    <row r="28582">
      <c r="D28582" s="10"/>
      <c r="E28582" s="10"/>
      <c r="G28582" s="81"/>
      <c r="AU28582" s="25"/>
    </row>
    <row r="28583">
      <c r="D28583" s="10"/>
      <c r="E28583" s="10"/>
      <c r="G28583" s="81"/>
      <c r="AU28583" s="25"/>
    </row>
    <row r="28584">
      <c r="D28584" s="10"/>
      <c r="E28584" s="10"/>
      <c r="G28584" s="81"/>
      <c r="AU28584" s="25"/>
    </row>
    <row r="28585">
      <c r="D28585" s="10"/>
      <c r="E28585" s="10"/>
      <c r="G28585" s="81"/>
      <c r="AU28585" s="25"/>
    </row>
    <row r="28586">
      <c r="D28586" s="10"/>
      <c r="E28586" s="10"/>
      <c r="G28586" s="81"/>
      <c r="AU28586" s="25"/>
    </row>
    <row r="28587">
      <c r="D28587" s="10"/>
      <c r="E28587" s="10"/>
      <c r="G28587" s="81"/>
      <c r="AU28587" s="25"/>
    </row>
    <row r="28588">
      <c r="D28588" s="10"/>
      <c r="E28588" s="10"/>
      <c r="G28588" s="81"/>
      <c r="AU28588" s="25"/>
    </row>
    <row r="28589">
      <c r="D28589" s="10"/>
      <c r="E28589" s="10"/>
      <c r="G28589" s="81"/>
      <c r="AU28589" s="25"/>
    </row>
    <row r="28590">
      <c r="D28590" s="10"/>
      <c r="E28590" s="10"/>
      <c r="G28590" s="81"/>
      <c r="AU28590" s="25"/>
    </row>
    <row r="28591">
      <c r="D28591" s="10"/>
      <c r="E28591" s="10"/>
      <c r="G28591" s="81"/>
      <c r="AU28591" s="25"/>
    </row>
    <row r="28592">
      <c r="D28592" s="10"/>
      <c r="E28592" s="10"/>
      <c r="G28592" s="81"/>
      <c r="AU28592" s="25"/>
    </row>
    <row r="28593">
      <c r="D28593" s="10"/>
      <c r="E28593" s="10"/>
      <c r="G28593" s="81"/>
      <c r="AU28593" s="25"/>
    </row>
    <row r="28594">
      <c r="D28594" s="10"/>
      <c r="E28594" s="10"/>
      <c r="G28594" s="81"/>
      <c r="AU28594" s="25"/>
    </row>
    <row r="28595">
      <c r="D28595" s="10"/>
      <c r="E28595" s="10"/>
      <c r="G28595" s="81"/>
      <c r="AU28595" s="25"/>
    </row>
    <row r="28596">
      <c r="D28596" s="10"/>
      <c r="E28596" s="10"/>
      <c r="G28596" s="81"/>
      <c r="AU28596" s="25"/>
    </row>
    <row r="28597">
      <c r="D28597" s="10"/>
      <c r="E28597" s="10"/>
      <c r="G28597" s="81"/>
      <c r="AU28597" s="25"/>
    </row>
    <row r="28598">
      <c r="D28598" s="10"/>
      <c r="E28598" s="10"/>
      <c r="G28598" s="81"/>
      <c r="AU28598" s="25"/>
    </row>
    <row r="28599">
      <c r="D28599" s="10"/>
      <c r="E28599" s="10"/>
      <c r="G28599" s="81"/>
      <c r="AU28599" s="25"/>
    </row>
    <row r="28600">
      <c r="D28600" s="10"/>
      <c r="E28600" s="10"/>
      <c r="G28600" s="81"/>
      <c r="AU28600" s="25"/>
    </row>
    <row r="28601">
      <c r="D28601" s="10"/>
      <c r="E28601" s="10"/>
      <c r="G28601" s="81"/>
      <c r="AU28601" s="25"/>
    </row>
    <row r="28602">
      <c r="D28602" s="10"/>
      <c r="E28602" s="10"/>
      <c r="G28602" s="81"/>
      <c r="AU28602" s="25"/>
    </row>
    <row r="28603">
      <c r="D28603" s="10"/>
      <c r="E28603" s="10"/>
      <c r="G28603" s="81"/>
      <c r="AU28603" s="25"/>
    </row>
    <row r="28604">
      <c r="D28604" s="10"/>
      <c r="E28604" s="10"/>
      <c r="G28604" s="81"/>
      <c r="AU28604" s="25"/>
    </row>
    <row r="28605">
      <c r="D28605" s="10"/>
      <c r="E28605" s="10"/>
      <c r="G28605" s="81"/>
      <c r="AU28605" s="25"/>
    </row>
    <row r="28606">
      <c r="D28606" s="10"/>
      <c r="E28606" s="10"/>
      <c r="G28606" s="81"/>
      <c r="AU28606" s="25"/>
    </row>
    <row r="28607">
      <c r="D28607" s="10"/>
      <c r="E28607" s="10"/>
      <c r="G28607" s="81"/>
      <c r="AU28607" s="25"/>
    </row>
    <row r="28608">
      <c r="D28608" s="10"/>
      <c r="E28608" s="10"/>
      <c r="G28608" s="81"/>
      <c r="AU28608" s="25"/>
    </row>
    <row r="28609">
      <c r="D28609" s="10"/>
      <c r="E28609" s="10"/>
      <c r="G28609" s="81"/>
      <c r="AU28609" s="25"/>
    </row>
    <row r="28610">
      <c r="D28610" s="10"/>
      <c r="E28610" s="10"/>
      <c r="G28610" s="81"/>
      <c r="AU28610" s="25"/>
    </row>
    <row r="28611">
      <c r="D28611" s="10"/>
      <c r="E28611" s="10"/>
      <c r="G28611" s="81"/>
      <c r="AU28611" s="25"/>
    </row>
    <row r="28612">
      <c r="D28612" s="10"/>
      <c r="E28612" s="10"/>
      <c r="G28612" s="81"/>
      <c r="AU28612" s="25"/>
    </row>
    <row r="28613">
      <c r="D28613" s="10"/>
      <c r="E28613" s="10"/>
      <c r="G28613" s="81"/>
      <c r="AU28613" s="25"/>
    </row>
    <row r="28614">
      <c r="D28614" s="10"/>
      <c r="E28614" s="10"/>
      <c r="G28614" s="81"/>
      <c r="AU28614" s="25"/>
    </row>
    <row r="28615">
      <c r="D28615" s="10"/>
      <c r="E28615" s="10"/>
      <c r="G28615" s="81"/>
      <c r="AU28615" s="25"/>
    </row>
    <row r="28616">
      <c r="D28616" s="10"/>
      <c r="E28616" s="10"/>
      <c r="G28616" s="81"/>
      <c r="AU28616" s="25"/>
    </row>
    <row r="28617">
      <c r="D28617" s="10"/>
      <c r="E28617" s="10"/>
      <c r="G28617" s="81"/>
      <c r="AU28617" s="25"/>
    </row>
    <row r="28618">
      <c r="D28618" s="10"/>
      <c r="E28618" s="10"/>
      <c r="G28618" s="81"/>
      <c r="AU28618" s="25"/>
    </row>
    <row r="28619">
      <c r="D28619" s="10"/>
      <c r="E28619" s="10"/>
      <c r="G28619" s="81"/>
      <c r="AU28619" s="25"/>
    </row>
    <row r="28620">
      <c r="D28620" s="10"/>
      <c r="E28620" s="10"/>
      <c r="G28620" s="81"/>
      <c r="AU28620" s="25"/>
    </row>
    <row r="28621">
      <c r="D28621" s="10"/>
      <c r="E28621" s="10"/>
      <c r="G28621" s="81"/>
      <c r="AU28621" s="25"/>
    </row>
    <row r="28622">
      <c r="D28622" s="10"/>
      <c r="E28622" s="10"/>
      <c r="G28622" s="81"/>
      <c r="AU28622" s="25"/>
    </row>
    <row r="28623">
      <c r="D28623" s="10"/>
      <c r="E28623" s="10"/>
      <c r="G28623" s="81"/>
      <c r="AU28623" s="25"/>
    </row>
    <row r="28624">
      <c r="D28624" s="10"/>
      <c r="E28624" s="10"/>
      <c r="G28624" s="81"/>
      <c r="AU28624" s="25"/>
    </row>
    <row r="28625">
      <c r="D28625" s="10"/>
      <c r="E28625" s="10"/>
      <c r="G28625" s="81"/>
      <c r="AU28625" s="25"/>
    </row>
    <row r="28626">
      <c r="D28626" s="10"/>
      <c r="E28626" s="10"/>
      <c r="G28626" s="81"/>
      <c r="AU28626" s="25"/>
    </row>
    <row r="28627">
      <c r="D28627" s="10"/>
      <c r="E28627" s="10"/>
      <c r="G28627" s="81"/>
      <c r="AU28627" s="25"/>
    </row>
    <row r="28628">
      <c r="D28628" s="10"/>
      <c r="E28628" s="10"/>
      <c r="G28628" s="81"/>
      <c r="AU28628" s="25"/>
    </row>
    <row r="28629">
      <c r="D28629" s="10"/>
      <c r="E28629" s="10"/>
      <c r="G28629" s="81"/>
      <c r="AU28629" s="25"/>
    </row>
    <row r="28630">
      <c r="D28630" s="10"/>
      <c r="E28630" s="10"/>
      <c r="G28630" s="81"/>
      <c r="AU28630" s="25"/>
    </row>
    <row r="28631">
      <c r="D28631" s="10"/>
      <c r="E28631" s="10"/>
      <c r="G28631" s="81"/>
      <c r="AU28631" s="25"/>
    </row>
    <row r="28632">
      <c r="D28632" s="10"/>
      <c r="E28632" s="10"/>
      <c r="G28632" s="81"/>
      <c r="AU28632" s="25"/>
    </row>
    <row r="28633">
      <c r="D28633" s="10"/>
      <c r="E28633" s="10"/>
      <c r="G28633" s="81"/>
      <c r="AU28633" s="25"/>
    </row>
    <row r="28634">
      <c r="D28634" s="10"/>
      <c r="E28634" s="10"/>
      <c r="G28634" s="81"/>
      <c r="AU28634" s="25"/>
    </row>
    <row r="28635">
      <c r="D28635" s="10"/>
      <c r="E28635" s="10"/>
      <c r="G28635" s="81"/>
      <c r="AU28635" s="25"/>
    </row>
    <row r="28636">
      <c r="D28636" s="10"/>
      <c r="E28636" s="10"/>
      <c r="G28636" s="81"/>
      <c r="AU28636" s="25"/>
    </row>
    <row r="28637">
      <c r="D28637" s="10"/>
      <c r="E28637" s="10"/>
      <c r="G28637" s="81"/>
      <c r="AU28637" s="25"/>
    </row>
    <row r="28638">
      <c r="D28638" s="10"/>
      <c r="E28638" s="10"/>
      <c r="G28638" s="81"/>
      <c r="AU28638" s="25"/>
    </row>
    <row r="28639">
      <c r="D28639" s="10"/>
      <c r="E28639" s="10"/>
      <c r="G28639" s="81"/>
      <c r="AU28639" s="25"/>
    </row>
    <row r="28640">
      <c r="D28640" s="10"/>
      <c r="E28640" s="10"/>
      <c r="G28640" s="81"/>
      <c r="AU28640" s="25"/>
    </row>
    <row r="28641">
      <c r="D28641" s="10"/>
      <c r="E28641" s="10"/>
      <c r="G28641" s="81"/>
      <c r="AU28641" s="25"/>
    </row>
    <row r="28642">
      <c r="D28642" s="10"/>
      <c r="E28642" s="10"/>
      <c r="G28642" s="81"/>
      <c r="AU28642" s="25"/>
    </row>
    <row r="28643">
      <c r="D28643" s="10"/>
      <c r="E28643" s="10"/>
      <c r="G28643" s="81"/>
      <c r="AU28643" s="25"/>
    </row>
    <row r="28644">
      <c r="D28644" s="10"/>
      <c r="E28644" s="10"/>
      <c r="G28644" s="81"/>
      <c r="AU28644" s="25"/>
    </row>
    <row r="28645">
      <c r="D28645" s="10"/>
      <c r="E28645" s="10"/>
      <c r="G28645" s="81"/>
      <c r="AU28645" s="25"/>
    </row>
    <row r="28646">
      <c r="D28646" s="10"/>
      <c r="E28646" s="10"/>
      <c r="G28646" s="81"/>
      <c r="AU28646" s="25"/>
    </row>
    <row r="28647">
      <c r="D28647" s="10"/>
      <c r="E28647" s="10"/>
      <c r="G28647" s="81"/>
      <c r="AU28647" s="25"/>
    </row>
    <row r="28648">
      <c r="D28648" s="10"/>
      <c r="E28648" s="10"/>
      <c r="G28648" s="81"/>
      <c r="AU28648" s="25"/>
    </row>
    <row r="28649">
      <c r="D28649" s="10"/>
      <c r="E28649" s="10"/>
      <c r="G28649" s="81"/>
      <c r="AU28649" s="25"/>
    </row>
    <row r="28650">
      <c r="D28650" s="10"/>
      <c r="E28650" s="10"/>
      <c r="G28650" s="81"/>
      <c r="AU28650" s="25"/>
    </row>
    <row r="28651">
      <c r="D28651" s="10"/>
      <c r="E28651" s="10"/>
      <c r="G28651" s="81"/>
      <c r="AU28651" s="25"/>
    </row>
    <row r="28652">
      <c r="D28652" s="10"/>
      <c r="E28652" s="10"/>
      <c r="G28652" s="81"/>
      <c r="AU28652" s="25"/>
    </row>
    <row r="28653">
      <c r="D28653" s="10"/>
      <c r="E28653" s="10"/>
      <c r="G28653" s="81"/>
      <c r="AU28653" s="25"/>
    </row>
    <row r="28654">
      <c r="D28654" s="10"/>
      <c r="E28654" s="10"/>
      <c r="G28654" s="81"/>
      <c r="AU28654" s="25"/>
    </row>
    <row r="28655">
      <c r="D28655" s="10"/>
      <c r="E28655" s="10"/>
      <c r="G28655" s="81"/>
      <c r="AU28655" s="25"/>
    </row>
    <row r="28656">
      <c r="D28656" s="10"/>
      <c r="E28656" s="10"/>
      <c r="G28656" s="81"/>
      <c r="AU28656" s="25"/>
    </row>
    <row r="28657">
      <c r="D28657" s="10"/>
      <c r="E28657" s="10"/>
      <c r="G28657" s="81"/>
      <c r="AU28657" s="25"/>
    </row>
    <row r="28658">
      <c r="D28658" s="10"/>
      <c r="E28658" s="10"/>
      <c r="G28658" s="81"/>
      <c r="AU28658" s="25"/>
    </row>
    <row r="28659">
      <c r="D28659" s="10"/>
      <c r="E28659" s="10"/>
      <c r="G28659" s="81"/>
      <c r="AU28659" s="25"/>
    </row>
    <row r="28660">
      <c r="D28660" s="10"/>
      <c r="E28660" s="10"/>
      <c r="G28660" s="81"/>
      <c r="AU28660" s="25"/>
    </row>
    <row r="28661">
      <c r="D28661" s="10"/>
      <c r="E28661" s="10"/>
      <c r="G28661" s="81"/>
      <c r="AU28661" s="25"/>
    </row>
    <row r="28662">
      <c r="D28662" s="10"/>
      <c r="E28662" s="10"/>
      <c r="G28662" s="81"/>
      <c r="AU28662" s="25"/>
    </row>
    <row r="28663">
      <c r="D28663" s="10"/>
      <c r="E28663" s="10"/>
      <c r="G28663" s="81"/>
      <c r="AU28663" s="25"/>
    </row>
    <row r="28664">
      <c r="D28664" s="10"/>
      <c r="E28664" s="10"/>
      <c r="G28664" s="81"/>
      <c r="AU28664" s="25"/>
    </row>
    <row r="28665">
      <c r="D28665" s="10"/>
      <c r="E28665" s="10"/>
      <c r="G28665" s="81"/>
      <c r="AU28665" s="25"/>
    </row>
    <row r="28666">
      <c r="D28666" s="10"/>
      <c r="E28666" s="10"/>
      <c r="G28666" s="81"/>
      <c r="AU28666" s="25"/>
    </row>
    <row r="28667">
      <c r="D28667" s="10"/>
      <c r="E28667" s="10"/>
      <c r="G28667" s="81"/>
      <c r="AU28667" s="25"/>
    </row>
    <row r="28668">
      <c r="D28668" s="10"/>
      <c r="E28668" s="10"/>
      <c r="G28668" s="81"/>
      <c r="AU28668" s="25"/>
    </row>
    <row r="28669">
      <c r="D28669" s="10"/>
      <c r="E28669" s="10"/>
      <c r="G28669" s="81"/>
      <c r="AU28669" s="25"/>
    </row>
    <row r="28670">
      <c r="D28670" s="10"/>
      <c r="E28670" s="10"/>
      <c r="G28670" s="81"/>
      <c r="AU28670" s="25"/>
    </row>
    <row r="28671">
      <c r="D28671" s="10"/>
      <c r="E28671" s="10"/>
      <c r="G28671" s="81"/>
      <c r="AU28671" s="25"/>
    </row>
    <row r="28672">
      <c r="D28672" s="10"/>
      <c r="E28672" s="10"/>
      <c r="G28672" s="81"/>
      <c r="AU28672" s="25"/>
    </row>
    <row r="28673">
      <c r="D28673" s="10"/>
      <c r="E28673" s="10"/>
      <c r="G28673" s="81"/>
      <c r="AU28673" s="25"/>
    </row>
    <row r="28674">
      <c r="D28674" s="10"/>
      <c r="E28674" s="10"/>
      <c r="G28674" s="81"/>
      <c r="AU28674" s="25"/>
    </row>
    <row r="28675">
      <c r="D28675" s="10"/>
      <c r="E28675" s="10"/>
      <c r="G28675" s="81"/>
      <c r="AU28675" s="25"/>
    </row>
    <row r="28676">
      <c r="D28676" s="10"/>
      <c r="E28676" s="10"/>
      <c r="G28676" s="81"/>
      <c r="AU28676" s="25"/>
    </row>
    <row r="28677">
      <c r="D28677" s="10"/>
      <c r="E28677" s="10"/>
      <c r="G28677" s="81"/>
      <c r="AU28677" s="25"/>
    </row>
    <row r="28678">
      <c r="D28678" s="10"/>
      <c r="E28678" s="10"/>
      <c r="G28678" s="81"/>
      <c r="AU28678" s="25"/>
    </row>
    <row r="28679">
      <c r="D28679" s="10"/>
      <c r="E28679" s="10"/>
      <c r="G28679" s="81"/>
      <c r="AU28679" s="25"/>
    </row>
    <row r="28680">
      <c r="D28680" s="10"/>
      <c r="E28680" s="10"/>
      <c r="G28680" s="81"/>
      <c r="AU28680" s="25"/>
    </row>
    <row r="28681">
      <c r="D28681" s="10"/>
      <c r="E28681" s="10"/>
      <c r="G28681" s="81"/>
      <c r="AU28681" s="25"/>
    </row>
    <row r="28682">
      <c r="D28682" s="10"/>
      <c r="E28682" s="10"/>
      <c r="G28682" s="81"/>
      <c r="AU28682" s="25"/>
    </row>
    <row r="28683">
      <c r="D28683" s="10"/>
      <c r="E28683" s="10"/>
      <c r="G28683" s="81"/>
      <c r="AU28683" s="25"/>
    </row>
    <row r="28684">
      <c r="D28684" s="10"/>
      <c r="E28684" s="10"/>
      <c r="G28684" s="81"/>
      <c r="AU28684" s="25"/>
    </row>
    <row r="28685">
      <c r="D28685" s="10"/>
      <c r="E28685" s="10"/>
      <c r="G28685" s="81"/>
      <c r="AU28685" s="25"/>
    </row>
    <row r="28686">
      <c r="D28686" s="10"/>
      <c r="E28686" s="10"/>
      <c r="G28686" s="81"/>
      <c r="AU28686" s="25"/>
    </row>
    <row r="28687">
      <c r="D28687" s="10"/>
      <c r="E28687" s="10"/>
      <c r="G28687" s="81"/>
      <c r="AU28687" s="25"/>
    </row>
    <row r="28688">
      <c r="D28688" s="10"/>
      <c r="E28688" s="10"/>
      <c r="G28688" s="81"/>
      <c r="AU28688" s="25"/>
    </row>
    <row r="28689">
      <c r="D28689" s="10"/>
      <c r="E28689" s="10"/>
      <c r="G28689" s="81"/>
      <c r="AU28689" s="25"/>
    </row>
    <row r="28690">
      <c r="D28690" s="10"/>
      <c r="E28690" s="10"/>
      <c r="G28690" s="81"/>
      <c r="AU28690" s="25"/>
    </row>
    <row r="28691">
      <c r="D28691" s="10"/>
      <c r="E28691" s="10"/>
      <c r="G28691" s="81"/>
      <c r="AU28691" s="25"/>
    </row>
    <row r="28692">
      <c r="D28692" s="10"/>
      <c r="E28692" s="10"/>
      <c r="G28692" s="81"/>
      <c r="AU28692" s="25"/>
    </row>
    <row r="28693">
      <c r="D28693" s="10"/>
      <c r="E28693" s="10"/>
      <c r="G28693" s="81"/>
      <c r="AU28693" s="25"/>
    </row>
    <row r="28694">
      <c r="D28694" s="10"/>
      <c r="E28694" s="10"/>
      <c r="G28694" s="81"/>
      <c r="AU28694" s="25"/>
    </row>
    <row r="28695">
      <c r="D28695" s="10"/>
      <c r="E28695" s="10"/>
      <c r="G28695" s="81"/>
      <c r="AU28695" s="25"/>
    </row>
    <row r="28696">
      <c r="D28696" s="10"/>
      <c r="E28696" s="10"/>
      <c r="G28696" s="81"/>
      <c r="AU28696" s="25"/>
    </row>
    <row r="28697">
      <c r="D28697" s="10"/>
      <c r="E28697" s="10"/>
      <c r="G28697" s="81"/>
      <c r="AU28697" s="25"/>
    </row>
    <row r="28698">
      <c r="D28698" s="10"/>
      <c r="E28698" s="10"/>
      <c r="G28698" s="81"/>
      <c r="AU28698" s="25"/>
    </row>
    <row r="28699">
      <c r="D28699" s="10"/>
      <c r="E28699" s="10"/>
      <c r="G28699" s="81"/>
      <c r="AU28699" s="25"/>
    </row>
    <row r="28700">
      <c r="D28700" s="10"/>
      <c r="E28700" s="10"/>
      <c r="G28700" s="81"/>
      <c r="AU28700" s="25"/>
    </row>
    <row r="28701">
      <c r="D28701" s="10"/>
      <c r="E28701" s="10"/>
      <c r="G28701" s="81"/>
      <c r="AU28701" s="25"/>
    </row>
    <row r="28702">
      <c r="D28702" s="10"/>
      <c r="E28702" s="10"/>
      <c r="G28702" s="81"/>
      <c r="AU28702" s="25"/>
    </row>
    <row r="28703">
      <c r="D28703" s="10"/>
      <c r="E28703" s="10"/>
      <c r="G28703" s="81"/>
      <c r="AU28703" s="25"/>
    </row>
    <row r="28704">
      <c r="D28704" s="10"/>
      <c r="E28704" s="10"/>
      <c r="G28704" s="81"/>
      <c r="AU28704" s="25"/>
    </row>
    <row r="28705">
      <c r="D28705" s="10"/>
      <c r="E28705" s="10"/>
      <c r="G28705" s="81"/>
      <c r="AU28705" s="25"/>
    </row>
    <row r="28706">
      <c r="D28706" s="10"/>
      <c r="E28706" s="10"/>
      <c r="G28706" s="81"/>
      <c r="AU28706" s="25"/>
    </row>
    <row r="28707">
      <c r="D28707" s="10"/>
      <c r="E28707" s="10"/>
      <c r="G28707" s="81"/>
      <c r="AU28707" s="25"/>
    </row>
    <row r="28708">
      <c r="D28708" s="10"/>
      <c r="E28708" s="10"/>
      <c r="G28708" s="81"/>
      <c r="AU28708" s="25"/>
    </row>
    <row r="28709">
      <c r="D28709" s="10"/>
      <c r="E28709" s="10"/>
      <c r="G28709" s="81"/>
      <c r="AU28709" s="25"/>
    </row>
    <row r="28710">
      <c r="D28710" s="10"/>
      <c r="E28710" s="10"/>
      <c r="G28710" s="81"/>
      <c r="AU28710" s="25"/>
    </row>
    <row r="28711">
      <c r="D28711" s="10"/>
      <c r="E28711" s="10"/>
      <c r="G28711" s="81"/>
      <c r="AU28711" s="25"/>
    </row>
    <row r="28712">
      <c r="D28712" s="10"/>
      <c r="E28712" s="10"/>
      <c r="G28712" s="81"/>
      <c r="AU28712" s="25"/>
    </row>
    <row r="28713">
      <c r="D28713" s="10"/>
      <c r="E28713" s="10"/>
      <c r="G28713" s="81"/>
      <c r="AU28713" s="25"/>
    </row>
    <row r="28714">
      <c r="D28714" s="10"/>
      <c r="E28714" s="10"/>
      <c r="G28714" s="81"/>
      <c r="AU28714" s="25"/>
    </row>
    <row r="28715">
      <c r="D28715" s="10"/>
      <c r="E28715" s="10"/>
      <c r="G28715" s="81"/>
      <c r="AU28715" s="25"/>
    </row>
    <row r="28716">
      <c r="D28716" s="10"/>
      <c r="E28716" s="10"/>
      <c r="G28716" s="81"/>
      <c r="AU28716" s="25"/>
    </row>
    <row r="28717">
      <c r="D28717" s="10"/>
      <c r="E28717" s="10"/>
      <c r="G28717" s="81"/>
      <c r="AU28717" s="25"/>
    </row>
    <row r="28718">
      <c r="D28718" s="10"/>
      <c r="E28718" s="10"/>
      <c r="G28718" s="81"/>
      <c r="AU28718" s="25"/>
    </row>
    <row r="28719">
      <c r="D28719" s="10"/>
      <c r="E28719" s="10"/>
      <c r="G28719" s="81"/>
      <c r="AU28719" s="25"/>
    </row>
    <row r="28720">
      <c r="D28720" s="10"/>
      <c r="E28720" s="10"/>
      <c r="G28720" s="81"/>
      <c r="AU28720" s="25"/>
    </row>
    <row r="28721">
      <c r="D28721" s="10"/>
      <c r="E28721" s="10"/>
      <c r="G28721" s="81"/>
      <c r="AU28721" s="25"/>
    </row>
    <row r="28722">
      <c r="D28722" s="10"/>
      <c r="E28722" s="10"/>
      <c r="G28722" s="81"/>
      <c r="AU28722" s="25"/>
    </row>
    <row r="28723">
      <c r="D28723" s="10"/>
      <c r="E28723" s="10"/>
      <c r="G28723" s="81"/>
      <c r="AU28723" s="25"/>
    </row>
    <row r="28724">
      <c r="D28724" s="10"/>
      <c r="E28724" s="10"/>
      <c r="G28724" s="81"/>
      <c r="AU28724" s="25"/>
    </row>
    <row r="28725">
      <c r="D28725" s="10"/>
      <c r="E28725" s="10"/>
      <c r="G28725" s="81"/>
      <c r="AU28725" s="25"/>
    </row>
    <row r="28726">
      <c r="D28726" s="10"/>
      <c r="E28726" s="10"/>
      <c r="G28726" s="81"/>
      <c r="AU28726" s="25"/>
    </row>
    <row r="28727">
      <c r="D28727" s="10"/>
      <c r="E28727" s="10"/>
      <c r="G28727" s="81"/>
      <c r="AU28727" s="25"/>
    </row>
    <row r="28728">
      <c r="D28728" s="10"/>
      <c r="E28728" s="10"/>
      <c r="G28728" s="81"/>
      <c r="AU28728" s="25"/>
    </row>
    <row r="28729">
      <c r="D28729" s="10"/>
      <c r="E28729" s="10"/>
      <c r="G28729" s="81"/>
      <c r="AU28729" s="25"/>
    </row>
    <row r="28730">
      <c r="D28730" s="10"/>
      <c r="E28730" s="10"/>
      <c r="G28730" s="81"/>
      <c r="AU28730" s="25"/>
    </row>
    <row r="28731">
      <c r="D28731" s="10"/>
      <c r="E28731" s="10"/>
      <c r="G28731" s="81"/>
      <c r="AU28731" s="25"/>
    </row>
    <row r="28732">
      <c r="D28732" s="10"/>
      <c r="E28732" s="10"/>
      <c r="G28732" s="81"/>
      <c r="AU28732" s="25"/>
    </row>
    <row r="28733">
      <c r="D28733" s="10"/>
      <c r="E28733" s="10"/>
      <c r="G28733" s="81"/>
      <c r="AU28733" s="25"/>
    </row>
    <row r="28734">
      <c r="D28734" s="10"/>
      <c r="E28734" s="10"/>
      <c r="G28734" s="81"/>
      <c r="AU28734" s="25"/>
    </row>
    <row r="28735">
      <c r="D28735" s="10"/>
      <c r="E28735" s="10"/>
      <c r="G28735" s="81"/>
      <c r="AU28735" s="25"/>
    </row>
    <row r="28736">
      <c r="D28736" s="10"/>
      <c r="E28736" s="10"/>
      <c r="G28736" s="81"/>
      <c r="AU28736" s="25"/>
    </row>
    <row r="28737">
      <c r="D28737" s="10"/>
      <c r="E28737" s="10"/>
      <c r="G28737" s="81"/>
      <c r="AU28737" s="25"/>
    </row>
    <row r="28738">
      <c r="D28738" s="10"/>
      <c r="E28738" s="10"/>
      <c r="G28738" s="81"/>
      <c r="AU28738" s="25"/>
    </row>
    <row r="28739">
      <c r="D28739" s="10"/>
      <c r="E28739" s="10"/>
      <c r="G28739" s="81"/>
      <c r="AU28739" s="25"/>
    </row>
    <row r="28740">
      <c r="D28740" s="10"/>
      <c r="E28740" s="10"/>
      <c r="G28740" s="81"/>
      <c r="AU28740" s="25"/>
    </row>
    <row r="28741">
      <c r="D28741" s="10"/>
      <c r="E28741" s="10"/>
      <c r="G28741" s="81"/>
      <c r="AU28741" s="25"/>
    </row>
    <row r="28742">
      <c r="D28742" s="10"/>
      <c r="E28742" s="10"/>
      <c r="G28742" s="81"/>
      <c r="AU28742" s="25"/>
    </row>
    <row r="28743">
      <c r="D28743" s="10"/>
      <c r="E28743" s="10"/>
      <c r="G28743" s="81"/>
      <c r="AU28743" s="25"/>
    </row>
    <row r="28744">
      <c r="D28744" s="10"/>
      <c r="E28744" s="10"/>
      <c r="G28744" s="81"/>
      <c r="AU28744" s="25"/>
    </row>
    <row r="28745">
      <c r="D28745" s="10"/>
      <c r="E28745" s="10"/>
      <c r="G28745" s="81"/>
      <c r="AU28745" s="25"/>
    </row>
    <row r="28746">
      <c r="D28746" s="10"/>
      <c r="E28746" s="10"/>
      <c r="G28746" s="81"/>
      <c r="AU28746" s="25"/>
    </row>
    <row r="28747">
      <c r="D28747" s="10"/>
      <c r="E28747" s="10"/>
      <c r="G28747" s="81"/>
      <c r="AU28747" s="25"/>
    </row>
    <row r="28748">
      <c r="D28748" s="10"/>
      <c r="E28748" s="10"/>
      <c r="G28748" s="81"/>
      <c r="AU28748" s="25"/>
    </row>
    <row r="28749">
      <c r="D28749" s="10"/>
      <c r="E28749" s="10"/>
      <c r="G28749" s="81"/>
      <c r="AU28749" s="25"/>
    </row>
    <row r="28750">
      <c r="D28750" s="10"/>
      <c r="E28750" s="10"/>
      <c r="G28750" s="81"/>
      <c r="AU28750" s="25"/>
    </row>
    <row r="28751">
      <c r="D28751" s="10"/>
      <c r="E28751" s="10"/>
      <c r="G28751" s="81"/>
      <c r="AU28751" s="25"/>
    </row>
    <row r="28752">
      <c r="D28752" s="10"/>
      <c r="E28752" s="10"/>
      <c r="G28752" s="81"/>
      <c r="AU28752" s="25"/>
    </row>
    <row r="28753">
      <c r="D28753" s="10"/>
      <c r="E28753" s="10"/>
      <c r="G28753" s="81"/>
      <c r="AU28753" s="25"/>
    </row>
    <row r="28754">
      <c r="D28754" s="10"/>
      <c r="E28754" s="10"/>
      <c r="G28754" s="81"/>
      <c r="AU28754" s="25"/>
    </row>
    <row r="28755">
      <c r="D28755" s="10"/>
      <c r="E28755" s="10"/>
      <c r="G28755" s="81"/>
      <c r="AU28755" s="25"/>
    </row>
    <row r="28756">
      <c r="D28756" s="10"/>
      <c r="E28756" s="10"/>
      <c r="G28756" s="81"/>
      <c r="AU28756" s="25"/>
    </row>
    <row r="28757">
      <c r="D28757" s="10"/>
      <c r="E28757" s="10"/>
      <c r="G28757" s="81"/>
      <c r="AU28757" s="25"/>
    </row>
    <row r="28758">
      <c r="D28758" s="10"/>
      <c r="E28758" s="10"/>
      <c r="G28758" s="81"/>
      <c r="AU28758" s="25"/>
    </row>
    <row r="28759">
      <c r="D28759" s="10"/>
      <c r="E28759" s="10"/>
      <c r="G28759" s="81"/>
      <c r="AU28759" s="25"/>
    </row>
    <row r="28760">
      <c r="D28760" s="10"/>
      <c r="E28760" s="10"/>
      <c r="G28760" s="81"/>
      <c r="AU28760" s="25"/>
    </row>
    <row r="28761">
      <c r="D28761" s="10"/>
      <c r="E28761" s="10"/>
      <c r="G28761" s="81"/>
      <c r="AU28761" s="25"/>
    </row>
    <row r="28762">
      <c r="D28762" s="10"/>
      <c r="E28762" s="10"/>
      <c r="G28762" s="81"/>
      <c r="AU28762" s="25"/>
    </row>
    <row r="28763">
      <c r="D28763" s="10"/>
      <c r="E28763" s="10"/>
      <c r="G28763" s="81"/>
      <c r="AU28763" s="25"/>
    </row>
    <row r="28764">
      <c r="D28764" s="10"/>
      <c r="E28764" s="10"/>
      <c r="G28764" s="81"/>
      <c r="AU28764" s="25"/>
    </row>
    <row r="28765">
      <c r="D28765" s="10"/>
      <c r="E28765" s="10"/>
      <c r="G28765" s="81"/>
      <c r="AU28765" s="25"/>
    </row>
    <row r="28766">
      <c r="D28766" s="10"/>
      <c r="E28766" s="10"/>
      <c r="G28766" s="81"/>
      <c r="AU28766" s="25"/>
    </row>
    <row r="28767">
      <c r="D28767" s="10"/>
      <c r="E28767" s="10"/>
      <c r="G28767" s="81"/>
      <c r="AU28767" s="25"/>
    </row>
    <row r="28768">
      <c r="D28768" s="10"/>
      <c r="E28768" s="10"/>
      <c r="G28768" s="81"/>
      <c r="AU28768" s="25"/>
    </row>
    <row r="28769">
      <c r="D28769" s="10"/>
      <c r="E28769" s="10"/>
      <c r="G28769" s="81"/>
      <c r="AU28769" s="25"/>
    </row>
    <row r="28770">
      <c r="D28770" s="10"/>
      <c r="E28770" s="10"/>
      <c r="G28770" s="81"/>
      <c r="AU28770" s="25"/>
    </row>
    <row r="28771">
      <c r="D28771" s="10"/>
      <c r="E28771" s="10"/>
      <c r="G28771" s="81"/>
      <c r="AU28771" s="25"/>
    </row>
    <row r="28772">
      <c r="D28772" s="10"/>
      <c r="E28772" s="10"/>
      <c r="G28772" s="81"/>
      <c r="AU28772" s="25"/>
    </row>
    <row r="28773">
      <c r="D28773" s="10"/>
      <c r="E28773" s="10"/>
      <c r="G28773" s="81"/>
      <c r="AU28773" s="25"/>
    </row>
    <row r="28774">
      <c r="D28774" s="10"/>
      <c r="E28774" s="10"/>
      <c r="G28774" s="81"/>
      <c r="AU28774" s="25"/>
    </row>
    <row r="28775">
      <c r="D28775" s="10"/>
      <c r="E28775" s="10"/>
      <c r="G28775" s="81"/>
      <c r="AU28775" s="25"/>
    </row>
    <row r="28776">
      <c r="D28776" s="10"/>
      <c r="E28776" s="10"/>
      <c r="G28776" s="81"/>
      <c r="AU28776" s="25"/>
    </row>
    <row r="28777">
      <c r="D28777" s="10"/>
      <c r="E28777" s="10"/>
      <c r="G28777" s="81"/>
      <c r="AU28777" s="25"/>
    </row>
    <row r="28778">
      <c r="D28778" s="10"/>
      <c r="E28778" s="10"/>
      <c r="G28778" s="81"/>
      <c r="AU28778" s="25"/>
    </row>
    <row r="28779">
      <c r="D28779" s="10"/>
      <c r="E28779" s="10"/>
      <c r="G28779" s="81"/>
      <c r="AU28779" s="25"/>
    </row>
    <row r="28780">
      <c r="D28780" s="10"/>
      <c r="E28780" s="10"/>
      <c r="G28780" s="81"/>
      <c r="AU28780" s="25"/>
    </row>
    <row r="28781">
      <c r="D28781" s="10"/>
      <c r="E28781" s="10"/>
      <c r="G28781" s="81"/>
      <c r="AU28781" s="25"/>
    </row>
    <row r="28782">
      <c r="D28782" s="10"/>
      <c r="E28782" s="10"/>
      <c r="G28782" s="81"/>
      <c r="AU28782" s="25"/>
    </row>
    <row r="28783">
      <c r="D28783" s="10"/>
      <c r="E28783" s="10"/>
      <c r="G28783" s="81"/>
      <c r="AU28783" s="25"/>
    </row>
    <row r="28784">
      <c r="D28784" s="10"/>
      <c r="E28784" s="10"/>
      <c r="G28784" s="81"/>
      <c r="AU28784" s="25"/>
    </row>
    <row r="28785">
      <c r="D28785" s="10"/>
      <c r="E28785" s="10"/>
      <c r="G28785" s="81"/>
      <c r="AU28785" s="25"/>
    </row>
    <row r="28786">
      <c r="D28786" s="10"/>
      <c r="E28786" s="10"/>
      <c r="G28786" s="81"/>
      <c r="AU28786" s="25"/>
    </row>
    <row r="28787">
      <c r="D28787" s="10"/>
      <c r="E28787" s="10"/>
      <c r="G28787" s="81"/>
      <c r="AU28787" s="25"/>
    </row>
    <row r="28788">
      <c r="D28788" s="10"/>
      <c r="E28788" s="10"/>
      <c r="G28788" s="81"/>
      <c r="AU28788" s="25"/>
    </row>
    <row r="28789">
      <c r="D28789" s="10"/>
      <c r="E28789" s="10"/>
      <c r="G28789" s="81"/>
      <c r="AU28789" s="25"/>
    </row>
    <row r="28790">
      <c r="D28790" s="10"/>
      <c r="E28790" s="10"/>
      <c r="G28790" s="81"/>
      <c r="AU28790" s="25"/>
    </row>
    <row r="28791">
      <c r="D28791" s="10"/>
      <c r="E28791" s="10"/>
      <c r="G28791" s="81"/>
      <c r="AU28791" s="25"/>
    </row>
    <row r="28792">
      <c r="D28792" s="10"/>
      <c r="E28792" s="10"/>
      <c r="G28792" s="81"/>
      <c r="AU28792" s="25"/>
    </row>
    <row r="28793">
      <c r="D28793" s="10"/>
      <c r="E28793" s="10"/>
      <c r="G28793" s="81"/>
      <c r="AU28793" s="25"/>
    </row>
    <row r="28794">
      <c r="D28794" s="10"/>
      <c r="E28794" s="10"/>
      <c r="G28794" s="81"/>
      <c r="AU28794" s="25"/>
    </row>
    <row r="28795">
      <c r="D28795" s="10"/>
      <c r="E28795" s="10"/>
      <c r="G28795" s="81"/>
      <c r="AU28795" s="25"/>
    </row>
    <row r="28796">
      <c r="D28796" s="10"/>
      <c r="E28796" s="10"/>
      <c r="G28796" s="81"/>
      <c r="AU28796" s="25"/>
    </row>
    <row r="28797">
      <c r="D28797" s="10"/>
      <c r="E28797" s="10"/>
      <c r="G28797" s="81"/>
      <c r="AU28797" s="25"/>
    </row>
    <row r="28798">
      <c r="D28798" s="10"/>
      <c r="E28798" s="10"/>
      <c r="G28798" s="81"/>
      <c r="AU28798" s="25"/>
    </row>
    <row r="28799">
      <c r="D28799" s="10"/>
      <c r="E28799" s="10"/>
      <c r="G28799" s="81"/>
      <c r="AU28799" s="25"/>
    </row>
    <row r="28800">
      <c r="D28800" s="10"/>
      <c r="E28800" s="10"/>
      <c r="G28800" s="81"/>
      <c r="AU28800" s="25"/>
    </row>
    <row r="28801">
      <c r="D28801" s="10"/>
      <c r="E28801" s="10"/>
      <c r="G28801" s="81"/>
      <c r="AU28801" s="25"/>
    </row>
    <row r="28802">
      <c r="D28802" s="10"/>
      <c r="E28802" s="10"/>
      <c r="G28802" s="81"/>
      <c r="AU28802" s="25"/>
    </row>
    <row r="28803">
      <c r="D28803" s="10"/>
      <c r="E28803" s="10"/>
      <c r="G28803" s="81"/>
      <c r="AU28803" s="25"/>
    </row>
    <row r="28804">
      <c r="D28804" s="10"/>
      <c r="E28804" s="10"/>
      <c r="G28804" s="81"/>
      <c r="AU28804" s="25"/>
    </row>
    <row r="28805">
      <c r="D28805" s="10"/>
      <c r="E28805" s="10"/>
      <c r="G28805" s="81"/>
      <c r="AU28805" s="25"/>
    </row>
    <row r="28806">
      <c r="D28806" s="10"/>
      <c r="E28806" s="10"/>
      <c r="G28806" s="81"/>
      <c r="AU28806" s="25"/>
    </row>
    <row r="28807">
      <c r="D28807" s="10"/>
      <c r="E28807" s="10"/>
      <c r="G28807" s="81"/>
      <c r="AU28807" s="25"/>
    </row>
    <row r="28808">
      <c r="D28808" s="10"/>
      <c r="E28808" s="10"/>
      <c r="G28808" s="81"/>
      <c r="AU28808" s="25"/>
    </row>
    <row r="28809">
      <c r="D28809" s="10"/>
      <c r="E28809" s="10"/>
      <c r="G28809" s="81"/>
      <c r="AU28809" s="25"/>
    </row>
    <row r="28810">
      <c r="D28810" s="10"/>
      <c r="E28810" s="10"/>
      <c r="G28810" s="81"/>
      <c r="AU28810" s="25"/>
    </row>
    <row r="28811">
      <c r="D28811" s="10"/>
      <c r="E28811" s="10"/>
      <c r="G28811" s="81"/>
      <c r="AU28811" s="25"/>
    </row>
    <row r="28812">
      <c r="D28812" s="10"/>
      <c r="E28812" s="10"/>
      <c r="G28812" s="81"/>
      <c r="AU28812" s="25"/>
    </row>
    <row r="28813">
      <c r="D28813" s="10"/>
      <c r="E28813" s="10"/>
      <c r="G28813" s="81"/>
      <c r="AU28813" s="25"/>
    </row>
    <row r="28814">
      <c r="D28814" s="10"/>
      <c r="E28814" s="10"/>
      <c r="G28814" s="81"/>
      <c r="AU28814" s="25"/>
    </row>
    <row r="28815">
      <c r="D28815" s="10"/>
      <c r="E28815" s="10"/>
      <c r="G28815" s="81"/>
      <c r="AU28815" s="25"/>
    </row>
    <row r="28816">
      <c r="D28816" s="10"/>
      <c r="E28816" s="10"/>
      <c r="G28816" s="81"/>
      <c r="AU28816" s="25"/>
    </row>
    <row r="28817">
      <c r="D28817" s="10"/>
      <c r="E28817" s="10"/>
      <c r="G28817" s="81"/>
      <c r="AU28817" s="25"/>
    </row>
    <row r="28818">
      <c r="D28818" s="10"/>
      <c r="E28818" s="10"/>
      <c r="G28818" s="81"/>
      <c r="AU28818" s="25"/>
    </row>
    <row r="28819">
      <c r="D28819" s="10"/>
      <c r="E28819" s="10"/>
      <c r="G28819" s="81"/>
      <c r="AU28819" s="25"/>
    </row>
    <row r="28820">
      <c r="D28820" s="10"/>
      <c r="E28820" s="10"/>
      <c r="G28820" s="81"/>
      <c r="AU28820" s="25"/>
    </row>
    <row r="28821">
      <c r="D28821" s="10"/>
      <c r="E28821" s="10"/>
      <c r="G28821" s="81"/>
      <c r="AU28821" s="25"/>
    </row>
    <row r="28822">
      <c r="D28822" s="10"/>
      <c r="E28822" s="10"/>
      <c r="G28822" s="81"/>
      <c r="AU28822" s="25"/>
    </row>
    <row r="28823">
      <c r="D28823" s="10"/>
      <c r="E28823" s="10"/>
      <c r="G28823" s="81"/>
      <c r="AU28823" s="25"/>
    </row>
    <row r="28824">
      <c r="D28824" s="10"/>
      <c r="E28824" s="10"/>
      <c r="G28824" s="81"/>
      <c r="AU28824" s="25"/>
    </row>
    <row r="28825">
      <c r="D28825" s="10"/>
      <c r="E28825" s="10"/>
      <c r="G28825" s="81"/>
      <c r="AU28825" s="25"/>
    </row>
    <row r="28826">
      <c r="D28826" s="10"/>
      <c r="E28826" s="10"/>
      <c r="G28826" s="81"/>
      <c r="AU28826" s="25"/>
    </row>
    <row r="28827">
      <c r="D28827" s="10"/>
      <c r="E28827" s="10"/>
      <c r="G28827" s="81"/>
      <c r="AU28827" s="25"/>
    </row>
    <row r="28828">
      <c r="D28828" s="10"/>
      <c r="E28828" s="10"/>
      <c r="G28828" s="81"/>
      <c r="AU28828" s="25"/>
    </row>
    <row r="28829">
      <c r="D28829" s="10"/>
      <c r="E28829" s="10"/>
      <c r="G28829" s="81"/>
      <c r="AU28829" s="25"/>
    </row>
    <row r="28830">
      <c r="D28830" s="10"/>
      <c r="E28830" s="10"/>
      <c r="G28830" s="81"/>
      <c r="AU28830" s="25"/>
    </row>
    <row r="28831">
      <c r="D28831" s="10"/>
      <c r="E28831" s="10"/>
      <c r="G28831" s="81"/>
      <c r="AU28831" s="25"/>
    </row>
    <row r="28832">
      <c r="D28832" s="10"/>
      <c r="E28832" s="10"/>
      <c r="G28832" s="81"/>
      <c r="AU28832" s="25"/>
    </row>
    <row r="28833">
      <c r="D28833" s="10"/>
      <c r="E28833" s="10"/>
      <c r="G28833" s="81"/>
      <c r="AU28833" s="25"/>
    </row>
    <row r="28834">
      <c r="D28834" s="10"/>
      <c r="E28834" s="10"/>
      <c r="G28834" s="81"/>
      <c r="AU28834" s="25"/>
    </row>
    <row r="28835">
      <c r="D28835" s="10"/>
      <c r="E28835" s="10"/>
      <c r="G28835" s="81"/>
      <c r="AU28835" s="25"/>
    </row>
    <row r="28836">
      <c r="D28836" s="10"/>
      <c r="E28836" s="10"/>
      <c r="G28836" s="81"/>
      <c r="AU28836" s="25"/>
    </row>
    <row r="28837">
      <c r="D28837" s="10"/>
      <c r="E28837" s="10"/>
      <c r="G28837" s="81"/>
      <c r="AU28837" s="25"/>
    </row>
    <row r="28838">
      <c r="D28838" s="10"/>
      <c r="E28838" s="10"/>
      <c r="G28838" s="81"/>
      <c r="AU28838" s="25"/>
    </row>
    <row r="28839">
      <c r="D28839" s="10"/>
      <c r="E28839" s="10"/>
      <c r="G28839" s="81"/>
      <c r="AU28839" s="25"/>
    </row>
    <row r="28840">
      <c r="D28840" s="10"/>
      <c r="E28840" s="10"/>
      <c r="G28840" s="81"/>
      <c r="AU28840" s="25"/>
    </row>
    <row r="28841">
      <c r="D28841" s="10"/>
      <c r="E28841" s="10"/>
      <c r="G28841" s="81"/>
      <c r="AU28841" s="25"/>
    </row>
    <row r="28842">
      <c r="D28842" s="10"/>
      <c r="E28842" s="10"/>
      <c r="G28842" s="81"/>
      <c r="AU28842" s="25"/>
    </row>
    <row r="28843">
      <c r="D28843" s="10"/>
      <c r="E28843" s="10"/>
      <c r="G28843" s="81"/>
      <c r="AU28843" s="25"/>
    </row>
    <row r="28844">
      <c r="D28844" s="10"/>
      <c r="E28844" s="10"/>
      <c r="G28844" s="81"/>
      <c r="AU28844" s="25"/>
    </row>
    <row r="28845">
      <c r="D28845" s="10"/>
      <c r="E28845" s="10"/>
      <c r="G28845" s="81"/>
      <c r="AU28845" s="25"/>
    </row>
    <row r="28846">
      <c r="D28846" s="10"/>
      <c r="E28846" s="10"/>
      <c r="G28846" s="81"/>
      <c r="AU28846" s="25"/>
    </row>
    <row r="28847">
      <c r="D28847" s="10"/>
      <c r="E28847" s="10"/>
      <c r="G28847" s="81"/>
      <c r="AU28847" s="25"/>
    </row>
    <row r="28848">
      <c r="D28848" s="10"/>
      <c r="E28848" s="10"/>
      <c r="G28848" s="81"/>
      <c r="AU28848" s="25"/>
    </row>
    <row r="28849">
      <c r="D28849" s="10"/>
      <c r="E28849" s="10"/>
      <c r="G28849" s="81"/>
      <c r="AU28849" s="25"/>
    </row>
    <row r="28850">
      <c r="D28850" s="10"/>
      <c r="E28850" s="10"/>
      <c r="G28850" s="81"/>
      <c r="AU28850" s="25"/>
    </row>
    <row r="28851">
      <c r="D28851" s="10"/>
      <c r="E28851" s="10"/>
      <c r="G28851" s="81"/>
      <c r="AU28851" s="25"/>
    </row>
    <row r="28852">
      <c r="D28852" s="10"/>
      <c r="E28852" s="10"/>
      <c r="G28852" s="81"/>
      <c r="AU28852" s="25"/>
    </row>
    <row r="28853">
      <c r="D28853" s="10"/>
      <c r="E28853" s="10"/>
      <c r="G28853" s="81"/>
      <c r="AU28853" s="25"/>
    </row>
    <row r="28854">
      <c r="D28854" s="10"/>
      <c r="E28854" s="10"/>
      <c r="G28854" s="81"/>
      <c r="AU28854" s="25"/>
    </row>
    <row r="28855">
      <c r="D28855" s="10"/>
      <c r="E28855" s="10"/>
      <c r="G28855" s="81"/>
      <c r="AU28855" s="25"/>
    </row>
    <row r="28856">
      <c r="D28856" s="10"/>
      <c r="E28856" s="10"/>
      <c r="G28856" s="81"/>
      <c r="AU28856" s="25"/>
    </row>
    <row r="28857">
      <c r="D28857" s="10"/>
      <c r="E28857" s="10"/>
      <c r="G28857" s="81"/>
      <c r="AU28857" s="25"/>
    </row>
    <row r="28858">
      <c r="D28858" s="10"/>
      <c r="E28858" s="10"/>
      <c r="G28858" s="81"/>
      <c r="AU28858" s="25"/>
    </row>
    <row r="28859">
      <c r="D28859" s="10"/>
      <c r="E28859" s="10"/>
      <c r="G28859" s="81"/>
      <c r="AU28859" s="25"/>
    </row>
    <row r="28860">
      <c r="D28860" s="10"/>
      <c r="E28860" s="10"/>
      <c r="G28860" s="81"/>
      <c r="AU28860" s="25"/>
    </row>
    <row r="28861">
      <c r="D28861" s="10"/>
      <c r="E28861" s="10"/>
      <c r="G28861" s="81"/>
      <c r="AU28861" s="25"/>
    </row>
    <row r="28862">
      <c r="D28862" s="10"/>
      <c r="E28862" s="10"/>
      <c r="G28862" s="81"/>
      <c r="AU28862" s="25"/>
    </row>
    <row r="28863">
      <c r="D28863" s="10"/>
      <c r="E28863" s="10"/>
      <c r="G28863" s="81"/>
      <c r="AU28863" s="25"/>
    </row>
    <row r="28864">
      <c r="D28864" s="10"/>
      <c r="E28864" s="10"/>
      <c r="G28864" s="81"/>
      <c r="AU28864" s="25"/>
    </row>
    <row r="28865">
      <c r="D28865" s="10"/>
      <c r="E28865" s="10"/>
      <c r="G28865" s="81"/>
      <c r="AU28865" s="25"/>
    </row>
    <row r="28866">
      <c r="D28866" s="10"/>
      <c r="E28866" s="10"/>
      <c r="G28866" s="81"/>
      <c r="AU28866" s="25"/>
    </row>
    <row r="28867">
      <c r="D28867" s="10"/>
      <c r="E28867" s="10"/>
      <c r="G28867" s="81"/>
      <c r="AU28867" s="25"/>
    </row>
    <row r="28868">
      <c r="D28868" s="10"/>
      <c r="E28868" s="10"/>
      <c r="G28868" s="81"/>
      <c r="AU28868" s="25"/>
    </row>
    <row r="28869">
      <c r="D28869" s="10"/>
      <c r="E28869" s="10"/>
      <c r="G28869" s="81"/>
      <c r="AU28869" s="25"/>
    </row>
    <row r="28870">
      <c r="D28870" s="10"/>
      <c r="E28870" s="10"/>
      <c r="G28870" s="81"/>
      <c r="AU28870" s="25"/>
    </row>
    <row r="28871">
      <c r="D28871" s="10"/>
      <c r="E28871" s="10"/>
      <c r="G28871" s="81"/>
      <c r="AU28871" s="25"/>
    </row>
    <row r="28872">
      <c r="D28872" s="10"/>
      <c r="E28872" s="10"/>
      <c r="G28872" s="81"/>
      <c r="AU28872" s="25"/>
    </row>
    <row r="28873">
      <c r="D28873" s="10"/>
      <c r="E28873" s="10"/>
      <c r="G28873" s="81"/>
      <c r="AU28873" s="25"/>
    </row>
    <row r="28874">
      <c r="D28874" s="10"/>
      <c r="E28874" s="10"/>
      <c r="G28874" s="81"/>
      <c r="AU28874" s="25"/>
    </row>
    <row r="28875">
      <c r="D28875" s="10"/>
      <c r="E28875" s="10"/>
      <c r="G28875" s="81"/>
      <c r="AU28875" s="25"/>
    </row>
    <row r="28876">
      <c r="D28876" s="10"/>
      <c r="E28876" s="10"/>
      <c r="G28876" s="81"/>
      <c r="AU28876" s="25"/>
    </row>
    <row r="28877">
      <c r="D28877" s="10"/>
      <c r="E28877" s="10"/>
      <c r="G28877" s="81"/>
      <c r="AU28877" s="25"/>
    </row>
    <row r="28878">
      <c r="D28878" s="10"/>
      <c r="E28878" s="10"/>
      <c r="G28878" s="81"/>
      <c r="AU28878" s="25"/>
    </row>
    <row r="28879">
      <c r="D28879" s="10"/>
      <c r="E28879" s="10"/>
      <c r="G28879" s="81"/>
      <c r="AU28879" s="25"/>
    </row>
    <row r="28880">
      <c r="D28880" s="10"/>
      <c r="E28880" s="10"/>
      <c r="G28880" s="81"/>
      <c r="AU28880" s="25"/>
    </row>
    <row r="28881">
      <c r="D28881" s="10"/>
      <c r="E28881" s="10"/>
      <c r="G28881" s="81"/>
      <c r="AU28881" s="25"/>
    </row>
    <row r="28882">
      <c r="D28882" s="10"/>
      <c r="E28882" s="10"/>
      <c r="G28882" s="81"/>
      <c r="AU28882" s="25"/>
    </row>
    <row r="28883">
      <c r="D28883" s="10"/>
      <c r="E28883" s="10"/>
      <c r="G28883" s="81"/>
      <c r="AU28883" s="25"/>
    </row>
    <row r="28884">
      <c r="D28884" s="10"/>
      <c r="E28884" s="10"/>
      <c r="G28884" s="81"/>
      <c r="AU28884" s="25"/>
    </row>
    <row r="28885">
      <c r="D28885" s="10"/>
      <c r="E28885" s="10"/>
      <c r="G28885" s="81"/>
      <c r="AU28885" s="25"/>
    </row>
    <row r="28886">
      <c r="D28886" s="10"/>
      <c r="E28886" s="10"/>
      <c r="G28886" s="81"/>
      <c r="AU28886" s="25"/>
    </row>
    <row r="28887">
      <c r="D28887" s="10"/>
      <c r="E28887" s="10"/>
      <c r="G28887" s="81"/>
      <c r="AU28887" s="25"/>
    </row>
    <row r="28888">
      <c r="D28888" s="10"/>
      <c r="E28888" s="10"/>
      <c r="G28888" s="81"/>
      <c r="AU28888" s="25"/>
    </row>
    <row r="28889">
      <c r="D28889" s="10"/>
      <c r="E28889" s="10"/>
      <c r="G28889" s="81"/>
      <c r="AU28889" s="25"/>
    </row>
    <row r="28890">
      <c r="D28890" s="10"/>
      <c r="E28890" s="10"/>
      <c r="G28890" s="81"/>
      <c r="AU28890" s="25"/>
    </row>
    <row r="28891">
      <c r="D28891" s="10"/>
      <c r="E28891" s="10"/>
      <c r="G28891" s="81"/>
      <c r="AU28891" s="25"/>
    </row>
    <row r="28892">
      <c r="D28892" s="10"/>
      <c r="E28892" s="10"/>
      <c r="G28892" s="81"/>
      <c r="AU28892" s="25"/>
    </row>
    <row r="28893">
      <c r="D28893" s="10"/>
      <c r="E28893" s="10"/>
      <c r="G28893" s="81"/>
      <c r="AU28893" s="25"/>
    </row>
    <row r="28894">
      <c r="D28894" s="10"/>
      <c r="E28894" s="10"/>
      <c r="G28894" s="81"/>
      <c r="AU28894" s="25"/>
    </row>
    <row r="28895">
      <c r="D28895" s="10"/>
      <c r="E28895" s="10"/>
      <c r="G28895" s="81"/>
      <c r="AU28895" s="25"/>
    </row>
    <row r="28896">
      <c r="D28896" s="10"/>
      <c r="E28896" s="10"/>
      <c r="G28896" s="81"/>
      <c r="AU28896" s="25"/>
    </row>
    <row r="28897">
      <c r="D28897" s="10"/>
      <c r="E28897" s="10"/>
      <c r="G28897" s="81"/>
      <c r="AU28897" s="25"/>
    </row>
    <row r="28898">
      <c r="D28898" s="10"/>
      <c r="E28898" s="10"/>
      <c r="G28898" s="81"/>
      <c r="AU28898" s="25"/>
    </row>
    <row r="28899">
      <c r="D28899" s="10"/>
      <c r="E28899" s="10"/>
      <c r="G28899" s="81"/>
      <c r="AU28899" s="25"/>
    </row>
    <row r="28900">
      <c r="D28900" s="10"/>
      <c r="E28900" s="10"/>
      <c r="G28900" s="81"/>
      <c r="AU28900" s="25"/>
    </row>
    <row r="28901">
      <c r="D28901" s="10"/>
      <c r="E28901" s="10"/>
      <c r="G28901" s="81"/>
      <c r="AU28901" s="25"/>
    </row>
    <row r="28902">
      <c r="D28902" s="10"/>
      <c r="E28902" s="10"/>
      <c r="G28902" s="81"/>
      <c r="AU28902" s="25"/>
    </row>
    <row r="28903">
      <c r="D28903" s="10"/>
      <c r="E28903" s="10"/>
      <c r="G28903" s="81"/>
      <c r="AU28903" s="25"/>
    </row>
    <row r="28904">
      <c r="D28904" s="10"/>
      <c r="E28904" s="10"/>
      <c r="G28904" s="81"/>
      <c r="AU28904" s="25"/>
    </row>
    <row r="28905">
      <c r="D28905" s="10"/>
      <c r="E28905" s="10"/>
      <c r="G28905" s="81"/>
      <c r="AU28905" s="25"/>
    </row>
    <row r="28906">
      <c r="D28906" s="10"/>
      <c r="E28906" s="10"/>
      <c r="G28906" s="81"/>
      <c r="AU28906" s="25"/>
    </row>
    <row r="28907">
      <c r="D28907" s="10"/>
      <c r="E28907" s="10"/>
      <c r="G28907" s="81"/>
      <c r="AU28907" s="25"/>
    </row>
    <row r="28908">
      <c r="D28908" s="10"/>
      <c r="E28908" s="10"/>
      <c r="G28908" s="81"/>
      <c r="AU28908" s="25"/>
    </row>
    <row r="28909">
      <c r="D28909" s="10"/>
      <c r="E28909" s="10"/>
      <c r="G28909" s="81"/>
      <c r="AU28909" s="25"/>
    </row>
    <row r="28910">
      <c r="D28910" s="10"/>
      <c r="E28910" s="10"/>
      <c r="G28910" s="81"/>
      <c r="AU28910" s="25"/>
    </row>
    <row r="28911">
      <c r="D28911" s="10"/>
      <c r="E28911" s="10"/>
      <c r="G28911" s="81"/>
      <c r="AU28911" s="25"/>
    </row>
    <row r="28912">
      <c r="D28912" s="10"/>
      <c r="E28912" s="10"/>
      <c r="G28912" s="81"/>
      <c r="AU28912" s="25"/>
    </row>
    <row r="28913">
      <c r="D28913" s="10"/>
      <c r="E28913" s="10"/>
      <c r="G28913" s="81"/>
      <c r="AU28913" s="25"/>
    </row>
    <row r="28914">
      <c r="D28914" s="10"/>
      <c r="E28914" s="10"/>
      <c r="G28914" s="81"/>
      <c r="AU28914" s="25"/>
    </row>
    <row r="28915">
      <c r="D28915" s="10"/>
      <c r="E28915" s="10"/>
      <c r="G28915" s="81"/>
      <c r="AU28915" s="25"/>
    </row>
    <row r="28916">
      <c r="D28916" s="10"/>
      <c r="E28916" s="10"/>
      <c r="G28916" s="81"/>
      <c r="AU28916" s="25"/>
    </row>
    <row r="28917">
      <c r="D28917" s="10"/>
      <c r="E28917" s="10"/>
      <c r="G28917" s="81"/>
      <c r="AU28917" s="25"/>
    </row>
    <row r="28918">
      <c r="D28918" s="10"/>
      <c r="E28918" s="10"/>
      <c r="G28918" s="81"/>
      <c r="AU28918" s="25"/>
    </row>
    <row r="28919">
      <c r="D28919" s="10"/>
      <c r="E28919" s="10"/>
      <c r="G28919" s="81"/>
      <c r="AU28919" s="25"/>
    </row>
    <row r="28920">
      <c r="D28920" s="10"/>
      <c r="E28920" s="10"/>
      <c r="G28920" s="81"/>
      <c r="AU28920" s="25"/>
    </row>
    <row r="28921">
      <c r="D28921" s="10"/>
      <c r="E28921" s="10"/>
      <c r="G28921" s="81"/>
      <c r="AU28921" s="25"/>
    </row>
    <row r="28922">
      <c r="D28922" s="10"/>
      <c r="E28922" s="10"/>
      <c r="G28922" s="81"/>
      <c r="AU28922" s="25"/>
    </row>
    <row r="28923">
      <c r="D28923" s="10"/>
      <c r="E28923" s="10"/>
      <c r="G28923" s="81"/>
      <c r="AU28923" s="25"/>
    </row>
    <row r="28924">
      <c r="D28924" s="10"/>
      <c r="E28924" s="10"/>
      <c r="G28924" s="81"/>
      <c r="AU28924" s="25"/>
    </row>
    <row r="28925">
      <c r="D28925" s="10"/>
      <c r="E28925" s="10"/>
      <c r="G28925" s="81"/>
      <c r="AU28925" s="25"/>
    </row>
    <row r="28926">
      <c r="D28926" s="10"/>
      <c r="E28926" s="10"/>
      <c r="G28926" s="81"/>
      <c r="AU28926" s="25"/>
    </row>
    <row r="28927">
      <c r="D28927" s="10"/>
      <c r="E28927" s="10"/>
      <c r="G28927" s="81"/>
      <c r="AU28927" s="25"/>
    </row>
    <row r="28928">
      <c r="D28928" s="10"/>
      <c r="E28928" s="10"/>
      <c r="G28928" s="81"/>
      <c r="AU28928" s="25"/>
    </row>
    <row r="28929">
      <c r="D28929" s="10"/>
      <c r="E28929" s="10"/>
      <c r="G28929" s="81"/>
      <c r="AU28929" s="25"/>
    </row>
    <row r="28930">
      <c r="D28930" s="10"/>
      <c r="E28930" s="10"/>
      <c r="G28930" s="81"/>
      <c r="AU28930" s="25"/>
    </row>
    <row r="28931">
      <c r="D28931" s="10"/>
      <c r="E28931" s="10"/>
      <c r="G28931" s="81"/>
      <c r="AU28931" s="25"/>
    </row>
    <row r="28932">
      <c r="D28932" s="10"/>
      <c r="E28932" s="10"/>
      <c r="G28932" s="81"/>
      <c r="AU28932" s="25"/>
    </row>
    <row r="28933">
      <c r="D28933" s="10"/>
      <c r="E28933" s="10"/>
      <c r="G28933" s="81"/>
      <c r="AU28933" s="25"/>
    </row>
    <row r="28934">
      <c r="D28934" s="10"/>
      <c r="E28934" s="10"/>
      <c r="G28934" s="81"/>
      <c r="AU28934" s="25"/>
    </row>
    <row r="28935">
      <c r="D28935" s="10"/>
      <c r="E28935" s="10"/>
      <c r="G28935" s="81"/>
      <c r="AU28935" s="25"/>
    </row>
    <row r="28936">
      <c r="D28936" s="10"/>
      <c r="E28936" s="10"/>
      <c r="G28936" s="81"/>
      <c r="AU28936" s="25"/>
    </row>
    <row r="28937">
      <c r="D28937" s="10"/>
      <c r="E28937" s="10"/>
      <c r="G28937" s="81"/>
      <c r="AU28937" s="25"/>
    </row>
    <row r="28938">
      <c r="D28938" s="10"/>
      <c r="E28938" s="10"/>
      <c r="G28938" s="81"/>
      <c r="AU28938" s="25"/>
    </row>
    <row r="28939">
      <c r="D28939" s="10"/>
      <c r="E28939" s="10"/>
      <c r="G28939" s="81"/>
      <c r="AU28939" s="25"/>
    </row>
    <row r="28940">
      <c r="D28940" s="10"/>
      <c r="E28940" s="10"/>
      <c r="G28940" s="81"/>
      <c r="AU28940" s="25"/>
    </row>
    <row r="28941">
      <c r="D28941" s="10"/>
      <c r="E28941" s="10"/>
      <c r="G28941" s="81"/>
      <c r="AU28941" s="25"/>
    </row>
    <row r="28942">
      <c r="D28942" s="10"/>
      <c r="E28942" s="10"/>
      <c r="G28942" s="81"/>
      <c r="AU28942" s="25"/>
    </row>
    <row r="28943">
      <c r="D28943" s="10"/>
      <c r="E28943" s="10"/>
      <c r="G28943" s="81"/>
      <c r="AU28943" s="25"/>
    </row>
    <row r="28944">
      <c r="D28944" s="10"/>
      <c r="E28944" s="10"/>
      <c r="G28944" s="81"/>
      <c r="AU28944" s="25"/>
    </row>
    <row r="28945">
      <c r="D28945" s="10"/>
      <c r="E28945" s="10"/>
      <c r="G28945" s="81"/>
      <c r="AU28945" s="25"/>
    </row>
    <row r="28946">
      <c r="D28946" s="10"/>
      <c r="E28946" s="10"/>
      <c r="G28946" s="81"/>
      <c r="AU28946" s="25"/>
    </row>
    <row r="28947">
      <c r="D28947" s="10"/>
      <c r="E28947" s="10"/>
      <c r="G28947" s="81"/>
      <c r="AU28947" s="25"/>
    </row>
    <row r="28948">
      <c r="D28948" s="10"/>
      <c r="E28948" s="10"/>
      <c r="G28948" s="81"/>
      <c r="AU28948" s="25"/>
    </row>
    <row r="28949">
      <c r="D28949" s="10"/>
      <c r="E28949" s="10"/>
      <c r="G28949" s="81"/>
      <c r="AU28949" s="25"/>
    </row>
    <row r="28950">
      <c r="D28950" s="10"/>
      <c r="E28950" s="10"/>
      <c r="G28950" s="81"/>
      <c r="AU28950" s="25"/>
    </row>
    <row r="28951">
      <c r="D28951" s="10"/>
      <c r="E28951" s="10"/>
      <c r="G28951" s="81"/>
      <c r="AU28951" s="25"/>
    </row>
    <row r="28952">
      <c r="D28952" s="10"/>
      <c r="E28952" s="10"/>
      <c r="G28952" s="81"/>
      <c r="AU28952" s="25"/>
    </row>
    <row r="28953">
      <c r="D28953" s="10"/>
      <c r="E28953" s="10"/>
      <c r="G28953" s="81"/>
      <c r="AU28953" s="25"/>
    </row>
    <row r="28954">
      <c r="D28954" s="10"/>
      <c r="E28954" s="10"/>
      <c r="G28954" s="81"/>
      <c r="AU28954" s="25"/>
    </row>
    <row r="28955">
      <c r="D28955" s="10"/>
      <c r="E28955" s="10"/>
      <c r="G28955" s="81"/>
      <c r="AU28955" s="25"/>
    </row>
    <row r="28956">
      <c r="D28956" s="10"/>
      <c r="E28956" s="10"/>
      <c r="G28956" s="81"/>
      <c r="AU28956" s="25"/>
    </row>
    <row r="28957">
      <c r="D28957" s="10"/>
      <c r="E28957" s="10"/>
      <c r="G28957" s="81"/>
      <c r="AU28957" s="25"/>
    </row>
    <row r="28958">
      <c r="D28958" s="10"/>
      <c r="E28958" s="10"/>
      <c r="G28958" s="81"/>
      <c r="AU28958" s="25"/>
    </row>
    <row r="28959">
      <c r="D28959" s="10"/>
      <c r="E28959" s="10"/>
      <c r="G28959" s="81"/>
      <c r="AU28959" s="25"/>
    </row>
    <row r="28960">
      <c r="D28960" s="10"/>
      <c r="E28960" s="10"/>
      <c r="G28960" s="81"/>
      <c r="AU28960" s="25"/>
    </row>
    <row r="28961">
      <c r="D28961" s="10"/>
      <c r="E28961" s="10"/>
      <c r="G28961" s="81"/>
      <c r="AU28961" s="25"/>
    </row>
    <row r="28962">
      <c r="D28962" s="10"/>
      <c r="E28962" s="10"/>
      <c r="G28962" s="81"/>
      <c r="AU28962" s="25"/>
    </row>
    <row r="28963">
      <c r="D28963" s="10"/>
      <c r="E28963" s="10"/>
      <c r="G28963" s="81"/>
      <c r="AU28963" s="25"/>
    </row>
    <row r="28964">
      <c r="D28964" s="10"/>
      <c r="E28964" s="10"/>
      <c r="G28964" s="81"/>
      <c r="AU28964" s="25"/>
    </row>
    <row r="28965">
      <c r="D28965" s="10"/>
      <c r="E28965" s="10"/>
      <c r="G28965" s="81"/>
      <c r="AU28965" s="25"/>
    </row>
    <row r="28966">
      <c r="D28966" s="10"/>
      <c r="E28966" s="10"/>
      <c r="G28966" s="81"/>
      <c r="AU28966" s="25"/>
    </row>
    <row r="28967">
      <c r="D28967" s="10"/>
      <c r="E28967" s="10"/>
      <c r="G28967" s="81"/>
      <c r="AU28967" s="25"/>
    </row>
    <row r="28968">
      <c r="D28968" s="10"/>
      <c r="E28968" s="10"/>
      <c r="G28968" s="81"/>
      <c r="AU28968" s="25"/>
    </row>
    <row r="28969">
      <c r="D28969" s="10"/>
      <c r="E28969" s="10"/>
      <c r="G28969" s="81"/>
      <c r="AU28969" s="25"/>
    </row>
    <row r="28970">
      <c r="D28970" s="10"/>
      <c r="E28970" s="10"/>
      <c r="G28970" s="81"/>
      <c r="AU28970" s="25"/>
    </row>
    <row r="28971">
      <c r="D28971" s="10"/>
      <c r="E28971" s="10"/>
      <c r="G28971" s="81"/>
      <c r="AU28971" s="25"/>
    </row>
    <row r="28972">
      <c r="D28972" s="10"/>
      <c r="E28972" s="10"/>
      <c r="G28972" s="81"/>
      <c r="AU28972" s="25"/>
    </row>
    <row r="28973">
      <c r="D28973" s="10"/>
      <c r="E28973" s="10"/>
      <c r="G28973" s="81"/>
      <c r="AU28973" s="25"/>
    </row>
    <row r="28974">
      <c r="D28974" s="10"/>
      <c r="E28974" s="10"/>
      <c r="G28974" s="81"/>
      <c r="AU28974" s="25"/>
    </row>
    <row r="28975">
      <c r="D28975" s="10"/>
      <c r="E28975" s="10"/>
      <c r="G28975" s="81"/>
      <c r="AU28975" s="25"/>
    </row>
    <row r="28976">
      <c r="D28976" s="10"/>
      <c r="E28976" s="10"/>
      <c r="G28976" s="81"/>
      <c r="AU28976" s="25"/>
    </row>
    <row r="28977">
      <c r="D28977" s="10"/>
      <c r="E28977" s="10"/>
      <c r="G28977" s="81"/>
      <c r="AU28977" s="25"/>
    </row>
    <row r="28978">
      <c r="D28978" s="10"/>
      <c r="E28978" s="10"/>
      <c r="G28978" s="81"/>
      <c r="AU28978" s="25"/>
    </row>
    <row r="28979">
      <c r="D28979" s="10"/>
      <c r="E28979" s="10"/>
      <c r="G28979" s="81"/>
      <c r="AU28979" s="25"/>
    </row>
    <row r="28980">
      <c r="D28980" s="10"/>
      <c r="E28980" s="10"/>
      <c r="G28980" s="81"/>
      <c r="AU28980" s="25"/>
    </row>
    <row r="28981">
      <c r="D28981" s="10"/>
      <c r="E28981" s="10"/>
      <c r="G28981" s="81"/>
      <c r="AU28981" s="25"/>
    </row>
    <row r="28982">
      <c r="D28982" s="10"/>
      <c r="E28982" s="10"/>
      <c r="G28982" s="81"/>
      <c r="AU28982" s="25"/>
    </row>
    <row r="28983">
      <c r="D28983" s="10"/>
      <c r="E28983" s="10"/>
      <c r="G28983" s="81"/>
      <c r="AU28983" s="25"/>
    </row>
    <row r="28984">
      <c r="D28984" s="10"/>
      <c r="E28984" s="10"/>
      <c r="G28984" s="81"/>
      <c r="AU28984" s="25"/>
    </row>
    <row r="28985">
      <c r="D28985" s="10"/>
      <c r="E28985" s="10"/>
      <c r="G28985" s="81"/>
      <c r="AU28985" s="25"/>
    </row>
    <row r="28986">
      <c r="D28986" s="10"/>
      <c r="E28986" s="10"/>
      <c r="G28986" s="81"/>
      <c r="AU28986" s="25"/>
    </row>
    <row r="28987">
      <c r="D28987" s="10"/>
      <c r="E28987" s="10"/>
      <c r="G28987" s="81"/>
      <c r="AU28987" s="25"/>
    </row>
    <row r="28988">
      <c r="D28988" s="10"/>
      <c r="E28988" s="10"/>
      <c r="G28988" s="81"/>
      <c r="AU28988" s="25"/>
    </row>
    <row r="28989">
      <c r="D28989" s="10"/>
      <c r="E28989" s="10"/>
      <c r="G28989" s="81"/>
      <c r="AU28989" s="25"/>
    </row>
    <row r="28990">
      <c r="D28990" s="10"/>
      <c r="E28990" s="10"/>
      <c r="G28990" s="81"/>
      <c r="AU28990" s="25"/>
    </row>
    <row r="28991">
      <c r="D28991" s="10"/>
      <c r="E28991" s="10"/>
      <c r="G28991" s="81"/>
      <c r="AU28991" s="25"/>
    </row>
    <row r="28992">
      <c r="D28992" s="10"/>
      <c r="E28992" s="10"/>
      <c r="G28992" s="81"/>
      <c r="AU28992" s="25"/>
    </row>
    <row r="28993">
      <c r="D28993" s="10"/>
      <c r="E28993" s="10"/>
      <c r="G28993" s="81"/>
      <c r="AU28993" s="25"/>
    </row>
    <row r="28994">
      <c r="D28994" s="10"/>
      <c r="E28994" s="10"/>
      <c r="G28994" s="81"/>
      <c r="AU28994" s="25"/>
    </row>
    <row r="28995">
      <c r="D28995" s="10"/>
      <c r="E28995" s="10"/>
      <c r="G28995" s="81"/>
      <c r="AU28995" s="25"/>
    </row>
    <row r="28996">
      <c r="D28996" s="10"/>
      <c r="E28996" s="10"/>
      <c r="G28996" s="81"/>
      <c r="AU28996" s="25"/>
    </row>
    <row r="28997">
      <c r="D28997" s="10"/>
      <c r="E28997" s="10"/>
      <c r="G28997" s="81"/>
      <c r="AU28997" s="25"/>
    </row>
    <row r="28998">
      <c r="D28998" s="10"/>
      <c r="E28998" s="10"/>
      <c r="G28998" s="81"/>
      <c r="AU28998" s="25"/>
    </row>
    <row r="28999">
      <c r="D28999" s="10"/>
      <c r="E28999" s="10"/>
      <c r="G28999" s="81"/>
      <c r="AU28999" s="25"/>
    </row>
    <row r="29000">
      <c r="D29000" s="10"/>
      <c r="E29000" s="10"/>
      <c r="G29000" s="81"/>
      <c r="AU29000" s="25"/>
    </row>
    <row r="29001">
      <c r="D29001" s="10"/>
      <c r="E29001" s="10"/>
      <c r="G29001" s="81"/>
      <c r="AU29001" s="25"/>
    </row>
    <row r="29002">
      <c r="D29002" s="10"/>
      <c r="E29002" s="10"/>
      <c r="G29002" s="81"/>
      <c r="AU29002" s="25"/>
    </row>
    <row r="29003">
      <c r="D29003" s="10"/>
      <c r="E29003" s="10"/>
      <c r="G29003" s="81"/>
      <c r="AU29003" s="25"/>
    </row>
    <row r="29004">
      <c r="D29004" s="10"/>
      <c r="E29004" s="10"/>
      <c r="G29004" s="81"/>
      <c r="AU29004" s="25"/>
    </row>
    <row r="29005">
      <c r="D29005" s="10"/>
      <c r="E29005" s="10"/>
      <c r="G29005" s="81"/>
      <c r="AU29005" s="25"/>
    </row>
    <row r="29006">
      <c r="D29006" s="10"/>
      <c r="E29006" s="10"/>
      <c r="G29006" s="81"/>
      <c r="AU29006" s="25"/>
    </row>
    <row r="29007">
      <c r="D29007" s="10"/>
      <c r="E29007" s="10"/>
      <c r="G29007" s="81"/>
      <c r="AU29007" s="25"/>
    </row>
    <row r="29008">
      <c r="D29008" s="10"/>
      <c r="E29008" s="10"/>
      <c r="G29008" s="81"/>
      <c r="AU29008" s="25"/>
    </row>
    <row r="29009">
      <c r="D29009" s="10"/>
      <c r="E29009" s="10"/>
      <c r="G29009" s="81"/>
      <c r="AU29009" s="25"/>
    </row>
    <row r="29010">
      <c r="D29010" s="10"/>
      <c r="E29010" s="10"/>
      <c r="G29010" s="81"/>
      <c r="AU29010" s="25"/>
    </row>
    <row r="29011">
      <c r="D29011" s="10"/>
      <c r="E29011" s="10"/>
      <c r="G29011" s="81"/>
      <c r="AU29011" s="25"/>
    </row>
    <row r="29012">
      <c r="D29012" s="10"/>
      <c r="E29012" s="10"/>
      <c r="G29012" s="81"/>
      <c r="AU29012" s="25"/>
    </row>
    <row r="29013">
      <c r="D29013" s="10"/>
      <c r="E29013" s="10"/>
      <c r="G29013" s="81"/>
      <c r="AU29013" s="25"/>
    </row>
    <row r="29014">
      <c r="D29014" s="10"/>
      <c r="E29014" s="10"/>
      <c r="G29014" s="81"/>
      <c r="AU29014" s="25"/>
    </row>
    <row r="29015">
      <c r="D29015" s="10"/>
      <c r="E29015" s="10"/>
      <c r="G29015" s="81"/>
      <c r="AU29015" s="25"/>
    </row>
    <row r="29016">
      <c r="D29016" s="10"/>
      <c r="E29016" s="10"/>
      <c r="G29016" s="81"/>
      <c r="AU29016" s="25"/>
    </row>
    <row r="29017">
      <c r="D29017" s="10"/>
      <c r="E29017" s="10"/>
      <c r="G29017" s="81"/>
      <c r="AU29017" s="25"/>
    </row>
    <row r="29018">
      <c r="D29018" s="10"/>
      <c r="E29018" s="10"/>
      <c r="G29018" s="81"/>
      <c r="AU29018" s="25"/>
    </row>
    <row r="29019">
      <c r="D29019" s="10"/>
      <c r="E29019" s="10"/>
      <c r="G29019" s="81"/>
      <c r="AU29019" s="25"/>
    </row>
    <row r="29020">
      <c r="D29020" s="10"/>
      <c r="E29020" s="10"/>
      <c r="G29020" s="81"/>
      <c r="AU29020" s="25"/>
    </row>
    <row r="29021">
      <c r="D29021" s="10"/>
      <c r="E29021" s="10"/>
      <c r="G29021" s="81"/>
      <c r="AU29021" s="25"/>
    </row>
    <row r="29022">
      <c r="D29022" s="10"/>
      <c r="E29022" s="10"/>
      <c r="G29022" s="81"/>
      <c r="AU29022" s="25"/>
    </row>
    <row r="29023">
      <c r="D29023" s="10"/>
      <c r="E29023" s="10"/>
      <c r="G29023" s="81"/>
      <c r="AU29023" s="25"/>
    </row>
    <row r="29024">
      <c r="D29024" s="10"/>
      <c r="E29024" s="10"/>
      <c r="G29024" s="81"/>
      <c r="AU29024" s="25"/>
    </row>
    <row r="29025">
      <c r="D29025" s="10"/>
      <c r="E29025" s="10"/>
      <c r="G29025" s="81"/>
      <c r="AU29025" s="25"/>
    </row>
    <row r="29026">
      <c r="D29026" s="10"/>
      <c r="E29026" s="10"/>
      <c r="G29026" s="81"/>
      <c r="AU29026" s="25"/>
    </row>
    <row r="29027">
      <c r="D29027" s="10"/>
      <c r="E29027" s="10"/>
      <c r="G29027" s="81"/>
      <c r="AU29027" s="25"/>
    </row>
    <row r="29028">
      <c r="D29028" s="10"/>
      <c r="E29028" s="10"/>
      <c r="G29028" s="81"/>
      <c r="AU29028" s="25"/>
    </row>
    <row r="29029">
      <c r="D29029" s="10"/>
      <c r="E29029" s="10"/>
      <c r="G29029" s="81"/>
      <c r="AU29029" s="25"/>
    </row>
    <row r="29030">
      <c r="D29030" s="10"/>
      <c r="E29030" s="10"/>
      <c r="G29030" s="81"/>
      <c r="AU29030" s="25"/>
    </row>
    <row r="29031">
      <c r="D29031" s="10"/>
      <c r="E29031" s="10"/>
      <c r="G29031" s="81"/>
      <c r="AU29031" s="25"/>
    </row>
    <row r="29032">
      <c r="D29032" s="10"/>
      <c r="E29032" s="10"/>
      <c r="G29032" s="81"/>
      <c r="AU29032" s="25"/>
    </row>
    <row r="29033">
      <c r="D29033" s="10"/>
      <c r="E29033" s="10"/>
      <c r="G29033" s="81"/>
      <c r="AU29033" s="25"/>
    </row>
    <row r="29034">
      <c r="D29034" s="10"/>
      <c r="E29034" s="10"/>
      <c r="G29034" s="81"/>
      <c r="AU29034" s="25"/>
    </row>
    <row r="29035">
      <c r="D29035" s="10"/>
      <c r="E29035" s="10"/>
      <c r="G29035" s="81"/>
      <c r="AU29035" s="25"/>
    </row>
    <row r="29036">
      <c r="D29036" s="10"/>
      <c r="E29036" s="10"/>
      <c r="G29036" s="81"/>
      <c r="AU29036" s="25"/>
    </row>
    <row r="29037">
      <c r="D29037" s="10"/>
      <c r="E29037" s="10"/>
      <c r="G29037" s="81"/>
      <c r="AU29037" s="25"/>
    </row>
    <row r="29038">
      <c r="D29038" s="10"/>
      <c r="E29038" s="10"/>
      <c r="G29038" s="81"/>
      <c r="AU29038" s="25"/>
    </row>
    <row r="29039">
      <c r="D29039" s="10"/>
      <c r="E29039" s="10"/>
      <c r="G29039" s="81"/>
      <c r="AU29039" s="25"/>
    </row>
    <row r="29040">
      <c r="D29040" s="10"/>
      <c r="E29040" s="10"/>
      <c r="G29040" s="81"/>
      <c r="AU29040" s="25"/>
    </row>
    <row r="29041">
      <c r="D29041" s="10"/>
      <c r="E29041" s="10"/>
      <c r="G29041" s="81"/>
      <c r="AU29041" s="25"/>
    </row>
    <row r="29042">
      <c r="D29042" s="10"/>
      <c r="E29042" s="10"/>
      <c r="G29042" s="81"/>
      <c r="AU29042" s="25"/>
    </row>
    <row r="29043">
      <c r="D29043" s="10"/>
      <c r="E29043" s="10"/>
      <c r="G29043" s="81"/>
      <c r="AU29043" s="25"/>
    </row>
    <row r="29044">
      <c r="D29044" s="10"/>
      <c r="E29044" s="10"/>
      <c r="G29044" s="81"/>
      <c r="AU29044" s="25"/>
    </row>
    <row r="29045">
      <c r="D29045" s="10"/>
      <c r="E29045" s="10"/>
      <c r="G29045" s="81"/>
      <c r="AU29045" s="25"/>
    </row>
    <row r="29046">
      <c r="D29046" s="10"/>
      <c r="E29046" s="10"/>
      <c r="G29046" s="81"/>
      <c r="AU29046" s="25"/>
    </row>
    <row r="29047">
      <c r="D29047" s="10"/>
      <c r="E29047" s="10"/>
      <c r="G29047" s="81"/>
      <c r="AU29047" s="25"/>
    </row>
    <row r="29048">
      <c r="D29048" s="10"/>
      <c r="E29048" s="10"/>
      <c r="G29048" s="81"/>
      <c r="AU29048" s="25"/>
    </row>
    <row r="29049">
      <c r="D29049" s="10"/>
      <c r="E29049" s="10"/>
      <c r="G29049" s="81"/>
      <c r="AU29049" s="25"/>
    </row>
    <row r="29050">
      <c r="D29050" s="10"/>
      <c r="E29050" s="10"/>
      <c r="G29050" s="81"/>
      <c r="AU29050" s="25"/>
    </row>
    <row r="29051">
      <c r="D29051" s="10"/>
      <c r="E29051" s="10"/>
      <c r="G29051" s="81"/>
      <c r="AU29051" s="25"/>
    </row>
    <row r="29052">
      <c r="D29052" s="10"/>
      <c r="E29052" s="10"/>
      <c r="G29052" s="81"/>
      <c r="AU29052" s="25"/>
    </row>
    <row r="29053">
      <c r="D29053" s="10"/>
      <c r="E29053" s="10"/>
      <c r="G29053" s="81"/>
      <c r="AU29053" s="25"/>
    </row>
    <row r="29054">
      <c r="D29054" s="10"/>
      <c r="E29054" s="10"/>
      <c r="G29054" s="81"/>
      <c r="AU29054" s="25"/>
    </row>
    <row r="29055">
      <c r="D29055" s="10"/>
      <c r="E29055" s="10"/>
      <c r="G29055" s="81"/>
      <c r="AU29055" s="25"/>
    </row>
    <row r="29056">
      <c r="D29056" s="10"/>
      <c r="E29056" s="10"/>
      <c r="G29056" s="81"/>
      <c r="AU29056" s="25"/>
    </row>
    <row r="29057">
      <c r="D29057" s="10"/>
      <c r="E29057" s="10"/>
      <c r="G29057" s="81"/>
      <c r="AU29057" s="25"/>
    </row>
    <row r="29058">
      <c r="D29058" s="10"/>
      <c r="E29058" s="10"/>
      <c r="G29058" s="81"/>
      <c r="AU29058" s="25"/>
    </row>
    <row r="29059">
      <c r="D29059" s="10"/>
      <c r="E29059" s="10"/>
      <c r="G29059" s="81"/>
      <c r="AU29059" s="25"/>
    </row>
    <row r="29060">
      <c r="D29060" s="10"/>
      <c r="E29060" s="10"/>
      <c r="G29060" s="81"/>
      <c r="AU29060" s="25"/>
    </row>
    <row r="29061">
      <c r="D29061" s="10"/>
      <c r="E29061" s="10"/>
      <c r="G29061" s="81"/>
      <c r="AU29061" s="25"/>
    </row>
    <row r="29062">
      <c r="D29062" s="10"/>
      <c r="E29062" s="10"/>
      <c r="G29062" s="81"/>
      <c r="AU29062" s="25"/>
    </row>
    <row r="29063">
      <c r="D29063" s="10"/>
      <c r="E29063" s="10"/>
      <c r="G29063" s="81"/>
      <c r="AU29063" s="25"/>
    </row>
    <row r="29064">
      <c r="D29064" s="10"/>
      <c r="E29064" s="10"/>
      <c r="G29064" s="81"/>
      <c r="AU29064" s="25"/>
    </row>
    <row r="29065">
      <c r="D29065" s="10"/>
      <c r="E29065" s="10"/>
      <c r="G29065" s="81"/>
      <c r="AU29065" s="25"/>
    </row>
    <row r="29066">
      <c r="D29066" s="10"/>
      <c r="E29066" s="10"/>
      <c r="G29066" s="81"/>
      <c r="AU29066" s="25"/>
    </row>
    <row r="29067">
      <c r="D29067" s="10"/>
      <c r="E29067" s="10"/>
      <c r="G29067" s="81"/>
      <c r="AU29067" s="25"/>
    </row>
    <row r="29068">
      <c r="D29068" s="10"/>
      <c r="E29068" s="10"/>
      <c r="G29068" s="81"/>
      <c r="AU29068" s="25"/>
    </row>
    <row r="29069">
      <c r="D29069" s="10"/>
      <c r="E29069" s="10"/>
      <c r="G29069" s="81"/>
      <c r="AU29069" s="25"/>
    </row>
    <row r="29070">
      <c r="D29070" s="10"/>
      <c r="E29070" s="10"/>
      <c r="G29070" s="81"/>
      <c r="AU29070" s="25"/>
    </row>
    <row r="29071">
      <c r="D29071" s="10"/>
      <c r="E29071" s="10"/>
      <c r="G29071" s="81"/>
      <c r="AU29071" s="25"/>
    </row>
    <row r="29072">
      <c r="D29072" s="10"/>
      <c r="E29072" s="10"/>
      <c r="G29072" s="81"/>
      <c r="AU29072" s="25"/>
    </row>
    <row r="29073">
      <c r="D29073" s="10"/>
      <c r="E29073" s="10"/>
      <c r="G29073" s="81"/>
      <c r="AU29073" s="25"/>
    </row>
    <row r="29074">
      <c r="D29074" s="10"/>
      <c r="E29074" s="10"/>
      <c r="G29074" s="81"/>
      <c r="AU29074" s="25"/>
    </row>
    <row r="29075">
      <c r="D29075" s="10"/>
      <c r="E29075" s="10"/>
      <c r="G29075" s="81"/>
      <c r="AU29075" s="25"/>
    </row>
    <row r="29076">
      <c r="D29076" s="10"/>
      <c r="E29076" s="10"/>
      <c r="G29076" s="81"/>
      <c r="AU29076" s="25"/>
    </row>
    <row r="29077">
      <c r="D29077" s="10"/>
      <c r="E29077" s="10"/>
      <c r="G29077" s="81"/>
      <c r="AU29077" s="25"/>
    </row>
    <row r="29078">
      <c r="D29078" s="10"/>
      <c r="E29078" s="10"/>
      <c r="G29078" s="81"/>
      <c r="AU29078" s="25"/>
    </row>
    <row r="29079">
      <c r="D29079" s="10"/>
      <c r="E29079" s="10"/>
      <c r="G29079" s="81"/>
      <c r="AU29079" s="25"/>
    </row>
    <row r="29080">
      <c r="D29080" s="10"/>
      <c r="E29080" s="10"/>
      <c r="G29080" s="81"/>
      <c r="AU29080" s="25"/>
    </row>
    <row r="29081">
      <c r="D29081" s="10"/>
      <c r="E29081" s="10"/>
      <c r="G29081" s="81"/>
      <c r="AU29081" s="25"/>
    </row>
    <row r="29082">
      <c r="D29082" s="10"/>
      <c r="E29082" s="10"/>
      <c r="G29082" s="81"/>
      <c r="AU29082" s="25"/>
    </row>
    <row r="29083">
      <c r="D29083" s="10"/>
      <c r="E29083" s="10"/>
      <c r="G29083" s="81"/>
      <c r="AU29083" s="25"/>
    </row>
    <row r="29084">
      <c r="D29084" s="10"/>
      <c r="E29084" s="10"/>
      <c r="G29084" s="81"/>
      <c r="AU29084" s="25"/>
    </row>
    <row r="29085">
      <c r="D29085" s="10"/>
      <c r="E29085" s="10"/>
      <c r="G29085" s="81"/>
      <c r="AU29085" s="25"/>
    </row>
    <row r="29086">
      <c r="D29086" s="10"/>
      <c r="E29086" s="10"/>
      <c r="G29086" s="81"/>
      <c r="AU29086" s="25"/>
    </row>
    <row r="29087">
      <c r="D29087" s="10"/>
      <c r="E29087" s="10"/>
      <c r="G29087" s="81"/>
      <c r="AU29087" s="25"/>
    </row>
    <row r="29088">
      <c r="D29088" s="10"/>
      <c r="E29088" s="10"/>
      <c r="G29088" s="81"/>
      <c r="AU29088" s="25"/>
    </row>
    <row r="29089">
      <c r="D29089" s="10"/>
      <c r="E29089" s="10"/>
      <c r="G29089" s="81"/>
      <c r="AU29089" s="25"/>
    </row>
    <row r="29090">
      <c r="D29090" s="10"/>
      <c r="E29090" s="10"/>
      <c r="G29090" s="81"/>
      <c r="AU29090" s="25"/>
    </row>
    <row r="29091">
      <c r="D29091" s="10"/>
      <c r="E29091" s="10"/>
      <c r="G29091" s="81"/>
      <c r="AU29091" s="25"/>
    </row>
    <row r="29092">
      <c r="D29092" s="10"/>
      <c r="E29092" s="10"/>
      <c r="G29092" s="81"/>
      <c r="AU29092" s="25"/>
    </row>
    <row r="29093">
      <c r="D29093" s="10"/>
      <c r="E29093" s="10"/>
      <c r="G29093" s="81"/>
      <c r="AU29093" s="25"/>
    </row>
    <row r="29094">
      <c r="D29094" s="10"/>
      <c r="E29094" s="10"/>
      <c r="G29094" s="81"/>
      <c r="AU29094" s="25"/>
    </row>
    <row r="29095">
      <c r="D29095" s="10"/>
      <c r="E29095" s="10"/>
      <c r="G29095" s="81"/>
      <c r="AU29095" s="25"/>
    </row>
    <row r="29096">
      <c r="D29096" s="10"/>
      <c r="E29096" s="10"/>
      <c r="G29096" s="81"/>
      <c r="AU29096" s="25"/>
    </row>
    <row r="29097">
      <c r="D29097" s="10"/>
      <c r="E29097" s="10"/>
      <c r="G29097" s="81"/>
      <c r="AU29097" s="25"/>
    </row>
    <row r="29098">
      <c r="D29098" s="10"/>
      <c r="E29098" s="10"/>
      <c r="G29098" s="81"/>
      <c r="AU29098" s="25"/>
    </row>
    <row r="29099">
      <c r="D29099" s="10"/>
      <c r="E29099" s="10"/>
      <c r="G29099" s="81"/>
      <c r="AU29099" s="25"/>
    </row>
    <row r="29100">
      <c r="D29100" s="10"/>
      <c r="E29100" s="10"/>
      <c r="G29100" s="81"/>
      <c r="AU29100" s="25"/>
    </row>
    <row r="29101">
      <c r="D29101" s="10"/>
      <c r="E29101" s="10"/>
      <c r="G29101" s="81"/>
      <c r="AU29101" s="25"/>
    </row>
    <row r="29102">
      <c r="D29102" s="10"/>
      <c r="E29102" s="10"/>
      <c r="G29102" s="81"/>
      <c r="AU29102" s="25"/>
    </row>
    <row r="29103">
      <c r="D29103" s="10"/>
      <c r="E29103" s="10"/>
      <c r="G29103" s="81"/>
      <c r="AU29103" s="25"/>
    </row>
    <row r="29104">
      <c r="D29104" s="10"/>
      <c r="E29104" s="10"/>
      <c r="G29104" s="81"/>
      <c r="AU29104" s="25"/>
    </row>
    <row r="29105">
      <c r="D29105" s="10"/>
      <c r="E29105" s="10"/>
      <c r="G29105" s="81"/>
      <c r="AU29105" s="25"/>
    </row>
    <row r="29106">
      <c r="D29106" s="10"/>
      <c r="E29106" s="10"/>
      <c r="G29106" s="81"/>
      <c r="AU29106" s="25"/>
    </row>
    <row r="29107">
      <c r="D29107" s="10"/>
      <c r="E29107" s="10"/>
      <c r="G29107" s="81"/>
      <c r="AU29107" s="25"/>
    </row>
    <row r="29108">
      <c r="D29108" s="10"/>
      <c r="E29108" s="10"/>
      <c r="G29108" s="81"/>
      <c r="AU29108" s="25"/>
    </row>
    <row r="29109">
      <c r="D29109" s="10"/>
      <c r="E29109" s="10"/>
      <c r="G29109" s="81"/>
      <c r="AU29109" s="25"/>
    </row>
    <row r="29110">
      <c r="D29110" s="10"/>
      <c r="E29110" s="10"/>
      <c r="G29110" s="81"/>
      <c r="AU29110" s="25"/>
    </row>
    <row r="29111">
      <c r="D29111" s="10"/>
      <c r="E29111" s="10"/>
      <c r="G29111" s="81"/>
      <c r="AU29111" s="25"/>
    </row>
    <row r="29112">
      <c r="D29112" s="10"/>
      <c r="E29112" s="10"/>
      <c r="G29112" s="81"/>
      <c r="AU29112" s="25"/>
    </row>
    <row r="29113">
      <c r="D29113" s="10"/>
      <c r="E29113" s="10"/>
      <c r="G29113" s="81"/>
      <c r="AU29113" s="25"/>
    </row>
    <row r="29114">
      <c r="D29114" s="10"/>
      <c r="E29114" s="10"/>
      <c r="G29114" s="81"/>
      <c r="AU29114" s="25"/>
    </row>
    <row r="29115">
      <c r="D29115" s="10"/>
      <c r="E29115" s="10"/>
      <c r="G29115" s="81"/>
      <c r="AU29115" s="25"/>
    </row>
    <row r="29116">
      <c r="D29116" s="10"/>
      <c r="E29116" s="10"/>
      <c r="G29116" s="81"/>
      <c r="AU29116" s="25"/>
    </row>
    <row r="29117">
      <c r="D29117" s="10"/>
      <c r="E29117" s="10"/>
      <c r="G29117" s="81"/>
      <c r="AU29117" s="25"/>
    </row>
    <row r="29118">
      <c r="D29118" s="10"/>
      <c r="E29118" s="10"/>
      <c r="G29118" s="81"/>
      <c r="AU29118" s="25"/>
    </row>
    <row r="29119">
      <c r="D29119" s="10"/>
      <c r="E29119" s="10"/>
      <c r="G29119" s="81"/>
      <c r="AU29119" s="25"/>
    </row>
    <row r="29120">
      <c r="D29120" s="10"/>
      <c r="E29120" s="10"/>
      <c r="G29120" s="81"/>
      <c r="AU29120" s="25"/>
    </row>
    <row r="29121">
      <c r="D29121" s="10"/>
      <c r="E29121" s="10"/>
      <c r="G29121" s="81"/>
      <c r="AU29121" s="25"/>
    </row>
    <row r="29122">
      <c r="D29122" s="10"/>
      <c r="E29122" s="10"/>
      <c r="G29122" s="81"/>
      <c r="AU29122" s="25"/>
    </row>
    <row r="29123">
      <c r="D29123" s="10"/>
      <c r="E29123" s="10"/>
      <c r="G29123" s="81"/>
      <c r="AU29123" s="25"/>
    </row>
    <row r="29124">
      <c r="D29124" s="10"/>
      <c r="E29124" s="10"/>
      <c r="G29124" s="81"/>
      <c r="AU29124" s="25"/>
    </row>
    <row r="29125">
      <c r="D29125" s="10"/>
      <c r="E29125" s="10"/>
      <c r="G29125" s="81"/>
      <c r="AU29125" s="25"/>
    </row>
    <row r="29126">
      <c r="D29126" s="10"/>
      <c r="E29126" s="10"/>
      <c r="G29126" s="81"/>
      <c r="AU29126" s="25"/>
    </row>
    <row r="29127">
      <c r="D29127" s="10"/>
      <c r="E29127" s="10"/>
      <c r="G29127" s="81"/>
      <c r="AU29127" s="25"/>
    </row>
    <row r="29128">
      <c r="D29128" s="10"/>
      <c r="E29128" s="10"/>
      <c r="G29128" s="81"/>
      <c r="AU29128" s="25"/>
    </row>
    <row r="29129">
      <c r="D29129" s="10"/>
      <c r="E29129" s="10"/>
      <c r="G29129" s="81"/>
      <c r="AU29129" s="25"/>
    </row>
    <row r="29130">
      <c r="D29130" s="10"/>
      <c r="E29130" s="10"/>
      <c r="G29130" s="81"/>
      <c r="AU29130" s="25"/>
    </row>
    <row r="29131">
      <c r="D29131" s="10"/>
      <c r="E29131" s="10"/>
      <c r="G29131" s="81"/>
      <c r="AU29131" s="25"/>
    </row>
    <row r="29132">
      <c r="D29132" s="10"/>
      <c r="E29132" s="10"/>
      <c r="G29132" s="81"/>
      <c r="AU29132" s="25"/>
    </row>
    <row r="29133">
      <c r="D29133" s="10"/>
      <c r="E29133" s="10"/>
      <c r="G29133" s="81"/>
      <c r="AU29133" s="25"/>
    </row>
    <row r="29134">
      <c r="D29134" s="10"/>
      <c r="E29134" s="10"/>
      <c r="G29134" s="81"/>
      <c r="AU29134" s="25"/>
    </row>
    <row r="29135">
      <c r="D29135" s="10"/>
      <c r="E29135" s="10"/>
      <c r="G29135" s="81"/>
      <c r="AU29135" s="25"/>
    </row>
    <row r="29136">
      <c r="D29136" s="10"/>
      <c r="E29136" s="10"/>
      <c r="G29136" s="81"/>
      <c r="AU29136" s="25"/>
    </row>
    <row r="29137">
      <c r="D29137" s="10"/>
      <c r="E29137" s="10"/>
      <c r="G29137" s="81"/>
      <c r="AU29137" s="25"/>
    </row>
    <row r="29138">
      <c r="D29138" s="10"/>
      <c r="E29138" s="10"/>
      <c r="G29138" s="81"/>
      <c r="AU29138" s="25"/>
    </row>
    <row r="29139">
      <c r="D29139" s="10"/>
      <c r="E29139" s="10"/>
      <c r="G29139" s="81"/>
      <c r="AU29139" s="25"/>
    </row>
    <row r="29140">
      <c r="D29140" s="10"/>
      <c r="E29140" s="10"/>
      <c r="G29140" s="81"/>
      <c r="AU29140" s="25"/>
    </row>
    <row r="29141">
      <c r="D29141" s="10"/>
      <c r="E29141" s="10"/>
      <c r="G29141" s="81"/>
      <c r="AU29141" s="25"/>
    </row>
    <row r="29142">
      <c r="D29142" s="10"/>
      <c r="E29142" s="10"/>
      <c r="G29142" s="81"/>
      <c r="AU29142" s="25"/>
    </row>
    <row r="29143">
      <c r="D29143" s="10"/>
      <c r="E29143" s="10"/>
      <c r="G29143" s="81"/>
      <c r="AU29143" s="25"/>
    </row>
    <row r="29144">
      <c r="D29144" s="10"/>
      <c r="E29144" s="10"/>
      <c r="G29144" s="81"/>
      <c r="AU29144" s="25"/>
    </row>
    <row r="29145">
      <c r="D29145" s="10"/>
      <c r="E29145" s="10"/>
      <c r="G29145" s="81"/>
      <c r="AU29145" s="25"/>
    </row>
    <row r="29146">
      <c r="D29146" s="10"/>
      <c r="E29146" s="10"/>
      <c r="G29146" s="81"/>
      <c r="AU29146" s="25"/>
    </row>
    <row r="29147">
      <c r="D29147" s="10"/>
      <c r="E29147" s="10"/>
      <c r="G29147" s="81"/>
      <c r="AU29147" s="25"/>
    </row>
    <row r="29148">
      <c r="D29148" s="10"/>
      <c r="E29148" s="10"/>
      <c r="G29148" s="81"/>
      <c r="AU29148" s="25"/>
    </row>
    <row r="29149">
      <c r="D29149" s="10"/>
      <c r="E29149" s="10"/>
      <c r="G29149" s="81"/>
      <c r="AU29149" s="25"/>
    </row>
    <row r="29150">
      <c r="D29150" s="10"/>
      <c r="E29150" s="10"/>
      <c r="G29150" s="81"/>
      <c r="AU29150" s="25"/>
    </row>
    <row r="29151">
      <c r="D29151" s="10"/>
      <c r="E29151" s="10"/>
      <c r="G29151" s="81"/>
      <c r="AU29151" s="25"/>
    </row>
    <row r="29152">
      <c r="D29152" s="10"/>
      <c r="E29152" s="10"/>
      <c r="G29152" s="81"/>
      <c r="AU29152" s="25"/>
    </row>
    <row r="29153">
      <c r="D29153" s="10"/>
      <c r="E29153" s="10"/>
      <c r="G29153" s="81"/>
      <c r="AU29153" s="25"/>
    </row>
    <row r="29154">
      <c r="D29154" s="10"/>
      <c r="E29154" s="10"/>
      <c r="G29154" s="81"/>
      <c r="AU29154" s="25"/>
    </row>
    <row r="29155">
      <c r="D29155" s="10"/>
      <c r="E29155" s="10"/>
      <c r="G29155" s="81"/>
      <c r="AU29155" s="25"/>
    </row>
    <row r="29156">
      <c r="D29156" s="10"/>
      <c r="E29156" s="10"/>
      <c r="G29156" s="81"/>
      <c r="AU29156" s="25"/>
    </row>
    <row r="29157">
      <c r="D29157" s="10"/>
      <c r="E29157" s="10"/>
      <c r="G29157" s="81"/>
      <c r="AU29157" s="25"/>
    </row>
    <row r="29158">
      <c r="D29158" s="10"/>
      <c r="E29158" s="10"/>
      <c r="G29158" s="81"/>
      <c r="AU29158" s="25"/>
    </row>
    <row r="29159">
      <c r="D29159" s="10"/>
      <c r="E29159" s="10"/>
      <c r="G29159" s="81"/>
      <c r="AU29159" s="25"/>
    </row>
    <row r="29160">
      <c r="D29160" s="10"/>
      <c r="E29160" s="10"/>
      <c r="G29160" s="81"/>
      <c r="AU29160" s="25"/>
    </row>
    <row r="29161">
      <c r="D29161" s="10"/>
      <c r="E29161" s="10"/>
      <c r="G29161" s="81"/>
      <c r="AU29161" s="25"/>
    </row>
    <row r="29162">
      <c r="D29162" s="10"/>
      <c r="E29162" s="10"/>
      <c r="G29162" s="81"/>
      <c r="AU29162" s="25"/>
    </row>
    <row r="29163">
      <c r="D29163" s="10"/>
      <c r="E29163" s="10"/>
      <c r="G29163" s="81"/>
      <c r="AU29163" s="25"/>
    </row>
    <row r="29164">
      <c r="D29164" s="10"/>
      <c r="E29164" s="10"/>
      <c r="G29164" s="81"/>
      <c r="AU29164" s="25"/>
    </row>
    <row r="29165">
      <c r="D29165" s="10"/>
      <c r="E29165" s="10"/>
      <c r="G29165" s="81"/>
      <c r="AU29165" s="25"/>
    </row>
    <row r="29166">
      <c r="D29166" s="10"/>
      <c r="E29166" s="10"/>
      <c r="G29166" s="81"/>
      <c r="AU29166" s="25"/>
    </row>
    <row r="29167">
      <c r="D29167" s="10"/>
      <c r="E29167" s="10"/>
      <c r="G29167" s="81"/>
      <c r="AU29167" s="25"/>
    </row>
    <row r="29168">
      <c r="D29168" s="10"/>
      <c r="E29168" s="10"/>
      <c r="G29168" s="81"/>
      <c r="AU29168" s="25"/>
    </row>
    <row r="29169">
      <c r="D29169" s="10"/>
      <c r="E29169" s="10"/>
      <c r="G29169" s="81"/>
      <c r="AU29169" s="25"/>
    </row>
    <row r="29170">
      <c r="D29170" s="10"/>
      <c r="E29170" s="10"/>
      <c r="G29170" s="81"/>
      <c r="AU29170" s="25"/>
    </row>
    <row r="29171">
      <c r="D29171" s="10"/>
      <c r="E29171" s="10"/>
      <c r="G29171" s="81"/>
      <c r="AU29171" s="25"/>
    </row>
    <row r="29172">
      <c r="D29172" s="10"/>
      <c r="E29172" s="10"/>
      <c r="G29172" s="81"/>
      <c r="AU29172" s="25"/>
    </row>
    <row r="29173">
      <c r="D29173" s="10"/>
      <c r="E29173" s="10"/>
      <c r="G29173" s="81"/>
      <c r="AU29173" s="25"/>
    </row>
    <row r="29174">
      <c r="D29174" s="10"/>
      <c r="E29174" s="10"/>
      <c r="G29174" s="81"/>
      <c r="AU29174" s="25"/>
    </row>
    <row r="29175">
      <c r="D29175" s="10"/>
      <c r="E29175" s="10"/>
      <c r="G29175" s="81"/>
      <c r="AU29175" s="25"/>
    </row>
    <row r="29176">
      <c r="D29176" s="10"/>
      <c r="E29176" s="10"/>
      <c r="G29176" s="81"/>
      <c r="AU29176" s="25"/>
    </row>
    <row r="29177">
      <c r="D29177" s="10"/>
      <c r="E29177" s="10"/>
      <c r="G29177" s="81"/>
      <c r="AU29177" s="25"/>
    </row>
    <row r="29178">
      <c r="D29178" s="10"/>
      <c r="E29178" s="10"/>
      <c r="G29178" s="81"/>
      <c r="AU29178" s="25"/>
    </row>
    <row r="29179">
      <c r="D29179" s="10"/>
      <c r="E29179" s="10"/>
      <c r="G29179" s="81"/>
      <c r="AU29179" s="25"/>
    </row>
    <row r="29180">
      <c r="D29180" s="10"/>
      <c r="E29180" s="10"/>
      <c r="G29180" s="81"/>
      <c r="AU29180" s="25"/>
    </row>
    <row r="29181">
      <c r="D29181" s="10"/>
      <c r="E29181" s="10"/>
      <c r="G29181" s="81"/>
      <c r="AU29181" s="25"/>
    </row>
    <row r="29182">
      <c r="D29182" s="10"/>
      <c r="E29182" s="10"/>
      <c r="G29182" s="81"/>
      <c r="AU29182" s="25"/>
    </row>
    <row r="29183">
      <c r="D29183" s="10"/>
      <c r="E29183" s="10"/>
      <c r="G29183" s="81"/>
      <c r="AU29183" s="25"/>
    </row>
    <row r="29184">
      <c r="D29184" s="10"/>
      <c r="E29184" s="10"/>
      <c r="G29184" s="81"/>
      <c r="AU29184" s="25"/>
    </row>
    <row r="29185">
      <c r="D29185" s="10"/>
      <c r="E29185" s="10"/>
      <c r="G29185" s="81"/>
      <c r="AU29185" s="25"/>
    </row>
    <row r="29186">
      <c r="D29186" s="10"/>
      <c r="E29186" s="10"/>
      <c r="G29186" s="81"/>
      <c r="AU29186" s="25"/>
    </row>
    <row r="29187">
      <c r="D29187" s="10"/>
      <c r="E29187" s="10"/>
      <c r="G29187" s="81"/>
      <c r="AU29187" s="25"/>
    </row>
    <row r="29188">
      <c r="D29188" s="10"/>
      <c r="E29188" s="10"/>
      <c r="G29188" s="81"/>
      <c r="AU29188" s="25"/>
    </row>
    <row r="29189">
      <c r="D29189" s="10"/>
      <c r="E29189" s="10"/>
      <c r="G29189" s="81"/>
      <c r="AU29189" s="25"/>
    </row>
    <row r="29190">
      <c r="D29190" s="10"/>
      <c r="E29190" s="10"/>
      <c r="G29190" s="81"/>
      <c r="AU29190" s="25"/>
    </row>
    <row r="29191">
      <c r="D29191" s="10"/>
      <c r="E29191" s="10"/>
      <c r="G29191" s="81"/>
      <c r="AU29191" s="25"/>
    </row>
    <row r="29192">
      <c r="D29192" s="10"/>
      <c r="E29192" s="10"/>
      <c r="G29192" s="81"/>
      <c r="AU29192" s="25"/>
    </row>
    <row r="29193">
      <c r="D29193" s="10"/>
      <c r="E29193" s="10"/>
      <c r="G29193" s="81"/>
      <c r="AU29193" s="25"/>
    </row>
    <row r="29194">
      <c r="D29194" s="10"/>
      <c r="E29194" s="10"/>
      <c r="G29194" s="81"/>
      <c r="AU29194" s="25"/>
    </row>
    <row r="29195">
      <c r="D29195" s="10"/>
      <c r="E29195" s="10"/>
      <c r="G29195" s="81"/>
      <c r="AU29195" s="25"/>
    </row>
    <row r="29196">
      <c r="D29196" s="10"/>
      <c r="E29196" s="10"/>
      <c r="G29196" s="81"/>
      <c r="AU29196" s="25"/>
    </row>
    <row r="29197">
      <c r="D29197" s="10"/>
      <c r="E29197" s="10"/>
      <c r="G29197" s="81"/>
      <c r="AU29197" s="25"/>
    </row>
    <row r="29198">
      <c r="D29198" s="10"/>
      <c r="E29198" s="10"/>
      <c r="G29198" s="81"/>
      <c r="AU29198" s="25"/>
    </row>
    <row r="29199">
      <c r="D29199" s="10"/>
      <c r="E29199" s="10"/>
      <c r="G29199" s="81"/>
      <c r="AU29199" s="25"/>
    </row>
    <row r="29200">
      <c r="D29200" s="10"/>
      <c r="E29200" s="10"/>
      <c r="G29200" s="81"/>
      <c r="AU29200" s="25"/>
    </row>
    <row r="29201">
      <c r="D29201" s="10"/>
      <c r="E29201" s="10"/>
      <c r="G29201" s="81"/>
      <c r="AU29201" s="25"/>
    </row>
    <row r="29202">
      <c r="D29202" s="10"/>
      <c r="E29202" s="10"/>
      <c r="G29202" s="81"/>
      <c r="AU29202" s="25"/>
    </row>
    <row r="29203">
      <c r="D29203" s="10"/>
      <c r="E29203" s="10"/>
      <c r="G29203" s="81"/>
      <c r="AU29203" s="25"/>
    </row>
    <row r="29204">
      <c r="D29204" s="10"/>
      <c r="E29204" s="10"/>
      <c r="G29204" s="81"/>
      <c r="AU29204" s="25"/>
    </row>
    <row r="29205">
      <c r="D29205" s="10"/>
      <c r="E29205" s="10"/>
      <c r="G29205" s="81"/>
      <c r="AU29205" s="25"/>
    </row>
    <row r="29206">
      <c r="D29206" s="10"/>
      <c r="E29206" s="10"/>
      <c r="G29206" s="81"/>
      <c r="AU29206" s="25"/>
    </row>
    <row r="29207">
      <c r="D29207" s="10"/>
      <c r="E29207" s="10"/>
      <c r="G29207" s="81"/>
      <c r="AU29207" s="25"/>
    </row>
    <row r="29208">
      <c r="D29208" s="10"/>
      <c r="E29208" s="10"/>
      <c r="G29208" s="81"/>
      <c r="AU29208" s="25"/>
    </row>
    <row r="29209">
      <c r="D29209" s="10"/>
      <c r="E29209" s="10"/>
      <c r="G29209" s="81"/>
      <c r="AU29209" s="25"/>
    </row>
    <row r="29210">
      <c r="D29210" s="10"/>
      <c r="E29210" s="10"/>
      <c r="G29210" s="81"/>
      <c r="AU29210" s="25"/>
    </row>
    <row r="29211">
      <c r="D29211" s="10"/>
      <c r="E29211" s="10"/>
      <c r="G29211" s="81"/>
      <c r="AU29211" s="25"/>
    </row>
    <row r="29212">
      <c r="D29212" s="10"/>
      <c r="E29212" s="10"/>
      <c r="G29212" s="81"/>
      <c r="AU29212" s="25"/>
    </row>
    <row r="29213">
      <c r="D29213" s="10"/>
      <c r="E29213" s="10"/>
      <c r="G29213" s="81"/>
      <c r="AU29213" s="25"/>
    </row>
    <row r="29214">
      <c r="D29214" s="10"/>
      <c r="E29214" s="10"/>
      <c r="G29214" s="81"/>
      <c r="AU29214" s="25"/>
    </row>
    <row r="29215">
      <c r="D29215" s="10"/>
      <c r="E29215" s="10"/>
      <c r="G29215" s="81"/>
      <c r="AU29215" s="25"/>
    </row>
    <row r="29216">
      <c r="D29216" s="10"/>
      <c r="E29216" s="10"/>
      <c r="G29216" s="81"/>
      <c r="AU29216" s="25"/>
    </row>
    <row r="29217">
      <c r="D29217" s="10"/>
      <c r="E29217" s="10"/>
      <c r="G29217" s="81"/>
      <c r="AU29217" s="25"/>
    </row>
    <row r="29218">
      <c r="D29218" s="10"/>
      <c r="E29218" s="10"/>
      <c r="G29218" s="81"/>
      <c r="AU29218" s="25"/>
    </row>
    <row r="29219">
      <c r="D29219" s="10"/>
      <c r="E29219" s="10"/>
      <c r="G29219" s="81"/>
      <c r="AU29219" s="25"/>
    </row>
    <row r="29220">
      <c r="D29220" s="10"/>
      <c r="E29220" s="10"/>
      <c r="G29220" s="81"/>
      <c r="AU29220" s="25"/>
    </row>
    <row r="29221">
      <c r="D29221" s="10"/>
      <c r="E29221" s="10"/>
      <c r="G29221" s="81"/>
      <c r="AU29221" s="25"/>
    </row>
    <row r="29222">
      <c r="D29222" s="10"/>
      <c r="E29222" s="10"/>
      <c r="G29222" s="81"/>
      <c r="AU29222" s="25"/>
    </row>
    <row r="29223">
      <c r="D29223" s="10"/>
      <c r="E29223" s="10"/>
      <c r="G29223" s="81"/>
      <c r="AU29223" s="25"/>
    </row>
    <row r="29224">
      <c r="D29224" s="10"/>
      <c r="E29224" s="10"/>
      <c r="G29224" s="81"/>
      <c r="AU29224" s="25"/>
    </row>
    <row r="29225">
      <c r="D29225" s="10"/>
      <c r="E29225" s="10"/>
      <c r="G29225" s="81"/>
      <c r="AU29225" s="25"/>
    </row>
    <row r="29226">
      <c r="D29226" s="10"/>
      <c r="E29226" s="10"/>
      <c r="G29226" s="81"/>
      <c r="AU29226" s="25"/>
    </row>
    <row r="29227">
      <c r="D29227" s="10"/>
      <c r="E29227" s="10"/>
      <c r="G29227" s="81"/>
      <c r="AU29227" s="25"/>
    </row>
    <row r="29228">
      <c r="D29228" s="10"/>
      <c r="E29228" s="10"/>
      <c r="G29228" s="81"/>
      <c r="AU29228" s="25"/>
    </row>
    <row r="29229">
      <c r="D29229" s="10"/>
      <c r="E29229" s="10"/>
      <c r="G29229" s="81"/>
      <c r="AU29229" s="25"/>
    </row>
    <row r="29230">
      <c r="D29230" s="10"/>
      <c r="E29230" s="10"/>
      <c r="G29230" s="81"/>
      <c r="AU29230" s="25"/>
    </row>
    <row r="29231">
      <c r="D29231" s="10"/>
      <c r="E29231" s="10"/>
      <c r="G29231" s="81"/>
      <c r="AU29231" s="25"/>
    </row>
    <row r="29232">
      <c r="D29232" s="10"/>
      <c r="E29232" s="10"/>
      <c r="G29232" s="81"/>
      <c r="AU29232" s="25"/>
    </row>
    <row r="29233">
      <c r="D29233" s="10"/>
      <c r="E29233" s="10"/>
      <c r="G29233" s="81"/>
      <c r="AU29233" s="25"/>
    </row>
    <row r="29234">
      <c r="D29234" s="10"/>
      <c r="E29234" s="10"/>
      <c r="G29234" s="81"/>
      <c r="AU29234" s="25"/>
    </row>
    <row r="29235">
      <c r="D29235" s="10"/>
      <c r="E29235" s="10"/>
      <c r="G29235" s="81"/>
      <c r="AU29235" s="25"/>
    </row>
    <row r="29236">
      <c r="D29236" s="10"/>
      <c r="E29236" s="10"/>
      <c r="G29236" s="81"/>
      <c r="AU29236" s="25"/>
    </row>
    <row r="29237">
      <c r="D29237" s="10"/>
      <c r="E29237" s="10"/>
      <c r="G29237" s="81"/>
      <c r="AU29237" s="25"/>
    </row>
    <row r="29238">
      <c r="D29238" s="10"/>
      <c r="E29238" s="10"/>
      <c r="G29238" s="81"/>
      <c r="AU29238" s="25"/>
    </row>
    <row r="29239">
      <c r="D29239" s="10"/>
      <c r="E29239" s="10"/>
      <c r="G29239" s="81"/>
      <c r="AU29239" s="25"/>
    </row>
    <row r="29240">
      <c r="D29240" s="10"/>
      <c r="E29240" s="10"/>
      <c r="G29240" s="81"/>
      <c r="AU29240" s="25"/>
    </row>
    <row r="29241">
      <c r="D29241" s="10"/>
      <c r="E29241" s="10"/>
      <c r="G29241" s="81"/>
      <c r="AU29241" s="25"/>
    </row>
    <row r="29242">
      <c r="D29242" s="10"/>
      <c r="E29242" s="10"/>
      <c r="G29242" s="81"/>
      <c r="AU29242" s="25"/>
    </row>
    <row r="29243">
      <c r="D29243" s="10"/>
      <c r="E29243" s="10"/>
      <c r="G29243" s="81"/>
      <c r="AU29243" s="25"/>
    </row>
    <row r="29244">
      <c r="D29244" s="10"/>
      <c r="E29244" s="10"/>
      <c r="G29244" s="81"/>
      <c r="AU29244" s="25"/>
    </row>
    <row r="29245">
      <c r="D29245" s="10"/>
      <c r="E29245" s="10"/>
      <c r="G29245" s="81"/>
      <c r="AU29245" s="25"/>
    </row>
    <row r="29246">
      <c r="D29246" s="10"/>
      <c r="E29246" s="10"/>
      <c r="G29246" s="81"/>
      <c r="AU29246" s="25"/>
    </row>
    <row r="29247">
      <c r="D29247" s="10"/>
      <c r="E29247" s="10"/>
      <c r="G29247" s="81"/>
      <c r="AU29247" s="25"/>
    </row>
    <row r="29248">
      <c r="D29248" s="10"/>
      <c r="E29248" s="10"/>
      <c r="G29248" s="81"/>
      <c r="AU29248" s="25"/>
    </row>
    <row r="29249">
      <c r="D29249" s="10"/>
      <c r="E29249" s="10"/>
      <c r="G29249" s="81"/>
      <c r="AU29249" s="25"/>
    </row>
    <row r="29250">
      <c r="D29250" s="10"/>
      <c r="E29250" s="10"/>
      <c r="G29250" s="81"/>
      <c r="AU29250" s="25"/>
    </row>
    <row r="29251">
      <c r="D29251" s="10"/>
      <c r="E29251" s="10"/>
      <c r="G29251" s="81"/>
      <c r="AU29251" s="25"/>
    </row>
    <row r="29252">
      <c r="D29252" s="10"/>
      <c r="E29252" s="10"/>
      <c r="G29252" s="81"/>
      <c r="AU29252" s="25"/>
    </row>
    <row r="29253">
      <c r="D29253" s="10"/>
      <c r="E29253" s="10"/>
      <c r="G29253" s="81"/>
      <c r="AU29253" s="25"/>
    </row>
    <row r="29254">
      <c r="D29254" s="10"/>
      <c r="E29254" s="10"/>
      <c r="G29254" s="81"/>
      <c r="AU29254" s="25"/>
    </row>
    <row r="29255">
      <c r="D29255" s="10"/>
      <c r="E29255" s="10"/>
      <c r="G29255" s="81"/>
      <c r="AU29255" s="25"/>
    </row>
    <row r="29256">
      <c r="D29256" s="10"/>
      <c r="E29256" s="10"/>
      <c r="G29256" s="81"/>
      <c r="AU29256" s="25"/>
    </row>
    <row r="29257">
      <c r="D29257" s="10"/>
      <c r="E29257" s="10"/>
      <c r="G29257" s="81"/>
      <c r="AU29257" s="25"/>
    </row>
    <row r="29258">
      <c r="D29258" s="10"/>
      <c r="E29258" s="10"/>
      <c r="G29258" s="81"/>
      <c r="AU29258" s="25"/>
    </row>
    <row r="29259">
      <c r="D29259" s="10"/>
      <c r="E29259" s="10"/>
      <c r="G29259" s="81"/>
      <c r="AU29259" s="25"/>
    </row>
    <row r="29260">
      <c r="D29260" s="10"/>
      <c r="E29260" s="10"/>
      <c r="G29260" s="81"/>
      <c r="AU29260" s="25"/>
    </row>
    <row r="29261">
      <c r="D29261" s="10"/>
      <c r="E29261" s="10"/>
      <c r="G29261" s="81"/>
      <c r="AU29261" s="25"/>
    </row>
    <row r="29262">
      <c r="D29262" s="10"/>
      <c r="E29262" s="10"/>
      <c r="G29262" s="81"/>
      <c r="AU29262" s="25"/>
    </row>
    <row r="29263">
      <c r="D29263" s="10"/>
      <c r="E29263" s="10"/>
      <c r="G29263" s="81"/>
      <c r="AU29263" s="25"/>
    </row>
    <row r="29264">
      <c r="D29264" s="10"/>
      <c r="E29264" s="10"/>
      <c r="G29264" s="81"/>
      <c r="AU29264" s="25"/>
    </row>
    <row r="29265">
      <c r="D29265" s="10"/>
      <c r="E29265" s="10"/>
      <c r="G29265" s="81"/>
      <c r="AU29265" s="25"/>
    </row>
    <row r="29266">
      <c r="D29266" s="10"/>
      <c r="E29266" s="10"/>
      <c r="G29266" s="81"/>
      <c r="AU29266" s="25"/>
    </row>
    <row r="29267">
      <c r="D29267" s="10"/>
      <c r="E29267" s="10"/>
      <c r="G29267" s="81"/>
      <c r="AU29267" s="25"/>
    </row>
    <row r="29268">
      <c r="D29268" s="10"/>
      <c r="E29268" s="10"/>
      <c r="G29268" s="81"/>
      <c r="AU29268" s="25"/>
    </row>
    <row r="29269">
      <c r="D29269" s="10"/>
      <c r="E29269" s="10"/>
      <c r="G29269" s="81"/>
      <c r="AU29269" s="25"/>
    </row>
    <row r="29270">
      <c r="D29270" s="10"/>
      <c r="E29270" s="10"/>
      <c r="G29270" s="81"/>
      <c r="AU29270" s="25"/>
    </row>
    <row r="29271">
      <c r="D29271" s="10"/>
      <c r="E29271" s="10"/>
      <c r="G29271" s="81"/>
      <c r="AU29271" s="25"/>
    </row>
    <row r="29272">
      <c r="D29272" s="10"/>
      <c r="E29272" s="10"/>
      <c r="G29272" s="81"/>
      <c r="AU29272" s="25"/>
    </row>
    <row r="29273">
      <c r="D29273" s="10"/>
      <c r="E29273" s="10"/>
      <c r="G29273" s="81"/>
      <c r="AU29273" s="25"/>
    </row>
    <row r="29274">
      <c r="D29274" s="10"/>
      <c r="E29274" s="10"/>
      <c r="G29274" s="81"/>
      <c r="AU29274" s="25"/>
    </row>
    <row r="29275">
      <c r="D29275" s="10"/>
      <c r="E29275" s="10"/>
      <c r="G29275" s="81"/>
      <c r="AU29275" s="25"/>
    </row>
    <row r="29276">
      <c r="D29276" s="10"/>
      <c r="E29276" s="10"/>
      <c r="G29276" s="81"/>
      <c r="AU29276" s="25"/>
    </row>
    <row r="29277">
      <c r="D29277" s="10"/>
      <c r="E29277" s="10"/>
      <c r="G29277" s="81"/>
      <c r="AU29277" s="25"/>
    </row>
    <row r="29278">
      <c r="D29278" s="10"/>
      <c r="E29278" s="10"/>
      <c r="G29278" s="81"/>
      <c r="AU29278" s="25"/>
    </row>
    <row r="29279">
      <c r="D29279" s="10"/>
      <c r="E29279" s="10"/>
      <c r="G29279" s="81"/>
      <c r="AU29279" s="25"/>
    </row>
    <row r="29280">
      <c r="D29280" s="10"/>
      <c r="E29280" s="10"/>
      <c r="G29280" s="81"/>
      <c r="AU29280" s="25"/>
    </row>
    <row r="29281">
      <c r="D29281" s="10"/>
      <c r="E29281" s="10"/>
      <c r="G29281" s="81"/>
      <c r="AU29281" s="25"/>
    </row>
    <row r="29282">
      <c r="D29282" s="10"/>
      <c r="E29282" s="10"/>
      <c r="G29282" s="81"/>
      <c r="AU29282" s="25"/>
    </row>
    <row r="29283">
      <c r="D29283" s="10"/>
      <c r="E29283" s="10"/>
      <c r="G29283" s="81"/>
      <c r="AU29283" s="25"/>
    </row>
    <row r="29284">
      <c r="D29284" s="10"/>
      <c r="E29284" s="10"/>
      <c r="G29284" s="81"/>
      <c r="AU29284" s="25"/>
    </row>
    <row r="29285">
      <c r="D29285" s="10"/>
      <c r="E29285" s="10"/>
      <c r="G29285" s="81"/>
      <c r="AU29285" s="25"/>
    </row>
    <row r="29286">
      <c r="D29286" s="10"/>
      <c r="E29286" s="10"/>
      <c r="G29286" s="81"/>
      <c r="AU29286" s="25"/>
    </row>
    <row r="29287">
      <c r="D29287" s="10"/>
      <c r="E29287" s="10"/>
      <c r="G29287" s="81"/>
      <c r="AU29287" s="25"/>
    </row>
    <row r="29288">
      <c r="D29288" s="10"/>
      <c r="E29288" s="10"/>
      <c r="G29288" s="81"/>
      <c r="AU29288" s="25"/>
    </row>
    <row r="29289">
      <c r="D29289" s="10"/>
      <c r="E29289" s="10"/>
      <c r="G29289" s="81"/>
      <c r="AU29289" s="25"/>
    </row>
    <row r="29290">
      <c r="D29290" s="10"/>
      <c r="E29290" s="10"/>
      <c r="G29290" s="81"/>
      <c r="AU29290" s="25"/>
    </row>
    <row r="29291">
      <c r="D29291" s="10"/>
      <c r="E29291" s="10"/>
      <c r="G29291" s="81"/>
      <c r="AU29291" s="25"/>
    </row>
    <row r="29292">
      <c r="D29292" s="10"/>
      <c r="E29292" s="10"/>
      <c r="G29292" s="81"/>
      <c r="AU29292" s="25"/>
    </row>
    <row r="29293">
      <c r="D29293" s="10"/>
      <c r="E29293" s="10"/>
      <c r="G29293" s="81"/>
      <c r="AU29293" s="25"/>
    </row>
    <row r="29294">
      <c r="D29294" s="10"/>
      <c r="E29294" s="10"/>
      <c r="G29294" s="81"/>
      <c r="AU29294" s="25"/>
    </row>
    <row r="29295">
      <c r="D29295" s="10"/>
      <c r="E29295" s="10"/>
      <c r="G29295" s="81"/>
      <c r="AU29295" s="25"/>
    </row>
    <row r="29296">
      <c r="D29296" s="10"/>
      <c r="E29296" s="10"/>
      <c r="G29296" s="81"/>
      <c r="AU29296" s="25"/>
    </row>
    <row r="29297">
      <c r="D29297" s="10"/>
      <c r="E29297" s="10"/>
      <c r="G29297" s="81"/>
      <c r="AU29297" s="25"/>
    </row>
    <row r="29298">
      <c r="D29298" s="10"/>
      <c r="E29298" s="10"/>
      <c r="G29298" s="81"/>
      <c r="AU29298" s="25"/>
    </row>
    <row r="29299">
      <c r="D29299" s="10"/>
      <c r="E29299" s="10"/>
      <c r="G29299" s="81"/>
      <c r="AU29299" s="25"/>
    </row>
    <row r="29300">
      <c r="D29300" s="10"/>
      <c r="E29300" s="10"/>
      <c r="G29300" s="81"/>
      <c r="AU29300" s="25"/>
    </row>
    <row r="29301">
      <c r="D29301" s="10"/>
      <c r="E29301" s="10"/>
      <c r="G29301" s="81"/>
      <c r="AU29301" s="25"/>
    </row>
    <row r="29302">
      <c r="D29302" s="10"/>
      <c r="E29302" s="10"/>
      <c r="G29302" s="81"/>
      <c r="AU29302" s="25"/>
    </row>
    <row r="29303">
      <c r="D29303" s="10"/>
      <c r="E29303" s="10"/>
      <c r="G29303" s="81"/>
      <c r="AU29303" s="25"/>
    </row>
    <row r="29304">
      <c r="D29304" s="10"/>
      <c r="E29304" s="10"/>
      <c r="G29304" s="81"/>
      <c r="AU29304" s="25"/>
    </row>
    <row r="29305">
      <c r="D29305" s="10"/>
      <c r="E29305" s="10"/>
      <c r="G29305" s="81"/>
      <c r="AU29305" s="25"/>
    </row>
    <row r="29306">
      <c r="D29306" s="10"/>
      <c r="E29306" s="10"/>
      <c r="G29306" s="81"/>
      <c r="AU29306" s="25"/>
    </row>
    <row r="29307">
      <c r="D29307" s="10"/>
      <c r="E29307" s="10"/>
      <c r="G29307" s="81"/>
      <c r="AU29307" s="25"/>
    </row>
    <row r="29308">
      <c r="D29308" s="10"/>
      <c r="E29308" s="10"/>
      <c r="G29308" s="81"/>
      <c r="AU29308" s="25"/>
    </row>
    <row r="29309">
      <c r="D29309" s="10"/>
      <c r="E29309" s="10"/>
      <c r="G29309" s="81"/>
      <c r="AU29309" s="25"/>
    </row>
    <row r="29310">
      <c r="D29310" s="10"/>
      <c r="E29310" s="10"/>
      <c r="G29310" s="81"/>
      <c r="AU29310" s="25"/>
    </row>
    <row r="29311">
      <c r="D29311" s="10"/>
      <c r="E29311" s="10"/>
      <c r="G29311" s="81"/>
      <c r="AU29311" s="25"/>
    </row>
    <row r="29312">
      <c r="D29312" s="10"/>
      <c r="E29312" s="10"/>
      <c r="G29312" s="81"/>
      <c r="AU29312" s="25"/>
    </row>
    <row r="29313">
      <c r="D29313" s="10"/>
      <c r="E29313" s="10"/>
      <c r="G29313" s="81"/>
      <c r="AU29313" s="25"/>
    </row>
    <row r="29314">
      <c r="D29314" s="10"/>
      <c r="E29314" s="10"/>
      <c r="G29314" s="81"/>
      <c r="AU29314" s="25"/>
    </row>
    <row r="29315">
      <c r="D29315" s="10"/>
      <c r="E29315" s="10"/>
      <c r="G29315" s="81"/>
      <c r="AU29315" s="25"/>
    </row>
    <row r="29316">
      <c r="D29316" s="10"/>
      <c r="E29316" s="10"/>
      <c r="G29316" s="81"/>
      <c r="AU29316" s="25"/>
    </row>
    <row r="29317">
      <c r="D29317" s="10"/>
      <c r="E29317" s="10"/>
      <c r="G29317" s="81"/>
      <c r="AU29317" s="25"/>
    </row>
    <row r="29318">
      <c r="D29318" s="10"/>
      <c r="E29318" s="10"/>
      <c r="G29318" s="81"/>
      <c r="AU29318" s="25"/>
    </row>
    <row r="29319">
      <c r="D29319" s="10"/>
      <c r="E29319" s="10"/>
      <c r="G29319" s="81"/>
      <c r="AU29319" s="25"/>
    </row>
    <row r="29320">
      <c r="D29320" s="10"/>
      <c r="E29320" s="10"/>
      <c r="G29320" s="81"/>
      <c r="AU29320" s="25"/>
    </row>
    <row r="29321">
      <c r="D29321" s="10"/>
      <c r="E29321" s="10"/>
      <c r="G29321" s="81"/>
      <c r="AU29321" s="25"/>
    </row>
    <row r="29322">
      <c r="D29322" s="10"/>
      <c r="E29322" s="10"/>
      <c r="G29322" s="81"/>
      <c r="AU29322" s="25"/>
    </row>
    <row r="29323">
      <c r="D29323" s="10"/>
      <c r="E29323" s="10"/>
      <c r="G29323" s="81"/>
      <c r="AU29323" s="25"/>
    </row>
    <row r="29324">
      <c r="D29324" s="10"/>
      <c r="E29324" s="10"/>
      <c r="G29324" s="81"/>
      <c r="AU29324" s="25"/>
    </row>
    <row r="29325">
      <c r="D29325" s="10"/>
      <c r="E29325" s="10"/>
      <c r="G29325" s="81"/>
      <c r="AU29325" s="25"/>
    </row>
    <row r="29326">
      <c r="D29326" s="10"/>
      <c r="E29326" s="10"/>
      <c r="G29326" s="81"/>
      <c r="AU29326" s="25"/>
    </row>
    <row r="29327">
      <c r="D29327" s="10"/>
      <c r="E29327" s="10"/>
      <c r="G29327" s="81"/>
      <c r="AU29327" s="25"/>
    </row>
    <row r="29328">
      <c r="D29328" s="10"/>
      <c r="E29328" s="10"/>
      <c r="G29328" s="81"/>
      <c r="AU29328" s="25"/>
    </row>
    <row r="29329">
      <c r="D29329" s="10"/>
      <c r="E29329" s="10"/>
      <c r="G29329" s="81"/>
      <c r="AU29329" s="25"/>
    </row>
    <row r="29330">
      <c r="D29330" s="10"/>
      <c r="E29330" s="10"/>
      <c r="G29330" s="81"/>
      <c r="AU29330" s="25"/>
    </row>
    <row r="29331">
      <c r="D29331" s="10"/>
      <c r="E29331" s="10"/>
      <c r="G29331" s="81"/>
      <c r="AU29331" s="25"/>
    </row>
    <row r="29332">
      <c r="D29332" s="10"/>
      <c r="E29332" s="10"/>
      <c r="G29332" s="81"/>
      <c r="AU29332" s="25"/>
    </row>
    <row r="29333">
      <c r="D29333" s="10"/>
      <c r="E29333" s="10"/>
      <c r="G29333" s="81"/>
      <c r="AU29333" s="25"/>
    </row>
    <row r="29334">
      <c r="D29334" s="10"/>
      <c r="E29334" s="10"/>
      <c r="G29334" s="81"/>
      <c r="AU29334" s="25"/>
    </row>
    <row r="29335">
      <c r="D29335" s="10"/>
      <c r="E29335" s="10"/>
      <c r="G29335" s="81"/>
      <c r="AU29335" s="25"/>
    </row>
    <row r="29336">
      <c r="D29336" s="10"/>
      <c r="E29336" s="10"/>
      <c r="G29336" s="81"/>
      <c r="AU29336" s="25"/>
    </row>
    <row r="29337">
      <c r="D29337" s="10"/>
      <c r="E29337" s="10"/>
      <c r="G29337" s="81"/>
      <c r="AU29337" s="25"/>
    </row>
    <row r="29338">
      <c r="D29338" s="10"/>
      <c r="E29338" s="10"/>
      <c r="G29338" s="81"/>
      <c r="AU29338" s="25"/>
    </row>
    <row r="29339">
      <c r="D29339" s="10"/>
      <c r="E29339" s="10"/>
      <c r="G29339" s="81"/>
      <c r="AU29339" s="25"/>
    </row>
    <row r="29340">
      <c r="D29340" s="10"/>
      <c r="E29340" s="10"/>
      <c r="G29340" s="81"/>
      <c r="AU29340" s="25"/>
    </row>
    <row r="29341">
      <c r="D29341" s="10"/>
      <c r="E29341" s="10"/>
      <c r="G29341" s="81"/>
      <c r="AU29341" s="25"/>
    </row>
    <row r="29342">
      <c r="D29342" s="10"/>
      <c r="E29342" s="10"/>
      <c r="G29342" s="81"/>
      <c r="AU29342" s="25"/>
    </row>
    <row r="29343">
      <c r="D29343" s="10"/>
      <c r="E29343" s="10"/>
      <c r="G29343" s="81"/>
      <c r="AU29343" s="25"/>
    </row>
    <row r="29344">
      <c r="D29344" s="10"/>
      <c r="E29344" s="10"/>
      <c r="G29344" s="81"/>
      <c r="AU29344" s="25"/>
    </row>
    <row r="29345">
      <c r="D29345" s="10"/>
      <c r="E29345" s="10"/>
      <c r="G29345" s="81"/>
      <c r="AU29345" s="25"/>
    </row>
    <row r="29346">
      <c r="D29346" s="10"/>
      <c r="E29346" s="10"/>
      <c r="G29346" s="81"/>
      <c r="AU29346" s="25"/>
    </row>
    <row r="29347">
      <c r="D29347" s="10"/>
      <c r="E29347" s="10"/>
      <c r="G29347" s="81"/>
      <c r="AU29347" s="25"/>
    </row>
    <row r="29348">
      <c r="D29348" s="10"/>
      <c r="E29348" s="10"/>
      <c r="G29348" s="81"/>
      <c r="AU29348" s="25"/>
    </row>
    <row r="29349">
      <c r="D29349" s="10"/>
      <c r="E29349" s="10"/>
      <c r="G29349" s="81"/>
      <c r="AU29349" s="25"/>
    </row>
    <row r="29350">
      <c r="D29350" s="10"/>
      <c r="E29350" s="10"/>
      <c r="G29350" s="81"/>
      <c r="AU29350" s="25"/>
    </row>
    <row r="29351">
      <c r="D29351" s="10"/>
      <c r="E29351" s="10"/>
      <c r="G29351" s="81"/>
      <c r="AU29351" s="25"/>
    </row>
    <row r="29352">
      <c r="D29352" s="10"/>
      <c r="E29352" s="10"/>
      <c r="G29352" s="81"/>
      <c r="AU29352" s="25"/>
    </row>
    <row r="29353">
      <c r="D29353" s="10"/>
      <c r="E29353" s="10"/>
      <c r="G29353" s="81"/>
      <c r="AU29353" s="25"/>
    </row>
    <row r="29354">
      <c r="D29354" s="10"/>
      <c r="E29354" s="10"/>
      <c r="G29354" s="81"/>
      <c r="AU29354" s="25"/>
    </row>
    <row r="29355">
      <c r="D29355" s="10"/>
      <c r="E29355" s="10"/>
      <c r="G29355" s="81"/>
      <c r="AU29355" s="25"/>
    </row>
    <row r="29356">
      <c r="D29356" s="10"/>
      <c r="E29356" s="10"/>
      <c r="G29356" s="81"/>
      <c r="AU29356" s="25"/>
    </row>
    <row r="29357">
      <c r="D29357" s="10"/>
      <c r="E29357" s="10"/>
      <c r="G29357" s="81"/>
      <c r="AU29357" s="25"/>
    </row>
    <row r="29358">
      <c r="D29358" s="10"/>
      <c r="E29358" s="10"/>
      <c r="G29358" s="81"/>
      <c r="AU29358" s="25"/>
    </row>
    <row r="29359">
      <c r="D29359" s="10"/>
      <c r="E29359" s="10"/>
      <c r="G29359" s="81"/>
      <c r="AU29359" s="25"/>
    </row>
    <row r="29360">
      <c r="D29360" s="10"/>
      <c r="E29360" s="10"/>
      <c r="G29360" s="81"/>
      <c r="AU29360" s="25"/>
    </row>
    <row r="29361">
      <c r="D29361" s="10"/>
      <c r="E29361" s="10"/>
      <c r="G29361" s="81"/>
      <c r="AU29361" s="25"/>
    </row>
    <row r="29362">
      <c r="D29362" s="10"/>
      <c r="E29362" s="10"/>
      <c r="G29362" s="81"/>
      <c r="AU29362" s="25"/>
    </row>
    <row r="29363">
      <c r="D29363" s="10"/>
      <c r="E29363" s="10"/>
      <c r="G29363" s="81"/>
      <c r="AU29363" s="25"/>
    </row>
    <row r="29364">
      <c r="D29364" s="10"/>
      <c r="E29364" s="10"/>
      <c r="G29364" s="81"/>
      <c r="AU29364" s="25"/>
    </row>
    <row r="29365">
      <c r="D29365" s="10"/>
      <c r="E29365" s="10"/>
      <c r="G29365" s="81"/>
      <c r="AU29365" s="25"/>
    </row>
    <row r="29366">
      <c r="D29366" s="10"/>
      <c r="E29366" s="10"/>
      <c r="G29366" s="81"/>
      <c r="AU29366" s="25"/>
    </row>
    <row r="29367">
      <c r="D29367" s="10"/>
      <c r="E29367" s="10"/>
      <c r="G29367" s="81"/>
      <c r="AU29367" s="25"/>
    </row>
    <row r="29368">
      <c r="D29368" s="10"/>
      <c r="E29368" s="10"/>
      <c r="G29368" s="81"/>
      <c r="AU29368" s="25"/>
    </row>
    <row r="29369">
      <c r="D29369" s="10"/>
      <c r="E29369" s="10"/>
      <c r="G29369" s="81"/>
      <c r="AU29369" s="25"/>
    </row>
    <row r="29370">
      <c r="D29370" s="10"/>
      <c r="E29370" s="10"/>
      <c r="G29370" s="81"/>
      <c r="AU29370" s="25"/>
    </row>
    <row r="29371">
      <c r="D29371" s="10"/>
      <c r="E29371" s="10"/>
      <c r="G29371" s="81"/>
      <c r="AU29371" s="25"/>
    </row>
    <row r="29372">
      <c r="D29372" s="10"/>
      <c r="E29372" s="10"/>
      <c r="G29372" s="81"/>
      <c r="AU29372" s="25"/>
    </row>
    <row r="29373">
      <c r="D29373" s="10"/>
      <c r="E29373" s="10"/>
      <c r="G29373" s="81"/>
      <c r="AU29373" s="25"/>
    </row>
    <row r="29374">
      <c r="D29374" s="10"/>
      <c r="E29374" s="10"/>
      <c r="G29374" s="81"/>
      <c r="AU29374" s="25"/>
    </row>
    <row r="29375">
      <c r="D29375" s="10"/>
      <c r="E29375" s="10"/>
      <c r="G29375" s="81"/>
      <c r="AU29375" s="25"/>
    </row>
    <row r="29376">
      <c r="D29376" s="10"/>
      <c r="E29376" s="10"/>
      <c r="G29376" s="81"/>
      <c r="AU29376" s="25"/>
    </row>
    <row r="29377">
      <c r="D29377" s="10"/>
      <c r="E29377" s="10"/>
      <c r="G29377" s="81"/>
      <c r="AU29377" s="25"/>
    </row>
    <row r="29378">
      <c r="D29378" s="10"/>
      <c r="E29378" s="10"/>
      <c r="G29378" s="81"/>
      <c r="AU29378" s="25"/>
    </row>
    <row r="29379">
      <c r="D29379" s="10"/>
      <c r="E29379" s="10"/>
      <c r="G29379" s="81"/>
      <c r="AU29379" s="25"/>
    </row>
    <row r="29380">
      <c r="D29380" s="10"/>
      <c r="E29380" s="10"/>
      <c r="G29380" s="81"/>
      <c r="AU29380" s="25"/>
    </row>
    <row r="29381">
      <c r="D29381" s="10"/>
      <c r="E29381" s="10"/>
      <c r="G29381" s="81"/>
      <c r="AU29381" s="25"/>
    </row>
    <row r="29382">
      <c r="D29382" s="10"/>
      <c r="E29382" s="10"/>
      <c r="G29382" s="81"/>
      <c r="AU29382" s="25"/>
    </row>
    <row r="29383">
      <c r="D29383" s="10"/>
      <c r="E29383" s="10"/>
      <c r="G29383" s="81"/>
      <c r="AU29383" s="25"/>
    </row>
    <row r="29384">
      <c r="D29384" s="10"/>
      <c r="E29384" s="10"/>
      <c r="G29384" s="81"/>
      <c r="AU29384" s="25"/>
    </row>
    <row r="29385">
      <c r="D29385" s="10"/>
      <c r="E29385" s="10"/>
      <c r="G29385" s="81"/>
      <c r="AU29385" s="25"/>
    </row>
    <row r="29386">
      <c r="D29386" s="10"/>
      <c r="E29386" s="10"/>
      <c r="G29386" s="81"/>
      <c r="AU29386" s="25"/>
    </row>
    <row r="29387">
      <c r="D29387" s="10"/>
      <c r="E29387" s="10"/>
      <c r="G29387" s="81"/>
      <c r="AU29387" s="25"/>
    </row>
    <row r="29388">
      <c r="D29388" s="10"/>
      <c r="E29388" s="10"/>
      <c r="G29388" s="81"/>
      <c r="AU29388" s="25"/>
    </row>
    <row r="29389">
      <c r="D29389" s="10"/>
      <c r="E29389" s="10"/>
      <c r="G29389" s="81"/>
      <c r="AU29389" s="25"/>
    </row>
    <row r="29390">
      <c r="D29390" s="10"/>
      <c r="E29390" s="10"/>
      <c r="G29390" s="81"/>
      <c r="AU29390" s="25"/>
    </row>
    <row r="29391">
      <c r="D29391" s="10"/>
      <c r="E29391" s="10"/>
      <c r="G29391" s="81"/>
      <c r="AU29391" s="25"/>
    </row>
    <row r="29392">
      <c r="D29392" s="10"/>
      <c r="E29392" s="10"/>
      <c r="G29392" s="81"/>
      <c r="AU29392" s="25"/>
    </row>
    <row r="29393">
      <c r="D29393" s="10"/>
      <c r="E29393" s="10"/>
      <c r="G29393" s="81"/>
      <c r="AU29393" s="25"/>
    </row>
    <row r="29394">
      <c r="D29394" s="10"/>
      <c r="E29394" s="10"/>
      <c r="G29394" s="81"/>
      <c r="AU29394" s="25"/>
    </row>
    <row r="29395">
      <c r="D29395" s="10"/>
      <c r="E29395" s="10"/>
      <c r="G29395" s="81"/>
      <c r="AU29395" s="25"/>
    </row>
    <row r="29396">
      <c r="D29396" s="10"/>
      <c r="E29396" s="10"/>
      <c r="G29396" s="81"/>
      <c r="AU29396" s="25"/>
    </row>
    <row r="29397">
      <c r="D29397" s="10"/>
      <c r="E29397" s="10"/>
      <c r="G29397" s="81"/>
      <c r="AU29397" s="25"/>
    </row>
    <row r="29398">
      <c r="D29398" s="10"/>
      <c r="E29398" s="10"/>
      <c r="G29398" s="81"/>
      <c r="AU29398" s="25"/>
    </row>
    <row r="29399">
      <c r="D29399" s="10"/>
      <c r="E29399" s="10"/>
      <c r="G29399" s="81"/>
      <c r="AU29399" s="25"/>
    </row>
    <row r="29400">
      <c r="D29400" s="10"/>
      <c r="E29400" s="10"/>
      <c r="G29400" s="81"/>
      <c r="AU29400" s="25"/>
    </row>
    <row r="29401">
      <c r="D29401" s="10"/>
      <c r="E29401" s="10"/>
      <c r="G29401" s="81"/>
      <c r="AU29401" s="25"/>
    </row>
    <row r="29402">
      <c r="D29402" s="10"/>
      <c r="E29402" s="10"/>
      <c r="G29402" s="81"/>
      <c r="AU29402" s="25"/>
    </row>
    <row r="29403">
      <c r="D29403" s="10"/>
      <c r="E29403" s="10"/>
      <c r="G29403" s="81"/>
      <c r="AU29403" s="25"/>
    </row>
    <row r="29404">
      <c r="D29404" s="10"/>
      <c r="E29404" s="10"/>
      <c r="G29404" s="81"/>
      <c r="AU29404" s="25"/>
    </row>
    <row r="29405">
      <c r="D29405" s="10"/>
      <c r="E29405" s="10"/>
      <c r="G29405" s="81"/>
      <c r="AU29405" s="25"/>
    </row>
    <row r="29406">
      <c r="D29406" s="10"/>
      <c r="E29406" s="10"/>
      <c r="G29406" s="81"/>
      <c r="AU29406" s="25"/>
    </row>
    <row r="29407">
      <c r="D29407" s="10"/>
      <c r="E29407" s="10"/>
      <c r="G29407" s="81"/>
      <c r="AU29407" s="25"/>
    </row>
    <row r="29408">
      <c r="D29408" s="10"/>
      <c r="E29408" s="10"/>
      <c r="G29408" s="81"/>
      <c r="AU29408" s="25"/>
    </row>
    <row r="29409">
      <c r="D29409" s="10"/>
      <c r="E29409" s="10"/>
      <c r="G29409" s="81"/>
      <c r="AU29409" s="25"/>
    </row>
    <row r="29410">
      <c r="D29410" s="10"/>
      <c r="E29410" s="10"/>
      <c r="G29410" s="81"/>
      <c r="AU29410" s="25"/>
    </row>
    <row r="29411">
      <c r="D29411" s="10"/>
      <c r="E29411" s="10"/>
      <c r="G29411" s="81"/>
      <c r="AU29411" s="25"/>
    </row>
    <row r="29412">
      <c r="D29412" s="10"/>
      <c r="E29412" s="10"/>
      <c r="G29412" s="81"/>
      <c r="AU29412" s="25"/>
    </row>
    <row r="29413">
      <c r="D29413" s="10"/>
      <c r="E29413" s="10"/>
      <c r="G29413" s="81"/>
      <c r="AU29413" s="25"/>
    </row>
    <row r="29414">
      <c r="D29414" s="10"/>
      <c r="E29414" s="10"/>
      <c r="G29414" s="81"/>
      <c r="AU29414" s="25"/>
    </row>
    <row r="29415">
      <c r="D29415" s="10"/>
      <c r="E29415" s="10"/>
      <c r="G29415" s="81"/>
      <c r="AU29415" s="25"/>
    </row>
    <row r="29416">
      <c r="D29416" s="10"/>
      <c r="E29416" s="10"/>
      <c r="G29416" s="81"/>
      <c r="AU29416" s="25"/>
    </row>
    <row r="29417">
      <c r="D29417" s="10"/>
      <c r="E29417" s="10"/>
      <c r="G29417" s="81"/>
      <c r="AU29417" s="25"/>
    </row>
    <row r="29418">
      <c r="D29418" s="10"/>
      <c r="E29418" s="10"/>
      <c r="G29418" s="81"/>
      <c r="AU29418" s="25"/>
    </row>
    <row r="29419">
      <c r="D29419" s="10"/>
      <c r="E29419" s="10"/>
      <c r="G29419" s="81"/>
      <c r="AU29419" s="25"/>
    </row>
    <row r="29420">
      <c r="D29420" s="10"/>
      <c r="E29420" s="10"/>
      <c r="G29420" s="81"/>
      <c r="AU29420" s="25"/>
    </row>
    <row r="29421">
      <c r="D29421" s="10"/>
      <c r="E29421" s="10"/>
      <c r="G29421" s="81"/>
      <c r="AU29421" s="25"/>
    </row>
    <row r="29422">
      <c r="D29422" s="10"/>
      <c r="E29422" s="10"/>
      <c r="G29422" s="81"/>
      <c r="AU29422" s="25"/>
    </row>
    <row r="29423">
      <c r="D29423" s="10"/>
      <c r="E29423" s="10"/>
      <c r="G29423" s="81"/>
      <c r="AU29423" s="25"/>
    </row>
    <row r="29424">
      <c r="D29424" s="10"/>
      <c r="E29424" s="10"/>
      <c r="G29424" s="81"/>
      <c r="AU29424" s="25"/>
    </row>
    <row r="29425">
      <c r="D29425" s="10"/>
      <c r="E29425" s="10"/>
      <c r="G29425" s="81"/>
      <c r="AU29425" s="25"/>
    </row>
    <row r="29426">
      <c r="D29426" s="10"/>
      <c r="E29426" s="10"/>
      <c r="G29426" s="81"/>
      <c r="AU29426" s="25"/>
    </row>
    <row r="29427">
      <c r="D29427" s="10"/>
      <c r="E29427" s="10"/>
      <c r="G29427" s="81"/>
      <c r="AU29427" s="25"/>
    </row>
    <row r="29428">
      <c r="D29428" s="10"/>
      <c r="E29428" s="10"/>
      <c r="G29428" s="81"/>
      <c r="AU29428" s="25"/>
    </row>
    <row r="29429">
      <c r="D29429" s="10"/>
      <c r="E29429" s="10"/>
      <c r="G29429" s="81"/>
      <c r="AU29429" s="25"/>
    </row>
    <row r="29430">
      <c r="D29430" s="10"/>
      <c r="E29430" s="10"/>
      <c r="G29430" s="81"/>
      <c r="AU29430" s="25"/>
    </row>
    <row r="29431">
      <c r="D29431" s="10"/>
      <c r="E29431" s="10"/>
      <c r="G29431" s="81"/>
      <c r="AU29431" s="25"/>
    </row>
    <row r="29432">
      <c r="D29432" s="10"/>
      <c r="E29432" s="10"/>
      <c r="G29432" s="81"/>
      <c r="AU29432" s="25"/>
    </row>
    <row r="29433">
      <c r="D29433" s="10"/>
      <c r="E29433" s="10"/>
      <c r="G29433" s="81"/>
      <c r="AU29433" s="25"/>
    </row>
    <row r="29434">
      <c r="D29434" s="10"/>
      <c r="E29434" s="10"/>
      <c r="G29434" s="81"/>
      <c r="AU29434" s="25"/>
    </row>
    <row r="29435">
      <c r="D29435" s="10"/>
      <c r="E29435" s="10"/>
      <c r="G29435" s="81"/>
      <c r="AU29435" s="25"/>
    </row>
    <row r="29436">
      <c r="D29436" s="10"/>
      <c r="E29436" s="10"/>
      <c r="G29436" s="81"/>
      <c r="AU29436" s="25"/>
    </row>
    <row r="29437">
      <c r="D29437" s="10"/>
      <c r="E29437" s="10"/>
      <c r="G29437" s="81"/>
      <c r="AU29437" s="25"/>
    </row>
    <row r="29438">
      <c r="D29438" s="10"/>
      <c r="E29438" s="10"/>
      <c r="G29438" s="81"/>
      <c r="AU29438" s="25"/>
    </row>
    <row r="29439">
      <c r="D29439" s="10"/>
      <c r="E29439" s="10"/>
      <c r="G29439" s="81"/>
      <c r="AU29439" s="25"/>
    </row>
    <row r="29440">
      <c r="D29440" s="10"/>
      <c r="E29440" s="10"/>
      <c r="G29440" s="81"/>
      <c r="AU29440" s="25"/>
    </row>
    <row r="29441">
      <c r="D29441" s="10"/>
      <c r="E29441" s="10"/>
      <c r="G29441" s="81"/>
      <c r="AU29441" s="25"/>
    </row>
    <row r="29442">
      <c r="D29442" s="10"/>
      <c r="E29442" s="10"/>
      <c r="G29442" s="81"/>
      <c r="AU29442" s="25"/>
    </row>
    <row r="29443">
      <c r="D29443" s="10"/>
      <c r="E29443" s="10"/>
      <c r="G29443" s="81"/>
      <c r="AU29443" s="25"/>
    </row>
    <row r="29444">
      <c r="D29444" s="10"/>
      <c r="E29444" s="10"/>
      <c r="G29444" s="81"/>
      <c r="AU29444" s="25"/>
    </row>
    <row r="29445">
      <c r="D29445" s="10"/>
      <c r="E29445" s="10"/>
      <c r="G29445" s="81"/>
      <c r="AU29445" s="25"/>
    </row>
    <row r="29446">
      <c r="D29446" s="10"/>
      <c r="E29446" s="10"/>
      <c r="G29446" s="81"/>
      <c r="AU29446" s="25"/>
    </row>
    <row r="29447">
      <c r="D29447" s="10"/>
      <c r="E29447" s="10"/>
      <c r="G29447" s="81"/>
      <c r="AU29447" s="25"/>
    </row>
    <row r="29448">
      <c r="D29448" s="10"/>
      <c r="E29448" s="10"/>
      <c r="G29448" s="81"/>
      <c r="AU29448" s="25"/>
    </row>
    <row r="29449">
      <c r="D29449" s="10"/>
      <c r="E29449" s="10"/>
      <c r="G29449" s="81"/>
      <c r="AU29449" s="25"/>
    </row>
    <row r="29450">
      <c r="D29450" s="10"/>
      <c r="E29450" s="10"/>
      <c r="G29450" s="81"/>
      <c r="AU29450" s="25"/>
    </row>
    <row r="29451">
      <c r="D29451" s="10"/>
      <c r="E29451" s="10"/>
      <c r="G29451" s="81"/>
      <c r="AU29451" s="25"/>
    </row>
    <row r="29452">
      <c r="D29452" s="10"/>
      <c r="E29452" s="10"/>
      <c r="G29452" s="81"/>
      <c r="AU29452" s="25"/>
    </row>
    <row r="29453">
      <c r="D29453" s="10"/>
      <c r="E29453" s="10"/>
      <c r="G29453" s="81"/>
      <c r="AU29453" s="25"/>
    </row>
    <row r="29454">
      <c r="D29454" s="10"/>
      <c r="E29454" s="10"/>
      <c r="G29454" s="81"/>
      <c r="AU29454" s="25"/>
    </row>
    <row r="29455">
      <c r="D29455" s="10"/>
      <c r="E29455" s="10"/>
      <c r="G29455" s="81"/>
      <c r="AU29455" s="25"/>
    </row>
    <row r="29456">
      <c r="D29456" s="10"/>
      <c r="E29456" s="10"/>
      <c r="G29456" s="81"/>
      <c r="AU29456" s="25"/>
    </row>
    <row r="29457">
      <c r="D29457" s="10"/>
      <c r="E29457" s="10"/>
      <c r="G29457" s="81"/>
      <c r="AU29457" s="25"/>
    </row>
    <row r="29458">
      <c r="D29458" s="10"/>
      <c r="E29458" s="10"/>
      <c r="G29458" s="81"/>
      <c r="AU29458" s="25"/>
    </row>
    <row r="29459">
      <c r="D29459" s="10"/>
      <c r="E29459" s="10"/>
      <c r="G29459" s="81"/>
      <c r="AU29459" s="25"/>
    </row>
    <row r="29460">
      <c r="D29460" s="10"/>
      <c r="E29460" s="10"/>
      <c r="G29460" s="81"/>
      <c r="AU29460" s="25"/>
    </row>
    <row r="29461">
      <c r="D29461" s="10"/>
      <c r="E29461" s="10"/>
      <c r="G29461" s="81"/>
      <c r="AU29461" s="25"/>
    </row>
    <row r="29462">
      <c r="D29462" s="10"/>
      <c r="E29462" s="10"/>
      <c r="G29462" s="81"/>
      <c r="AU29462" s="25"/>
    </row>
    <row r="29463">
      <c r="D29463" s="10"/>
      <c r="E29463" s="10"/>
      <c r="G29463" s="81"/>
      <c r="AU29463" s="25"/>
    </row>
    <row r="29464">
      <c r="D29464" s="10"/>
      <c r="E29464" s="10"/>
      <c r="G29464" s="81"/>
      <c r="AU29464" s="25"/>
    </row>
    <row r="29465">
      <c r="D29465" s="10"/>
      <c r="E29465" s="10"/>
      <c r="G29465" s="81"/>
      <c r="AU29465" s="25"/>
    </row>
    <row r="29466">
      <c r="D29466" s="10"/>
      <c r="E29466" s="10"/>
      <c r="G29466" s="81"/>
      <c r="AU29466" s="25"/>
    </row>
    <row r="29467">
      <c r="D29467" s="10"/>
      <c r="E29467" s="10"/>
      <c r="G29467" s="81"/>
      <c r="AU29467" s="25"/>
    </row>
    <row r="29468">
      <c r="D29468" s="10"/>
      <c r="E29468" s="10"/>
      <c r="G29468" s="81"/>
      <c r="AU29468" s="25"/>
    </row>
    <row r="29469">
      <c r="D29469" s="10"/>
      <c r="E29469" s="10"/>
      <c r="G29469" s="81"/>
      <c r="AU29469" s="25"/>
    </row>
    <row r="29470">
      <c r="D29470" s="10"/>
      <c r="E29470" s="10"/>
      <c r="G29470" s="81"/>
      <c r="AU29470" s="25"/>
    </row>
    <row r="29471">
      <c r="D29471" s="10"/>
      <c r="E29471" s="10"/>
      <c r="G29471" s="81"/>
      <c r="AU29471" s="25"/>
    </row>
    <row r="29472">
      <c r="D29472" s="10"/>
      <c r="E29472" s="10"/>
      <c r="G29472" s="81"/>
      <c r="AU29472" s="25"/>
    </row>
    <row r="29473">
      <c r="D29473" s="10"/>
      <c r="E29473" s="10"/>
      <c r="G29473" s="81"/>
      <c r="AU29473" s="25"/>
    </row>
    <row r="29474">
      <c r="D29474" s="10"/>
      <c r="E29474" s="10"/>
      <c r="G29474" s="81"/>
      <c r="AU29474" s="25"/>
    </row>
    <row r="29475">
      <c r="D29475" s="10"/>
      <c r="E29475" s="10"/>
      <c r="G29475" s="81"/>
      <c r="AU29475" s="25"/>
    </row>
    <row r="29476">
      <c r="D29476" s="10"/>
      <c r="E29476" s="10"/>
      <c r="G29476" s="81"/>
      <c r="AU29476" s="25"/>
    </row>
    <row r="29477">
      <c r="D29477" s="10"/>
      <c r="E29477" s="10"/>
      <c r="G29477" s="81"/>
      <c r="AU29477" s="25"/>
    </row>
    <row r="29478">
      <c r="D29478" s="10"/>
      <c r="E29478" s="10"/>
      <c r="G29478" s="81"/>
      <c r="AU29478" s="25"/>
    </row>
    <row r="29479">
      <c r="D29479" s="10"/>
      <c r="E29479" s="10"/>
      <c r="G29479" s="81"/>
      <c r="AU29479" s="25"/>
    </row>
    <row r="29480">
      <c r="D29480" s="10"/>
      <c r="E29480" s="10"/>
      <c r="G29480" s="81"/>
      <c r="AU29480" s="25"/>
    </row>
    <row r="29481">
      <c r="D29481" s="10"/>
      <c r="E29481" s="10"/>
      <c r="G29481" s="81"/>
      <c r="AU29481" s="25"/>
    </row>
    <row r="29482">
      <c r="D29482" s="10"/>
      <c r="E29482" s="10"/>
      <c r="G29482" s="81"/>
      <c r="AU29482" s="25"/>
    </row>
    <row r="29483">
      <c r="D29483" s="10"/>
      <c r="E29483" s="10"/>
      <c r="G29483" s="81"/>
      <c r="AU29483" s="25"/>
    </row>
    <row r="29484">
      <c r="D29484" s="10"/>
      <c r="E29484" s="10"/>
      <c r="G29484" s="81"/>
      <c r="AU29484" s="25"/>
    </row>
    <row r="29485">
      <c r="D29485" s="10"/>
      <c r="E29485" s="10"/>
      <c r="G29485" s="81"/>
      <c r="AU29485" s="25"/>
    </row>
    <row r="29486">
      <c r="D29486" s="10"/>
      <c r="E29486" s="10"/>
      <c r="G29486" s="81"/>
      <c r="AU29486" s="25"/>
    </row>
    <row r="29487">
      <c r="D29487" s="10"/>
      <c r="E29487" s="10"/>
      <c r="G29487" s="81"/>
      <c r="AU29487" s="25"/>
    </row>
    <row r="29488">
      <c r="D29488" s="10"/>
      <c r="E29488" s="10"/>
      <c r="G29488" s="81"/>
      <c r="AU29488" s="25"/>
    </row>
    <row r="29489">
      <c r="D29489" s="10"/>
      <c r="E29489" s="10"/>
      <c r="G29489" s="81"/>
      <c r="AU29489" s="25"/>
    </row>
    <row r="29490">
      <c r="D29490" s="10"/>
      <c r="E29490" s="10"/>
      <c r="G29490" s="81"/>
      <c r="AU29490" s="25"/>
    </row>
    <row r="29491">
      <c r="D29491" s="10"/>
      <c r="E29491" s="10"/>
      <c r="G29491" s="81"/>
      <c r="AU29491" s="25"/>
    </row>
    <row r="29492">
      <c r="D29492" s="10"/>
      <c r="E29492" s="10"/>
      <c r="G29492" s="81"/>
      <c r="AU29492" s="25"/>
    </row>
    <row r="29493">
      <c r="D29493" s="10"/>
      <c r="E29493" s="10"/>
      <c r="G29493" s="81"/>
      <c r="AU29493" s="25"/>
    </row>
    <row r="29494">
      <c r="D29494" s="10"/>
      <c r="E29494" s="10"/>
      <c r="G29494" s="81"/>
      <c r="AU29494" s="25"/>
    </row>
    <row r="29495">
      <c r="D29495" s="10"/>
      <c r="E29495" s="10"/>
      <c r="G29495" s="81"/>
      <c r="AU29495" s="25"/>
    </row>
    <row r="29496">
      <c r="D29496" s="10"/>
      <c r="E29496" s="10"/>
      <c r="G29496" s="81"/>
      <c r="AU29496" s="25"/>
    </row>
    <row r="29497">
      <c r="D29497" s="10"/>
      <c r="E29497" s="10"/>
      <c r="G29497" s="81"/>
      <c r="AU29497" s="25"/>
    </row>
    <row r="29498">
      <c r="D29498" s="10"/>
      <c r="E29498" s="10"/>
      <c r="G29498" s="81"/>
      <c r="AU29498" s="25"/>
    </row>
    <row r="29499">
      <c r="D29499" s="10"/>
      <c r="E29499" s="10"/>
      <c r="G29499" s="81"/>
      <c r="AU29499" s="25"/>
    </row>
    <row r="29500">
      <c r="D29500" s="10"/>
      <c r="E29500" s="10"/>
      <c r="G29500" s="81"/>
      <c r="AU29500" s="25"/>
    </row>
    <row r="29501">
      <c r="D29501" s="10"/>
      <c r="E29501" s="10"/>
      <c r="G29501" s="81"/>
      <c r="AU29501" s="25"/>
    </row>
    <row r="29502">
      <c r="D29502" s="10"/>
      <c r="E29502" s="10"/>
      <c r="G29502" s="81"/>
      <c r="AU29502" s="25"/>
    </row>
    <row r="29503">
      <c r="D29503" s="10"/>
      <c r="E29503" s="10"/>
      <c r="G29503" s="81"/>
      <c r="AU29503" s="25"/>
    </row>
    <row r="29504">
      <c r="D29504" s="10"/>
      <c r="E29504" s="10"/>
      <c r="G29504" s="81"/>
      <c r="AU29504" s="25"/>
    </row>
    <row r="29505">
      <c r="D29505" s="10"/>
      <c r="E29505" s="10"/>
      <c r="G29505" s="81"/>
      <c r="AU29505" s="25"/>
    </row>
    <row r="29506">
      <c r="D29506" s="10"/>
      <c r="E29506" s="10"/>
      <c r="G29506" s="81"/>
      <c r="AU29506" s="25"/>
    </row>
    <row r="29507">
      <c r="D29507" s="10"/>
      <c r="E29507" s="10"/>
      <c r="G29507" s="81"/>
      <c r="AU29507" s="25"/>
    </row>
    <row r="29508">
      <c r="D29508" s="10"/>
      <c r="E29508" s="10"/>
      <c r="G29508" s="81"/>
      <c r="AU29508" s="25"/>
    </row>
    <row r="29509">
      <c r="D29509" s="10"/>
      <c r="E29509" s="10"/>
      <c r="G29509" s="81"/>
      <c r="AU29509" s="25"/>
    </row>
    <row r="29510">
      <c r="D29510" s="10"/>
      <c r="E29510" s="10"/>
      <c r="G29510" s="81"/>
      <c r="AU29510" s="25"/>
    </row>
    <row r="29511">
      <c r="D29511" s="10"/>
      <c r="E29511" s="10"/>
      <c r="G29511" s="81"/>
      <c r="AU29511" s="25"/>
    </row>
    <row r="29512">
      <c r="D29512" s="10"/>
      <c r="E29512" s="10"/>
      <c r="G29512" s="81"/>
      <c r="AU29512" s="25"/>
    </row>
    <row r="29513">
      <c r="D29513" s="10"/>
      <c r="E29513" s="10"/>
      <c r="G29513" s="81"/>
      <c r="AU29513" s="25"/>
    </row>
    <row r="29514">
      <c r="D29514" s="10"/>
      <c r="E29514" s="10"/>
      <c r="G29514" s="81"/>
      <c r="AU29514" s="25"/>
    </row>
    <row r="29515">
      <c r="D29515" s="10"/>
      <c r="E29515" s="10"/>
      <c r="G29515" s="81"/>
      <c r="AU29515" s="25"/>
    </row>
    <row r="29516">
      <c r="D29516" s="10"/>
      <c r="E29516" s="10"/>
      <c r="G29516" s="81"/>
      <c r="AU29516" s="25"/>
    </row>
    <row r="29517">
      <c r="D29517" s="10"/>
      <c r="E29517" s="10"/>
      <c r="G29517" s="81"/>
      <c r="AU29517" s="25"/>
    </row>
    <row r="29518">
      <c r="D29518" s="10"/>
      <c r="E29518" s="10"/>
      <c r="G29518" s="81"/>
      <c r="AU29518" s="25"/>
    </row>
    <row r="29519">
      <c r="D29519" s="10"/>
      <c r="E29519" s="10"/>
      <c r="G29519" s="81"/>
      <c r="AU29519" s="25"/>
    </row>
    <row r="29520">
      <c r="D29520" s="10"/>
      <c r="E29520" s="10"/>
      <c r="G29520" s="81"/>
      <c r="AU29520" s="25"/>
    </row>
    <row r="29521">
      <c r="D29521" s="10"/>
      <c r="E29521" s="10"/>
      <c r="G29521" s="81"/>
      <c r="AU29521" s="25"/>
    </row>
    <row r="29522">
      <c r="D29522" s="10"/>
      <c r="E29522" s="10"/>
      <c r="G29522" s="81"/>
      <c r="AU29522" s="25"/>
    </row>
    <row r="29523">
      <c r="D29523" s="10"/>
      <c r="E29523" s="10"/>
      <c r="G29523" s="81"/>
      <c r="AU29523" s="25"/>
    </row>
    <row r="29524">
      <c r="D29524" s="10"/>
      <c r="E29524" s="10"/>
      <c r="G29524" s="81"/>
      <c r="AU29524" s="25"/>
    </row>
    <row r="29525">
      <c r="D29525" s="10"/>
      <c r="E29525" s="10"/>
      <c r="G29525" s="81"/>
      <c r="AU29525" s="25"/>
    </row>
    <row r="29526">
      <c r="D29526" s="10"/>
      <c r="E29526" s="10"/>
      <c r="G29526" s="81"/>
      <c r="AU29526" s="25"/>
    </row>
    <row r="29527">
      <c r="D29527" s="10"/>
      <c r="E29527" s="10"/>
      <c r="G29527" s="81"/>
      <c r="AU29527" s="25"/>
    </row>
    <row r="29528">
      <c r="D29528" s="10"/>
      <c r="E29528" s="10"/>
      <c r="G29528" s="81"/>
      <c r="AU29528" s="25"/>
    </row>
    <row r="29529">
      <c r="D29529" s="10"/>
      <c r="E29529" s="10"/>
      <c r="G29529" s="81"/>
      <c r="AU29529" s="25"/>
    </row>
    <row r="29530">
      <c r="D29530" s="10"/>
      <c r="E29530" s="10"/>
      <c r="G29530" s="81"/>
      <c r="AU29530" s="25"/>
    </row>
    <row r="29531">
      <c r="D29531" s="10"/>
      <c r="E29531" s="10"/>
      <c r="G29531" s="81"/>
      <c r="AU29531" s="25"/>
    </row>
    <row r="29532">
      <c r="D29532" s="10"/>
      <c r="E29532" s="10"/>
      <c r="G29532" s="81"/>
      <c r="AU29532" s="25"/>
    </row>
    <row r="29533">
      <c r="D29533" s="10"/>
      <c r="E29533" s="10"/>
      <c r="G29533" s="81"/>
      <c r="AU29533" s="25"/>
    </row>
    <row r="29534">
      <c r="D29534" s="10"/>
      <c r="E29534" s="10"/>
      <c r="G29534" s="81"/>
      <c r="AU29534" s="25"/>
    </row>
    <row r="29535">
      <c r="D29535" s="10"/>
      <c r="E29535" s="10"/>
      <c r="G29535" s="81"/>
      <c r="AU29535" s="25"/>
    </row>
    <row r="29536">
      <c r="D29536" s="10"/>
      <c r="E29536" s="10"/>
      <c r="G29536" s="81"/>
      <c r="AU29536" s="25"/>
    </row>
    <row r="29537">
      <c r="D29537" s="10"/>
      <c r="E29537" s="10"/>
      <c r="G29537" s="81"/>
      <c r="AU29537" s="25"/>
    </row>
    <row r="29538">
      <c r="D29538" s="10"/>
      <c r="E29538" s="10"/>
      <c r="G29538" s="81"/>
      <c r="AU29538" s="25"/>
    </row>
    <row r="29539">
      <c r="D29539" s="10"/>
      <c r="E29539" s="10"/>
      <c r="G29539" s="81"/>
      <c r="AU29539" s="25"/>
    </row>
    <row r="29540">
      <c r="D29540" s="10"/>
      <c r="E29540" s="10"/>
      <c r="G29540" s="81"/>
      <c r="AU29540" s="25"/>
    </row>
    <row r="29541">
      <c r="D29541" s="10"/>
      <c r="E29541" s="10"/>
      <c r="G29541" s="81"/>
      <c r="AU29541" s="25"/>
    </row>
    <row r="29542">
      <c r="D29542" s="10"/>
      <c r="E29542" s="10"/>
      <c r="G29542" s="81"/>
      <c r="AU29542" s="25"/>
    </row>
    <row r="29543">
      <c r="D29543" s="10"/>
      <c r="E29543" s="10"/>
      <c r="G29543" s="81"/>
      <c r="AU29543" s="25"/>
    </row>
    <row r="29544">
      <c r="D29544" s="10"/>
      <c r="E29544" s="10"/>
      <c r="G29544" s="81"/>
      <c r="AU29544" s="25"/>
    </row>
    <row r="29545">
      <c r="D29545" s="10"/>
      <c r="E29545" s="10"/>
      <c r="G29545" s="81"/>
      <c r="AU29545" s="25"/>
    </row>
    <row r="29546">
      <c r="D29546" s="10"/>
      <c r="E29546" s="10"/>
      <c r="G29546" s="81"/>
      <c r="AU29546" s="25"/>
    </row>
    <row r="29547">
      <c r="D29547" s="10"/>
      <c r="E29547" s="10"/>
      <c r="G29547" s="81"/>
      <c r="AU29547" s="25"/>
    </row>
    <row r="29548">
      <c r="D29548" s="10"/>
      <c r="E29548" s="10"/>
      <c r="G29548" s="81"/>
      <c r="AU29548" s="25"/>
    </row>
    <row r="29549">
      <c r="D29549" s="10"/>
      <c r="E29549" s="10"/>
      <c r="G29549" s="81"/>
      <c r="AU29549" s="25"/>
    </row>
    <row r="29550">
      <c r="D29550" s="10"/>
      <c r="E29550" s="10"/>
      <c r="G29550" s="81"/>
      <c r="AU29550" s="25"/>
    </row>
    <row r="29551">
      <c r="D29551" s="10"/>
      <c r="E29551" s="10"/>
      <c r="G29551" s="81"/>
      <c r="AU29551" s="25"/>
    </row>
    <row r="29552">
      <c r="D29552" s="10"/>
      <c r="E29552" s="10"/>
      <c r="G29552" s="81"/>
      <c r="AU29552" s="25"/>
    </row>
    <row r="29553">
      <c r="D29553" s="10"/>
      <c r="E29553" s="10"/>
      <c r="G29553" s="81"/>
      <c r="AU29553" s="25"/>
    </row>
    <row r="29554">
      <c r="D29554" s="10"/>
      <c r="E29554" s="10"/>
      <c r="G29554" s="81"/>
      <c r="AU29554" s="25"/>
    </row>
    <row r="29555">
      <c r="D29555" s="10"/>
      <c r="E29555" s="10"/>
      <c r="G29555" s="81"/>
      <c r="AU29555" s="25"/>
    </row>
    <row r="29556">
      <c r="D29556" s="10"/>
      <c r="E29556" s="10"/>
      <c r="G29556" s="81"/>
      <c r="AU29556" s="25"/>
    </row>
    <row r="29557">
      <c r="D29557" s="10"/>
      <c r="E29557" s="10"/>
      <c r="G29557" s="81"/>
      <c r="AU29557" s="25"/>
    </row>
    <row r="29558">
      <c r="D29558" s="10"/>
      <c r="E29558" s="10"/>
      <c r="G29558" s="81"/>
      <c r="AU29558" s="25"/>
    </row>
    <row r="29559">
      <c r="D29559" s="10"/>
      <c r="E29559" s="10"/>
      <c r="G29559" s="81"/>
      <c r="AU29559" s="25"/>
    </row>
    <row r="29560">
      <c r="D29560" s="10"/>
      <c r="E29560" s="10"/>
      <c r="G29560" s="81"/>
      <c r="AU29560" s="25"/>
    </row>
    <row r="29561">
      <c r="D29561" s="10"/>
      <c r="E29561" s="10"/>
      <c r="G29561" s="81"/>
      <c r="AU29561" s="25"/>
    </row>
    <row r="29562">
      <c r="D29562" s="10"/>
      <c r="E29562" s="10"/>
      <c r="G29562" s="81"/>
      <c r="AU29562" s="25"/>
    </row>
    <row r="29563">
      <c r="D29563" s="10"/>
      <c r="E29563" s="10"/>
      <c r="G29563" s="81"/>
      <c r="AU29563" s="25"/>
    </row>
    <row r="29564">
      <c r="D29564" s="10"/>
      <c r="E29564" s="10"/>
      <c r="G29564" s="81"/>
      <c r="AU29564" s="25"/>
    </row>
    <row r="29565">
      <c r="D29565" s="10"/>
      <c r="E29565" s="10"/>
      <c r="G29565" s="81"/>
      <c r="AU29565" s="25"/>
    </row>
    <row r="29566">
      <c r="D29566" s="10"/>
      <c r="E29566" s="10"/>
      <c r="G29566" s="81"/>
      <c r="AU29566" s="25"/>
    </row>
    <row r="29567">
      <c r="D29567" s="10"/>
      <c r="E29567" s="10"/>
      <c r="G29567" s="81"/>
      <c r="AU29567" s="25"/>
    </row>
    <row r="29568">
      <c r="D29568" s="10"/>
      <c r="E29568" s="10"/>
      <c r="G29568" s="81"/>
      <c r="AU29568" s="25"/>
    </row>
    <row r="29569">
      <c r="D29569" s="10"/>
      <c r="E29569" s="10"/>
      <c r="G29569" s="81"/>
      <c r="AU29569" s="25"/>
    </row>
    <row r="29570">
      <c r="D29570" s="10"/>
      <c r="E29570" s="10"/>
      <c r="G29570" s="81"/>
      <c r="AU29570" s="25"/>
    </row>
    <row r="29571">
      <c r="D29571" s="10"/>
      <c r="E29571" s="10"/>
      <c r="G29571" s="81"/>
      <c r="AU29571" s="25"/>
    </row>
    <row r="29572">
      <c r="D29572" s="10"/>
      <c r="E29572" s="10"/>
      <c r="G29572" s="81"/>
      <c r="AU29572" s="25"/>
    </row>
    <row r="29573">
      <c r="D29573" s="10"/>
      <c r="E29573" s="10"/>
      <c r="G29573" s="81"/>
      <c r="AU29573" s="25"/>
    </row>
    <row r="29574">
      <c r="D29574" s="10"/>
      <c r="E29574" s="10"/>
      <c r="G29574" s="81"/>
      <c r="AU29574" s="25"/>
    </row>
    <row r="29575">
      <c r="D29575" s="10"/>
      <c r="E29575" s="10"/>
      <c r="G29575" s="81"/>
      <c r="AU29575" s="25"/>
    </row>
    <row r="29576">
      <c r="D29576" s="10"/>
      <c r="E29576" s="10"/>
      <c r="G29576" s="81"/>
      <c r="AU29576" s="25"/>
    </row>
    <row r="29577">
      <c r="D29577" s="10"/>
      <c r="E29577" s="10"/>
      <c r="G29577" s="81"/>
      <c r="AU29577" s="25"/>
    </row>
    <row r="29578">
      <c r="D29578" s="10"/>
      <c r="E29578" s="10"/>
      <c r="G29578" s="81"/>
      <c r="AU29578" s="25"/>
    </row>
    <row r="29579">
      <c r="D29579" s="10"/>
      <c r="E29579" s="10"/>
      <c r="G29579" s="81"/>
      <c r="AU29579" s="25"/>
    </row>
    <row r="29580">
      <c r="D29580" s="10"/>
      <c r="E29580" s="10"/>
      <c r="G29580" s="81"/>
      <c r="AU29580" s="25"/>
    </row>
    <row r="29581">
      <c r="D29581" s="10"/>
      <c r="E29581" s="10"/>
      <c r="G29581" s="81"/>
      <c r="AU29581" s="25"/>
    </row>
    <row r="29582">
      <c r="D29582" s="10"/>
      <c r="E29582" s="10"/>
      <c r="G29582" s="81"/>
      <c r="AU29582" s="25"/>
    </row>
    <row r="29583">
      <c r="D29583" s="10"/>
      <c r="E29583" s="10"/>
      <c r="G29583" s="81"/>
      <c r="AU29583" s="25"/>
    </row>
    <row r="29584">
      <c r="D29584" s="10"/>
      <c r="E29584" s="10"/>
      <c r="G29584" s="81"/>
      <c r="AU29584" s="25"/>
    </row>
    <row r="29585">
      <c r="D29585" s="10"/>
      <c r="E29585" s="10"/>
      <c r="G29585" s="81"/>
      <c r="AU29585" s="25"/>
    </row>
    <row r="29586">
      <c r="D29586" s="10"/>
      <c r="E29586" s="10"/>
      <c r="G29586" s="81"/>
      <c r="AU29586" s="25"/>
    </row>
    <row r="29587">
      <c r="D29587" s="10"/>
      <c r="E29587" s="10"/>
      <c r="G29587" s="81"/>
      <c r="AU29587" s="25"/>
    </row>
    <row r="29588">
      <c r="D29588" s="10"/>
      <c r="E29588" s="10"/>
      <c r="G29588" s="81"/>
      <c r="AU29588" s="25"/>
    </row>
    <row r="29589">
      <c r="D29589" s="10"/>
      <c r="E29589" s="10"/>
      <c r="G29589" s="81"/>
      <c r="AU29589" s="25"/>
    </row>
    <row r="29590">
      <c r="D29590" s="10"/>
      <c r="E29590" s="10"/>
      <c r="G29590" s="81"/>
      <c r="AU29590" s="25"/>
    </row>
    <row r="29591">
      <c r="D29591" s="10"/>
      <c r="E29591" s="10"/>
      <c r="G29591" s="81"/>
      <c r="AU29591" s="25"/>
    </row>
    <row r="29592">
      <c r="D29592" s="10"/>
      <c r="E29592" s="10"/>
      <c r="G29592" s="81"/>
      <c r="AU29592" s="25"/>
    </row>
    <row r="29593">
      <c r="D29593" s="10"/>
      <c r="E29593" s="10"/>
      <c r="G29593" s="81"/>
      <c r="AU29593" s="25"/>
    </row>
    <row r="29594">
      <c r="D29594" s="10"/>
      <c r="E29594" s="10"/>
      <c r="G29594" s="81"/>
      <c r="AU29594" s="25"/>
    </row>
    <row r="29595">
      <c r="D29595" s="10"/>
      <c r="E29595" s="10"/>
      <c r="G29595" s="81"/>
      <c r="AU29595" s="25"/>
    </row>
    <row r="29596">
      <c r="D29596" s="10"/>
      <c r="E29596" s="10"/>
      <c r="G29596" s="81"/>
      <c r="AU29596" s="25"/>
    </row>
    <row r="29597">
      <c r="D29597" s="10"/>
      <c r="E29597" s="10"/>
      <c r="G29597" s="81"/>
      <c r="AU29597" s="25"/>
    </row>
    <row r="29598">
      <c r="D29598" s="10"/>
      <c r="E29598" s="10"/>
      <c r="G29598" s="81"/>
      <c r="AU29598" s="25"/>
    </row>
    <row r="29599">
      <c r="D29599" s="10"/>
      <c r="E29599" s="10"/>
      <c r="G29599" s="81"/>
      <c r="AU29599" s="25"/>
    </row>
    <row r="29600">
      <c r="D29600" s="10"/>
      <c r="E29600" s="10"/>
      <c r="G29600" s="81"/>
      <c r="AU29600" s="25"/>
    </row>
    <row r="29601">
      <c r="D29601" s="10"/>
      <c r="E29601" s="10"/>
      <c r="G29601" s="81"/>
      <c r="AU29601" s="25"/>
    </row>
    <row r="29602">
      <c r="D29602" s="10"/>
      <c r="E29602" s="10"/>
      <c r="G29602" s="81"/>
      <c r="AU29602" s="25"/>
    </row>
    <row r="29603">
      <c r="D29603" s="10"/>
      <c r="E29603" s="10"/>
      <c r="G29603" s="81"/>
      <c r="AU29603" s="25"/>
    </row>
    <row r="29604">
      <c r="D29604" s="10"/>
      <c r="E29604" s="10"/>
      <c r="G29604" s="81"/>
      <c r="AU29604" s="25"/>
    </row>
    <row r="29605">
      <c r="D29605" s="10"/>
      <c r="E29605" s="10"/>
      <c r="G29605" s="81"/>
      <c r="AU29605" s="25"/>
    </row>
    <row r="29606">
      <c r="D29606" s="10"/>
      <c r="E29606" s="10"/>
      <c r="G29606" s="81"/>
      <c r="AU29606" s="25"/>
    </row>
    <row r="29607">
      <c r="D29607" s="10"/>
      <c r="E29607" s="10"/>
      <c r="G29607" s="81"/>
      <c r="AU29607" s="25"/>
    </row>
    <row r="29608">
      <c r="D29608" s="10"/>
      <c r="E29608" s="10"/>
      <c r="G29608" s="81"/>
      <c r="AU29608" s="25"/>
    </row>
    <row r="29609">
      <c r="D29609" s="10"/>
      <c r="E29609" s="10"/>
      <c r="G29609" s="81"/>
      <c r="AU29609" s="25"/>
    </row>
    <row r="29610">
      <c r="D29610" s="10"/>
      <c r="E29610" s="10"/>
      <c r="G29610" s="81"/>
      <c r="AU29610" s="25"/>
    </row>
    <row r="29611">
      <c r="D29611" s="10"/>
      <c r="E29611" s="10"/>
      <c r="G29611" s="81"/>
      <c r="AU29611" s="25"/>
    </row>
    <row r="29612">
      <c r="D29612" s="10"/>
      <c r="E29612" s="10"/>
      <c r="G29612" s="81"/>
      <c r="AU29612" s="25"/>
    </row>
    <row r="29613">
      <c r="D29613" s="10"/>
      <c r="E29613" s="10"/>
      <c r="G29613" s="81"/>
      <c r="AU29613" s="25"/>
    </row>
    <row r="29614">
      <c r="D29614" s="10"/>
      <c r="E29614" s="10"/>
      <c r="G29614" s="81"/>
      <c r="AU29614" s="25"/>
    </row>
    <row r="29615">
      <c r="D29615" s="10"/>
      <c r="E29615" s="10"/>
      <c r="G29615" s="81"/>
      <c r="AU29615" s="25"/>
    </row>
    <row r="29616">
      <c r="D29616" s="10"/>
      <c r="E29616" s="10"/>
      <c r="G29616" s="81"/>
      <c r="AU29616" s="25"/>
    </row>
    <row r="29617">
      <c r="D29617" s="10"/>
      <c r="E29617" s="10"/>
      <c r="G29617" s="81"/>
      <c r="AU29617" s="25"/>
    </row>
    <row r="29618">
      <c r="D29618" s="10"/>
      <c r="E29618" s="10"/>
      <c r="G29618" s="81"/>
      <c r="AU29618" s="25"/>
    </row>
    <row r="29619">
      <c r="D29619" s="10"/>
      <c r="E29619" s="10"/>
      <c r="G29619" s="81"/>
      <c r="AU29619" s="25"/>
    </row>
    <row r="29620">
      <c r="D29620" s="10"/>
      <c r="E29620" s="10"/>
      <c r="G29620" s="81"/>
      <c r="AU29620" s="25"/>
    </row>
    <row r="29621">
      <c r="D29621" s="10"/>
      <c r="E29621" s="10"/>
      <c r="G29621" s="81"/>
      <c r="AU29621" s="25"/>
    </row>
    <row r="29622">
      <c r="D29622" s="10"/>
      <c r="E29622" s="10"/>
      <c r="G29622" s="81"/>
      <c r="AU29622" s="25"/>
    </row>
    <row r="29623">
      <c r="D29623" s="10"/>
      <c r="E29623" s="10"/>
      <c r="G29623" s="81"/>
      <c r="AU29623" s="25"/>
    </row>
    <row r="29624">
      <c r="D29624" s="10"/>
      <c r="E29624" s="10"/>
      <c r="G29624" s="81"/>
      <c r="AU29624" s="25"/>
    </row>
    <row r="29625">
      <c r="D29625" s="10"/>
      <c r="E29625" s="10"/>
      <c r="G29625" s="81"/>
      <c r="AU29625" s="25"/>
    </row>
    <row r="29626">
      <c r="D29626" s="10"/>
      <c r="E29626" s="10"/>
      <c r="G29626" s="81"/>
      <c r="AU29626" s="25"/>
    </row>
    <row r="29627">
      <c r="D29627" s="10"/>
      <c r="E29627" s="10"/>
      <c r="G29627" s="81"/>
      <c r="AU29627" s="25"/>
    </row>
    <row r="29628">
      <c r="D29628" s="10"/>
      <c r="E29628" s="10"/>
      <c r="G29628" s="81"/>
      <c r="AU29628" s="25"/>
    </row>
    <row r="29629">
      <c r="D29629" s="10"/>
      <c r="E29629" s="10"/>
      <c r="G29629" s="81"/>
      <c r="AU29629" s="25"/>
    </row>
    <row r="29630">
      <c r="D29630" s="10"/>
      <c r="E29630" s="10"/>
      <c r="G29630" s="81"/>
      <c r="AU29630" s="25"/>
    </row>
    <row r="29631">
      <c r="D29631" s="10"/>
      <c r="E29631" s="10"/>
      <c r="G29631" s="81"/>
      <c r="AU29631" s="25"/>
    </row>
    <row r="29632">
      <c r="D29632" s="10"/>
      <c r="E29632" s="10"/>
      <c r="G29632" s="81"/>
      <c r="AU29632" s="25"/>
    </row>
    <row r="29633">
      <c r="D29633" s="10"/>
      <c r="E29633" s="10"/>
      <c r="G29633" s="81"/>
      <c r="AU29633" s="25"/>
    </row>
    <row r="29634">
      <c r="D29634" s="10"/>
      <c r="E29634" s="10"/>
      <c r="G29634" s="81"/>
      <c r="AU29634" s="25"/>
    </row>
    <row r="29635">
      <c r="D29635" s="10"/>
      <c r="E29635" s="10"/>
      <c r="G29635" s="81"/>
      <c r="AU29635" s="25"/>
    </row>
    <row r="29636">
      <c r="D29636" s="10"/>
      <c r="E29636" s="10"/>
      <c r="G29636" s="81"/>
      <c r="AU29636" s="25"/>
    </row>
    <row r="29637">
      <c r="D29637" s="10"/>
      <c r="E29637" s="10"/>
      <c r="G29637" s="81"/>
      <c r="AU29637" s="25"/>
    </row>
    <row r="29638">
      <c r="D29638" s="10"/>
      <c r="E29638" s="10"/>
      <c r="G29638" s="81"/>
      <c r="AU29638" s="25"/>
    </row>
    <row r="29639">
      <c r="D29639" s="10"/>
      <c r="E29639" s="10"/>
      <c r="G29639" s="81"/>
      <c r="AU29639" s="25"/>
    </row>
    <row r="29640">
      <c r="D29640" s="10"/>
      <c r="E29640" s="10"/>
      <c r="G29640" s="81"/>
      <c r="AU29640" s="25"/>
    </row>
    <row r="29641">
      <c r="D29641" s="10"/>
      <c r="E29641" s="10"/>
      <c r="G29641" s="81"/>
      <c r="AU29641" s="25"/>
    </row>
    <row r="29642">
      <c r="D29642" s="10"/>
      <c r="E29642" s="10"/>
      <c r="G29642" s="81"/>
      <c r="AU29642" s="25"/>
    </row>
    <row r="29643">
      <c r="D29643" s="10"/>
      <c r="E29643" s="10"/>
      <c r="G29643" s="81"/>
      <c r="AU29643" s="25"/>
    </row>
    <row r="29644">
      <c r="D29644" s="10"/>
      <c r="E29644" s="10"/>
      <c r="G29644" s="81"/>
      <c r="AU29644" s="25"/>
    </row>
    <row r="29645">
      <c r="D29645" s="10"/>
      <c r="E29645" s="10"/>
      <c r="G29645" s="81"/>
      <c r="AU29645" s="25"/>
    </row>
    <row r="29646">
      <c r="D29646" s="10"/>
      <c r="E29646" s="10"/>
      <c r="G29646" s="81"/>
      <c r="AU29646" s="25"/>
    </row>
    <row r="29647">
      <c r="D29647" s="10"/>
      <c r="E29647" s="10"/>
      <c r="G29647" s="81"/>
      <c r="AU29647" s="25"/>
    </row>
    <row r="29648">
      <c r="D29648" s="10"/>
      <c r="E29648" s="10"/>
      <c r="G29648" s="81"/>
      <c r="AU29648" s="25"/>
    </row>
    <row r="29649">
      <c r="D29649" s="10"/>
      <c r="E29649" s="10"/>
      <c r="G29649" s="81"/>
      <c r="AU29649" s="25"/>
    </row>
    <row r="29650">
      <c r="D29650" s="10"/>
      <c r="E29650" s="10"/>
      <c r="G29650" s="81"/>
      <c r="AU29650" s="25"/>
    </row>
    <row r="29651">
      <c r="D29651" s="10"/>
      <c r="E29651" s="10"/>
      <c r="G29651" s="81"/>
      <c r="AU29651" s="25"/>
    </row>
    <row r="29652">
      <c r="D29652" s="10"/>
      <c r="E29652" s="10"/>
      <c r="G29652" s="81"/>
      <c r="AU29652" s="25"/>
    </row>
    <row r="29653">
      <c r="D29653" s="10"/>
      <c r="E29653" s="10"/>
      <c r="G29653" s="81"/>
      <c r="AU29653" s="25"/>
    </row>
    <row r="29654">
      <c r="D29654" s="10"/>
      <c r="E29654" s="10"/>
      <c r="G29654" s="81"/>
      <c r="AU29654" s="25"/>
    </row>
    <row r="29655">
      <c r="D29655" s="10"/>
      <c r="E29655" s="10"/>
      <c r="G29655" s="81"/>
      <c r="AU29655" s="25"/>
    </row>
    <row r="29656">
      <c r="D29656" s="10"/>
      <c r="E29656" s="10"/>
      <c r="G29656" s="81"/>
      <c r="AU29656" s="25"/>
    </row>
    <row r="29657">
      <c r="D29657" s="10"/>
      <c r="E29657" s="10"/>
      <c r="G29657" s="81"/>
      <c r="AU29657" s="25"/>
    </row>
    <row r="29658">
      <c r="D29658" s="10"/>
      <c r="E29658" s="10"/>
      <c r="G29658" s="81"/>
      <c r="AU29658" s="25"/>
    </row>
    <row r="29659">
      <c r="D29659" s="10"/>
      <c r="E29659" s="10"/>
      <c r="G29659" s="81"/>
      <c r="AU29659" s="25"/>
    </row>
    <row r="29660">
      <c r="D29660" s="10"/>
      <c r="E29660" s="10"/>
      <c r="G29660" s="81"/>
      <c r="AU29660" s="25"/>
    </row>
    <row r="29661">
      <c r="D29661" s="10"/>
      <c r="E29661" s="10"/>
      <c r="G29661" s="81"/>
      <c r="AU29661" s="25"/>
    </row>
    <row r="29662">
      <c r="D29662" s="10"/>
      <c r="E29662" s="10"/>
      <c r="G29662" s="81"/>
      <c r="AU29662" s="25"/>
    </row>
    <row r="29663">
      <c r="D29663" s="10"/>
      <c r="E29663" s="10"/>
      <c r="G29663" s="81"/>
      <c r="AU29663" s="25"/>
    </row>
    <row r="29664">
      <c r="D29664" s="10"/>
      <c r="E29664" s="10"/>
      <c r="G29664" s="81"/>
      <c r="AU29664" s="25"/>
    </row>
    <row r="29665">
      <c r="D29665" s="10"/>
      <c r="E29665" s="10"/>
      <c r="G29665" s="81"/>
      <c r="AU29665" s="25"/>
    </row>
    <row r="29666">
      <c r="D29666" s="10"/>
      <c r="E29666" s="10"/>
      <c r="G29666" s="81"/>
      <c r="AU29666" s="25"/>
    </row>
    <row r="29667">
      <c r="D29667" s="10"/>
      <c r="E29667" s="10"/>
      <c r="G29667" s="81"/>
      <c r="AU29667" s="25"/>
    </row>
    <row r="29668">
      <c r="D29668" s="10"/>
      <c r="E29668" s="10"/>
      <c r="G29668" s="81"/>
      <c r="AU29668" s="25"/>
    </row>
    <row r="29669">
      <c r="D29669" s="10"/>
      <c r="E29669" s="10"/>
      <c r="G29669" s="81"/>
      <c r="AU29669" s="25"/>
    </row>
    <row r="29670">
      <c r="D29670" s="10"/>
      <c r="E29670" s="10"/>
      <c r="G29670" s="81"/>
      <c r="AU29670" s="25"/>
    </row>
    <row r="29671">
      <c r="D29671" s="10"/>
      <c r="E29671" s="10"/>
      <c r="G29671" s="81"/>
      <c r="AU29671" s="25"/>
    </row>
    <row r="29672">
      <c r="D29672" s="10"/>
      <c r="E29672" s="10"/>
      <c r="G29672" s="81"/>
      <c r="AU29672" s="25"/>
    </row>
    <row r="29673">
      <c r="D29673" s="10"/>
      <c r="E29673" s="10"/>
      <c r="G29673" s="81"/>
      <c r="AU29673" s="25"/>
    </row>
    <row r="29674">
      <c r="D29674" s="10"/>
      <c r="E29674" s="10"/>
      <c r="G29674" s="81"/>
      <c r="AU29674" s="25"/>
    </row>
    <row r="29675">
      <c r="D29675" s="10"/>
      <c r="E29675" s="10"/>
      <c r="G29675" s="81"/>
      <c r="AU29675" s="25"/>
    </row>
    <row r="29676">
      <c r="D29676" s="10"/>
      <c r="E29676" s="10"/>
      <c r="G29676" s="81"/>
      <c r="AU29676" s="25"/>
    </row>
    <row r="29677">
      <c r="D29677" s="10"/>
      <c r="E29677" s="10"/>
      <c r="G29677" s="81"/>
      <c r="AU29677" s="25"/>
    </row>
    <row r="29678">
      <c r="D29678" s="10"/>
      <c r="E29678" s="10"/>
      <c r="G29678" s="81"/>
      <c r="AU29678" s="25"/>
    </row>
    <row r="29679">
      <c r="D29679" s="10"/>
      <c r="E29679" s="10"/>
      <c r="G29679" s="81"/>
      <c r="AU29679" s="25"/>
    </row>
    <row r="29680">
      <c r="D29680" s="10"/>
      <c r="E29680" s="10"/>
      <c r="G29680" s="81"/>
      <c r="AU29680" s="25"/>
    </row>
    <row r="29681">
      <c r="D29681" s="10"/>
      <c r="E29681" s="10"/>
      <c r="G29681" s="81"/>
      <c r="AU29681" s="25"/>
    </row>
    <row r="29682">
      <c r="D29682" s="10"/>
      <c r="E29682" s="10"/>
      <c r="G29682" s="81"/>
      <c r="AU29682" s="25"/>
    </row>
    <row r="29683">
      <c r="D29683" s="10"/>
      <c r="E29683" s="10"/>
      <c r="G29683" s="81"/>
      <c r="AU29683" s="25"/>
    </row>
    <row r="29684">
      <c r="D29684" s="10"/>
      <c r="E29684" s="10"/>
      <c r="G29684" s="81"/>
      <c r="AU29684" s="25"/>
    </row>
    <row r="29685">
      <c r="D29685" s="10"/>
      <c r="E29685" s="10"/>
      <c r="G29685" s="81"/>
      <c r="AU29685" s="25"/>
    </row>
    <row r="29686">
      <c r="D29686" s="10"/>
      <c r="E29686" s="10"/>
      <c r="G29686" s="81"/>
      <c r="AU29686" s="25"/>
    </row>
    <row r="29687">
      <c r="D29687" s="10"/>
      <c r="E29687" s="10"/>
      <c r="G29687" s="81"/>
      <c r="AU29687" s="25"/>
    </row>
    <row r="29688">
      <c r="D29688" s="10"/>
      <c r="E29688" s="10"/>
      <c r="G29688" s="81"/>
      <c r="AU29688" s="25"/>
    </row>
    <row r="29689">
      <c r="D29689" s="10"/>
      <c r="E29689" s="10"/>
      <c r="G29689" s="81"/>
      <c r="AU29689" s="25"/>
    </row>
    <row r="29690">
      <c r="D29690" s="10"/>
      <c r="E29690" s="10"/>
      <c r="G29690" s="81"/>
      <c r="AU29690" s="25"/>
    </row>
    <row r="29691">
      <c r="D29691" s="10"/>
      <c r="E29691" s="10"/>
      <c r="G29691" s="81"/>
      <c r="AU29691" s="25"/>
    </row>
    <row r="29692">
      <c r="D29692" s="10"/>
      <c r="E29692" s="10"/>
      <c r="G29692" s="81"/>
      <c r="AU29692" s="25"/>
    </row>
    <row r="29693">
      <c r="D29693" s="10"/>
      <c r="E29693" s="10"/>
      <c r="G29693" s="81"/>
      <c r="AU29693" s="25"/>
    </row>
    <row r="29694">
      <c r="D29694" s="10"/>
      <c r="E29694" s="10"/>
      <c r="G29694" s="81"/>
      <c r="AU29694" s="25"/>
    </row>
    <row r="29695">
      <c r="D29695" s="10"/>
      <c r="E29695" s="10"/>
      <c r="G29695" s="81"/>
      <c r="AU29695" s="25"/>
    </row>
    <row r="29696">
      <c r="D29696" s="10"/>
      <c r="E29696" s="10"/>
      <c r="G29696" s="81"/>
      <c r="AU29696" s="25"/>
    </row>
    <row r="29697">
      <c r="D29697" s="10"/>
      <c r="E29697" s="10"/>
      <c r="G29697" s="81"/>
      <c r="AU29697" s="25"/>
    </row>
    <row r="29698">
      <c r="D29698" s="10"/>
      <c r="E29698" s="10"/>
      <c r="G29698" s="81"/>
      <c r="AU29698" s="25"/>
    </row>
    <row r="29699">
      <c r="D29699" s="10"/>
      <c r="E29699" s="10"/>
      <c r="G29699" s="81"/>
      <c r="AU29699" s="25"/>
    </row>
    <row r="29700">
      <c r="D29700" s="10"/>
      <c r="E29700" s="10"/>
      <c r="G29700" s="81"/>
      <c r="AU29700" s="25"/>
    </row>
    <row r="29701">
      <c r="D29701" s="10"/>
      <c r="E29701" s="10"/>
      <c r="G29701" s="81"/>
      <c r="AU29701" s="25"/>
    </row>
    <row r="29702">
      <c r="D29702" s="10"/>
      <c r="E29702" s="10"/>
      <c r="G29702" s="81"/>
      <c r="AU29702" s="25"/>
    </row>
    <row r="29703">
      <c r="D29703" s="10"/>
      <c r="E29703" s="10"/>
      <c r="G29703" s="81"/>
      <c r="AU29703" s="25"/>
    </row>
    <row r="29704">
      <c r="D29704" s="10"/>
      <c r="E29704" s="10"/>
      <c r="G29704" s="81"/>
      <c r="AU29704" s="25"/>
    </row>
    <row r="29705">
      <c r="D29705" s="10"/>
      <c r="E29705" s="10"/>
      <c r="G29705" s="81"/>
      <c r="AU29705" s="25"/>
    </row>
    <row r="29706">
      <c r="D29706" s="10"/>
      <c r="E29706" s="10"/>
      <c r="G29706" s="81"/>
      <c r="AU29706" s="25"/>
    </row>
    <row r="29707">
      <c r="D29707" s="10"/>
      <c r="E29707" s="10"/>
      <c r="G29707" s="81"/>
      <c r="AU29707" s="25"/>
    </row>
    <row r="29708">
      <c r="D29708" s="10"/>
      <c r="E29708" s="10"/>
      <c r="G29708" s="81"/>
      <c r="AU29708" s="25"/>
    </row>
    <row r="29709">
      <c r="D29709" s="10"/>
      <c r="E29709" s="10"/>
      <c r="G29709" s="81"/>
      <c r="AU29709" s="25"/>
    </row>
    <row r="29710">
      <c r="D29710" s="10"/>
      <c r="E29710" s="10"/>
      <c r="G29710" s="81"/>
      <c r="AU29710" s="25"/>
    </row>
    <row r="29711">
      <c r="D29711" s="10"/>
      <c r="E29711" s="10"/>
      <c r="G29711" s="81"/>
      <c r="AU29711" s="25"/>
    </row>
    <row r="29712">
      <c r="D29712" s="10"/>
      <c r="E29712" s="10"/>
      <c r="G29712" s="81"/>
      <c r="AU29712" s="25"/>
    </row>
    <row r="29713">
      <c r="D29713" s="10"/>
      <c r="E29713" s="10"/>
      <c r="G29713" s="81"/>
      <c r="AU29713" s="25"/>
    </row>
    <row r="29714">
      <c r="D29714" s="10"/>
      <c r="E29714" s="10"/>
      <c r="G29714" s="81"/>
      <c r="AU29714" s="25"/>
    </row>
    <row r="29715">
      <c r="D29715" s="10"/>
      <c r="E29715" s="10"/>
      <c r="G29715" s="81"/>
      <c r="AU29715" s="25"/>
    </row>
    <row r="29716">
      <c r="D29716" s="10"/>
      <c r="E29716" s="10"/>
      <c r="G29716" s="81"/>
      <c r="AU29716" s="25"/>
    </row>
    <row r="29717">
      <c r="D29717" s="10"/>
      <c r="E29717" s="10"/>
      <c r="G29717" s="81"/>
      <c r="AU29717" s="25"/>
    </row>
    <row r="29718">
      <c r="D29718" s="10"/>
      <c r="E29718" s="10"/>
      <c r="G29718" s="81"/>
      <c r="AU29718" s="25"/>
    </row>
    <row r="29719">
      <c r="D29719" s="10"/>
      <c r="E29719" s="10"/>
      <c r="G29719" s="81"/>
      <c r="AU29719" s="25"/>
    </row>
    <row r="29720">
      <c r="D29720" s="10"/>
      <c r="E29720" s="10"/>
      <c r="G29720" s="81"/>
      <c r="AU29720" s="25"/>
    </row>
    <row r="29721">
      <c r="D29721" s="10"/>
      <c r="E29721" s="10"/>
      <c r="G29721" s="81"/>
      <c r="AU29721" s="25"/>
    </row>
    <row r="29722">
      <c r="D29722" s="10"/>
      <c r="E29722" s="10"/>
      <c r="G29722" s="81"/>
      <c r="AU29722" s="25"/>
    </row>
    <row r="29723">
      <c r="D29723" s="10"/>
      <c r="E29723" s="10"/>
      <c r="G29723" s="81"/>
      <c r="AU29723" s="25"/>
    </row>
    <row r="29724">
      <c r="D29724" s="10"/>
      <c r="E29724" s="10"/>
      <c r="G29724" s="81"/>
      <c r="AU29724" s="25"/>
    </row>
    <row r="29725">
      <c r="D29725" s="10"/>
      <c r="E29725" s="10"/>
      <c r="G29725" s="81"/>
      <c r="AU29725" s="25"/>
    </row>
    <row r="29726">
      <c r="D29726" s="10"/>
      <c r="E29726" s="10"/>
      <c r="G29726" s="81"/>
      <c r="AU29726" s="25"/>
    </row>
    <row r="29727">
      <c r="D29727" s="10"/>
      <c r="E29727" s="10"/>
      <c r="G29727" s="81"/>
      <c r="AU29727" s="25"/>
    </row>
    <row r="29728">
      <c r="D29728" s="10"/>
      <c r="E29728" s="10"/>
      <c r="G29728" s="81"/>
      <c r="AU29728" s="25"/>
    </row>
    <row r="29729">
      <c r="D29729" s="10"/>
      <c r="E29729" s="10"/>
      <c r="G29729" s="81"/>
      <c r="AU29729" s="25"/>
    </row>
    <row r="29730">
      <c r="D29730" s="10"/>
      <c r="E29730" s="10"/>
      <c r="G29730" s="81"/>
      <c r="AU29730" s="25"/>
    </row>
    <row r="29731">
      <c r="D29731" s="10"/>
      <c r="E29731" s="10"/>
      <c r="G29731" s="81"/>
      <c r="AU29731" s="25"/>
    </row>
    <row r="29732">
      <c r="D29732" s="10"/>
      <c r="E29732" s="10"/>
      <c r="G29732" s="81"/>
      <c r="AU29732" s="25"/>
    </row>
    <row r="29733">
      <c r="D29733" s="10"/>
      <c r="E29733" s="10"/>
      <c r="G29733" s="81"/>
      <c r="AU29733" s="25"/>
    </row>
    <row r="29734">
      <c r="D29734" s="10"/>
      <c r="E29734" s="10"/>
      <c r="G29734" s="81"/>
      <c r="AU29734" s="25"/>
    </row>
    <row r="29735">
      <c r="D29735" s="10"/>
      <c r="E29735" s="10"/>
      <c r="G29735" s="81"/>
      <c r="AU29735" s="25"/>
    </row>
    <row r="29736">
      <c r="D29736" s="10"/>
      <c r="E29736" s="10"/>
      <c r="G29736" s="81"/>
      <c r="AU29736" s="25"/>
    </row>
    <row r="29737">
      <c r="D29737" s="10"/>
      <c r="E29737" s="10"/>
      <c r="G29737" s="81"/>
      <c r="AU29737" s="25"/>
    </row>
    <row r="29738">
      <c r="D29738" s="10"/>
      <c r="E29738" s="10"/>
      <c r="G29738" s="81"/>
      <c r="AU29738" s="25"/>
    </row>
    <row r="29739">
      <c r="D29739" s="10"/>
      <c r="E29739" s="10"/>
      <c r="G29739" s="81"/>
      <c r="AU29739" s="25"/>
    </row>
    <row r="29740">
      <c r="D29740" s="10"/>
      <c r="E29740" s="10"/>
      <c r="G29740" s="81"/>
      <c r="AU29740" s="25"/>
    </row>
    <row r="29741">
      <c r="D29741" s="10"/>
      <c r="E29741" s="10"/>
      <c r="G29741" s="81"/>
      <c r="AU29741" s="25"/>
    </row>
    <row r="29742">
      <c r="D29742" s="10"/>
      <c r="E29742" s="10"/>
      <c r="G29742" s="81"/>
      <c r="AU29742" s="25"/>
    </row>
    <row r="29743">
      <c r="D29743" s="10"/>
      <c r="E29743" s="10"/>
      <c r="G29743" s="81"/>
      <c r="AU29743" s="25"/>
    </row>
    <row r="29744">
      <c r="D29744" s="10"/>
      <c r="E29744" s="10"/>
      <c r="G29744" s="81"/>
      <c r="AU29744" s="25"/>
    </row>
    <row r="29745">
      <c r="D29745" s="10"/>
      <c r="E29745" s="10"/>
      <c r="G29745" s="81"/>
      <c r="AU29745" s="25"/>
    </row>
    <row r="29746">
      <c r="D29746" s="10"/>
      <c r="E29746" s="10"/>
      <c r="G29746" s="81"/>
      <c r="AU29746" s="25"/>
    </row>
    <row r="29747">
      <c r="D29747" s="10"/>
      <c r="E29747" s="10"/>
      <c r="G29747" s="81"/>
      <c r="AU29747" s="25"/>
    </row>
    <row r="29748">
      <c r="D29748" s="10"/>
      <c r="E29748" s="10"/>
      <c r="G29748" s="81"/>
      <c r="AU29748" s="25"/>
    </row>
    <row r="29749">
      <c r="D29749" s="10"/>
      <c r="E29749" s="10"/>
      <c r="G29749" s="81"/>
      <c r="AU29749" s="25"/>
    </row>
    <row r="29750">
      <c r="D29750" s="10"/>
      <c r="E29750" s="10"/>
      <c r="G29750" s="81"/>
      <c r="AU29750" s="25"/>
    </row>
    <row r="29751">
      <c r="D29751" s="10"/>
      <c r="E29751" s="10"/>
      <c r="G29751" s="81"/>
      <c r="AU29751" s="25"/>
    </row>
    <row r="29752">
      <c r="D29752" s="10"/>
      <c r="E29752" s="10"/>
      <c r="G29752" s="81"/>
      <c r="AU29752" s="25"/>
    </row>
    <row r="29753">
      <c r="D29753" s="10"/>
      <c r="E29753" s="10"/>
      <c r="G29753" s="81"/>
      <c r="AU29753" s="25"/>
    </row>
    <row r="29754">
      <c r="D29754" s="10"/>
      <c r="E29754" s="10"/>
      <c r="G29754" s="81"/>
      <c r="AU29754" s="25"/>
    </row>
    <row r="29755">
      <c r="D29755" s="10"/>
      <c r="E29755" s="10"/>
      <c r="G29755" s="81"/>
      <c r="AU29755" s="25"/>
    </row>
    <row r="29756">
      <c r="D29756" s="10"/>
      <c r="E29756" s="10"/>
      <c r="G29756" s="81"/>
      <c r="AU29756" s="25"/>
    </row>
    <row r="29757">
      <c r="D29757" s="10"/>
      <c r="E29757" s="10"/>
      <c r="G29757" s="81"/>
      <c r="AU29757" s="25"/>
    </row>
    <row r="29758">
      <c r="D29758" s="10"/>
      <c r="E29758" s="10"/>
      <c r="G29758" s="81"/>
      <c r="AU29758" s="25"/>
    </row>
    <row r="29759">
      <c r="D29759" s="10"/>
      <c r="E29759" s="10"/>
      <c r="G29759" s="81"/>
      <c r="AU29759" s="25"/>
    </row>
    <row r="29760">
      <c r="D29760" s="10"/>
      <c r="E29760" s="10"/>
      <c r="G29760" s="81"/>
      <c r="AU29760" s="25"/>
    </row>
    <row r="29761">
      <c r="D29761" s="10"/>
      <c r="E29761" s="10"/>
      <c r="G29761" s="81"/>
      <c r="AU29761" s="25"/>
    </row>
    <row r="29762">
      <c r="D29762" s="10"/>
      <c r="E29762" s="10"/>
      <c r="G29762" s="81"/>
      <c r="AU29762" s="25"/>
    </row>
    <row r="29763">
      <c r="D29763" s="10"/>
      <c r="E29763" s="10"/>
      <c r="G29763" s="81"/>
      <c r="AU29763" s="25"/>
    </row>
    <row r="29764">
      <c r="D29764" s="10"/>
      <c r="E29764" s="10"/>
      <c r="G29764" s="81"/>
      <c r="AU29764" s="25"/>
    </row>
    <row r="29765">
      <c r="D29765" s="10"/>
      <c r="E29765" s="10"/>
      <c r="G29765" s="81"/>
      <c r="AU29765" s="25"/>
    </row>
    <row r="29766">
      <c r="D29766" s="10"/>
      <c r="E29766" s="10"/>
      <c r="G29766" s="81"/>
      <c r="AU29766" s="25"/>
    </row>
    <row r="29767">
      <c r="D29767" s="10"/>
      <c r="E29767" s="10"/>
      <c r="G29767" s="81"/>
      <c r="AU29767" s="25"/>
    </row>
    <row r="29768">
      <c r="D29768" s="10"/>
      <c r="E29768" s="10"/>
      <c r="G29768" s="81"/>
      <c r="AU29768" s="25"/>
    </row>
    <row r="29769">
      <c r="D29769" s="10"/>
      <c r="E29769" s="10"/>
      <c r="G29769" s="81"/>
      <c r="AU29769" s="25"/>
    </row>
    <row r="29770">
      <c r="D29770" s="10"/>
      <c r="E29770" s="10"/>
      <c r="G29770" s="81"/>
      <c r="AU29770" s="25"/>
    </row>
    <row r="29771">
      <c r="D29771" s="10"/>
      <c r="E29771" s="10"/>
      <c r="G29771" s="81"/>
      <c r="AU29771" s="25"/>
    </row>
    <row r="29772">
      <c r="D29772" s="10"/>
      <c r="E29772" s="10"/>
      <c r="G29772" s="81"/>
      <c r="AU29772" s="25"/>
    </row>
    <row r="29773">
      <c r="D29773" s="10"/>
      <c r="E29773" s="10"/>
      <c r="G29773" s="81"/>
      <c r="AU29773" s="25"/>
    </row>
    <row r="29774">
      <c r="D29774" s="10"/>
      <c r="E29774" s="10"/>
      <c r="G29774" s="81"/>
      <c r="AU29774" s="25"/>
    </row>
    <row r="29775">
      <c r="D29775" s="10"/>
      <c r="E29775" s="10"/>
      <c r="G29775" s="81"/>
      <c r="AU29775" s="25"/>
    </row>
    <row r="29776">
      <c r="D29776" s="10"/>
      <c r="E29776" s="10"/>
      <c r="G29776" s="81"/>
      <c r="AU29776" s="25"/>
    </row>
    <row r="29777">
      <c r="D29777" s="10"/>
      <c r="E29777" s="10"/>
      <c r="G29777" s="81"/>
      <c r="AU29777" s="25"/>
    </row>
    <row r="29778">
      <c r="D29778" s="10"/>
      <c r="E29778" s="10"/>
      <c r="G29778" s="81"/>
      <c r="AU29778" s="25"/>
    </row>
    <row r="29779">
      <c r="D29779" s="10"/>
      <c r="E29779" s="10"/>
      <c r="G29779" s="81"/>
      <c r="AU29779" s="25"/>
    </row>
    <row r="29780">
      <c r="D29780" s="10"/>
      <c r="E29780" s="10"/>
      <c r="G29780" s="81"/>
      <c r="AU29780" s="25"/>
    </row>
    <row r="29781">
      <c r="D29781" s="10"/>
      <c r="E29781" s="10"/>
      <c r="G29781" s="81"/>
      <c r="AU29781" s="25"/>
    </row>
    <row r="29782">
      <c r="D29782" s="10"/>
      <c r="E29782" s="10"/>
      <c r="G29782" s="81"/>
      <c r="AU29782" s="25"/>
    </row>
    <row r="29783">
      <c r="D29783" s="10"/>
      <c r="E29783" s="10"/>
      <c r="G29783" s="81"/>
      <c r="AU29783" s="25"/>
    </row>
    <row r="29784">
      <c r="D29784" s="10"/>
      <c r="E29784" s="10"/>
      <c r="G29784" s="81"/>
      <c r="AU29784" s="25"/>
    </row>
    <row r="29785">
      <c r="D29785" s="10"/>
      <c r="E29785" s="10"/>
      <c r="G29785" s="81"/>
      <c r="AU29785" s="25"/>
    </row>
    <row r="29786">
      <c r="D29786" s="10"/>
      <c r="E29786" s="10"/>
      <c r="G29786" s="81"/>
      <c r="AU29786" s="25"/>
    </row>
    <row r="29787">
      <c r="D29787" s="10"/>
      <c r="E29787" s="10"/>
      <c r="G29787" s="81"/>
      <c r="AU29787" s="25"/>
    </row>
    <row r="29788">
      <c r="D29788" s="10"/>
      <c r="E29788" s="10"/>
      <c r="G29788" s="81"/>
      <c r="AU29788" s="25"/>
    </row>
    <row r="29789">
      <c r="D29789" s="10"/>
      <c r="E29789" s="10"/>
      <c r="G29789" s="81"/>
      <c r="AU29789" s="25"/>
    </row>
    <row r="29790">
      <c r="D29790" s="10"/>
      <c r="E29790" s="10"/>
      <c r="G29790" s="81"/>
      <c r="AU29790" s="25"/>
    </row>
    <row r="29791">
      <c r="D29791" s="10"/>
      <c r="E29791" s="10"/>
      <c r="G29791" s="81"/>
      <c r="AU29791" s="25"/>
    </row>
    <row r="29792">
      <c r="D29792" s="10"/>
      <c r="E29792" s="10"/>
      <c r="G29792" s="81"/>
      <c r="AU29792" s="25"/>
    </row>
    <row r="29793">
      <c r="D29793" s="10"/>
      <c r="E29793" s="10"/>
      <c r="G29793" s="81"/>
      <c r="AU29793" s="25"/>
    </row>
    <row r="29794">
      <c r="D29794" s="10"/>
      <c r="E29794" s="10"/>
      <c r="G29794" s="81"/>
      <c r="AU29794" s="25"/>
    </row>
    <row r="29795">
      <c r="D29795" s="10"/>
      <c r="E29795" s="10"/>
      <c r="G29795" s="81"/>
      <c r="AU29795" s="25"/>
    </row>
    <row r="29796">
      <c r="D29796" s="10"/>
      <c r="E29796" s="10"/>
      <c r="G29796" s="81"/>
      <c r="AU29796" s="25"/>
    </row>
    <row r="29797">
      <c r="D29797" s="10"/>
      <c r="E29797" s="10"/>
      <c r="G29797" s="81"/>
      <c r="AU29797" s="25"/>
    </row>
    <row r="29798">
      <c r="D29798" s="10"/>
      <c r="E29798" s="10"/>
      <c r="G29798" s="81"/>
      <c r="AU29798" s="25"/>
    </row>
    <row r="29799">
      <c r="D29799" s="10"/>
      <c r="E29799" s="10"/>
      <c r="G29799" s="81"/>
      <c r="AU29799" s="25"/>
    </row>
    <row r="29800">
      <c r="D29800" s="10"/>
      <c r="E29800" s="10"/>
      <c r="G29800" s="81"/>
      <c r="AU29800" s="25"/>
    </row>
    <row r="29801">
      <c r="D29801" s="10"/>
      <c r="E29801" s="10"/>
      <c r="G29801" s="81"/>
      <c r="AU29801" s="25"/>
    </row>
    <row r="29802">
      <c r="D29802" s="10"/>
      <c r="E29802" s="10"/>
      <c r="G29802" s="81"/>
      <c r="AU29802" s="25"/>
    </row>
    <row r="29803">
      <c r="D29803" s="10"/>
      <c r="E29803" s="10"/>
      <c r="G29803" s="81"/>
      <c r="AU29803" s="25"/>
    </row>
    <row r="29804">
      <c r="D29804" s="10"/>
      <c r="E29804" s="10"/>
      <c r="G29804" s="81"/>
      <c r="AU29804" s="25"/>
    </row>
    <row r="29805">
      <c r="D29805" s="10"/>
      <c r="E29805" s="10"/>
      <c r="G29805" s="81"/>
      <c r="AU29805" s="25"/>
    </row>
    <row r="29806">
      <c r="D29806" s="10"/>
      <c r="E29806" s="10"/>
      <c r="G29806" s="81"/>
      <c r="AU29806" s="25"/>
    </row>
    <row r="29807">
      <c r="D29807" s="10"/>
      <c r="E29807" s="10"/>
      <c r="G29807" s="81"/>
      <c r="AU29807" s="25"/>
    </row>
    <row r="29808">
      <c r="D29808" s="10"/>
      <c r="E29808" s="10"/>
      <c r="G29808" s="81"/>
      <c r="AU29808" s="25"/>
    </row>
    <row r="29809">
      <c r="D29809" s="10"/>
      <c r="E29809" s="10"/>
      <c r="G29809" s="81"/>
      <c r="AU29809" s="25"/>
    </row>
    <row r="29810">
      <c r="D29810" s="10"/>
      <c r="E29810" s="10"/>
      <c r="G29810" s="81"/>
      <c r="AU29810" s="25"/>
    </row>
    <row r="29811">
      <c r="D29811" s="10"/>
      <c r="E29811" s="10"/>
      <c r="G29811" s="81"/>
      <c r="AU29811" s="25"/>
    </row>
    <row r="29812">
      <c r="D29812" s="10"/>
      <c r="E29812" s="10"/>
      <c r="G29812" s="81"/>
      <c r="AU29812" s="25"/>
    </row>
    <row r="29813">
      <c r="D29813" s="10"/>
      <c r="E29813" s="10"/>
      <c r="G29813" s="81"/>
      <c r="AU29813" s="25"/>
    </row>
    <row r="29814">
      <c r="D29814" s="10"/>
      <c r="E29814" s="10"/>
      <c r="G29814" s="81"/>
      <c r="AU29814" s="25"/>
    </row>
    <row r="29815">
      <c r="D29815" s="10"/>
      <c r="E29815" s="10"/>
      <c r="G29815" s="81"/>
      <c r="AU29815" s="25"/>
    </row>
    <row r="29816">
      <c r="D29816" s="10"/>
      <c r="E29816" s="10"/>
      <c r="G29816" s="81"/>
      <c r="AU29816" s="25"/>
    </row>
    <row r="29817">
      <c r="D29817" s="10"/>
      <c r="E29817" s="10"/>
      <c r="G29817" s="81"/>
      <c r="AU29817" s="25"/>
    </row>
    <row r="29818">
      <c r="D29818" s="10"/>
      <c r="E29818" s="10"/>
      <c r="G29818" s="81"/>
      <c r="AU29818" s="25"/>
    </row>
    <row r="29819">
      <c r="D29819" s="10"/>
      <c r="E29819" s="10"/>
      <c r="G29819" s="81"/>
      <c r="AU29819" s="25"/>
    </row>
    <row r="29820">
      <c r="D29820" s="10"/>
      <c r="E29820" s="10"/>
      <c r="G29820" s="81"/>
      <c r="AU29820" s="25"/>
    </row>
    <row r="29821">
      <c r="D29821" s="10"/>
      <c r="E29821" s="10"/>
      <c r="G29821" s="81"/>
      <c r="AU29821" s="25"/>
    </row>
    <row r="29822">
      <c r="D29822" s="10"/>
      <c r="E29822" s="10"/>
      <c r="G29822" s="81"/>
      <c r="AU29822" s="25"/>
    </row>
    <row r="29823">
      <c r="D29823" s="10"/>
      <c r="E29823" s="10"/>
      <c r="G29823" s="81"/>
      <c r="AU29823" s="25"/>
    </row>
    <row r="29824">
      <c r="D29824" s="10"/>
      <c r="E29824" s="10"/>
      <c r="G29824" s="81"/>
      <c r="AU29824" s="25"/>
    </row>
    <row r="29825">
      <c r="D29825" s="10"/>
      <c r="E29825" s="10"/>
      <c r="G29825" s="81"/>
      <c r="AU29825" s="25"/>
    </row>
    <row r="29826">
      <c r="D29826" s="10"/>
      <c r="E29826" s="10"/>
      <c r="G29826" s="81"/>
      <c r="AU29826" s="25"/>
    </row>
    <row r="29827">
      <c r="D29827" s="10"/>
      <c r="E29827" s="10"/>
      <c r="G29827" s="81"/>
      <c r="AU29827" s="25"/>
    </row>
    <row r="29828">
      <c r="D29828" s="10"/>
      <c r="E29828" s="10"/>
      <c r="G29828" s="81"/>
      <c r="AU29828" s="25"/>
    </row>
    <row r="29829">
      <c r="D29829" s="10"/>
      <c r="E29829" s="10"/>
      <c r="G29829" s="81"/>
      <c r="AU29829" s="25"/>
    </row>
    <row r="29830">
      <c r="D29830" s="10"/>
      <c r="E29830" s="10"/>
      <c r="G29830" s="81"/>
      <c r="AU29830" s="25"/>
    </row>
    <row r="29831">
      <c r="D29831" s="10"/>
      <c r="E29831" s="10"/>
      <c r="G29831" s="81"/>
      <c r="AU29831" s="25"/>
    </row>
    <row r="29832">
      <c r="D29832" s="10"/>
      <c r="E29832" s="10"/>
      <c r="G29832" s="81"/>
      <c r="AU29832" s="25"/>
    </row>
    <row r="29833">
      <c r="D29833" s="10"/>
      <c r="E29833" s="10"/>
      <c r="G29833" s="81"/>
      <c r="AU29833" s="25"/>
    </row>
    <row r="29834">
      <c r="D29834" s="10"/>
      <c r="E29834" s="10"/>
      <c r="G29834" s="81"/>
      <c r="AU29834" s="25"/>
    </row>
    <row r="29835">
      <c r="D29835" s="10"/>
      <c r="E29835" s="10"/>
      <c r="G29835" s="81"/>
      <c r="AU29835" s="25"/>
    </row>
    <row r="29836">
      <c r="D29836" s="10"/>
      <c r="E29836" s="10"/>
      <c r="G29836" s="81"/>
      <c r="AU29836" s="25"/>
    </row>
    <row r="29837">
      <c r="D29837" s="10"/>
      <c r="E29837" s="10"/>
      <c r="G29837" s="81"/>
      <c r="AU29837" s="25"/>
    </row>
    <row r="29838">
      <c r="D29838" s="10"/>
      <c r="E29838" s="10"/>
      <c r="G29838" s="81"/>
      <c r="AU29838" s="25"/>
    </row>
    <row r="29839">
      <c r="D29839" s="10"/>
      <c r="E29839" s="10"/>
      <c r="G29839" s="81"/>
      <c r="AU29839" s="25"/>
    </row>
    <row r="29840">
      <c r="D29840" s="10"/>
      <c r="E29840" s="10"/>
      <c r="G29840" s="81"/>
      <c r="AU29840" s="25"/>
    </row>
    <row r="29841">
      <c r="D29841" s="10"/>
      <c r="E29841" s="10"/>
      <c r="G29841" s="81"/>
      <c r="AU29841" s="25"/>
    </row>
    <row r="29842">
      <c r="D29842" s="10"/>
      <c r="E29842" s="10"/>
      <c r="G29842" s="81"/>
      <c r="AU29842" s="25"/>
    </row>
    <row r="29843">
      <c r="D29843" s="10"/>
      <c r="E29843" s="10"/>
      <c r="G29843" s="81"/>
      <c r="AU29843" s="25"/>
    </row>
    <row r="29844">
      <c r="D29844" s="10"/>
      <c r="E29844" s="10"/>
      <c r="G29844" s="81"/>
      <c r="AU29844" s="25"/>
    </row>
    <row r="29845">
      <c r="D29845" s="10"/>
      <c r="E29845" s="10"/>
      <c r="G29845" s="81"/>
      <c r="AU29845" s="25"/>
    </row>
    <row r="29846">
      <c r="D29846" s="10"/>
      <c r="E29846" s="10"/>
      <c r="G29846" s="81"/>
      <c r="AU29846" s="25"/>
    </row>
    <row r="29847">
      <c r="D29847" s="10"/>
      <c r="E29847" s="10"/>
      <c r="G29847" s="81"/>
      <c r="AU29847" s="25"/>
    </row>
    <row r="29848">
      <c r="D29848" s="10"/>
      <c r="E29848" s="10"/>
      <c r="G29848" s="81"/>
      <c r="AU29848" s="25"/>
    </row>
    <row r="29849">
      <c r="D29849" s="10"/>
      <c r="E29849" s="10"/>
      <c r="G29849" s="81"/>
      <c r="AU29849" s="25"/>
    </row>
    <row r="29850">
      <c r="D29850" s="10"/>
      <c r="E29850" s="10"/>
      <c r="G29850" s="81"/>
      <c r="AU29850" s="25"/>
    </row>
    <row r="29851">
      <c r="D29851" s="10"/>
      <c r="E29851" s="10"/>
      <c r="G29851" s="81"/>
      <c r="AU29851" s="25"/>
    </row>
    <row r="29852">
      <c r="D29852" s="10"/>
      <c r="E29852" s="10"/>
      <c r="G29852" s="81"/>
      <c r="AU29852" s="25"/>
    </row>
    <row r="29853">
      <c r="D29853" s="10"/>
      <c r="E29853" s="10"/>
      <c r="G29853" s="81"/>
      <c r="AU29853" s="25"/>
    </row>
    <row r="29854">
      <c r="D29854" s="10"/>
      <c r="E29854" s="10"/>
      <c r="G29854" s="81"/>
      <c r="AU29854" s="25"/>
    </row>
    <row r="29855">
      <c r="D29855" s="10"/>
      <c r="E29855" s="10"/>
      <c r="G29855" s="81"/>
      <c r="AU29855" s="25"/>
    </row>
    <row r="29856">
      <c r="D29856" s="10"/>
      <c r="E29856" s="10"/>
      <c r="G29856" s="81"/>
      <c r="AU29856" s="25"/>
    </row>
    <row r="29857">
      <c r="D29857" s="10"/>
      <c r="E29857" s="10"/>
      <c r="G29857" s="81"/>
      <c r="AU29857" s="25"/>
    </row>
    <row r="29858">
      <c r="D29858" s="10"/>
      <c r="E29858" s="10"/>
      <c r="G29858" s="81"/>
      <c r="AU29858" s="25"/>
    </row>
    <row r="29859">
      <c r="D29859" s="10"/>
      <c r="E29859" s="10"/>
      <c r="G29859" s="81"/>
      <c r="AU29859" s="25"/>
    </row>
    <row r="29860">
      <c r="D29860" s="10"/>
      <c r="E29860" s="10"/>
      <c r="G29860" s="81"/>
      <c r="AU29860" s="25"/>
    </row>
    <row r="29861">
      <c r="D29861" s="10"/>
      <c r="E29861" s="10"/>
      <c r="G29861" s="81"/>
      <c r="AU29861" s="25"/>
    </row>
    <row r="29862">
      <c r="D29862" s="10"/>
      <c r="E29862" s="10"/>
      <c r="G29862" s="81"/>
      <c r="AU29862" s="25"/>
    </row>
    <row r="29863">
      <c r="D29863" s="10"/>
      <c r="E29863" s="10"/>
      <c r="G29863" s="81"/>
      <c r="AU29863" s="25"/>
    </row>
    <row r="29864">
      <c r="D29864" s="10"/>
      <c r="E29864" s="10"/>
      <c r="G29864" s="81"/>
      <c r="AU29864" s="25"/>
    </row>
    <row r="29865">
      <c r="D29865" s="10"/>
      <c r="E29865" s="10"/>
      <c r="G29865" s="81"/>
      <c r="AU29865" s="25"/>
    </row>
    <row r="29866">
      <c r="D29866" s="10"/>
      <c r="E29866" s="10"/>
      <c r="G29866" s="81"/>
      <c r="AU29866" s="25"/>
    </row>
    <row r="29867">
      <c r="D29867" s="10"/>
      <c r="E29867" s="10"/>
      <c r="G29867" s="81"/>
      <c r="AU29867" s="25"/>
    </row>
    <row r="29868">
      <c r="D29868" s="10"/>
      <c r="E29868" s="10"/>
      <c r="G29868" s="81"/>
      <c r="AU29868" s="25"/>
    </row>
    <row r="29869">
      <c r="D29869" s="10"/>
      <c r="E29869" s="10"/>
      <c r="G29869" s="81"/>
      <c r="AU29869" s="25"/>
    </row>
    <row r="29870">
      <c r="D29870" s="10"/>
      <c r="E29870" s="10"/>
      <c r="G29870" s="81"/>
      <c r="AU29870" s="25"/>
    </row>
    <row r="29871">
      <c r="D29871" s="10"/>
      <c r="E29871" s="10"/>
      <c r="G29871" s="81"/>
      <c r="AU29871" s="25"/>
    </row>
    <row r="29872">
      <c r="D29872" s="10"/>
      <c r="E29872" s="10"/>
      <c r="G29872" s="81"/>
      <c r="AU29872" s="25"/>
    </row>
    <row r="29873">
      <c r="D29873" s="10"/>
      <c r="E29873" s="10"/>
      <c r="G29873" s="81"/>
      <c r="AU29873" s="25"/>
    </row>
    <row r="29874">
      <c r="D29874" s="10"/>
      <c r="E29874" s="10"/>
      <c r="G29874" s="81"/>
      <c r="AU29874" s="25"/>
    </row>
    <row r="29875">
      <c r="D29875" s="10"/>
      <c r="E29875" s="10"/>
      <c r="G29875" s="81"/>
      <c r="AU29875" s="25"/>
    </row>
    <row r="29876">
      <c r="D29876" s="10"/>
      <c r="E29876" s="10"/>
      <c r="G29876" s="81"/>
      <c r="AU29876" s="25"/>
    </row>
    <row r="29877">
      <c r="D29877" s="10"/>
      <c r="E29877" s="10"/>
      <c r="G29877" s="81"/>
      <c r="AU29877" s="25"/>
    </row>
    <row r="29878">
      <c r="D29878" s="10"/>
      <c r="E29878" s="10"/>
      <c r="G29878" s="81"/>
      <c r="AU29878" s="25"/>
    </row>
    <row r="29879">
      <c r="D29879" s="10"/>
      <c r="E29879" s="10"/>
      <c r="G29879" s="81"/>
      <c r="AU29879" s="25"/>
    </row>
    <row r="29880">
      <c r="D29880" s="10"/>
      <c r="E29880" s="10"/>
      <c r="G29880" s="81"/>
      <c r="AU29880" s="25"/>
    </row>
    <row r="29881">
      <c r="D29881" s="10"/>
      <c r="E29881" s="10"/>
      <c r="G29881" s="81"/>
      <c r="AU29881" s="25"/>
    </row>
    <row r="29882">
      <c r="D29882" s="10"/>
      <c r="E29882" s="10"/>
      <c r="G29882" s="81"/>
      <c r="AU29882" s="25"/>
    </row>
    <row r="29883">
      <c r="D29883" s="10"/>
      <c r="E29883" s="10"/>
      <c r="G29883" s="81"/>
      <c r="AU29883" s="25"/>
    </row>
    <row r="29884">
      <c r="D29884" s="10"/>
      <c r="E29884" s="10"/>
      <c r="G29884" s="81"/>
      <c r="AU29884" s="25"/>
    </row>
    <row r="29885">
      <c r="D29885" s="10"/>
      <c r="E29885" s="10"/>
      <c r="G29885" s="81"/>
      <c r="AU29885" s="25"/>
    </row>
    <row r="29886">
      <c r="D29886" s="10"/>
      <c r="E29886" s="10"/>
      <c r="G29886" s="81"/>
      <c r="AU29886" s="25"/>
    </row>
    <row r="29887">
      <c r="D29887" s="10"/>
      <c r="E29887" s="10"/>
      <c r="G29887" s="81"/>
      <c r="AU29887" s="25"/>
    </row>
    <row r="29888">
      <c r="D29888" s="10"/>
      <c r="E29888" s="10"/>
      <c r="G29888" s="81"/>
      <c r="AU29888" s="25"/>
    </row>
    <row r="29889">
      <c r="D29889" s="10"/>
      <c r="E29889" s="10"/>
      <c r="G29889" s="81"/>
      <c r="AU29889" s="25"/>
    </row>
    <row r="29890">
      <c r="D29890" s="10"/>
      <c r="E29890" s="10"/>
      <c r="G29890" s="81"/>
      <c r="AU29890" s="25"/>
    </row>
    <row r="29891">
      <c r="D29891" s="10"/>
      <c r="E29891" s="10"/>
      <c r="G29891" s="81"/>
      <c r="AU29891" s="25"/>
    </row>
    <row r="29892">
      <c r="D29892" s="10"/>
      <c r="E29892" s="10"/>
      <c r="G29892" s="81"/>
      <c r="AU29892" s="25"/>
    </row>
    <row r="29893">
      <c r="D29893" s="10"/>
      <c r="E29893" s="10"/>
      <c r="G29893" s="81"/>
      <c r="AU29893" s="25"/>
    </row>
    <row r="29894">
      <c r="D29894" s="10"/>
      <c r="E29894" s="10"/>
      <c r="G29894" s="81"/>
      <c r="AU29894" s="25"/>
    </row>
    <row r="29895">
      <c r="D29895" s="10"/>
      <c r="E29895" s="10"/>
      <c r="G29895" s="81"/>
      <c r="AU29895" s="25"/>
    </row>
    <row r="29896">
      <c r="D29896" s="10"/>
      <c r="E29896" s="10"/>
      <c r="G29896" s="81"/>
      <c r="AU29896" s="25"/>
    </row>
    <row r="29897">
      <c r="D29897" s="10"/>
      <c r="E29897" s="10"/>
      <c r="G29897" s="81"/>
      <c r="AU29897" s="25"/>
    </row>
    <row r="29898">
      <c r="D29898" s="10"/>
      <c r="E29898" s="10"/>
      <c r="G29898" s="81"/>
      <c r="AU29898" s="25"/>
    </row>
    <row r="29899">
      <c r="D29899" s="10"/>
      <c r="E29899" s="10"/>
      <c r="G29899" s="81"/>
      <c r="AU29899" s="25"/>
    </row>
    <row r="29900">
      <c r="D29900" s="10"/>
      <c r="E29900" s="10"/>
      <c r="G29900" s="81"/>
      <c r="AU29900" s="25"/>
    </row>
    <row r="29901">
      <c r="D29901" s="10"/>
      <c r="E29901" s="10"/>
      <c r="G29901" s="81"/>
      <c r="AU29901" s="25"/>
    </row>
    <row r="29902">
      <c r="D29902" s="10"/>
      <c r="E29902" s="10"/>
      <c r="G29902" s="81"/>
      <c r="AU29902" s="25"/>
    </row>
    <row r="29903">
      <c r="D29903" s="10"/>
      <c r="E29903" s="10"/>
      <c r="G29903" s="81"/>
      <c r="AU29903" s="25"/>
    </row>
    <row r="29904">
      <c r="D29904" s="10"/>
      <c r="E29904" s="10"/>
      <c r="G29904" s="81"/>
      <c r="AU29904" s="25"/>
    </row>
    <row r="29905">
      <c r="D29905" s="10"/>
      <c r="E29905" s="10"/>
      <c r="G29905" s="81"/>
      <c r="AU29905" s="25"/>
    </row>
    <row r="29906">
      <c r="D29906" s="10"/>
      <c r="E29906" s="10"/>
      <c r="G29906" s="81"/>
      <c r="AU29906" s="25"/>
    </row>
    <row r="29907">
      <c r="D29907" s="10"/>
      <c r="E29907" s="10"/>
      <c r="G29907" s="81"/>
      <c r="AU29907" s="25"/>
    </row>
    <row r="29908">
      <c r="D29908" s="10"/>
      <c r="E29908" s="10"/>
      <c r="G29908" s="81"/>
      <c r="AU29908" s="25"/>
    </row>
    <row r="29909">
      <c r="D29909" s="10"/>
      <c r="E29909" s="10"/>
      <c r="G29909" s="81"/>
      <c r="AU29909" s="25"/>
    </row>
    <row r="29910">
      <c r="D29910" s="10"/>
      <c r="E29910" s="10"/>
      <c r="G29910" s="81"/>
      <c r="AU29910" s="25"/>
    </row>
    <row r="29911">
      <c r="D29911" s="10"/>
      <c r="E29911" s="10"/>
      <c r="G29911" s="81"/>
      <c r="AU29911" s="25"/>
    </row>
    <row r="29912">
      <c r="D29912" s="10"/>
      <c r="E29912" s="10"/>
      <c r="G29912" s="81"/>
      <c r="AU29912" s="25"/>
    </row>
    <row r="29913">
      <c r="D29913" s="10"/>
      <c r="E29913" s="10"/>
      <c r="G29913" s="81"/>
      <c r="AU29913" s="25"/>
    </row>
    <row r="29914">
      <c r="D29914" s="10"/>
      <c r="E29914" s="10"/>
      <c r="G29914" s="81"/>
      <c r="AU29914" s="25"/>
    </row>
    <row r="29915">
      <c r="D29915" s="10"/>
      <c r="E29915" s="10"/>
      <c r="G29915" s="81"/>
      <c r="AU29915" s="25"/>
    </row>
    <row r="29916">
      <c r="D29916" s="10"/>
      <c r="E29916" s="10"/>
      <c r="G29916" s="81"/>
      <c r="AU29916" s="25"/>
    </row>
    <row r="29917">
      <c r="D29917" s="10"/>
      <c r="E29917" s="10"/>
      <c r="G29917" s="81"/>
      <c r="AU29917" s="25"/>
    </row>
    <row r="29918">
      <c r="D29918" s="10"/>
      <c r="E29918" s="10"/>
      <c r="G29918" s="81"/>
      <c r="AU29918" s="25"/>
    </row>
    <row r="29919">
      <c r="D29919" s="10"/>
      <c r="E29919" s="10"/>
      <c r="G29919" s="81"/>
      <c r="AU29919" s="25"/>
    </row>
    <row r="29920">
      <c r="D29920" s="10"/>
      <c r="E29920" s="10"/>
      <c r="G29920" s="81"/>
      <c r="AU29920" s="25"/>
    </row>
    <row r="29921">
      <c r="D29921" s="10"/>
      <c r="E29921" s="10"/>
      <c r="G29921" s="81"/>
      <c r="AU29921" s="25"/>
    </row>
    <row r="29922">
      <c r="D29922" s="10"/>
      <c r="E29922" s="10"/>
      <c r="G29922" s="81"/>
      <c r="AU29922" s="25"/>
    </row>
    <row r="29923">
      <c r="D29923" s="10"/>
      <c r="E29923" s="10"/>
      <c r="G29923" s="81"/>
      <c r="AU29923" s="25"/>
    </row>
    <row r="29924">
      <c r="D29924" s="10"/>
      <c r="E29924" s="10"/>
      <c r="G29924" s="81"/>
      <c r="AU29924" s="25"/>
    </row>
    <row r="29925">
      <c r="D29925" s="10"/>
      <c r="E29925" s="10"/>
      <c r="G29925" s="81"/>
      <c r="AU29925" s="25"/>
    </row>
    <row r="29926">
      <c r="D29926" s="10"/>
      <c r="E29926" s="10"/>
      <c r="G29926" s="81"/>
      <c r="AU29926" s="25"/>
    </row>
    <row r="29927">
      <c r="D29927" s="10"/>
      <c r="E29927" s="10"/>
      <c r="G29927" s="81"/>
      <c r="AU29927" s="25"/>
    </row>
    <row r="29928">
      <c r="D29928" s="10"/>
      <c r="E29928" s="10"/>
      <c r="G29928" s="81"/>
      <c r="AU29928" s="25"/>
    </row>
    <row r="29929">
      <c r="D29929" s="10"/>
      <c r="E29929" s="10"/>
      <c r="G29929" s="81"/>
      <c r="AU29929" s="25"/>
    </row>
    <row r="29930">
      <c r="D29930" s="10"/>
      <c r="E29930" s="10"/>
      <c r="G29930" s="81"/>
      <c r="AU29930" s="25"/>
    </row>
    <row r="29931">
      <c r="D29931" s="10"/>
      <c r="E29931" s="10"/>
      <c r="G29931" s="81"/>
      <c r="AU29931" s="25"/>
    </row>
    <row r="29932">
      <c r="D29932" s="10"/>
      <c r="E29932" s="10"/>
      <c r="G29932" s="81"/>
      <c r="AU29932" s="25"/>
    </row>
    <row r="29933">
      <c r="D29933" s="10"/>
      <c r="E29933" s="10"/>
      <c r="G29933" s="81"/>
      <c r="AU29933" s="25"/>
    </row>
    <row r="29934">
      <c r="D29934" s="10"/>
      <c r="E29934" s="10"/>
      <c r="G29934" s="81"/>
      <c r="AU29934" s="25"/>
    </row>
    <row r="29935">
      <c r="D29935" s="10"/>
      <c r="E29935" s="10"/>
      <c r="G29935" s="81"/>
      <c r="AU29935" s="25"/>
    </row>
    <row r="29936">
      <c r="D29936" s="10"/>
      <c r="E29936" s="10"/>
      <c r="G29936" s="81"/>
      <c r="AU29936" s="25"/>
    </row>
    <row r="29937">
      <c r="D29937" s="10"/>
      <c r="E29937" s="10"/>
      <c r="G29937" s="81"/>
      <c r="AU29937" s="25"/>
    </row>
    <row r="29938">
      <c r="D29938" s="10"/>
      <c r="E29938" s="10"/>
      <c r="G29938" s="81"/>
      <c r="AU29938" s="25"/>
    </row>
    <row r="29939">
      <c r="D29939" s="10"/>
      <c r="E29939" s="10"/>
      <c r="G29939" s="81"/>
      <c r="AU29939" s="25"/>
    </row>
    <row r="29940">
      <c r="D29940" s="10"/>
      <c r="E29940" s="10"/>
      <c r="G29940" s="81"/>
      <c r="AU29940" s="25"/>
    </row>
    <row r="29941">
      <c r="D29941" s="10"/>
      <c r="E29941" s="10"/>
      <c r="G29941" s="81"/>
      <c r="AU29941" s="25"/>
    </row>
    <row r="29942">
      <c r="D29942" s="10"/>
      <c r="E29942" s="10"/>
      <c r="G29942" s="81"/>
      <c r="AU29942" s="25"/>
    </row>
    <row r="29943">
      <c r="D29943" s="10"/>
      <c r="E29943" s="10"/>
      <c r="G29943" s="81"/>
      <c r="AU29943" s="25"/>
    </row>
    <row r="29944">
      <c r="D29944" s="10"/>
      <c r="E29944" s="10"/>
      <c r="G29944" s="81"/>
      <c r="AU29944" s="25"/>
    </row>
    <row r="29945">
      <c r="D29945" s="10"/>
      <c r="E29945" s="10"/>
      <c r="G29945" s="81"/>
      <c r="AU29945" s="25"/>
    </row>
    <row r="29946">
      <c r="D29946" s="10"/>
      <c r="E29946" s="10"/>
      <c r="G29946" s="81"/>
      <c r="AU29946" s="25"/>
    </row>
    <row r="29947">
      <c r="D29947" s="10"/>
      <c r="E29947" s="10"/>
      <c r="G29947" s="81"/>
      <c r="AU29947" s="25"/>
    </row>
    <row r="29948">
      <c r="D29948" s="10"/>
      <c r="E29948" s="10"/>
      <c r="G29948" s="81"/>
      <c r="AU29948" s="25"/>
    </row>
    <row r="29949">
      <c r="D29949" s="10"/>
      <c r="E29949" s="10"/>
      <c r="G29949" s="81"/>
      <c r="AU29949" s="25"/>
    </row>
    <row r="29950">
      <c r="D29950" s="10"/>
      <c r="E29950" s="10"/>
      <c r="G29950" s="81"/>
      <c r="AU29950" s="25"/>
    </row>
    <row r="29951">
      <c r="D29951" s="10"/>
      <c r="E29951" s="10"/>
      <c r="G29951" s="81"/>
      <c r="AU29951" s="25"/>
    </row>
    <row r="29952">
      <c r="D29952" s="10"/>
      <c r="E29952" s="10"/>
      <c r="G29952" s="81"/>
      <c r="AU29952" s="25"/>
    </row>
    <row r="29953">
      <c r="D29953" s="10"/>
      <c r="E29953" s="10"/>
      <c r="G29953" s="81"/>
      <c r="AU29953" s="25"/>
    </row>
    <row r="29954">
      <c r="D29954" s="10"/>
      <c r="E29954" s="10"/>
      <c r="G29954" s="81"/>
      <c r="AU29954" s="25"/>
    </row>
    <row r="29955">
      <c r="D29955" s="10"/>
      <c r="E29955" s="10"/>
      <c r="G29955" s="81"/>
      <c r="AU29955" s="25"/>
    </row>
    <row r="29956">
      <c r="D29956" s="10"/>
      <c r="E29956" s="10"/>
      <c r="G29956" s="81"/>
      <c r="AU29956" s="25"/>
    </row>
    <row r="29957">
      <c r="D29957" s="10"/>
      <c r="E29957" s="10"/>
      <c r="G29957" s="81"/>
      <c r="AU29957" s="25"/>
    </row>
    <row r="29958">
      <c r="D29958" s="10"/>
      <c r="E29958" s="10"/>
      <c r="G29958" s="81"/>
      <c r="AU29958" s="25"/>
    </row>
    <row r="29959">
      <c r="D29959" s="10"/>
      <c r="E29959" s="10"/>
      <c r="G29959" s="81"/>
      <c r="AU29959" s="25"/>
    </row>
    <row r="29960">
      <c r="D29960" s="10"/>
      <c r="E29960" s="10"/>
      <c r="G29960" s="81"/>
      <c r="AU29960" s="25"/>
    </row>
    <row r="29961">
      <c r="D29961" s="10"/>
      <c r="E29961" s="10"/>
      <c r="G29961" s="81"/>
      <c r="AU29961" s="25"/>
    </row>
    <row r="29962">
      <c r="D29962" s="10"/>
      <c r="E29962" s="10"/>
      <c r="G29962" s="81"/>
      <c r="AU29962" s="25"/>
    </row>
    <row r="29963">
      <c r="D29963" s="10"/>
      <c r="E29963" s="10"/>
      <c r="G29963" s="81"/>
      <c r="AU29963" s="25"/>
    </row>
    <row r="29964">
      <c r="D29964" s="10"/>
      <c r="E29964" s="10"/>
      <c r="G29964" s="81"/>
      <c r="AU29964" s="25"/>
    </row>
    <row r="29965">
      <c r="D29965" s="10"/>
      <c r="E29965" s="10"/>
      <c r="G29965" s="81"/>
      <c r="AU29965" s="25"/>
    </row>
    <row r="29966">
      <c r="D29966" s="10"/>
      <c r="E29966" s="10"/>
      <c r="G29966" s="81"/>
      <c r="AU29966" s="25"/>
    </row>
    <row r="29967">
      <c r="D29967" s="10"/>
      <c r="E29967" s="10"/>
      <c r="G29967" s="81"/>
      <c r="AU29967" s="25"/>
    </row>
    <row r="29968">
      <c r="D29968" s="10"/>
      <c r="E29968" s="10"/>
      <c r="G29968" s="81"/>
      <c r="AU29968" s="25"/>
    </row>
    <row r="29969">
      <c r="D29969" s="10"/>
      <c r="E29969" s="10"/>
      <c r="G29969" s="81"/>
      <c r="AU29969" s="25"/>
    </row>
    <row r="29970">
      <c r="D29970" s="10"/>
      <c r="E29970" s="10"/>
      <c r="G29970" s="81"/>
      <c r="AU29970" s="25"/>
    </row>
    <row r="29971">
      <c r="D29971" s="10"/>
      <c r="E29971" s="10"/>
      <c r="G29971" s="81"/>
      <c r="AU29971" s="25"/>
    </row>
    <row r="29972">
      <c r="D29972" s="10"/>
      <c r="E29972" s="10"/>
      <c r="G29972" s="81"/>
      <c r="AU29972" s="25"/>
    </row>
    <row r="29973">
      <c r="D29973" s="10"/>
      <c r="E29973" s="10"/>
      <c r="G29973" s="81"/>
      <c r="AU29973" s="25"/>
    </row>
    <row r="29974">
      <c r="D29974" s="10"/>
      <c r="E29974" s="10"/>
      <c r="G29974" s="81"/>
      <c r="AU29974" s="25"/>
    </row>
    <row r="29975">
      <c r="D29975" s="10"/>
      <c r="E29975" s="10"/>
      <c r="G29975" s="81"/>
      <c r="AU29975" s="25"/>
    </row>
    <row r="29976">
      <c r="D29976" s="10"/>
      <c r="E29976" s="10"/>
      <c r="G29976" s="81"/>
      <c r="AU29976" s="25"/>
    </row>
    <row r="29977">
      <c r="D29977" s="10"/>
      <c r="E29977" s="10"/>
      <c r="G29977" s="81"/>
      <c r="AU29977" s="25"/>
    </row>
    <row r="29978">
      <c r="D29978" s="10"/>
      <c r="E29978" s="10"/>
      <c r="G29978" s="81"/>
      <c r="AU29978" s="25"/>
    </row>
    <row r="29979">
      <c r="D29979" s="10"/>
      <c r="E29979" s="10"/>
      <c r="G29979" s="81"/>
      <c r="AU29979" s="25"/>
    </row>
    <row r="29980">
      <c r="D29980" s="10"/>
      <c r="E29980" s="10"/>
      <c r="G29980" s="81"/>
      <c r="AU29980" s="25"/>
    </row>
    <row r="29981">
      <c r="D29981" s="10"/>
      <c r="E29981" s="10"/>
      <c r="G29981" s="81"/>
      <c r="AU29981" s="25"/>
    </row>
    <row r="29982">
      <c r="D29982" s="10"/>
      <c r="E29982" s="10"/>
      <c r="G29982" s="81"/>
      <c r="AU29982" s="25"/>
    </row>
    <row r="29983">
      <c r="D29983" s="10"/>
      <c r="E29983" s="10"/>
      <c r="G29983" s="81"/>
      <c r="AU29983" s="25"/>
    </row>
    <row r="29984">
      <c r="D29984" s="10"/>
      <c r="E29984" s="10"/>
      <c r="G29984" s="81"/>
      <c r="AU29984" s="25"/>
    </row>
    <row r="29985">
      <c r="D29985" s="10"/>
      <c r="E29985" s="10"/>
      <c r="G29985" s="81"/>
      <c r="AU29985" s="25"/>
    </row>
    <row r="29986">
      <c r="D29986" s="10"/>
      <c r="E29986" s="10"/>
      <c r="G29986" s="81"/>
      <c r="AU29986" s="25"/>
    </row>
    <row r="29987">
      <c r="D29987" s="10"/>
      <c r="E29987" s="10"/>
      <c r="G29987" s="81"/>
      <c r="AU29987" s="25"/>
    </row>
    <row r="29988">
      <c r="D29988" s="10"/>
      <c r="E29988" s="10"/>
      <c r="G29988" s="81"/>
      <c r="AU29988" s="25"/>
    </row>
    <row r="29989">
      <c r="D29989" s="10"/>
      <c r="E29989" s="10"/>
      <c r="G29989" s="81"/>
      <c r="AU29989" s="25"/>
    </row>
    <row r="29990">
      <c r="D29990" s="10"/>
      <c r="E29990" s="10"/>
      <c r="G29990" s="81"/>
      <c r="AU29990" s="25"/>
    </row>
    <row r="29991">
      <c r="D29991" s="10"/>
      <c r="E29991" s="10"/>
      <c r="G29991" s="81"/>
      <c r="AU29991" s="25"/>
    </row>
    <row r="29992">
      <c r="D29992" s="10"/>
      <c r="E29992" s="10"/>
      <c r="G29992" s="81"/>
      <c r="AU29992" s="25"/>
    </row>
    <row r="29993">
      <c r="D29993" s="10"/>
      <c r="E29993" s="10"/>
      <c r="G29993" s="81"/>
      <c r="AU29993" s="25"/>
    </row>
    <row r="29994">
      <c r="D29994" s="10"/>
      <c r="E29994" s="10"/>
      <c r="G29994" s="81"/>
      <c r="AU29994" s="25"/>
    </row>
    <row r="29995">
      <c r="D29995" s="10"/>
      <c r="E29995" s="10"/>
      <c r="G29995" s="81"/>
      <c r="AU29995" s="25"/>
    </row>
    <row r="29996">
      <c r="D29996" s="10"/>
      <c r="E29996" s="10"/>
      <c r="G29996" s="81"/>
      <c r="AU29996" s="25"/>
    </row>
    <row r="29997">
      <c r="D29997" s="10"/>
      <c r="E29997" s="10"/>
      <c r="G29997" s="81"/>
      <c r="AU29997" s="25"/>
    </row>
    <row r="29998">
      <c r="D29998" s="10"/>
      <c r="E29998" s="10"/>
      <c r="G29998" s="81"/>
      <c r="AU29998" s="25"/>
    </row>
    <row r="29999">
      <c r="D29999" s="10"/>
      <c r="E29999" s="10"/>
      <c r="G29999" s="81"/>
      <c r="AU29999" s="25"/>
    </row>
    <row r="30000">
      <c r="D30000" s="10"/>
      <c r="E30000" s="10"/>
      <c r="G30000" s="81"/>
      <c r="AU30000" s="25"/>
    </row>
    <row r="30001">
      <c r="D30001" s="10"/>
      <c r="E30001" s="10"/>
      <c r="G30001" s="81"/>
      <c r="AU30001" s="25"/>
    </row>
    <row r="30002">
      <c r="D30002" s="10"/>
      <c r="E30002" s="10"/>
      <c r="G30002" s="81"/>
      <c r="AU30002" s="25"/>
    </row>
    <row r="30003">
      <c r="D30003" s="10"/>
      <c r="E30003" s="10"/>
      <c r="G30003" s="81"/>
      <c r="AU30003" s="25"/>
    </row>
    <row r="30004">
      <c r="D30004" s="10"/>
      <c r="E30004" s="10"/>
      <c r="G30004" s="81"/>
      <c r="AU30004" s="25"/>
    </row>
    <row r="30005">
      <c r="D30005" s="10"/>
      <c r="E30005" s="10"/>
      <c r="G30005" s="81"/>
      <c r="AU30005" s="25"/>
    </row>
    <row r="30006">
      <c r="D30006" s="10"/>
      <c r="E30006" s="10"/>
      <c r="G30006" s="81"/>
      <c r="AU30006" s="25"/>
    </row>
    <row r="30007">
      <c r="D30007" s="10"/>
      <c r="E30007" s="10"/>
      <c r="G30007" s="81"/>
      <c r="AU30007" s="25"/>
    </row>
    <row r="30008">
      <c r="D30008" s="10"/>
      <c r="E30008" s="10"/>
      <c r="G30008" s="81"/>
      <c r="AU30008" s="25"/>
    </row>
    <row r="30009">
      <c r="D30009" s="10"/>
      <c r="E30009" s="10"/>
      <c r="G30009" s="81"/>
      <c r="AU30009" s="25"/>
    </row>
    <row r="30010">
      <c r="D30010" s="10"/>
      <c r="E30010" s="10"/>
      <c r="G30010" s="81"/>
      <c r="AU30010" s="25"/>
    </row>
    <row r="30011">
      <c r="D30011" s="10"/>
      <c r="E30011" s="10"/>
      <c r="G30011" s="81"/>
      <c r="AU30011" s="25"/>
    </row>
    <row r="30012">
      <c r="D30012" s="10"/>
      <c r="E30012" s="10"/>
      <c r="G30012" s="81"/>
      <c r="AU30012" s="25"/>
    </row>
    <row r="30013">
      <c r="D30013" s="10"/>
      <c r="E30013" s="10"/>
      <c r="G30013" s="81"/>
      <c r="AU30013" s="25"/>
    </row>
    <row r="30014">
      <c r="D30014" s="10"/>
      <c r="E30014" s="10"/>
      <c r="G30014" s="81"/>
      <c r="AU30014" s="25"/>
    </row>
    <row r="30015">
      <c r="D30015" s="10"/>
      <c r="E30015" s="10"/>
      <c r="G30015" s="81"/>
      <c r="AU30015" s="25"/>
    </row>
    <row r="30016">
      <c r="D30016" s="10"/>
      <c r="E30016" s="10"/>
      <c r="G30016" s="81"/>
      <c r="AU30016" s="25"/>
    </row>
    <row r="30017">
      <c r="D30017" s="10"/>
      <c r="E30017" s="10"/>
      <c r="G30017" s="81"/>
      <c r="AU30017" s="25"/>
    </row>
    <row r="30018">
      <c r="D30018" s="10"/>
      <c r="E30018" s="10"/>
      <c r="G30018" s="81"/>
      <c r="AU30018" s="25"/>
    </row>
    <row r="30019">
      <c r="D30019" s="10"/>
      <c r="E30019" s="10"/>
      <c r="G30019" s="81"/>
      <c r="AU30019" s="25"/>
    </row>
    <row r="30020">
      <c r="D30020" s="10"/>
      <c r="E30020" s="10"/>
      <c r="G30020" s="81"/>
      <c r="AU30020" s="25"/>
    </row>
    <row r="30021">
      <c r="D30021" s="10"/>
      <c r="E30021" s="10"/>
      <c r="G30021" s="81"/>
      <c r="AU30021" s="25"/>
    </row>
    <row r="30022">
      <c r="D30022" s="10"/>
      <c r="E30022" s="10"/>
      <c r="G30022" s="81"/>
      <c r="AU30022" s="25"/>
    </row>
    <row r="30023">
      <c r="D30023" s="10"/>
      <c r="E30023" s="10"/>
      <c r="G30023" s="81"/>
      <c r="AU30023" s="25"/>
    </row>
    <row r="30024">
      <c r="D30024" s="10"/>
      <c r="E30024" s="10"/>
      <c r="G30024" s="81"/>
      <c r="AU30024" s="25"/>
    </row>
    <row r="30025">
      <c r="D30025" s="10"/>
      <c r="E30025" s="10"/>
      <c r="G30025" s="81"/>
      <c r="AU30025" s="25"/>
    </row>
    <row r="30026">
      <c r="D30026" s="10"/>
      <c r="E30026" s="10"/>
      <c r="G30026" s="81"/>
      <c r="AU30026" s="25"/>
    </row>
    <row r="30027">
      <c r="D30027" s="10"/>
      <c r="E30027" s="10"/>
      <c r="G30027" s="81"/>
      <c r="AU30027" s="25"/>
    </row>
    <row r="30028">
      <c r="D30028" s="10"/>
      <c r="E30028" s="10"/>
      <c r="G30028" s="81"/>
      <c r="AU30028" s="25"/>
    </row>
    <row r="30029">
      <c r="D30029" s="10"/>
      <c r="E30029" s="10"/>
      <c r="G30029" s="81"/>
      <c r="AU30029" s="25"/>
    </row>
    <row r="30030">
      <c r="D30030" s="10"/>
      <c r="E30030" s="10"/>
      <c r="G30030" s="81"/>
      <c r="AU30030" s="25"/>
    </row>
    <row r="30031">
      <c r="D30031" s="10"/>
      <c r="E30031" s="10"/>
      <c r="G30031" s="81"/>
      <c r="AU30031" s="25"/>
    </row>
    <row r="30032">
      <c r="D30032" s="10"/>
      <c r="E30032" s="10"/>
      <c r="G30032" s="81"/>
      <c r="AU30032" s="25"/>
    </row>
    <row r="30033">
      <c r="D30033" s="10"/>
      <c r="E30033" s="10"/>
      <c r="G30033" s="81"/>
      <c r="AU30033" s="25"/>
    </row>
    <row r="30034">
      <c r="D30034" s="10"/>
      <c r="E30034" s="10"/>
      <c r="G30034" s="81"/>
      <c r="AU30034" s="25"/>
    </row>
    <row r="30035">
      <c r="D30035" s="10"/>
      <c r="E30035" s="10"/>
      <c r="G30035" s="81"/>
      <c r="AU30035" s="25"/>
    </row>
    <row r="30036">
      <c r="D30036" s="10"/>
      <c r="E30036" s="10"/>
      <c r="G30036" s="81"/>
      <c r="AU30036" s="25"/>
    </row>
    <row r="30037">
      <c r="D30037" s="10"/>
      <c r="E30037" s="10"/>
      <c r="G30037" s="81"/>
      <c r="AU30037" s="25"/>
    </row>
    <row r="30038">
      <c r="D30038" s="10"/>
      <c r="E30038" s="10"/>
      <c r="G30038" s="81"/>
      <c r="AU30038" s="25"/>
    </row>
    <row r="30039">
      <c r="D30039" s="10"/>
      <c r="E30039" s="10"/>
      <c r="G30039" s="81"/>
      <c r="AU30039" s="25"/>
    </row>
    <row r="30040">
      <c r="D30040" s="10"/>
      <c r="E30040" s="10"/>
      <c r="G30040" s="81"/>
      <c r="AU30040" s="25"/>
    </row>
    <row r="30041">
      <c r="D30041" s="10"/>
      <c r="E30041" s="10"/>
      <c r="G30041" s="81"/>
      <c r="AU30041" s="25"/>
    </row>
    <row r="30042">
      <c r="D30042" s="10"/>
      <c r="E30042" s="10"/>
      <c r="G30042" s="81"/>
      <c r="AU30042" s="25"/>
    </row>
    <row r="30043">
      <c r="D30043" s="10"/>
      <c r="E30043" s="10"/>
      <c r="G30043" s="81"/>
      <c r="AU30043" s="25"/>
    </row>
    <row r="30044">
      <c r="D30044" s="10"/>
      <c r="E30044" s="10"/>
      <c r="G30044" s="81"/>
      <c r="AU30044" s="25"/>
    </row>
    <row r="30045">
      <c r="D30045" s="10"/>
      <c r="E30045" s="10"/>
      <c r="G30045" s="81"/>
      <c r="AU30045" s="25"/>
    </row>
    <row r="30046">
      <c r="D30046" s="10"/>
      <c r="E30046" s="10"/>
      <c r="G30046" s="81"/>
      <c r="AU30046" s="25"/>
    </row>
    <row r="30047">
      <c r="D30047" s="10"/>
      <c r="E30047" s="10"/>
      <c r="G30047" s="81"/>
      <c r="AU30047" s="25"/>
    </row>
    <row r="30048">
      <c r="D30048" s="10"/>
      <c r="E30048" s="10"/>
      <c r="G30048" s="81"/>
      <c r="AU30048" s="25"/>
    </row>
    <row r="30049">
      <c r="D30049" s="10"/>
      <c r="E30049" s="10"/>
      <c r="G30049" s="81"/>
      <c r="AU30049" s="25"/>
    </row>
    <row r="30050">
      <c r="D30050" s="10"/>
      <c r="E30050" s="10"/>
      <c r="G30050" s="81"/>
      <c r="AU30050" s="25"/>
    </row>
    <row r="30051">
      <c r="D30051" s="10"/>
      <c r="E30051" s="10"/>
      <c r="G30051" s="81"/>
      <c r="AU30051" s="25"/>
    </row>
    <row r="30052">
      <c r="D30052" s="10"/>
      <c r="E30052" s="10"/>
      <c r="G30052" s="81"/>
      <c r="AU30052" s="25"/>
    </row>
    <row r="30053">
      <c r="D30053" s="10"/>
      <c r="E30053" s="10"/>
      <c r="G30053" s="81"/>
      <c r="AU30053" s="25"/>
    </row>
    <row r="30054">
      <c r="D30054" s="10"/>
      <c r="E30054" s="10"/>
      <c r="G30054" s="81"/>
      <c r="AU30054" s="25"/>
    </row>
    <row r="30055">
      <c r="D30055" s="10"/>
      <c r="E30055" s="10"/>
      <c r="G30055" s="81"/>
      <c r="AU30055" s="25"/>
    </row>
    <row r="30056">
      <c r="D30056" s="10"/>
      <c r="E30056" s="10"/>
      <c r="G30056" s="81"/>
      <c r="AU30056" s="25"/>
    </row>
    <row r="30057">
      <c r="D30057" s="10"/>
      <c r="E30057" s="10"/>
      <c r="G30057" s="81"/>
      <c r="AU30057" s="25"/>
    </row>
    <row r="30058">
      <c r="D30058" s="10"/>
      <c r="E30058" s="10"/>
      <c r="G30058" s="81"/>
      <c r="AU30058" s="25"/>
    </row>
    <row r="30059">
      <c r="D30059" s="10"/>
      <c r="E30059" s="10"/>
      <c r="G30059" s="81"/>
      <c r="AU30059" s="25"/>
    </row>
    <row r="30060">
      <c r="D30060" s="10"/>
      <c r="E30060" s="10"/>
      <c r="G30060" s="81"/>
      <c r="AU30060" s="25"/>
    </row>
    <row r="30061">
      <c r="D30061" s="10"/>
      <c r="E30061" s="10"/>
      <c r="G30061" s="81"/>
      <c r="AU30061" s="25"/>
    </row>
    <row r="30062">
      <c r="D30062" s="10"/>
      <c r="E30062" s="10"/>
      <c r="G30062" s="81"/>
      <c r="AU30062" s="25"/>
    </row>
    <row r="30063">
      <c r="D30063" s="10"/>
      <c r="E30063" s="10"/>
      <c r="G30063" s="81"/>
      <c r="AU30063" s="25"/>
    </row>
    <row r="30064">
      <c r="D30064" s="10"/>
      <c r="E30064" s="10"/>
      <c r="G30064" s="81"/>
      <c r="AU30064" s="25"/>
    </row>
    <row r="30065">
      <c r="D30065" s="10"/>
      <c r="E30065" s="10"/>
      <c r="G30065" s="81"/>
      <c r="AU30065" s="25"/>
    </row>
    <row r="30066">
      <c r="D30066" s="10"/>
      <c r="E30066" s="10"/>
      <c r="G30066" s="81"/>
      <c r="AU30066" s="25"/>
    </row>
    <row r="30067">
      <c r="D30067" s="10"/>
      <c r="E30067" s="10"/>
      <c r="G30067" s="81"/>
      <c r="AU30067" s="25"/>
    </row>
    <row r="30068">
      <c r="D30068" s="10"/>
      <c r="E30068" s="10"/>
      <c r="G30068" s="81"/>
      <c r="AU30068" s="25"/>
    </row>
    <row r="30069">
      <c r="D30069" s="10"/>
      <c r="E30069" s="10"/>
      <c r="G30069" s="81"/>
      <c r="AU30069" s="25"/>
    </row>
    <row r="30070">
      <c r="D30070" s="10"/>
      <c r="E30070" s="10"/>
      <c r="G30070" s="81"/>
      <c r="AU30070" s="25"/>
    </row>
    <row r="30071">
      <c r="D30071" s="10"/>
      <c r="E30071" s="10"/>
      <c r="G30071" s="81"/>
      <c r="AU30071" s="25"/>
    </row>
    <row r="30072">
      <c r="D30072" s="10"/>
      <c r="E30072" s="10"/>
      <c r="G30072" s="81"/>
      <c r="AU30072" s="25"/>
    </row>
    <row r="30073">
      <c r="D30073" s="10"/>
      <c r="E30073" s="10"/>
      <c r="G30073" s="81"/>
      <c r="AU30073" s="25"/>
    </row>
    <row r="30074">
      <c r="D30074" s="10"/>
      <c r="E30074" s="10"/>
      <c r="G30074" s="81"/>
      <c r="AU30074" s="25"/>
    </row>
    <row r="30075">
      <c r="D30075" s="10"/>
      <c r="E30075" s="10"/>
      <c r="G30075" s="81"/>
      <c r="AU30075" s="25"/>
    </row>
    <row r="30076">
      <c r="D30076" s="10"/>
      <c r="E30076" s="10"/>
      <c r="G30076" s="81"/>
      <c r="AU30076" s="25"/>
    </row>
    <row r="30077">
      <c r="D30077" s="10"/>
      <c r="E30077" s="10"/>
      <c r="G30077" s="81"/>
      <c r="AU30077" s="25"/>
    </row>
    <row r="30078">
      <c r="D30078" s="10"/>
      <c r="E30078" s="10"/>
      <c r="G30078" s="81"/>
      <c r="AU30078" s="25"/>
    </row>
    <row r="30079">
      <c r="D30079" s="10"/>
      <c r="E30079" s="10"/>
      <c r="G30079" s="81"/>
      <c r="AU30079" s="25"/>
    </row>
    <row r="30080">
      <c r="D30080" s="10"/>
      <c r="E30080" s="10"/>
      <c r="G30080" s="81"/>
      <c r="AU30080" s="25"/>
    </row>
    <row r="30081">
      <c r="D30081" s="10"/>
      <c r="E30081" s="10"/>
      <c r="G30081" s="81"/>
      <c r="AU30081" s="25"/>
    </row>
    <row r="30082">
      <c r="D30082" s="10"/>
      <c r="E30082" s="10"/>
      <c r="G30082" s="81"/>
      <c r="AU30082" s="25"/>
    </row>
    <row r="30083">
      <c r="D30083" s="10"/>
      <c r="E30083" s="10"/>
      <c r="G30083" s="81"/>
      <c r="AU30083" s="25"/>
    </row>
    <row r="30084">
      <c r="D30084" s="10"/>
      <c r="E30084" s="10"/>
      <c r="G30084" s="81"/>
      <c r="AU30084" s="25"/>
    </row>
    <row r="30085">
      <c r="D30085" s="10"/>
      <c r="E30085" s="10"/>
      <c r="G30085" s="81"/>
      <c r="AU30085" s="25"/>
    </row>
    <row r="30086">
      <c r="D30086" s="10"/>
      <c r="E30086" s="10"/>
      <c r="G30086" s="81"/>
      <c r="AU30086" s="25"/>
    </row>
    <row r="30087">
      <c r="D30087" s="10"/>
      <c r="E30087" s="10"/>
      <c r="G30087" s="81"/>
      <c r="AU30087" s="25"/>
    </row>
    <row r="30088">
      <c r="D30088" s="10"/>
      <c r="E30088" s="10"/>
      <c r="G30088" s="81"/>
      <c r="AU30088" s="25"/>
    </row>
    <row r="30089">
      <c r="D30089" s="10"/>
      <c r="E30089" s="10"/>
      <c r="G30089" s="81"/>
      <c r="AU30089" s="25"/>
    </row>
    <row r="30090">
      <c r="D30090" s="10"/>
      <c r="E30090" s="10"/>
      <c r="G30090" s="81"/>
      <c r="AU30090" s="25"/>
    </row>
    <row r="30091">
      <c r="D30091" s="10"/>
      <c r="E30091" s="10"/>
      <c r="G30091" s="81"/>
      <c r="AU30091" s="25"/>
    </row>
    <row r="30092">
      <c r="D30092" s="10"/>
      <c r="E30092" s="10"/>
      <c r="G30092" s="81"/>
      <c r="AU30092" s="25"/>
    </row>
    <row r="30093">
      <c r="D30093" s="10"/>
      <c r="E30093" s="10"/>
      <c r="G30093" s="81"/>
      <c r="AU30093" s="25"/>
    </row>
    <row r="30094">
      <c r="D30094" s="10"/>
      <c r="E30094" s="10"/>
      <c r="G30094" s="81"/>
      <c r="AU30094" s="25"/>
    </row>
    <row r="30095">
      <c r="D30095" s="10"/>
      <c r="E30095" s="10"/>
      <c r="G30095" s="81"/>
      <c r="AU30095" s="25"/>
    </row>
    <row r="30096">
      <c r="D30096" s="10"/>
      <c r="E30096" s="10"/>
      <c r="G30096" s="81"/>
      <c r="AU30096" s="25"/>
    </row>
    <row r="30097">
      <c r="D30097" s="10"/>
      <c r="E30097" s="10"/>
      <c r="G30097" s="81"/>
      <c r="AU30097" s="25"/>
    </row>
    <row r="30098">
      <c r="D30098" s="10"/>
      <c r="E30098" s="10"/>
      <c r="G30098" s="81"/>
      <c r="AU30098" s="25"/>
    </row>
    <row r="30099">
      <c r="D30099" s="10"/>
      <c r="E30099" s="10"/>
      <c r="G30099" s="81"/>
      <c r="AU30099" s="25"/>
    </row>
    <row r="30100">
      <c r="D30100" s="10"/>
      <c r="E30100" s="10"/>
      <c r="G30100" s="81"/>
      <c r="AU30100" s="25"/>
    </row>
    <row r="30101">
      <c r="D30101" s="10"/>
      <c r="E30101" s="10"/>
      <c r="G30101" s="81"/>
      <c r="AU30101" s="25"/>
    </row>
    <row r="30102">
      <c r="D30102" s="10"/>
      <c r="E30102" s="10"/>
      <c r="G30102" s="81"/>
      <c r="AU30102" s="25"/>
    </row>
    <row r="30103">
      <c r="D30103" s="10"/>
      <c r="E30103" s="10"/>
      <c r="G30103" s="81"/>
      <c r="AU30103" s="25"/>
    </row>
    <row r="30104">
      <c r="D30104" s="10"/>
      <c r="E30104" s="10"/>
      <c r="G30104" s="81"/>
      <c r="AU30104" s="25"/>
    </row>
    <row r="30105">
      <c r="D30105" s="10"/>
      <c r="E30105" s="10"/>
      <c r="G30105" s="81"/>
      <c r="AU30105" s="25"/>
    </row>
    <row r="30106">
      <c r="D30106" s="10"/>
      <c r="E30106" s="10"/>
      <c r="G30106" s="81"/>
      <c r="AU30106" s="25"/>
    </row>
    <row r="30107">
      <c r="D30107" s="10"/>
      <c r="E30107" s="10"/>
      <c r="G30107" s="81"/>
      <c r="AU30107" s="25"/>
    </row>
    <row r="30108">
      <c r="D30108" s="10"/>
      <c r="E30108" s="10"/>
      <c r="G30108" s="81"/>
      <c r="AU30108" s="25"/>
    </row>
    <row r="30109">
      <c r="D30109" s="10"/>
      <c r="E30109" s="10"/>
      <c r="G30109" s="81"/>
      <c r="AU30109" s="25"/>
    </row>
    <row r="30110">
      <c r="D30110" s="10"/>
      <c r="E30110" s="10"/>
      <c r="G30110" s="81"/>
      <c r="AU30110" s="25"/>
    </row>
    <row r="30111">
      <c r="D30111" s="10"/>
      <c r="E30111" s="10"/>
      <c r="G30111" s="81"/>
      <c r="AU30111" s="25"/>
    </row>
    <row r="30112">
      <c r="D30112" s="10"/>
      <c r="E30112" s="10"/>
      <c r="G30112" s="81"/>
      <c r="AU30112" s="25"/>
    </row>
    <row r="30113">
      <c r="D30113" s="10"/>
      <c r="E30113" s="10"/>
      <c r="G30113" s="81"/>
      <c r="AU30113" s="25"/>
    </row>
    <row r="30114">
      <c r="D30114" s="10"/>
      <c r="E30114" s="10"/>
      <c r="G30114" s="81"/>
      <c r="AU30114" s="25"/>
    </row>
    <row r="30115">
      <c r="D30115" s="10"/>
      <c r="E30115" s="10"/>
      <c r="G30115" s="81"/>
      <c r="AU30115" s="25"/>
    </row>
    <row r="30116">
      <c r="D30116" s="10"/>
      <c r="E30116" s="10"/>
      <c r="G30116" s="81"/>
      <c r="AU30116" s="25"/>
    </row>
    <row r="30117">
      <c r="D30117" s="10"/>
      <c r="E30117" s="10"/>
      <c r="G30117" s="81"/>
      <c r="AU30117" s="25"/>
    </row>
    <row r="30118">
      <c r="D30118" s="10"/>
      <c r="E30118" s="10"/>
      <c r="G30118" s="81"/>
      <c r="AU30118" s="25"/>
    </row>
    <row r="30119">
      <c r="D30119" s="10"/>
      <c r="E30119" s="10"/>
      <c r="G30119" s="81"/>
      <c r="AU30119" s="25"/>
    </row>
    <row r="30120">
      <c r="D30120" s="10"/>
      <c r="E30120" s="10"/>
      <c r="G30120" s="81"/>
      <c r="AU30120" s="25"/>
    </row>
    <row r="30121">
      <c r="D30121" s="10"/>
      <c r="E30121" s="10"/>
      <c r="G30121" s="81"/>
      <c r="AU30121" s="25"/>
    </row>
    <row r="30122">
      <c r="D30122" s="10"/>
      <c r="E30122" s="10"/>
      <c r="G30122" s="81"/>
      <c r="AU30122" s="25"/>
    </row>
    <row r="30123">
      <c r="D30123" s="10"/>
      <c r="E30123" s="10"/>
      <c r="G30123" s="81"/>
      <c r="AU30123" s="25"/>
    </row>
    <row r="30124">
      <c r="D30124" s="10"/>
      <c r="E30124" s="10"/>
      <c r="G30124" s="81"/>
      <c r="AU30124" s="25"/>
    </row>
    <row r="30125">
      <c r="D30125" s="10"/>
      <c r="E30125" s="10"/>
      <c r="G30125" s="81"/>
      <c r="AU30125" s="25"/>
    </row>
    <row r="30126">
      <c r="D30126" s="10"/>
      <c r="E30126" s="10"/>
      <c r="G30126" s="81"/>
      <c r="AU30126" s="25"/>
    </row>
    <row r="30127">
      <c r="D30127" s="10"/>
      <c r="E30127" s="10"/>
      <c r="G30127" s="81"/>
      <c r="AU30127" s="25"/>
    </row>
    <row r="30128">
      <c r="D30128" s="10"/>
      <c r="E30128" s="10"/>
      <c r="G30128" s="81"/>
      <c r="AU30128" s="25"/>
    </row>
    <row r="30129">
      <c r="D30129" s="10"/>
      <c r="E30129" s="10"/>
      <c r="G30129" s="81"/>
      <c r="AU30129" s="25"/>
    </row>
    <row r="30130">
      <c r="D30130" s="10"/>
      <c r="E30130" s="10"/>
      <c r="G30130" s="81"/>
      <c r="AU30130" s="25"/>
    </row>
    <row r="30131">
      <c r="D30131" s="10"/>
      <c r="E30131" s="10"/>
      <c r="G30131" s="81"/>
      <c r="AU30131" s="25"/>
    </row>
    <row r="30132">
      <c r="D30132" s="10"/>
      <c r="E30132" s="10"/>
      <c r="G30132" s="81"/>
      <c r="AU30132" s="25"/>
    </row>
    <row r="30133">
      <c r="D30133" s="10"/>
      <c r="E30133" s="10"/>
      <c r="G30133" s="81"/>
      <c r="AU30133" s="25"/>
    </row>
    <row r="30134">
      <c r="D30134" s="10"/>
      <c r="E30134" s="10"/>
      <c r="G30134" s="81"/>
      <c r="AU30134" s="25"/>
    </row>
    <row r="30135">
      <c r="D30135" s="10"/>
      <c r="E30135" s="10"/>
      <c r="G30135" s="81"/>
      <c r="AU30135" s="25"/>
    </row>
    <row r="30136">
      <c r="D30136" s="10"/>
      <c r="E30136" s="10"/>
      <c r="G30136" s="81"/>
      <c r="AU30136" s="25"/>
    </row>
    <row r="30137">
      <c r="D30137" s="10"/>
      <c r="E30137" s="10"/>
      <c r="G30137" s="81"/>
      <c r="AU30137" s="25"/>
    </row>
    <row r="30138">
      <c r="D30138" s="10"/>
      <c r="E30138" s="10"/>
      <c r="G30138" s="81"/>
      <c r="AU30138" s="25"/>
    </row>
    <row r="30139">
      <c r="D30139" s="10"/>
      <c r="E30139" s="10"/>
      <c r="G30139" s="81"/>
      <c r="AU30139" s="25"/>
    </row>
    <row r="30140">
      <c r="D30140" s="10"/>
      <c r="E30140" s="10"/>
      <c r="G30140" s="81"/>
      <c r="AU30140" s="25"/>
    </row>
    <row r="30141">
      <c r="D30141" s="10"/>
      <c r="E30141" s="10"/>
      <c r="G30141" s="81"/>
      <c r="AU30141" s="25"/>
    </row>
    <row r="30142">
      <c r="D30142" s="10"/>
      <c r="E30142" s="10"/>
      <c r="G30142" s="81"/>
      <c r="AU30142" s="25"/>
    </row>
    <row r="30143">
      <c r="D30143" s="10"/>
      <c r="E30143" s="10"/>
      <c r="G30143" s="81"/>
      <c r="AU30143" s="25"/>
    </row>
    <row r="30144">
      <c r="D30144" s="10"/>
      <c r="E30144" s="10"/>
      <c r="G30144" s="81"/>
      <c r="AU30144" s="25"/>
    </row>
    <row r="30145">
      <c r="D30145" s="10"/>
      <c r="E30145" s="10"/>
      <c r="G30145" s="81"/>
      <c r="AU30145" s="25"/>
    </row>
    <row r="30146">
      <c r="D30146" s="10"/>
      <c r="E30146" s="10"/>
      <c r="G30146" s="81"/>
      <c r="AU30146" s="25"/>
    </row>
    <row r="30147">
      <c r="D30147" s="10"/>
      <c r="E30147" s="10"/>
      <c r="G30147" s="81"/>
      <c r="AU30147" s="25"/>
    </row>
    <row r="30148">
      <c r="D30148" s="10"/>
      <c r="E30148" s="10"/>
      <c r="G30148" s="81"/>
      <c r="AU30148" s="25"/>
    </row>
    <row r="30149">
      <c r="D30149" s="10"/>
      <c r="E30149" s="10"/>
      <c r="G30149" s="81"/>
      <c r="AU30149" s="25"/>
    </row>
    <row r="30150">
      <c r="D30150" s="10"/>
      <c r="E30150" s="10"/>
      <c r="G30150" s="81"/>
      <c r="AU30150" s="25"/>
    </row>
    <row r="30151">
      <c r="D30151" s="10"/>
      <c r="E30151" s="10"/>
      <c r="G30151" s="81"/>
      <c r="AU30151" s="25"/>
    </row>
    <row r="30152">
      <c r="D30152" s="10"/>
      <c r="E30152" s="10"/>
      <c r="G30152" s="81"/>
      <c r="AU30152" s="25"/>
    </row>
    <row r="30153">
      <c r="D30153" s="10"/>
      <c r="E30153" s="10"/>
      <c r="G30153" s="81"/>
      <c r="AU30153" s="25"/>
    </row>
    <row r="30154">
      <c r="D30154" s="10"/>
      <c r="E30154" s="10"/>
      <c r="G30154" s="81"/>
      <c r="AU30154" s="25"/>
    </row>
    <row r="30155">
      <c r="D30155" s="10"/>
      <c r="E30155" s="10"/>
      <c r="G30155" s="81"/>
      <c r="AU30155" s="25"/>
    </row>
    <row r="30156">
      <c r="D30156" s="10"/>
      <c r="E30156" s="10"/>
      <c r="G30156" s="81"/>
      <c r="AU30156" s="25"/>
    </row>
    <row r="30157">
      <c r="D30157" s="10"/>
      <c r="E30157" s="10"/>
      <c r="G30157" s="81"/>
      <c r="AU30157" s="25"/>
    </row>
    <row r="30158">
      <c r="D30158" s="10"/>
      <c r="E30158" s="10"/>
      <c r="G30158" s="81"/>
      <c r="AU30158" s="25"/>
    </row>
    <row r="30159">
      <c r="D30159" s="10"/>
      <c r="E30159" s="10"/>
      <c r="G30159" s="81"/>
      <c r="AU30159" s="25"/>
    </row>
    <row r="30160">
      <c r="D30160" s="10"/>
      <c r="E30160" s="10"/>
      <c r="G30160" s="81"/>
      <c r="AU30160" s="25"/>
    </row>
    <row r="30161">
      <c r="D30161" s="10"/>
      <c r="E30161" s="10"/>
      <c r="G30161" s="81"/>
      <c r="AU30161" s="25"/>
    </row>
    <row r="30162">
      <c r="D30162" s="10"/>
      <c r="E30162" s="10"/>
      <c r="G30162" s="81"/>
      <c r="AU30162" s="25"/>
    </row>
    <row r="30163">
      <c r="D30163" s="10"/>
      <c r="E30163" s="10"/>
      <c r="G30163" s="81"/>
      <c r="AU30163" s="25"/>
    </row>
    <row r="30164">
      <c r="D30164" s="10"/>
      <c r="E30164" s="10"/>
      <c r="G30164" s="81"/>
      <c r="AU30164" s="25"/>
    </row>
    <row r="30165">
      <c r="D30165" s="10"/>
      <c r="E30165" s="10"/>
      <c r="G30165" s="81"/>
      <c r="AU30165" s="25"/>
    </row>
    <row r="30166">
      <c r="D30166" s="10"/>
      <c r="E30166" s="10"/>
      <c r="G30166" s="81"/>
      <c r="AU30166" s="25"/>
    </row>
    <row r="30167">
      <c r="D30167" s="10"/>
      <c r="E30167" s="10"/>
      <c r="G30167" s="81"/>
      <c r="AU30167" s="25"/>
    </row>
    <row r="30168">
      <c r="D30168" s="10"/>
      <c r="E30168" s="10"/>
      <c r="G30168" s="81"/>
      <c r="AU30168" s="25"/>
    </row>
    <row r="30169">
      <c r="D30169" s="10"/>
      <c r="E30169" s="10"/>
      <c r="G30169" s="81"/>
      <c r="AU30169" s="25"/>
    </row>
    <row r="30170">
      <c r="D30170" s="10"/>
      <c r="E30170" s="10"/>
      <c r="G30170" s="81"/>
      <c r="AU30170" s="25"/>
    </row>
    <row r="30171">
      <c r="D30171" s="10"/>
      <c r="E30171" s="10"/>
      <c r="G30171" s="81"/>
      <c r="AU30171" s="25"/>
    </row>
    <row r="30172">
      <c r="D30172" s="10"/>
      <c r="E30172" s="10"/>
      <c r="G30172" s="81"/>
      <c r="AU30172" s="25"/>
    </row>
    <row r="30173">
      <c r="D30173" s="10"/>
      <c r="E30173" s="10"/>
      <c r="G30173" s="81"/>
      <c r="AU30173" s="25"/>
    </row>
    <row r="30174">
      <c r="D30174" s="10"/>
      <c r="E30174" s="10"/>
      <c r="G30174" s="81"/>
      <c r="AU30174" s="25"/>
    </row>
    <row r="30175">
      <c r="D30175" s="10"/>
      <c r="E30175" s="10"/>
      <c r="G30175" s="81"/>
      <c r="AU30175" s="25"/>
    </row>
    <row r="30176">
      <c r="D30176" s="10"/>
      <c r="E30176" s="10"/>
      <c r="G30176" s="81"/>
      <c r="AU30176" s="25"/>
    </row>
    <row r="30177">
      <c r="D30177" s="10"/>
      <c r="E30177" s="10"/>
      <c r="G30177" s="81"/>
      <c r="AU30177" s="25"/>
    </row>
    <row r="30178">
      <c r="D30178" s="10"/>
      <c r="E30178" s="10"/>
      <c r="G30178" s="81"/>
      <c r="AU30178" s="25"/>
    </row>
    <row r="30179">
      <c r="D30179" s="10"/>
      <c r="E30179" s="10"/>
      <c r="G30179" s="81"/>
      <c r="AU30179" s="25"/>
    </row>
    <row r="30180">
      <c r="D30180" s="10"/>
      <c r="E30180" s="10"/>
      <c r="G30180" s="81"/>
      <c r="AU30180" s="25"/>
    </row>
    <row r="30181">
      <c r="D30181" s="10"/>
      <c r="E30181" s="10"/>
      <c r="G30181" s="81"/>
      <c r="AU30181" s="25"/>
    </row>
    <row r="30182">
      <c r="D30182" s="10"/>
      <c r="E30182" s="10"/>
      <c r="G30182" s="81"/>
      <c r="AU30182" s="25"/>
    </row>
    <row r="30183">
      <c r="D30183" s="10"/>
      <c r="E30183" s="10"/>
      <c r="G30183" s="81"/>
      <c r="AU30183" s="25"/>
    </row>
    <row r="30184">
      <c r="D30184" s="10"/>
      <c r="E30184" s="10"/>
      <c r="G30184" s="81"/>
      <c r="AU30184" s="25"/>
    </row>
    <row r="30185">
      <c r="D30185" s="10"/>
      <c r="E30185" s="10"/>
      <c r="G30185" s="81"/>
      <c r="AU30185" s="25"/>
    </row>
    <row r="30186">
      <c r="D30186" s="10"/>
      <c r="E30186" s="10"/>
      <c r="G30186" s="81"/>
      <c r="AU30186" s="25"/>
    </row>
    <row r="30187">
      <c r="D30187" s="10"/>
      <c r="E30187" s="10"/>
      <c r="G30187" s="81"/>
      <c r="AU30187" s="25"/>
    </row>
    <row r="30188">
      <c r="D30188" s="10"/>
      <c r="E30188" s="10"/>
      <c r="G30188" s="81"/>
      <c r="AU30188" s="25"/>
    </row>
    <row r="30189">
      <c r="D30189" s="10"/>
      <c r="E30189" s="10"/>
      <c r="G30189" s="81"/>
      <c r="AU30189" s="25"/>
    </row>
    <row r="30190">
      <c r="D30190" s="10"/>
      <c r="E30190" s="10"/>
      <c r="G30190" s="81"/>
      <c r="AU30190" s="25"/>
    </row>
    <row r="30191">
      <c r="D30191" s="10"/>
      <c r="E30191" s="10"/>
      <c r="G30191" s="81"/>
      <c r="AU30191" s="25"/>
    </row>
    <row r="30192">
      <c r="D30192" s="10"/>
      <c r="E30192" s="10"/>
      <c r="G30192" s="81"/>
      <c r="AU30192" s="25"/>
    </row>
    <row r="30193">
      <c r="D30193" s="10"/>
      <c r="E30193" s="10"/>
      <c r="G30193" s="81"/>
      <c r="AU30193" s="25"/>
    </row>
    <row r="30194">
      <c r="D30194" s="10"/>
      <c r="E30194" s="10"/>
      <c r="G30194" s="81"/>
      <c r="AU30194" s="25"/>
    </row>
    <row r="30195">
      <c r="D30195" s="10"/>
      <c r="E30195" s="10"/>
      <c r="G30195" s="81"/>
      <c r="AU30195" s="25"/>
    </row>
    <row r="30196">
      <c r="D30196" s="10"/>
      <c r="E30196" s="10"/>
      <c r="G30196" s="81"/>
      <c r="AU30196" s="25"/>
    </row>
    <row r="30197">
      <c r="D30197" s="10"/>
      <c r="E30197" s="10"/>
      <c r="G30197" s="81"/>
      <c r="AU30197" s="25"/>
    </row>
    <row r="30198">
      <c r="D30198" s="10"/>
      <c r="E30198" s="10"/>
      <c r="G30198" s="81"/>
      <c r="AU30198" s="25"/>
    </row>
    <row r="30199">
      <c r="D30199" s="10"/>
      <c r="E30199" s="10"/>
      <c r="G30199" s="81"/>
      <c r="AU30199" s="25"/>
    </row>
    <row r="30200">
      <c r="D30200" s="10"/>
      <c r="E30200" s="10"/>
      <c r="G30200" s="81"/>
      <c r="AU30200" s="25"/>
    </row>
    <row r="30201">
      <c r="D30201" s="10"/>
      <c r="E30201" s="10"/>
      <c r="G30201" s="81"/>
      <c r="AU30201" s="25"/>
    </row>
    <row r="30202">
      <c r="D30202" s="10"/>
      <c r="E30202" s="10"/>
      <c r="G30202" s="81"/>
      <c r="AU30202" s="25"/>
    </row>
    <row r="30203">
      <c r="D30203" s="10"/>
      <c r="E30203" s="10"/>
      <c r="G30203" s="81"/>
      <c r="AU30203" s="25"/>
    </row>
    <row r="30204">
      <c r="D30204" s="10"/>
      <c r="E30204" s="10"/>
      <c r="G30204" s="81"/>
      <c r="AU30204" s="25"/>
    </row>
    <row r="30205">
      <c r="D30205" s="10"/>
      <c r="E30205" s="10"/>
      <c r="G30205" s="81"/>
      <c r="AU30205" s="25"/>
    </row>
    <row r="30206">
      <c r="D30206" s="10"/>
      <c r="E30206" s="10"/>
      <c r="G30206" s="81"/>
      <c r="AU30206" s="25"/>
    </row>
    <row r="30207">
      <c r="D30207" s="10"/>
      <c r="E30207" s="10"/>
      <c r="G30207" s="81"/>
      <c r="AU30207" s="25"/>
    </row>
    <row r="30208">
      <c r="D30208" s="10"/>
      <c r="E30208" s="10"/>
      <c r="G30208" s="81"/>
      <c r="AU30208" s="25"/>
    </row>
    <row r="30209">
      <c r="D30209" s="10"/>
      <c r="E30209" s="10"/>
      <c r="G30209" s="81"/>
      <c r="AU30209" s="25"/>
    </row>
    <row r="30210">
      <c r="D30210" s="10"/>
      <c r="E30210" s="10"/>
      <c r="G30210" s="81"/>
      <c r="AU30210" s="25"/>
    </row>
    <row r="30211">
      <c r="D30211" s="10"/>
      <c r="E30211" s="10"/>
      <c r="G30211" s="81"/>
      <c r="AU30211" s="25"/>
    </row>
    <row r="30212">
      <c r="D30212" s="10"/>
      <c r="E30212" s="10"/>
      <c r="G30212" s="81"/>
      <c r="AU30212" s="25"/>
    </row>
    <row r="30213">
      <c r="D30213" s="10"/>
      <c r="E30213" s="10"/>
      <c r="G30213" s="81"/>
      <c r="AU30213" s="25"/>
    </row>
    <row r="30214">
      <c r="D30214" s="10"/>
      <c r="E30214" s="10"/>
      <c r="G30214" s="81"/>
      <c r="AU30214" s="25"/>
    </row>
    <row r="30215">
      <c r="D30215" s="10"/>
      <c r="E30215" s="10"/>
      <c r="G30215" s="81"/>
      <c r="AU30215" s="25"/>
    </row>
    <row r="30216">
      <c r="D30216" s="10"/>
      <c r="E30216" s="10"/>
      <c r="G30216" s="81"/>
      <c r="AU30216" s="25"/>
    </row>
    <row r="30217">
      <c r="D30217" s="10"/>
      <c r="E30217" s="10"/>
      <c r="G30217" s="81"/>
      <c r="AU30217" s="25"/>
    </row>
    <row r="30218">
      <c r="D30218" s="10"/>
      <c r="E30218" s="10"/>
      <c r="G30218" s="81"/>
      <c r="AU30218" s="25"/>
    </row>
    <row r="30219">
      <c r="D30219" s="10"/>
      <c r="E30219" s="10"/>
      <c r="G30219" s="81"/>
      <c r="AU30219" s="25"/>
    </row>
    <row r="30220">
      <c r="D30220" s="10"/>
      <c r="E30220" s="10"/>
      <c r="G30220" s="81"/>
      <c r="AU30220" s="25"/>
    </row>
    <row r="30221">
      <c r="D30221" s="10"/>
      <c r="E30221" s="10"/>
      <c r="G30221" s="81"/>
      <c r="AU30221" s="25"/>
    </row>
    <row r="30222">
      <c r="D30222" s="10"/>
      <c r="E30222" s="10"/>
      <c r="G30222" s="81"/>
      <c r="AU30222" s="25"/>
    </row>
    <row r="30223">
      <c r="D30223" s="10"/>
      <c r="E30223" s="10"/>
      <c r="G30223" s="81"/>
      <c r="AU30223" s="25"/>
    </row>
    <row r="30224">
      <c r="D30224" s="10"/>
      <c r="E30224" s="10"/>
      <c r="G30224" s="81"/>
      <c r="AU30224" s="25"/>
    </row>
    <row r="30225">
      <c r="D30225" s="10"/>
      <c r="E30225" s="10"/>
      <c r="G30225" s="81"/>
      <c r="AU30225" s="25"/>
    </row>
    <row r="30226">
      <c r="D30226" s="10"/>
      <c r="E30226" s="10"/>
      <c r="G30226" s="81"/>
      <c r="AU30226" s="25"/>
    </row>
    <row r="30227">
      <c r="D30227" s="10"/>
      <c r="E30227" s="10"/>
      <c r="G30227" s="81"/>
      <c r="AU30227" s="25"/>
    </row>
    <row r="30228">
      <c r="D30228" s="10"/>
      <c r="E30228" s="10"/>
      <c r="G30228" s="81"/>
      <c r="AU30228" s="25"/>
    </row>
    <row r="30229">
      <c r="D30229" s="10"/>
      <c r="E30229" s="10"/>
      <c r="G30229" s="81"/>
      <c r="AU30229" s="25"/>
    </row>
    <row r="30230">
      <c r="D30230" s="10"/>
      <c r="E30230" s="10"/>
      <c r="G30230" s="81"/>
      <c r="AU30230" s="25"/>
    </row>
    <row r="30231">
      <c r="D30231" s="10"/>
      <c r="E30231" s="10"/>
      <c r="G30231" s="81"/>
      <c r="AU30231" s="25"/>
    </row>
    <row r="30232">
      <c r="D30232" s="10"/>
      <c r="E30232" s="10"/>
      <c r="G30232" s="81"/>
      <c r="AU30232" s="25"/>
    </row>
    <row r="30233">
      <c r="D30233" s="10"/>
      <c r="E30233" s="10"/>
      <c r="G30233" s="81"/>
      <c r="AU30233" s="25"/>
    </row>
    <row r="30234">
      <c r="D30234" s="10"/>
      <c r="E30234" s="10"/>
      <c r="G30234" s="81"/>
      <c r="AU30234" s="25"/>
    </row>
    <row r="30235">
      <c r="D30235" s="10"/>
      <c r="E30235" s="10"/>
      <c r="G30235" s="81"/>
      <c r="AU30235" s="25"/>
    </row>
    <row r="30236">
      <c r="D30236" s="10"/>
      <c r="E30236" s="10"/>
      <c r="G30236" s="81"/>
      <c r="AU30236" s="25"/>
    </row>
    <row r="30237">
      <c r="D30237" s="10"/>
      <c r="E30237" s="10"/>
      <c r="G30237" s="81"/>
      <c r="AU30237" s="25"/>
    </row>
    <row r="30238">
      <c r="D30238" s="10"/>
      <c r="E30238" s="10"/>
      <c r="G30238" s="81"/>
      <c r="AU30238" s="25"/>
    </row>
    <row r="30239">
      <c r="D30239" s="10"/>
      <c r="E30239" s="10"/>
      <c r="G30239" s="81"/>
      <c r="AU30239" s="25"/>
    </row>
    <row r="30240">
      <c r="D30240" s="10"/>
      <c r="E30240" s="10"/>
      <c r="G30240" s="81"/>
      <c r="AU30240" s="25"/>
    </row>
    <row r="30241">
      <c r="D30241" s="10"/>
      <c r="E30241" s="10"/>
      <c r="G30241" s="81"/>
      <c r="AU30241" s="25"/>
    </row>
    <row r="30242">
      <c r="D30242" s="10"/>
      <c r="E30242" s="10"/>
      <c r="G30242" s="81"/>
      <c r="AU30242" s="25"/>
    </row>
    <row r="30243">
      <c r="D30243" s="10"/>
      <c r="E30243" s="10"/>
      <c r="G30243" s="81"/>
      <c r="AU30243" s="25"/>
    </row>
    <row r="30244">
      <c r="D30244" s="10"/>
      <c r="E30244" s="10"/>
      <c r="G30244" s="81"/>
      <c r="AU30244" s="25"/>
    </row>
    <row r="30245">
      <c r="D30245" s="10"/>
      <c r="E30245" s="10"/>
      <c r="G30245" s="81"/>
      <c r="AU30245" s="25"/>
    </row>
    <row r="30246">
      <c r="D30246" s="10"/>
      <c r="E30246" s="10"/>
      <c r="G30246" s="81"/>
      <c r="AU30246" s="25"/>
    </row>
    <row r="30247">
      <c r="D30247" s="10"/>
      <c r="E30247" s="10"/>
      <c r="G30247" s="81"/>
      <c r="AU30247" s="25"/>
    </row>
    <row r="30248">
      <c r="D30248" s="10"/>
      <c r="E30248" s="10"/>
      <c r="G30248" s="81"/>
      <c r="AU30248" s="25"/>
    </row>
    <row r="30249">
      <c r="D30249" s="10"/>
      <c r="E30249" s="10"/>
      <c r="G30249" s="81"/>
      <c r="AU30249" s="25"/>
    </row>
    <row r="30250">
      <c r="D30250" s="10"/>
      <c r="E30250" s="10"/>
      <c r="G30250" s="81"/>
      <c r="AU30250" s="25"/>
    </row>
    <row r="30251">
      <c r="D30251" s="10"/>
      <c r="E30251" s="10"/>
      <c r="G30251" s="81"/>
      <c r="AU30251" s="25"/>
    </row>
    <row r="30252">
      <c r="D30252" s="10"/>
      <c r="E30252" s="10"/>
      <c r="G30252" s="81"/>
      <c r="AU30252" s="25"/>
    </row>
    <row r="30253">
      <c r="D30253" s="10"/>
      <c r="E30253" s="10"/>
      <c r="G30253" s="81"/>
      <c r="AU30253" s="25"/>
    </row>
    <row r="30254">
      <c r="D30254" s="10"/>
      <c r="E30254" s="10"/>
      <c r="G30254" s="81"/>
      <c r="AU30254" s="25"/>
    </row>
    <row r="30255">
      <c r="D30255" s="10"/>
      <c r="E30255" s="10"/>
      <c r="G30255" s="81"/>
      <c r="AU30255" s="25"/>
    </row>
    <row r="30256">
      <c r="D30256" s="10"/>
      <c r="E30256" s="10"/>
      <c r="G30256" s="81"/>
      <c r="AU30256" s="25"/>
    </row>
    <row r="30257">
      <c r="D30257" s="10"/>
      <c r="E30257" s="10"/>
      <c r="G30257" s="81"/>
      <c r="AU30257" s="25"/>
    </row>
    <row r="30258">
      <c r="D30258" s="10"/>
      <c r="E30258" s="10"/>
      <c r="G30258" s="81"/>
      <c r="AU30258" s="25"/>
    </row>
    <row r="30259">
      <c r="D30259" s="10"/>
      <c r="E30259" s="10"/>
      <c r="G30259" s="81"/>
      <c r="AU30259" s="25"/>
    </row>
    <row r="30260">
      <c r="D30260" s="10"/>
      <c r="E30260" s="10"/>
      <c r="G30260" s="81"/>
      <c r="AU30260" s="25"/>
    </row>
    <row r="30261">
      <c r="D30261" s="10"/>
      <c r="E30261" s="10"/>
      <c r="G30261" s="81"/>
      <c r="AU30261" s="25"/>
    </row>
    <row r="30262">
      <c r="D30262" s="10"/>
      <c r="E30262" s="10"/>
      <c r="G30262" s="81"/>
      <c r="AU30262" s="25"/>
    </row>
    <row r="30263">
      <c r="D30263" s="10"/>
      <c r="E30263" s="10"/>
      <c r="G30263" s="81"/>
      <c r="AU30263" s="25"/>
    </row>
    <row r="30264">
      <c r="D30264" s="10"/>
      <c r="E30264" s="10"/>
      <c r="G30264" s="81"/>
      <c r="AU30264" s="25"/>
    </row>
    <row r="30265">
      <c r="D30265" s="10"/>
      <c r="E30265" s="10"/>
      <c r="G30265" s="81"/>
      <c r="AU30265" s="25"/>
    </row>
    <row r="30266">
      <c r="D30266" s="10"/>
      <c r="E30266" s="10"/>
      <c r="G30266" s="81"/>
      <c r="AU30266" s="25"/>
    </row>
    <row r="30267">
      <c r="D30267" s="10"/>
      <c r="E30267" s="10"/>
      <c r="G30267" s="81"/>
      <c r="AU30267" s="25"/>
    </row>
    <row r="30268">
      <c r="D30268" s="10"/>
      <c r="E30268" s="10"/>
      <c r="G30268" s="81"/>
      <c r="AU30268" s="25"/>
    </row>
    <row r="30269">
      <c r="D30269" s="10"/>
      <c r="E30269" s="10"/>
      <c r="G30269" s="81"/>
      <c r="AU30269" s="25"/>
    </row>
    <row r="30270">
      <c r="D30270" s="10"/>
      <c r="E30270" s="10"/>
      <c r="G30270" s="81"/>
      <c r="AU30270" s="25"/>
    </row>
    <row r="30271">
      <c r="D30271" s="10"/>
      <c r="E30271" s="10"/>
      <c r="G30271" s="81"/>
      <c r="AU30271" s="25"/>
    </row>
    <row r="30272">
      <c r="D30272" s="10"/>
      <c r="E30272" s="10"/>
      <c r="G30272" s="81"/>
      <c r="AU30272" s="25"/>
    </row>
    <row r="30273">
      <c r="D30273" s="10"/>
      <c r="E30273" s="10"/>
      <c r="G30273" s="81"/>
      <c r="AU30273" s="25"/>
    </row>
    <row r="30274">
      <c r="D30274" s="10"/>
      <c r="E30274" s="10"/>
      <c r="G30274" s="81"/>
      <c r="AU30274" s="25"/>
    </row>
    <row r="30275">
      <c r="D30275" s="10"/>
      <c r="E30275" s="10"/>
      <c r="G30275" s="81"/>
      <c r="AU30275" s="25"/>
    </row>
    <row r="30276">
      <c r="D30276" s="10"/>
      <c r="E30276" s="10"/>
      <c r="G30276" s="81"/>
      <c r="AU30276" s="25"/>
    </row>
    <row r="30277">
      <c r="D30277" s="10"/>
      <c r="E30277" s="10"/>
      <c r="G30277" s="81"/>
      <c r="AU30277" s="25"/>
    </row>
    <row r="30278">
      <c r="D30278" s="10"/>
      <c r="E30278" s="10"/>
      <c r="G30278" s="81"/>
      <c r="AU30278" s="25"/>
    </row>
    <row r="30279">
      <c r="D30279" s="10"/>
      <c r="E30279" s="10"/>
      <c r="G30279" s="81"/>
      <c r="AU30279" s="25"/>
    </row>
    <row r="30280">
      <c r="D30280" s="10"/>
      <c r="E30280" s="10"/>
      <c r="G30280" s="81"/>
      <c r="AU30280" s="25"/>
    </row>
    <row r="30281">
      <c r="D30281" s="10"/>
      <c r="E30281" s="10"/>
      <c r="G30281" s="81"/>
      <c r="AU30281" s="25"/>
    </row>
    <row r="30282">
      <c r="D30282" s="10"/>
      <c r="E30282" s="10"/>
      <c r="G30282" s="81"/>
      <c r="AU30282" s="25"/>
    </row>
    <row r="30283">
      <c r="D30283" s="10"/>
      <c r="E30283" s="10"/>
      <c r="G30283" s="81"/>
      <c r="AU30283" s="25"/>
    </row>
    <row r="30284">
      <c r="D30284" s="10"/>
      <c r="E30284" s="10"/>
      <c r="G30284" s="81"/>
      <c r="AU30284" s="25"/>
    </row>
    <row r="30285">
      <c r="D30285" s="10"/>
      <c r="E30285" s="10"/>
      <c r="G30285" s="81"/>
      <c r="AU30285" s="25"/>
    </row>
    <row r="30286">
      <c r="D30286" s="10"/>
      <c r="E30286" s="10"/>
      <c r="G30286" s="81"/>
      <c r="AU30286" s="25"/>
    </row>
    <row r="30287">
      <c r="D30287" s="10"/>
      <c r="E30287" s="10"/>
      <c r="G30287" s="81"/>
      <c r="AU30287" s="25"/>
    </row>
    <row r="30288">
      <c r="D30288" s="10"/>
      <c r="E30288" s="10"/>
      <c r="G30288" s="81"/>
      <c r="AU30288" s="25"/>
    </row>
    <row r="30289">
      <c r="D30289" s="10"/>
      <c r="E30289" s="10"/>
      <c r="G30289" s="81"/>
      <c r="AU30289" s="25"/>
    </row>
    <row r="30290">
      <c r="D30290" s="10"/>
      <c r="E30290" s="10"/>
      <c r="G30290" s="81"/>
      <c r="AU30290" s="25"/>
    </row>
    <row r="30291">
      <c r="D30291" s="10"/>
      <c r="E30291" s="10"/>
      <c r="G30291" s="81"/>
      <c r="AU30291" s="25"/>
    </row>
    <row r="30292">
      <c r="D30292" s="10"/>
      <c r="E30292" s="10"/>
      <c r="G30292" s="81"/>
      <c r="AU30292" s="25"/>
    </row>
    <row r="30293">
      <c r="D30293" s="10"/>
      <c r="E30293" s="10"/>
      <c r="G30293" s="81"/>
      <c r="AU30293" s="25"/>
    </row>
    <row r="30294">
      <c r="D30294" s="10"/>
      <c r="E30294" s="10"/>
      <c r="G30294" s="81"/>
      <c r="AU30294" s="25"/>
    </row>
    <row r="30295">
      <c r="D30295" s="10"/>
      <c r="E30295" s="10"/>
      <c r="G30295" s="81"/>
      <c r="AU30295" s="25"/>
    </row>
    <row r="30296">
      <c r="D30296" s="10"/>
      <c r="E30296" s="10"/>
      <c r="G30296" s="81"/>
      <c r="AU30296" s="25"/>
    </row>
    <row r="30297">
      <c r="D30297" s="10"/>
      <c r="E30297" s="10"/>
      <c r="G30297" s="81"/>
      <c r="AU30297" s="25"/>
    </row>
    <row r="30298">
      <c r="D30298" s="10"/>
      <c r="E30298" s="10"/>
      <c r="G30298" s="81"/>
      <c r="AU30298" s="25"/>
    </row>
    <row r="30299">
      <c r="D30299" s="10"/>
      <c r="E30299" s="10"/>
      <c r="G30299" s="81"/>
      <c r="AU30299" s="25"/>
    </row>
    <row r="30300">
      <c r="D30300" s="10"/>
      <c r="E30300" s="10"/>
      <c r="G30300" s="81"/>
      <c r="AU30300" s="25"/>
    </row>
    <row r="30301">
      <c r="D30301" s="10"/>
      <c r="E30301" s="10"/>
      <c r="G30301" s="81"/>
      <c r="AU30301" s="25"/>
    </row>
    <row r="30302">
      <c r="D30302" s="10"/>
      <c r="E30302" s="10"/>
      <c r="G30302" s="81"/>
      <c r="AU30302" s="25"/>
    </row>
    <row r="30303">
      <c r="D30303" s="10"/>
      <c r="E30303" s="10"/>
      <c r="G30303" s="81"/>
      <c r="AU30303" s="25"/>
    </row>
    <row r="30304">
      <c r="D30304" s="10"/>
      <c r="E30304" s="10"/>
      <c r="G30304" s="81"/>
      <c r="AU30304" s="25"/>
    </row>
    <row r="30305">
      <c r="D30305" s="10"/>
      <c r="E30305" s="10"/>
      <c r="G30305" s="81"/>
      <c r="AU30305" s="25"/>
    </row>
    <row r="30306">
      <c r="D30306" s="10"/>
      <c r="E30306" s="10"/>
      <c r="G30306" s="81"/>
      <c r="AU30306" s="25"/>
    </row>
    <row r="30307">
      <c r="D30307" s="10"/>
      <c r="E30307" s="10"/>
      <c r="G30307" s="81"/>
      <c r="AU30307" s="25"/>
    </row>
    <row r="30308">
      <c r="D30308" s="10"/>
      <c r="E30308" s="10"/>
      <c r="G30308" s="81"/>
      <c r="AU30308" s="25"/>
    </row>
    <row r="30309">
      <c r="D30309" s="10"/>
      <c r="E30309" s="10"/>
      <c r="G30309" s="81"/>
      <c r="AU30309" s="25"/>
    </row>
    <row r="30310">
      <c r="D30310" s="10"/>
      <c r="E30310" s="10"/>
      <c r="G30310" s="81"/>
      <c r="AU30310" s="25"/>
    </row>
    <row r="30311">
      <c r="D30311" s="10"/>
      <c r="E30311" s="10"/>
      <c r="G30311" s="81"/>
      <c r="AU30311" s="25"/>
    </row>
    <row r="30312">
      <c r="D30312" s="10"/>
      <c r="E30312" s="10"/>
      <c r="G30312" s="81"/>
      <c r="AU30312" s="25"/>
    </row>
    <row r="30313">
      <c r="D30313" s="10"/>
      <c r="E30313" s="10"/>
      <c r="G30313" s="81"/>
      <c r="AU30313" s="25"/>
    </row>
    <row r="30314">
      <c r="D30314" s="10"/>
      <c r="E30314" s="10"/>
      <c r="G30314" s="81"/>
      <c r="AU30314" s="25"/>
    </row>
    <row r="30315">
      <c r="D30315" s="10"/>
      <c r="E30315" s="10"/>
      <c r="G30315" s="81"/>
      <c r="AU30315" s="25"/>
    </row>
    <row r="30316">
      <c r="D30316" s="10"/>
      <c r="E30316" s="10"/>
      <c r="G30316" s="81"/>
      <c r="AU30316" s="25"/>
    </row>
    <row r="30317">
      <c r="D30317" s="10"/>
      <c r="E30317" s="10"/>
      <c r="G30317" s="81"/>
      <c r="AU30317" s="25"/>
    </row>
    <row r="30318">
      <c r="D30318" s="10"/>
      <c r="E30318" s="10"/>
      <c r="G30318" s="81"/>
      <c r="AU30318" s="25"/>
    </row>
    <row r="30319">
      <c r="D30319" s="10"/>
      <c r="E30319" s="10"/>
      <c r="G30319" s="81"/>
      <c r="AU30319" s="25"/>
    </row>
    <row r="30320">
      <c r="D30320" s="10"/>
      <c r="E30320" s="10"/>
      <c r="G30320" s="81"/>
      <c r="AU30320" s="25"/>
    </row>
    <row r="30321">
      <c r="D30321" s="10"/>
      <c r="E30321" s="10"/>
      <c r="G30321" s="81"/>
      <c r="AU30321" s="25"/>
    </row>
    <row r="30322">
      <c r="D30322" s="10"/>
      <c r="E30322" s="10"/>
      <c r="G30322" s="81"/>
      <c r="AU30322" s="25"/>
    </row>
    <row r="30323">
      <c r="D30323" s="10"/>
      <c r="E30323" s="10"/>
      <c r="G30323" s="81"/>
      <c r="AU30323" s="25"/>
    </row>
    <row r="30324">
      <c r="D30324" s="10"/>
      <c r="E30324" s="10"/>
      <c r="G30324" s="81"/>
      <c r="AU30324" s="25"/>
    </row>
    <row r="30325">
      <c r="D30325" s="10"/>
      <c r="E30325" s="10"/>
      <c r="G30325" s="81"/>
      <c r="AU30325" s="25"/>
    </row>
    <row r="30326">
      <c r="D30326" s="10"/>
      <c r="E30326" s="10"/>
      <c r="G30326" s="81"/>
      <c r="AU30326" s="25"/>
    </row>
    <row r="30327">
      <c r="D30327" s="10"/>
      <c r="E30327" s="10"/>
      <c r="G30327" s="81"/>
      <c r="AU30327" s="25"/>
    </row>
    <row r="30328">
      <c r="D30328" s="10"/>
      <c r="E30328" s="10"/>
      <c r="G30328" s="81"/>
      <c r="AU30328" s="25"/>
    </row>
    <row r="30329">
      <c r="D30329" s="10"/>
      <c r="E30329" s="10"/>
      <c r="G30329" s="81"/>
      <c r="AU30329" s="25"/>
    </row>
    <row r="30330">
      <c r="D30330" s="10"/>
      <c r="E30330" s="10"/>
      <c r="G30330" s="81"/>
      <c r="AU30330" s="25"/>
    </row>
    <row r="30331">
      <c r="D30331" s="10"/>
      <c r="E30331" s="10"/>
      <c r="G30331" s="81"/>
      <c r="AU30331" s="25"/>
    </row>
    <row r="30332">
      <c r="D30332" s="10"/>
      <c r="E30332" s="10"/>
      <c r="G30332" s="81"/>
      <c r="AU30332" s="25"/>
    </row>
    <row r="30333">
      <c r="D30333" s="10"/>
      <c r="E30333" s="10"/>
      <c r="G30333" s="81"/>
      <c r="AU30333" s="25"/>
    </row>
    <row r="30334">
      <c r="D30334" s="10"/>
      <c r="E30334" s="10"/>
      <c r="G30334" s="81"/>
      <c r="AU30334" s="25"/>
    </row>
    <row r="30335">
      <c r="D30335" s="10"/>
      <c r="E30335" s="10"/>
      <c r="G30335" s="81"/>
      <c r="AU30335" s="25"/>
    </row>
    <row r="30336">
      <c r="D30336" s="10"/>
      <c r="E30336" s="10"/>
      <c r="G30336" s="81"/>
      <c r="AU30336" s="25"/>
    </row>
    <row r="30337">
      <c r="D30337" s="10"/>
      <c r="E30337" s="10"/>
      <c r="G30337" s="81"/>
      <c r="AU30337" s="25"/>
    </row>
    <row r="30338">
      <c r="D30338" s="10"/>
      <c r="E30338" s="10"/>
      <c r="G30338" s="81"/>
      <c r="AU30338" s="25"/>
    </row>
    <row r="30339">
      <c r="D30339" s="10"/>
      <c r="E30339" s="10"/>
      <c r="G30339" s="81"/>
      <c r="AU30339" s="25"/>
    </row>
    <row r="30340">
      <c r="D30340" s="10"/>
      <c r="E30340" s="10"/>
      <c r="G30340" s="81"/>
      <c r="AU30340" s="25"/>
    </row>
    <row r="30341">
      <c r="D30341" s="10"/>
      <c r="E30341" s="10"/>
      <c r="G30341" s="81"/>
      <c r="AU30341" s="25"/>
    </row>
    <row r="30342">
      <c r="D30342" s="10"/>
      <c r="E30342" s="10"/>
      <c r="G30342" s="81"/>
      <c r="AU30342" s="25"/>
    </row>
    <row r="30343">
      <c r="D30343" s="10"/>
      <c r="E30343" s="10"/>
      <c r="G30343" s="81"/>
      <c r="AU30343" s="25"/>
    </row>
    <row r="30344">
      <c r="D30344" s="10"/>
      <c r="E30344" s="10"/>
      <c r="G30344" s="81"/>
      <c r="AU30344" s="25"/>
    </row>
    <row r="30345">
      <c r="D30345" s="10"/>
      <c r="E30345" s="10"/>
      <c r="G30345" s="81"/>
      <c r="AU30345" s="25"/>
    </row>
    <row r="30346">
      <c r="D30346" s="10"/>
      <c r="E30346" s="10"/>
      <c r="G30346" s="81"/>
      <c r="AU30346" s="25"/>
    </row>
    <row r="30347">
      <c r="D30347" s="10"/>
      <c r="E30347" s="10"/>
      <c r="G30347" s="81"/>
      <c r="AU30347" s="25"/>
    </row>
    <row r="30348">
      <c r="D30348" s="10"/>
      <c r="E30348" s="10"/>
      <c r="G30348" s="81"/>
      <c r="AU30348" s="25"/>
    </row>
    <row r="30349">
      <c r="D30349" s="10"/>
      <c r="E30349" s="10"/>
      <c r="G30349" s="81"/>
      <c r="AU30349" s="25"/>
    </row>
    <row r="30350">
      <c r="D30350" s="10"/>
      <c r="E30350" s="10"/>
      <c r="G30350" s="81"/>
      <c r="AU30350" s="25"/>
    </row>
    <row r="30351">
      <c r="D30351" s="10"/>
      <c r="E30351" s="10"/>
      <c r="G30351" s="81"/>
      <c r="AU30351" s="25"/>
    </row>
    <row r="30352">
      <c r="D30352" s="10"/>
      <c r="E30352" s="10"/>
      <c r="G30352" s="81"/>
      <c r="AU30352" s="25"/>
    </row>
    <row r="30353">
      <c r="D30353" s="10"/>
      <c r="E30353" s="10"/>
      <c r="G30353" s="81"/>
      <c r="AU30353" s="25"/>
    </row>
    <row r="30354">
      <c r="D30354" s="10"/>
      <c r="E30354" s="10"/>
      <c r="G30354" s="81"/>
      <c r="AU30354" s="25"/>
    </row>
    <row r="30355">
      <c r="D30355" s="10"/>
      <c r="E30355" s="10"/>
      <c r="G30355" s="81"/>
      <c r="AU30355" s="25"/>
    </row>
    <row r="30356">
      <c r="D30356" s="10"/>
      <c r="E30356" s="10"/>
      <c r="G30356" s="81"/>
      <c r="AU30356" s="25"/>
    </row>
    <row r="30357">
      <c r="D30357" s="10"/>
      <c r="E30357" s="10"/>
      <c r="G30357" s="81"/>
      <c r="AU30357" s="25"/>
    </row>
    <row r="30358">
      <c r="D30358" s="10"/>
      <c r="E30358" s="10"/>
      <c r="G30358" s="81"/>
      <c r="AU30358" s="25"/>
    </row>
    <row r="30359">
      <c r="D30359" s="10"/>
      <c r="E30359" s="10"/>
      <c r="G30359" s="81"/>
      <c r="AU30359" s="25"/>
    </row>
    <row r="30360">
      <c r="D30360" s="10"/>
      <c r="E30360" s="10"/>
      <c r="G30360" s="81"/>
      <c r="AU30360" s="25"/>
    </row>
    <row r="30361">
      <c r="D30361" s="10"/>
      <c r="E30361" s="10"/>
      <c r="G30361" s="81"/>
      <c r="AU30361" s="25"/>
    </row>
    <row r="30362">
      <c r="D30362" s="10"/>
      <c r="E30362" s="10"/>
      <c r="G30362" s="81"/>
      <c r="AU30362" s="25"/>
    </row>
    <row r="30363">
      <c r="D30363" s="10"/>
      <c r="E30363" s="10"/>
      <c r="G30363" s="81"/>
      <c r="AU30363" s="25"/>
    </row>
    <row r="30364">
      <c r="D30364" s="10"/>
      <c r="E30364" s="10"/>
      <c r="G30364" s="81"/>
      <c r="AU30364" s="25"/>
    </row>
    <row r="30365">
      <c r="D30365" s="10"/>
      <c r="E30365" s="10"/>
      <c r="G30365" s="81"/>
      <c r="AU30365" s="25"/>
    </row>
    <row r="30366">
      <c r="D30366" s="10"/>
      <c r="E30366" s="10"/>
      <c r="G30366" s="81"/>
      <c r="AU30366" s="25"/>
    </row>
    <row r="30367">
      <c r="D30367" s="10"/>
      <c r="E30367" s="10"/>
      <c r="G30367" s="81"/>
      <c r="AU30367" s="25"/>
    </row>
    <row r="30368">
      <c r="D30368" s="10"/>
      <c r="E30368" s="10"/>
      <c r="G30368" s="81"/>
      <c r="AU30368" s="25"/>
    </row>
    <row r="30369">
      <c r="D30369" s="10"/>
      <c r="E30369" s="10"/>
      <c r="G30369" s="81"/>
      <c r="AU30369" s="25"/>
    </row>
    <row r="30370">
      <c r="D30370" s="10"/>
      <c r="E30370" s="10"/>
      <c r="G30370" s="81"/>
      <c r="AU30370" s="25"/>
    </row>
    <row r="30371">
      <c r="D30371" s="10"/>
      <c r="E30371" s="10"/>
      <c r="G30371" s="81"/>
      <c r="AU30371" s="25"/>
    </row>
    <row r="30372">
      <c r="D30372" s="10"/>
      <c r="E30372" s="10"/>
      <c r="G30372" s="81"/>
      <c r="AU30372" s="25"/>
    </row>
    <row r="30373">
      <c r="D30373" s="10"/>
      <c r="E30373" s="10"/>
      <c r="G30373" s="81"/>
      <c r="AU30373" s="25"/>
    </row>
    <row r="30374">
      <c r="D30374" s="10"/>
      <c r="E30374" s="10"/>
      <c r="G30374" s="81"/>
      <c r="AU30374" s="25"/>
    </row>
    <row r="30375">
      <c r="D30375" s="10"/>
      <c r="E30375" s="10"/>
      <c r="G30375" s="81"/>
      <c r="AU30375" s="25"/>
    </row>
    <row r="30376">
      <c r="D30376" s="10"/>
      <c r="E30376" s="10"/>
      <c r="G30376" s="81"/>
      <c r="AU30376" s="25"/>
    </row>
    <row r="30377">
      <c r="D30377" s="10"/>
      <c r="E30377" s="10"/>
      <c r="G30377" s="81"/>
      <c r="AU30377" s="25"/>
    </row>
    <row r="30378">
      <c r="D30378" s="10"/>
      <c r="E30378" s="10"/>
      <c r="G30378" s="81"/>
      <c r="AU30378" s="25"/>
    </row>
    <row r="30379">
      <c r="D30379" s="10"/>
      <c r="E30379" s="10"/>
      <c r="G30379" s="81"/>
      <c r="AU30379" s="25"/>
    </row>
    <row r="30380">
      <c r="D30380" s="10"/>
      <c r="E30380" s="10"/>
      <c r="G30380" s="81"/>
      <c r="AU30380" s="25"/>
    </row>
    <row r="30381">
      <c r="D30381" s="10"/>
      <c r="E30381" s="10"/>
      <c r="G30381" s="81"/>
      <c r="AU30381" s="25"/>
    </row>
    <row r="30382">
      <c r="D30382" s="10"/>
      <c r="E30382" s="10"/>
      <c r="G30382" s="81"/>
      <c r="AU30382" s="25"/>
    </row>
    <row r="30383">
      <c r="D30383" s="10"/>
      <c r="E30383" s="10"/>
      <c r="G30383" s="81"/>
      <c r="AU30383" s="25"/>
    </row>
    <row r="30384">
      <c r="D30384" s="10"/>
      <c r="E30384" s="10"/>
      <c r="G30384" s="81"/>
      <c r="AU30384" s="25"/>
    </row>
    <row r="30385">
      <c r="D30385" s="10"/>
      <c r="E30385" s="10"/>
      <c r="G30385" s="81"/>
      <c r="AU30385" s="25"/>
    </row>
    <row r="30386">
      <c r="D30386" s="10"/>
      <c r="E30386" s="10"/>
      <c r="G30386" s="81"/>
      <c r="AU30386" s="25"/>
    </row>
    <row r="30387">
      <c r="D30387" s="10"/>
      <c r="E30387" s="10"/>
      <c r="G30387" s="81"/>
      <c r="AU30387" s="25"/>
    </row>
    <row r="30388">
      <c r="D30388" s="10"/>
      <c r="E30388" s="10"/>
      <c r="G30388" s="81"/>
      <c r="AU30388" s="25"/>
    </row>
    <row r="30389">
      <c r="D30389" s="10"/>
      <c r="E30389" s="10"/>
      <c r="G30389" s="81"/>
      <c r="AU30389" s="25"/>
    </row>
    <row r="30390">
      <c r="D30390" s="10"/>
      <c r="E30390" s="10"/>
      <c r="G30390" s="81"/>
      <c r="AU30390" s="25"/>
    </row>
    <row r="30391">
      <c r="D30391" s="10"/>
      <c r="E30391" s="10"/>
      <c r="G30391" s="81"/>
      <c r="AU30391" s="25"/>
    </row>
    <row r="30392">
      <c r="D30392" s="10"/>
      <c r="E30392" s="10"/>
      <c r="G30392" s="81"/>
      <c r="AU30392" s="25"/>
    </row>
    <row r="30393">
      <c r="D30393" s="10"/>
      <c r="E30393" s="10"/>
      <c r="G30393" s="81"/>
      <c r="AU30393" s="25"/>
    </row>
    <row r="30394">
      <c r="D30394" s="10"/>
      <c r="E30394" s="10"/>
      <c r="G30394" s="81"/>
      <c r="AU30394" s="25"/>
    </row>
    <row r="30395">
      <c r="D30395" s="10"/>
      <c r="E30395" s="10"/>
      <c r="G30395" s="81"/>
      <c r="AU30395" s="25"/>
    </row>
    <row r="30396">
      <c r="D30396" s="10"/>
      <c r="E30396" s="10"/>
      <c r="G30396" s="81"/>
      <c r="AU30396" s="25"/>
    </row>
    <row r="30397">
      <c r="D30397" s="10"/>
      <c r="E30397" s="10"/>
      <c r="G30397" s="81"/>
      <c r="AU30397" s="25"/>
    </row>
    <row r="30398">
      <c r="D30398" s="10"/>
      <c r="E30398" s="10"/>
      <c r="G30398" s="81"/>
      <c r="AU30398" s="25"/>
    </row>
    <row r="30399">
      <c r="D30399" s="10"/>
      <c r="E30399" s="10"/>
      <c r="G30399" s="81"/>
      <c r="AU30399" s="25"/>
    </row>
    <row r="30400">
      <c r="D30400" s="10"/>
      <c r="E30400" s="10"/>
      <c r="G30400" s="81"/>
      <c r="AU30400" s="25"/>
    </row>
    <row r="30401">
      <c r="D30401" s="10"/>
      <c r="E30401" s="10"/>
      <c r="G30401" s="81"/>
      <c r="AU30401" s="25"/>
    </row>
    <row r="30402">
      <c r="D30402" s="10"/>
      <c r="E30402" s="10"/>
      <c r="G30402" s="81"/>
      <c r="AU30402" s="25"/>
    </row>
    <row r="30403">
      <c r="D30403" s="10"/>
      <c r="E30403" s="10"/>
      <c r="G30403" s="81"/>
      <c r="AU30403" s="25"/>
    </row>
    <row r="30404">
      <c r="D30404" s="10"/>
      <c r="E30404" s="10"/>
      <c r="G30404" s="81"/>
      <c r="AU30404" s="25"/>
    </row>
    <row r="30405">
      <c r="D30405" s="10"/>
      <c r="E30405" s="10"/>
      <c r="G30405" s="81"/>
      <c r="AU30405" s="25"/>
    </row>
    <row r="30406">
      <c r="D30406" s="10"/>
      <c r="E30406" s="10"/>
      <c r="G30406" s="81"/>
      <c r="AU30406" s="25"/>
    </row>
    <row r="30407">
      <c r="D30407" s="10"/>
      <c r="E30407" s="10"/>
      <c r="G30407" s="81"/>
      <c r="AU30407" s="25"/>
    </row>
    <row r="30408">
      <c r="D30408" s="10"/>
      <c r="E30408" s="10"/>
      <c r="G30408" s="81"/>
      <c r="AU30408" s="25"/>
    </row>
    <row r="30409">
      <c r="D30409" s="10"/>
      <c r="E30409" s="10"/>
      <c r="G30409" s="81"/>
      <c r="AU30409" s="25"/>
    </row>
    <row r="30410">
      <c r="D30410" s="10"/>
      <c r="E30410" s="10"/>
      <c r="G30410" s="81"/>
      <c r="AU30410" s="25"/>
    </row>
    <row r="30411">
      <c r="D30411" s="10"/>
      <c r="E30411" s="10"/>
      <c r="G30411" s="81"/>
      <c r="AU30411" s="25"/>
    </row>
    <row r="30412">
      <c r="D30412" s="10"/>
      <c r="E30412" s="10"/>
      <c r="G30412" s="81"/>
      <c r="AU30412" s="25"/>
    </row>
    <row r="30413">
      <c r="D30413" s="10"/>
      <c r="E30413" s="10"/>
      <c r="G30413" s="81"/>
      <c r="AU30413" s="25"/>
    </row>
    <row r="30414">
      <c r="D30414" s="10"/>
      <c r="E30414" s="10"/>
      <c r="G30414" s="81"/>
      <c r="AU30414" s="25"/>
    </row>
    <row r="30415">
      <c r="D30415" s="10"/>
      <c r="E30415" s="10"/>
      <c r="G30415" s="81"/>
      <c r="AU30415" s="25"/>
    </row>
    <row r="30416">
      <c r="D30416" s="10"/>
      <c r="E30416" s="10"/>
      <c r="G30416" s="81"/>
      <c r="AU30416" s="25"/>
    </row>
    <row r="30417">
      <c r="D30417" s="10"/>
      <c r="E30417" s="10"/>
      <c r="G30417" s="81"/>
      <c r="AU30417" s="25"/>
    </row>
    <row r="30418">
      <c r="D30418" s="10"/>
      <c r="E30418" s="10"/>
      <c r="G30418" s="81"/>
      <c r="AU30418" s="25"/>
    </row>
    <row r="30419">
      <c r="D30419" s="10"/>
      <c r="E30419" s="10"/>
      <c r="G30419" s="81"/>
      <c r="AU30419" s="25"/>
    </row>
    <row r="30420">
      <c r="D30420" s="10"/>
      <c r="E30420" s="10"/>
      <c r="G30420" s="81"/>
      <c r="AU30420" s="25"/>
    </row>
    <row r="30421">
      <c r="D30421" s="10"/>
      <c r="E30421" s="10"/>
      <c r="G30421" s="81"/>
      <c r="AU30421" s="25"/>
    </row>
    <row r="30422">
      <c r="D30422" s="10"/>
      <c r="E30422" s="10"/>
      <c r="G30422" s="81"/>
      <c r="AU30422" s="25"/>
    </row>
    <row r="30423">
      <c r="D30423" s="10"/>
      <c r="E30423" s="10"/>
      <c r="G30423" s="81"/>
      <c r="AU30423" s="25"/>
    </row>
    <row r="30424">
      <c r="D30424" s="10"/>
      <c r="E30424" s="10"/>
      <c r="G30424" s="81"/>
      <c r="AU30424" s="25"/>
    </row>
    <row r="30425">
      <c r="D30425" s="10"/>
      <c r="E30425" s="10"/>
      <c r="G30425" s="81"/>
      <c r="AU30425" s="25"/>
    </row>
    <row r="30426">
      <c r="D30426" s="10"/>
      <c r="E30426" s="10"/>
      <c r="G30426" s="81"/>
      <c r="AU30426" s="25"/>
    </row>
    <row r="30427">
      <c r="D30427" s="10"/>
      <c r="E30427" s="10"/>
      <c r="G30427" s="81"/>
      <c r="AU30427" s="25"/>
    </row>
    <row r="30428">
      <c r="D30428" s="10"/>
      <c r="E30428" s="10"/>
      <c r="G30428" s="81"/>
      <c r="AU30428" s="25"/>
    </row>
    <row r="30429">
      <c r="D30429" s="10"/>
      <c r="E30429" s="10"/>
      <c r="G30429" s="81"/>
      <c r="AU30429" s="25"/>
    </row>
    <row r="30430">
      <c r="D30430" s="10"/>
      <c r="E30430" s="10"/>
      <c r="G30430" s="81"/>
      <c r="AU30430" s="25"/>
    </row>
    <row r="30431">
      <c r="D30431" s="10"/>
      <c r="E30431" s="10"/>
      <c r="G30431" s="81"/>
      <c r="AU30431" s="25"/>
    </row>
    <row r="30432">
      <c r="D30432" s="10"/>
      <c r="E30432" s="10"/>
      <c r="G30432" s="81"/>
      <c r="AU30432" s="25"/>
    </row>
    <row r="30433">
      <c r="D30433" s="10"/>
      <c r="E30433" s="10"/>
      <c r="G30433" s="81"/>
      <c r="AU30433" s="25"/>
    </row>
    <row r="30434">
      <c r="D30434" s="10"/>
      <c r="E30434" s="10"/>
      <c r="G30434" s="81"/>
      <c r="AU30434" s="25"/>
    </row>
    <row r="30435">
      <c r="D30435" s="10"/>
      <c r="E30435" s="10"/>
      <c r="G30435" s="81"/>
      <c r="AU30435" s="25"/>
    </row>
    <row r="30436">
      <c r="D30436" s="10"/>
      <c r="E30436" s="10"/>
      <c r="G30436" s="81"/>
      <c r="AU30436" s="25"/>
    </row>
    <row r="30437">
      <c r="D30437" s="10"/>
      <c r="E30437" s="10"/>
      <c r="G30437" s="81"/>
      <c r="AU30437" s="25"/>
    </row>
    <row r="30438">
      <c r="D30438" s="10"/>
      <c r="E30438" s="10"/>
      <c r="G30438" s="81"/>
      <c r="AU30438" s="25"/>
    </row>
    <row r="30439">
      <c r="D30439" s="10"/>
      <c r="E30439" s="10"/>
      <c r="G30439" s="81"/>
      <c r="AU30439" s="25"/>
    </row>
    <row r="30440">
      <c r="D30440" s="10"/>
      <c r="E30440" s="10"/>
      <c r="G30440" s="81"/>
      <c r="AU30440" s="25"/>
    </row>
    <row r="30441">
      <c r="D30441" s="10"/>
      <c r="E30441" s="10"/>
      <c r="G30441" s="81"/>
      <c r="AU30441" s="25"/>
    </row>
    <row r="30442">
      <c r="D30442" s="10"/>
      <c r="E30442" s="10"/>
      <c r="G30442" s="81"/>
      <c r="AU30442" s="25"/>
    </row>
    <row r="30443">
      <c r="D30443" s="10"/>
      <c r="E30443" s="10"/>
      <c r="G30443" s="81"/>
      <c r="AU30443" s="25"/>
    </row>
    <row r="30444">
      <c r="D30444" s="10"/>
      <c r="E30444" s="10"/>
      <c r="G30444" s="81"/>
      <c r="AU30444" s="25"/>
    </row>
    <row r="30445">
      <c r="D30445" s="10"/>
      <c r="E30445" s="10"/>
      <c r="G30445" s="81"/>
      <c r="AU30445" s="25"/>
    </row>
    <row r="30446">
      <c r="D30446" s="10"/>
      <c r="E30446" s="10"/>
      <c r="G30446" s="81"/>
      <c r="AU30446" s="25"/>
    </row>
    <row r="30447">
      <c r="D30447" s="10"/>
      <c r="E30447" s="10"/>
      <c r="G30447" s="81"/>
      <c r="AU30447" s="25"/>
    </row>
    <row r="30448">
      <c r="D30448" s="10"/>
      <c r="E30448" s="10"/>
      <c r="G30448" s="81"/>
      <c r="AU30448" s="25"/>
    </row>
    <row r="30449">
      <c r="D30449" s="10"/>
      <c r="E30449" s="10"/>
      <c r="G30449" s="81"/>
      <c r="AU30449" s="25"/>
    </row>
    <row r="30450">
      <c r="D30450" s="10"/>
      <c r="E30450" s="10"/>
      <c r="G30450" s="81"/>
      <c r="AU30450" s="25"/>
    </row>
    <row r="30451">
      <c r="D30451" s="10"/>
      <c r="E30451" s="10"/>
      <c r="G30451" s="81"/>
      <c r="AU30451" s="25"/>
    </row>
    <row r="30452">
      <c r="D30452" s="10"/>
      <c r="E30452" s="10"/>
      <c r="G30452" s="81"/>
      <c r="AU30452" s="25"/>
    </row>
    <row r="30453">
      <c r="D30453" s="10"/>
      <c r="E30453" s="10"/>
      <c r="G30453" s="81"/>
      <c r="AU30453" s="25"/>
    </row>
    <row r="30454">
      <c r="D30454" s="10"/>
      <c r="E30454" s="10"/>
      <c r="G30454" s="81"/>
      <c r="AU30454" s="25"/>
    </row>
    <row r="30455">
      <c r="D30455" s="10"/>
      <c r="E30455" s="10"/>
      <c r="G30455" s="81"/>
      <c r="AU30455" s="25"/>
    </row>
    <row r="30456">
      <c r="D30456" s="10"/>
      <c r="E30456" s="10"/>
      <c r="G30456" s="81"/>
      <c r="AU30456" s="25"/>
    </row>
    <row r="30457">
      <c r="D30457" s="10"/>
      <c r="E30457" s="10"/>
      <c r="G30457" s="81"/>
      <c r="AU30457" s="25"/>
    </row>
    <row r="30458">
      <c r="D30458" s="10"/>
      <c r="E30458" s="10"/>
      <c r="G30458" s="81"/>
      <c r="AU30458" s="25"/>
    </row>
    <row r="30459">
      <c r="D30459" s="10"/>
      <c r="E30459" s="10"/>
      <c r="G30459" s="81"/>
      <c r="AU30459" s="25"/>
    </row>
    <row r="30460">
      <c r="D30460" s="10"/>
      <c r="E30460" s="10"/>
      <c r="G30460" s="81"/>
      <c r="AU30460" s="25"/>
    </row>
    <row r="30461">
      <c r="D30461" s="10"/>
      <c r="E30461" s="10"/>
      <c r="G30461" s="81"/>
      <c r="AU30461" s="25"/>
    </row>
    <row r="30462">
      <c r="D30462" s="10"/>
      <c r="E30462" s="10"/>
      <c r="G30462" s="81"/>
      <c r="AU30462" s="25"/>
    </row>
    <row r="30463">
      <c r="D30463" s="10"/>
      <c r="E30463" s="10"/>
      <c r="G30463" s="81"/>
      <c r="AU30463" s="25"/>
    </row>
    <row r="30464">
      <c r="D30464" s="10"/>
      <c r="E30464" s="10"/>
      <c r="G30464" s="81"/>
      <c r="AU30464" s="25"/>
    </row>
    <row r="30465">
      <c r="D30465" s="10"/>
      <c r="E30465" s="10"/>
      <c r="G30465" s="81"/>
      <c r="AU30465" s="25"/>
    </row>
    <row r="30466">
      <c r="D30466" s="10"/>
      <c r="E30466" s="10"/>
      <c r="G30466" s="81"/>
      <c r="AU30466" s="25"/>
    </row>
    <row r="30467">
      <c r="D30467" s="10"/>
      <c r="E30467" s="10"/>
      <c r="G30467" s="81"/>
      <c r="AU30467" s="25"/>
    </row>
    <row r="30468">
      <c r="D30468" s="10"/>
      <c r="E30468" s="10"/>
      <c r="G30468" s="81"/>
      <c r="AU30468" s="25"/>
    </row>
    <row r="30469">
      <c r="D30469" s="10"/>
      <c r="E30469" s="10"/>
      <c r="G30469" s="81"/>
      <c r="AU30469" s="25"/>
    </row>
    <row r="30470">
      <c r="D30470" s="10"/>
      <c r="E30470" s="10"/>
      <c r="G30470" s="81"/>
      <c r="AU30470" s="25"/>
    </row>
    <row r="30471">
      <c r="D30471" s="10"/>
      <c r="E30471" s="10"/>
      <c r="G30471" s="81"/>
      <c r="AU30471" s="25"/>
    </row>
    <row r="30472">
      <c r="D30472" s="10"/>
      <c r="E30472" s="10"/>
      <c r="G30472" s="81"/>
      <c r="AU30472" s="25"/>
    </row>
    <row r="30473">
      <c r="D30473" s="10"/>
      <c r="E30473" s="10"/>
      <c r="G30473" s="81"/>
      <c r="AU30473" s="25"/>
    </row>
    <row r="30474">
      <c r="D30474" s="10"/>
      <c r="E30474" s="10"/>
      <c r="G30474" s="81"/>
      <c r="AU30474" s="25"/>
    </row>
    <row r="30475">
      <c r="D30475" s="10"/>
      <c r="E30475" s="10"/>
      <c r="G30475" s="81"/>
      <c r="AU30475" s="25"/>
    </row>
    <row r="30476">
      <c r="D30476" s="10"/>
      <c r="E30476" s="10"/>
      <c r="G30476" s="81"/>
      <c r="AU30476" s="25"/>
    </row>
    <row r="30477">
      <c r="D30477" s="10"/>
      <c r="E30477" s="10"/>
      <c r="G30477" s="81"/>
      <c r="AU30477" s="25"/>
    </row>
    <row r="30478">
      <c r="D30478" s="10"/>
      <c r="E30478" s="10"/>
      <c r="G30478" s="81"/>
      <c r="AU30478" s="25"/>
    </row>
    <row r="30479">
      <c r="D30479" s="10"/>
      <c r="E30479" s="10"/>
      <c r="G30479" s="81"/>
      <c r="AU30479" s="25"/>
    </row>
    <row r="30480">
      <c r="D30480" s="10"/>
      <c r="E30480" s="10"/>
      <c r="G30480" s="81"/>
      <c r="AU30480" s="25"/>
    </row>
    <row r="30481">
      <c r="D30481" s="10"/>
      <c r="E30481" s="10"/>
      <c r="G30481" s="81"/>
      <c r="AU30481" s="25"/>
    </row>
    <row r="30482">
      <c r="D30482" s="10"/>
      <c r="E30482" s="10"/>
      <c r="G30482" s="81"/>
      <c r="AU30482" s="25"/>
    </row>
    <row r="30483">
      <c r="D30483" s="10"/>
      <c r="E30483" s="10"/>
      <c r="G30483" s="81"/>
      <c r="AU30483" s="25"/>
    </row>
    <row r="30484">
      <c r="D30484" s="10"/>
      <c r="E30484" s="10"/>
      <c r="G30484" s="81"/>
      <c r="AU30484" s="25"/>
    </row>
    <row r="30485">
      <c r="D30485" s="10"/>
      <c r="E30485" s="10"/>
      <c r="G30485" s="81"/>
      <c r="AU30485" s="25"/>
    </row>
    <row r="30486">
      <c r="D30486" s="10"/>
      <c r="E30486" s="10"/>
      <c r="G30486" s="81"/>
      <c r="AU30486" s="25"/>
    </row>
    <row r="30487">
      <c r="D30487" s="10"/>
      <c r="E30487" s="10"/>
      <c r="G30487" s="81"/>
      <c r="AU30487" s="25"/>
    </row>
    <row r="30488">
      <c r="D30488" s="10"/>
      <c r="E30488" s="10"/>
      <c r="G30488" s="81"/>
      <c r="AU30488" s="25"/>
    </row>
    <row r="30489">
      <c r="D30489" s="10"/>
      <c r="E30489" s="10"/>
      <c r="G30489" s="81"/>
      <c r="AU30489" s="25"/>
    </row>
    <row r="30490">
      <c r="D30490" s="10"/>
      <c r="E30490" s="10"/>
      <c r="G30490" s="81"/>
      <c r="AU30490" s="25"/>
    </row>
    <row r="30491">
      <c r="D30491" s="10"/>
      <c r="E30491" s="10"/>
      <c r="G30491" s="81"/>
      <c r="AU30491" s="25"/>
    </row>
    <row r="30492">
      <c r="D30492" s="10"/>
      <c r="E30492" s="10"/>
      <c r="G30492" s="81"/>
      <c r="AU30492" s="25"/>
    </row>
    <row r="30493">
      <c r="D30493" s="10"/>
      <c r="E30493" s="10"/>
      <c r="G30493" s="81"/>
      <c r="AU30493" s="25"/>
    </row>
    <row r="30494">
      <c r="D30494" s="10"/>
      <c r="E30494" s="10"/>
      <c r="G30494" s="81"/>
      <c r="AU30494" s="25"/>
    </row>
    <row r="30495">
      <c r="D30495" s="10"/>
      <c r="E30495" s="10"/>
      <c r="G30495" s="81"/>
      <c r="AU30495" s="25"/>
    </row>
    <row r="30496">
      <c r="D30496" s="10"/>
      <c r="E30496" s="10"/>
      <c r="G30496" s="81"/>
      <c r="AU30496" s="25"/>
    </row>
    <row r="30497">
      <c r="D30497" s="10"/>
      <c r="E30497" s="10"/>
      <c r="G30497" s="81"/>
      <c r="AU30497" s="25"/>
    </row>
    <row r="30498">
      <c r="D30498" s="10"/>
      <c r="E30498" s="10"/>
      <c r="G30498" s="81"/>
      <c r="AU30498" s="25"/>
    </row>
    <row r="30499">
      <c r="D30499" s="10"/>
      <c r="E30499" s="10"/>
      <c r="G30499" s="81"/>
      <c r="AU30499" s="25"/>
    </row>
    <row r="30500">
      <c r="D30500" s="10"/>
      <c r="E30500" s="10"/>
      <c r="G30500" s="81"/>
      <c r="AU30500" s="25"/>
    </row>
    <row r="30501">
      <c r="D30501" s="10"/>
      <c r="E30501" s="10"/>
      <c r="G30501" s="81"/>
      <c r="AU30501" s="25"/>
    </row>
    <row r="30502">
      <c r="D30502" s="10"/>
      <c r="E30502" s="10"/>
      <c r="G30502" s="81"/>
      <c r="AU30502" s="25"/>
    </row>
    <row r="30503">
      <c r="D30503" s="10"/>
      <c r="E30503" s="10"/>
      <c r="G30503" s="81"/>
      <c r="AU30503" s="25"/>
    </row>
    <row r="30504">
      <c r="D30504" s="10"/>
      <c r="E30504" s="10"/>
      <c r="G30504" s="81"/>
      <c r="AU30504" s="25"/>
    </row>
    <row r="30505">
      <c r="D30505" s="10"/>
      <c r="E30505" s="10"/>
      <c r="G30505" s="81"/>
      <c r="AU30505" s="25"/>
    </row>
    <row r="30506">
      <c r="D30506" s="10"/>
      <c r="E30506" s="10"/>
      <c r="G30506" s="81"/>
      <c r="AU30506" s="25"/>
    </row>
    <row r="30507">
      <c r="D30507" s="10"/>
      <c r="E30507" s="10"/>
      <c r="G30507" s="81"/>
      <c r="AU30507" s="25"/>
    </row>
    <row r="30508">
      <c r="D30508" s="10"/>
      <c r="E30508" s="10"/>
      <c r="G30508" s="81"/>
      <c r="AU30508" s="25"/>
    </row>
    <row r="30509">
      <c r="D30509" s="10"/>
      <c r="E30509" s="10"/>
      <c r="G30509" s="81"/>
      <c r="AU30509" s="25"/>
    </row>
    <row r="30510">
      <c r="D30510" s="10"/>
      <c r="E30510" s="10"/>
      <c r="G30510" s="81"/>
      <c r="AU30510" s="25"/>
    </row>
    <row r="30511">
      <c r="D30511" s="10"/>
      <c r="E30511" s="10"/>
      <c r="G30511" s="81"/>
      <c r="AU30511" s="25"/>
    </row>
    <row r="30512">
      <c r="D30512" s="10"/>
      <c r="E30512" s="10"/>
      <c r="G30512" s="81"/>
      <c r="AU30512" s="25"/>
    </row>
    <row r="30513">
      <c r="D30513" s="10"/>
      <c r="E30513" s="10"/>
      <c r="G30513" s="81"/>
      <c r="AU30513" s="25"/>
    </row>
    <row r="30514">
      <c r="D30514" s="10"/>
      <c r="E30514" s="10"/>
      <c r="G30514" s="81"/>
      <c r="AU30514" s="25"/>
    </row>
    <row r="30515">
      <c r="D30515" s="10"/>
      <c r="E30515" s="10"/>
      <c r="G30515" s="81"/>
      <c r="AU30515" s="25"/>
    </row>
    <row r="30516">
      <c r="D30516" s="10"/>
      <c r="E30516" s="10"/>
      <c r="G30516" s="81"/>
      <c r="AU30516" s="25"/>
    </row>
    <row r="30517">
      <c r="D30517" s="10"/>
      <c r="E30517" s="10"/>
      <c r="G30517" s="81"/>
      <c r="AU30517" s="25"/>
    </row>
    <row r="30518">
      <c r="D30518" s="10"/>
      <c r="E30518" s="10"/>
      <c r="G30518" s="81"/>
      <c r="AU30518" s="25"/>
    </row>
    <row r="30519">
      <c r="D30519" s="10"/>
      <c r="E30519" s="10"/>
      <c r="G30519" s="81"/>
      <c r="AU30519" s="25"/>
    </row>
    <row r="30520">
      <c r="D30520" s="10"/>
      <c r="E30520" s="10"/>
      <c r="G30520" s="81"/>
      <c r="AU30520" s="25"/>
    </row>
    <row r="30521">
      <c r="D30521" s="10"/>
      <c r="E30521" s="10"/>
      <c r="G30521" s="81"/>
      <c r="AU30521" s="25"/>
    </row>
    <row r="30522">
      <c r="D30522" s="10"/>
      <c r="E30522" s="10"/>
      <c r="G30522" s="81"/>
      <c r="AU30522" s="25"/>
    </row>
    <row r="30523">
      <c r="D30523" s="10"/>
      <c r="E30523" s="10"/>
      <c r="G30523" s="81"/>
      <c r="AU30523" s="25"/>
    </row>
    <row r="30524">
      <c r="D30524" s="10"/>
      <c r="E30524" s="10"/>
      <c r="G30524" s="81"/>
      <c r="AU30524" s="25"/>
    </row>
    <row r="30525">
      <c r="D30525" s="10"/>
      <c r="E30525" s="10"/>
      <c r="G30525" s="81"/>
      <c r="AU30525" s="25"/>
    </row>
    <row r="30526">
      <c r="D30526" s="10"/>
      <c r="E30526" s="10"/>
      <c r="G30526" s="81"/>
      <c r="AU30526" s="25"/>
    </row>
    <row r="30527">
      <c r="D30527" s="10"/>
      <c r="E30527" s="10"/>
      <c r="G30527" s="81"/>
      <c r="AU30527" s="25"/>
    </row>
    <row r="30528">
      <c r="D30528" s="10"/>
      <c r="E30528" s="10"/>
      <c r="G30528" s="81"/>
      <c r="AU30528" s="25"/>
    </row>
    <row r="30529">
      <c r="D30529" s="10"/>
      <c r="E30529" s="10"/>
      <c r="G30529" s="81"/>
      <c r="AU30529" s="25"/>
    </row>
    <row r="30530">
      <c r="D30530" s="10"/>
      <c r="E30530" s="10"/>
      <c r="G30530" s="81"/>
      <c r="AU30530" s="25"/>
    </row>
    <row r="30531">
      <c r="D30531" s="10"/>
      <c r="E30531" s="10"/>
      <c r="G30531" s="81"/>
      <c r="AU30531" s="25"/>
    </row>
    <row r="30532">
      <c r="D30532" s="10"/>
      <c r="E30532" s="10"/>
      <c r="G30532" s="81"/>
      <c r="AU30532" s="25"/>
    </row>
    <row r="30533">
      <c r="D30533" s="10"/>
      <c r="E30533" s="10"/>
      <c r="G30533" s="81"/>
      <c r="AU30533" s="25"/>
    </row>
    <row r="30534">
      <c r="D30534" s="10"/>
      <c r="E30534" s="10"/>
      <c r="G30534" s="81"/>
      <c r="AU30534" s="25"/>
    </row>
    <row r="30535">
      <c r="D30535" s="10"/>
      <c r="E30535" s="10"/>
      <c r="G30535" s="81"/>
      <c r="AU30535" s="25"/>
    </row>
    <row r="30536">
      <c r="D30536" s="10"/>
      <c r="E30536" s="10"/>
      <c r="G30536" s="81"/>
      <c r="AU30536" s="25"/>
    </row>
    <row r="30537">
      <c r="D30537" s="10"/>
      <c r="E30537" s="10"/>
      <c r="G30537" s="81"/>
      <c r="AU30537" s="25"/>
    </row>
    <row r="30538">
      <c r="D30538" s="10"/>
      <c r="E30538" s="10"/>
      <c r="G30538" s="81"/>
      <c r="AU30538" s="25"/>
    </row>
    <row r="30539">
      <c r="D30539" s="10"/>
      <c r="E30539" s="10"/>
      <c r="G30539" s="81"/>
      <c r="AU30539" s="25"/>
    </row>
    <row r="30540">
      <c r="D30540" s="10"/>
      <c r="E30540" s="10"/>
      <c r="G30540" s="81"/>
      <c r="AU30540" s="25"/>
    </row>
    <row r="30541">
      <c r="D30541" s="10"/>
      <c r="E30541" s="10"/>
      <c r="G30541" s="81"/>
      <c r="AU30541" s="25"/>
    </row>
    <row r="30542">
      <c r="D30542" s="10"/>
      <c r="E30542" s="10"/>
      <c r="G30542" s="81"/>
      <c r="AU30542" s="25"/>
    </row>
    <row r="30543">
      <c r="D30543" s="10"/>
      <c r="E30543" s="10"/>
      <c r="G30543" s="81"/>
      <c r="AU30543" s="25"/>
    </row>
    <row r="30544">
      <c r="D30544" s="10"/>
      <c r="E30544" s="10"/>
      <c r="G30544" s="81"/>
      <c r="AU30544" s="25"/>
    </row>
    <row r="30545">
      <c r="D30545" s="10"/>
      <c r="E30545" s="10"/>
      <c r="G30545" s="81"/>
      <c r="AU30545" s="25"/>
    </row>
    <row r="30546">
      <c r="D30546" s="10"/>
      <c r="E30546" s="10"/>
      <c r="G30546" s="81"/>
      <c r="AU30546" s="25"/>
    </row>
    <row r="30547">
      <c r="D30547" s="10"/>
      <c r="E30547" s="10"/>
      <c r="G30547" s="81"/>
      <c r="AU30547" s="25"/>
    </row>
    <row r="30548">
      <c r="D30548" s="10"/>
      <c r="E30548" s="10"/>
      <c r="G30548" s="81"/>
      <c r="AU30548" s="25"/>
    </row>
    <row r="30549">
      <c r="D30549" s="10"/>
      <c r="E30549" s="10"/>
      <c r="G30549" s="81"/>
      <c r="AU30549" s="25"/>
    </row>
    <row r="30550">
      <c r="D30550" s="10"/>
      <c r="E30550" s="10"/>
      <c r="G30550" s="81"/>
      <c r="AU30550" s="25"/>
    </row>
    <row r="30551">
      <c r="D30551" s="10"/>
      <c r="E30551" s="10"/>
      <c r="G30551" s="81"/>
      <c r="AU30551" s="25"/>
    </row>
    <row r="30552">
      <c r="D30552" s="10"/>
      <c r="E30552" s="10"/>
      <c r="G30552" s="81"/>
      <c r="AU30552" s="25"/>
    </row>
    <row r="30553">
      <c r="D30553" s="10"/>
      <c r="E30553" s="10"/>
      <c r="G30553" s="81"/>
      <c r="AU30553" s="25"/>
    </row>
    <row r="30554">
      <c r="D30554" s="10"/>
      <c r="E30554" s="10"/>
      <c r="G30554" s="81"/>
      <c r="AU30554" s="25"/>
    </row>
    <row r="30555">
      <c r="D30555" s="10"/>
      <c r="E30555" s="10"/>
      <c r="G30555" s="81"/>
      <c r="AU30555" s="25"/>
    </row>
    <row r="30556">
      <c r="D30556" s="10"/>
      <c r="E30556" s="10"/>
      <c r="G30556" s="81"/>
      <c r="AU30556" s="25"/>
    </row>
    <row r="30557">
      <c r="D30557" s="10"/>
      <c r="E30557" s="10"/>
      <c r="G30557" s="81"/>
      <c r="AU30557" s="25"/>
    </row>
    <row r="30558">
      <c r="D30558" s="10"/>
      <c r="E30558" s="10"/>
      <c r="G30558" s="81"/>
      <c r="AU30558" s="25"/>
    </row>
    <row r="30559">
      <c r="D30559" s="10"/>
      <c r="E30559" s="10"/>
      <c r="G30559" s="81"/>
      <c r="AU30559" s="25"/>
    </row>
    <row r="30560">
      <c r="D30560" s="10"/>
      <c r="E30560" s="10"/>
      <c r="G30560" s="81"/>
      <c r="AU30560" s="25"/>
    </row>
    <row r="30561">
      <c r="D30561" s="10"/>
      <c r="E30561" s="10"/>
      <c r="G30561" s="81"/>
      <c r="AU30561" s="25"/>
    </row>
    <row r="30562">
      <c r="D30562" s="10"/>
      <c r="E30562" s="10"/>
      <c r="G30562" s="81"/>
      <c r="AU30562" s="25"/>
    </row>
    <row r="30563">
      <c r="D30563" s="10"/>
      <c r="E30563" s="10"/>
      <c r="G30563" s="81"/>
      <c r="AU30563" s="25"/>
    </row>
    <row r="30564">
      <c r="D30564" s="10"/>
      <c r="E30564" s="10"/>
      <c r="G30564" s="81"/>
      <c r="AU30564" s="25"/>
    </row>
    <row r="30565">
      <c r="D30565" s="10"/>
      <c r="E30565" s="10"/>
      <c r="G30565" s="81"/>
      <c r="AU30565" s="25"/>
    </row>
    <row r="30566">
      <c r="D30566" s="10"/>
      <c r="E30566" s="10"/>
      <c r="G30566" s="81"/>
      <c r="AU30566" s="25"/>
    </row>
    <row r="30567">
      <c r="D30567" s="10"/>
      <c r="E30567" s="10"/>
      <c r="G30567" s="81"/>
      <c r="AU30567" s="25"/>
    </row>
    <row r="30568">
      <c r="D30568" s="10"/>
      <c r="E30568" s="10"/>
      <c r="G30568" s="81"/>
      <c r="AU30568" s="25"/>
    </row>
    <row r="30569">
      <c r="D30569" s="10"/>
      <c r="E30569" s="10"/>
      <c r="G30569" s="81"/>
      <c r="AU30569" s="25"/>
    </row>
    <row r="30570">
      <c r="D30570" s="10"/>
      <c r="E30570" s="10"/>
      <c r="G30570" s="81"/>
      <c r="AU30570" s="25"/>
    </row>
    <row r="30571">
      <c r="D30571" s="10"/>
      <c r="E30571" s="10"/>
      <c r="G30571" s="81"/>
      <c r="AU30571" s="25"/>
    </row>
    <row r="30572">
      <c r="D30572" s="10"/>
      <c r="E30572" s="10"/>
      <c r="G30572" s="81"/>
      <c r="AU30572" s="25"/>
    </row>
    <row r="30573">
      <c r="D30573" s="10"/>
      <c r="E30573" s="10"/>
      <c r="G30573" s="81"/>
      <c r="AU30573" s="25"/>
    </row>
    <row r="30574">
      <c r="D30574" s="10"/>
      <c r="E30574" s="10"/>
      <c r="G30574" s="81"/>
      <c r="AU30574" s="25"/>
    </row>
    <row r="30575">
      <c r="D30575" s="10"/>
      <c r="E30575" s="10"/>
      <c r="G30575" s="81"/>
      <c r="AU30575" s="25"/>
    </row>
    <row r="30576">
      <c r="D30576" s="10"/>
      <c r="E30576" s="10"/>
      <c r="G30576" s="81"/>
      <c r="AU30576" s="25"/>
    </row>
    <row r="30577">
      <c r="D30577" s="10"/>
      <c r="E30577" s="10"/>
      <c r="G30577" s="81"/>
      <c r="AU30577" s="25"/>
    </row>
    <row r="30578">
      <c r="D30578" s="10"/>
      <c r="E30578" s="10"/>
      <c r="G30578" s="81"/>
      <c r="AU30578" s="25"/>
    </row>
    <row r="30579">
      <c r="D30579" s="10"/>
      <c r="E30579" s="10"/>
      <c r="G30579" s="81"/>
      <c r="AU30579" s="25"/>
    </row>
    <row r="30580">
      <c r="D30580" s="10"/>
      <c r="E30580" s="10"/>
      <c r="G30580" s="81"/>
      <c r="AU30580" s="25"/>
    </row>
    <row r="30581">
      <c r="D30581" s="10"/>
      <c r="E30581" s="10"/>
      <c r="G30581" s="81"/>
      <c r="AU30581" s="25"/>
    </row>
    <row r="30582">
      <c r="D30582" s="10"/>
      <c r="E30582" s="10"/>
      <c r="G30582" s="81"/>
      <c r="AU30582" s="25"/>
    </row>
    <row r="30583">
      <c r="D30583" s="10"/>
      <c r="E30583" s="10"/>
      <c r="G30583" s="81"/>
      <c r="AU30583" s="25"/>
    </row>
    <row r="30584">
      <c r="D30584" s="10"/>
      <c r="E30584" s="10"/>
      <c r="G30584" s="81"/>
      <c r="AU30584" s="25"/>
    </row>
    <row r="30585">
      <c r="D30585" s="10"/>
      <c r="E30585" s="10"/>
      <c r="G30585" s="81"/>
      <c r="AU30585" s="25"/>
    </row>
    <row r="30586">
      <c r="D30586" s="10"/>
      <c r="E30586" s="10"/>
      <c r="G30586" s="81"/>
      <c r="AU30586" s="25"/>
    </row>
    <row r="30587">
      <c r="D30587" s="10"/>
      <c r="E30587" s="10"/>
      <c r="G30587" s="81"/>
      <c r="AU30587" s="25"/>
    </row>
    <row r="30588">
      <c r="D30588" s="10"/>
      <c r="E30588" s="10"/>
      <c r="G30588" s="81"/>
      <c r="AU30588" s="25"/>
    </row>
    <row r="30589">
      <c r="D30589" s="10"/>
      <c r="E30589" s="10"/>
      <c r="G30589" s="81"/>
      <c r="AU30589" s="25"/>
    </row>
    <row r="30590">
      <c r="D30590" s="10"/>
      <c r="E30590" s="10"/>
      <c r="G30590" s="81"/>
      <c r="AU30590" s="25"/>
    </row>
    <row r="30591">
      <c r="D30591" s="10"/>
      <c r="E30591" s="10"/>
      <c r="G30591" s="81"/>
      <c r="AU30591" s="25"/>
    </row>
    <row r="30592">
      <c r="D30592" s="10"/>
      <c r="E30592" s="10"/>
      <c r="G30592" s="81"/>
      <c r="AU30592" s="25"/>
    </row>
    <row r="30593">
      <c r="D30593" s="10"/>
      <c r="E30593" s="10"/>
      <c r="G30593" s="81"/>
      <c r="AU30593" s="25"/>
    </row>
    <row r="30594">
      <c r="D30594" s="10"/>
      <c r="E30594" s="10"/>
      <c r="G30594" s="81"/>
      <c r="AU30594" s="25"/>
    </row>
    <row r="30595">
      <c r="D30595" s="10"/>
      <c r="E30595" s="10"/>
      <c r="G30595" s="81"/>
      <c r="AU30595" s="25"/>
    </row>
    <row r="30596">
      <c r="D30596" s="10"/>
      <c r="E30596" s="10"/>
      <c r="G30596" s="81"/>
      <c r="AU30596" s="25"/>
    </row>
    <row r="30597">
      <c r="D30597" s="10"/>
      <c r="E30597" s="10"/>
      <c r="G30597" s="81"/>
      <c r="AU30597" s="25"/>
    </row>
    <row r="30598">
      <c r="D30598" s="10"/>
      <c r="E30598" s="10"/>
      <c r="G30598" s="81"/>
      <c r="AU30598" s="25"/>
    </row>
    <row r="30599">
      <c r="D30599" s="10"/>
      <c r="E30599" s="10"/>
      <c r="G30599" s="81"/>
      <c r="AU30599" s="25"/>
    </row>
    <row r="30600">
      <c r="D30600" s="10"/>
      <c r="E30600" s="10"/>
      <c r="G30600" s="81"/>
      <c r="AU30600" s="25"/>
    </row>
    <row r="30601">
      <c r="D30601" s="10"/>
      <c r="E30601" s="10"/>
      <c r="G30601" s="81"/>
      <c r="AU30601" s="25"/>
    </row>
    <row r="30602">
      <c r="D30602" s="10"/>
      <c r="E30602" s="10"/>
      <c r="G30602" s="81"/>
      <c r="AU30602" s="25"/>
    </row>
    <row r="30603">
      <c r="D30603" s="10"/>
      <c r="E30603" s="10"/>
      <c r="G30603" s="81"/>
      <c r="AU30603" s="25"/>
    </row>
    <row r="30604">
      <c r="D30604" s="10"/>
      <c r="E30604" s="10"/>
      <c r="G30604" s="81"/>
      <c r="AU30604" s="25"/>
    </row>
    <row r="30605">
      <c r="D30605" s="10"/>
      <c r="E30605" s="10"/>
      <c r="G30605" s="81"/>
      <c r="AU30605" s="25"/>
    </row>
    <row r="30606">
      <c r="D30606" s="10"/>
      <c r="E30606" s="10"/>
      <c r="G30606" s="81"/>
      <c r="AU30606" s="25"/>
    </row>
    <row r="30607">
      <c r="D30607" s="10"/>
      <c r="E30607" s="10"/>
      <c r="G30607" s="81"/>
      <c r="AU30607" s="25"/>
    </row>
    <row r="30608">
      <c r="D30608" s="10"/>
      <c r="E30608" s="10"/>
      <c r="G30608" s="81"/>
      <c r="AU30608" s="25"/>
    </row>
    <row r="30609">
      <c r="D30609" s="10"/>
      <c r="E30609" s="10"/>
      <c r="G30609" s="81"/>
      <c r="AU30609" s="25"/>
    </row>
    <row r="30610">
      <c r="D30610" s="10"/>
      <c r="E30610" s="10"/>
      <c r="G30610" s="81"/>
      <c r="AU30610" s="25"/>
    </row>
    <row r="30611">
      <c r="D30611" s="10"/>
      <c r="E30611" s="10"/>
      <c r="G30611" s="81"/>
      <c r="AU30611" s="25"/>
    </row>
    <row r="30612">
      <c r="D30612" s="10"/>
      <c r="E30612" s="10"/>
      <c r="G30612" s="81"/>
      <c r="AU30612" s="25"/>
    </row>
    <row r="30613">
      <c r="D30613" s="10"/>
      <c r="E30613" s="10"/>
      <c r="G30613" s="81"/>
      <c r="AU30613" s="25"/>
    </row>
    <row r="30614">
      <c r="D30614" s="10"/>
      <c r="E30614" s="10"/>
      <c r="G30614" s="81"/>
      <c r="AU30614" s="25"/>
    </row>
    <row r="30615">
      <c r="D30615" s="10"/>
      <c r="E30615" s="10"/>
      <c r="G30615" s="81"/>
      <c r="AU30615" s="25"/>
    </row>
    <row r="30616">
      <c r="D30616" s="10"/>
      <c r="E30616" s="10"/>
      <c r="G30616" s="81"/>
      <c r="AU30616" s="25"/>
    </row>
    <row r="30617">
      <c r="D30617" s="10"/>
      <c r="E30617" s="10"/>
      <c r="G30617" s="81"/>
      <c r="AU30617" s="25"/>
    </row>
    <row r="30618">
      <c r="D30618" s="10"/>
      <c r="E30618" s="10"/>
      <c r="G30618" s="81"/>
      <c r="AU30618" s="25"/>
    </row>
    <row r="30619">
      <c r="D30619" s="10"/>
      <c r="E30619" s="10"/>
      <c r="G30619" s="81"/>
      <c r="AU30619" s="25"/>
    </row>
    <row r="30620">
      <c r="D30620" s="10"/>
      <c r="E30620" s="10"/>
      <c r="G30620" s="81"/>
      <c r="AU30620" s="25"/>
    </row>
    <row r="30621">
      <c r="D30621" s="10"/>
      <c r="E30621" s="10"/>
      <c r="G30621" s="81"/>
      <c r="AU30621" s="25"/>
    </row>
    <row r="30622">
      <c r="D30622" s="10"/>
      <c r="E30622" s="10"/>
      <c r="G30622" s="81"/>
      <c r="AU30622" s="25"/>
    </row>
    <row r="30623">
      <c r="D30623" s="10"/>
      <c r="E30623" s="10"/>
      <c r="G30623" s="81"/>
      <c r="AU30623" s="25"/>
    </row>
    <row r="30624">
      <c r="D30624" s="10"/>
      <c r="E30624" s="10"/>
      <c r="G30624" s="81"/>
      <c r="AU30624" s="25"/>
    </row>
    <row r="30625">
      <c r="D30625" s="10"/>
      <c r="E30625" s="10"/>
      <c r="G30625" s="81"/>
      <c r="AU30625" s="25"/>
    </row>
    <row r="30626">
      <c r="D30626" s="10"/>
      <c r="E30626" s="10"/>
      <c r="G30626" s="81"/>
      <c r="AU30626" s="25"/>
    </row>
    <row r="30627">
      <c r="D30627" s="10"/>
      <c r="E30627" s="10"/>
      <c r="G30627" s="81"/>
      <c r="AU30627" s="25"/>
    </row>
    <row r="30628">
      <c r="D30628" s="10"/>
      <c r="E30628" s="10"/>
      <c r="G30628" s="81"/>
      <c r="AU30628" s="25"/>
    </row>
    <row r="30629">
      <c r="D30629" s="10"/>
      <c r="E30629" s="10"/>
      <c r="G30629" s="81"/>
      <c r="AU30629" s="25"/>
    </row>
    <row r="30630">
      <c r="D30630" s="10"/>
      <c r="E30630" s="10"/>
      <c r="G30630" s="81"/>
      <c r="AU30630" s="25"/>
    </row>
    <row r="30631">
      <c r="D30631" s="10"/>
      <c r="E30631" s="10"/>
      <c r="G30631" s="81"/>
      <c r="AU30631" s="25"/>
    </row>
    <row r="30632">
      <c r="D30632" s="10"/>
      <c r="E30632" s="10"/>
      <c r="G30632" s="81"/>
      <c r="AU30632" s="25"/>
    </row>
    <row r="30633">
      <c r="D30633" s="10"/>
      <c r="E30633" s="10"/>
      <c r="G30633" s="81"/>
      <c r="AU30633" s="25"/>
    </row>
    <row r="30634">
      <c r="D30634" s="10"/>
      <c r="E30634" s="10"/>
      <c r="G30634" s="81"/>
      <c r="AU30634" s="25"/>
    </row>
    <row r="30635">
      <c r="D30635" s="10"/>
      <c r="E30635" s="10"/>
      <c r="G30635" s="81"/>
      <c r="AU30635" s="25"/>
    </row>
    <row r="30636">
      <c r="D30636" s="10"/>
      <c r="E30636" s="10"/>
      <c r="G30636" s="81"/>
      <c r="AU30636" s="25"/>
    </row>
    <row r="30637">
      <c r="D30637" s="10"/>
      <c r="E30637" s="10"/>
      <c r="G30637" s="81"/>
      <c r="AU30637" s="25"/>
    </row>
    <row r="30638">
      <c r="D30638" s="10"/>
      <c r="E30638" s="10"/>
      <c r="G30638" s="81"/>
      <c r="AU30638" s="25"/>
    </row>
    <row r="30639">
      <c r="D30639" s="10"/>
      <c r="E30639" s="10"/>
      <c r="G30639" s="81"/>
      <c r="AU30639" s="25"/>
    </row>
    <row r="30640">
      <c r="D30640" s="10"/>
      <c r="E30640" s="10"/>
      <c r="G30640" s="81"/>
      <c r="AU30640" s="25"/>
    </row>
    <row r="30641">
      <c r="D30641" s="10"/>
      <c r="E30641" s="10"/>
      <c r="G30641" s="81"/>
      <c r="AU30641" s="25"/>
    </row>
    <row r="30642">
      <c r="D30642" s="10"/>
      <c r="E30642" s="10"/>
      <c r="G30642" s="81"/>
      <c r="AU30642" s="25"/>
    </row>
    <row r="30643">
      <c r="D30643" s="10"/>
      <c r="E30643" s="10"/>
      <c r="G30643" s="81"/>
      <c r="AU30643" s="25"/>
    </row>
    <row r="30644">
      <c r="D30644" s="10"/>
      <c r="E30644" s="10"/>
      <c r="G30644" s="81"/>
      <c r="AU30644" s="25"/>
    </row>
    <row r="30645">
      <c r="D30645" s="10"/>
      <c r="E30645" s="10"/>
      <c r="G30645" s="81"/>
      <c r="AU30645" s="25"/>
    </row>
    <row r="30646">
      <c r="D30646" s="10"/>
      <c r="E30646" s="10"/>
      <c r="G30646" s="81"/>
      <c r="AU30646" s="25"/>
    </row>
    <row r="30647">
      <c r="D30647" s="10"/>
      <c r="E30647" s="10"/>
      <c r="G30647" s="81"/>
      <c r="AU30647" s="25"/>
    </row>
    <row r="30648">
      <c r="D30648" s="10"/>
      <c r="E30648" s="10"/>
      <c r="G30648" s="81"/>
      <c r="AU30648" s="25"/>
    </row>
    <row r="30649">
      <c r="D30649" s="10"/>
      <c r="E30649" s="10"/>
      <c r="G30649" s="81"/>
      <c r="AU30649" s="25"/>
    </row>
    <row r="30650">
      <c r="D30650" s="10"/>
      <c r="E30650" s="10"/>
      <c r="G30650" s="81"/>
      <c r="AU30650" s="25"/>
    </row>
    <row r="30651">
      <c r="D30651" s="10"/>
      <c r="E30651" s="10"/>
      <c r="G30651" s="81"/>
      <c r="AU30651" s="25"/>
    </row>
    <row r="30652">
      <c r="D30652" s="10"/>
      <c r="E30652" s="10"/>
      <c r="G30652" s="81"/>
      <c r="AU30652" s="25"/>
    </row>
    <row r="30653">
      <c r="D30653" s="10"/>
      <c r="E30653" s="10"/>
      <c r="G30653" s="81"/>
      <c r="AU30653" s="25"/>
    </row>
    <row r="30654">
      <c r="D30654" s="10"/>
      <c r="E30654" s="10"/>
      <c r="G30654" s="81"/>
      <c r="AU30654" s="25"/>
    </row>
    <row r="30655">
      <c r="D30655" s="10"/>
      <c r="E30655" s="10"/>
      <c r="G30655" s="81"/>
      <c r="AU30655" s="25"/>
    </row>
    <row r="30656">
      <c r="D30656" s="10"/>
      <c r="E30656" s="10"/>
      <c r="G30656" s="81"/>
      <c r="AU30656" s="25"/>
    </row>
    <row r="30657">
      <c r="D30657" s="10"/>
      <c r="E30657" s="10"/>
      <c r="G30657" s="81"/>
      <c r="AU30657" s="25"/>
    </row>
    <row r="30658">
      <c r="D30658" s="10"/>
      <c r="E30658" s="10"/>
      <c r="G30658" s="81"/>
      <c r="AU30658" s="25"/>
    </row>
    <row r="30659">
      <c r="D30659" s="10"/>
      <c r="E30659" s="10"/>
      <c r="G30659" s="81"/>
      <c r="AU30659" s="25"/>
    </row>
    <row r="30660">
      <c r="D30660" s="10"/>
      <c r="E30660" s="10"/>
      <c r="G30660" s="81"/>
      <c r="AU30660" s="25"/>
    </row>
    <row r="30661">
      <c r="D30661" s="10"/>
      <c r="E30661" s="10"/>
      <c r="G30661" s="81"/>
      <c r="AU30661" s="25"/>
    </row>
    <row r="30662">
      <c r="D30662" s="10"/>
      <c r="E30662" s="10"/>
      <c r="G30662" s="81"/>
      <c r="AU30662" s="25"/>
    </row>
    <row r="30663">
      <c r="D30663" s="10"/>
      <c r="E30663" s="10"/>
      <c r="G30663" s="81"/>
      <c r="AU30663" s="25"/>
    </row>
    <row r="30664">
      <c r="D30664" s="10"/>
      <c r="E30664" s="10"/>
      <c r="G30664" s="81"/>
      <c r="AU30664" s="25"/>
    </row>
    <row r="30665">
      <c r="D30665" s="10"/>
      <c r="E30665" s="10"/>
      <c r="G30665" s="81"/>
      <c r="AU30665" s="25"/>
    </row>
    <row r="30666">
      <c r="D30666" s="10"/>
      <c r="E30666" s="10"/>
      <c r="G30666" s="81"/>
      <c r="AU30666" s="25"/>
    </row>
    <row r="30667">
      <c r="D30667" s="10"/>
      <c r="E30667" s="10"/>
      <c r="G30667" s="81"/>
      <c r="AU30667" s="25"/>
    </row>
    <row r="30668">
      <c r="D30668" s="10"/>
      <c r="E30668" s="10"/>
      <c r="G30668" s="81"/>
      <c r="AU30668" s="25"/>
    </row>
    <row r="30669">
      <c r="D30669" s="10"/>
      <c r="E30669" s="10"/>
      <c r="G30669" s="81"/>
      <c r="AU30669" s="25"/>
    </row>
    <row r="30670">
      <c r="D30670" s="10"/>
      <c r="E30670" s="10"/>
      <c r="G30670" s="81"/>
      <c r="AU30670" s="25"/>
    </row>
    <row r="30671">
      <c r="D30671" s="10"/>
      <c r="E30671" s="10"/>
      <c r="G30671" s="81"/>
      <c r="AU30671" s="25"/>
    </row>
    <row r="30672">
      <c r="D30672" s="10"/>
      <c r="E30672" s="10"/>
      <c r="G30672" s="81"/>
      <c r="AU30672" s="25"/>
    </row>
    <row r="30673">
      <c r="D30673" s="10"/>
      <c r="E30673" s="10"/>
      <c r="G30673" s="81"/>
      <c r="AU30673" s="25"/>
    </row>
    <row r="30674">
      <c r="D30674" s="10"/>
      <c r="E30674" s="10"/>
      <c r="G30674" s="81"/>
      <c r="AU30674" s="25"/>
    </row>
    <row r="30675">
      <c r="D30675" s="10"/>
      <c r="E30675" s="10"/>
      <c r="G30675" s="81"/>
      <c r="AU30675" s="25"/>
    </row>
    <row r="30676">
      <c r="D30676" s="10"/>
      <c r="E30676" s="10"/>
      <c r="G30676" s="81"/>
      <c r="AU30676" s="25"/>
    </row>
    <row r="30677">
      <c r="D30677" s="10"/>
      <c r="E30677" s="10"/>
      <c r="G30677" s="81"/>
      <c r="AU30677" s="25"/>
    </row>
    <row r="30678">
      <c r="D30678" s="10"/>
      <c r="E30678" s="10"/>
      <c r="G30678" s="81"/>
      <c r="AU30678" s="25"/>
    </row>
    <row r="30679">
      <c r="D30679" s="10"/>
      <c r="E30679" s="10"/>
      <c r="G30679" s="81"/>
      <c r="AU30679" s="25"/>
    </row>
    <row r="30680">
      <c r="D30680" s="10"/>
      <c r="E30680" s="10"/>
      <c r="G30680" s="81"/>
      <c r="AU30680" s="25"/>
    </row>
    <row r="30681">
      <c r="D30681" s="10"/>
      <c r="E30681" s="10"/>
      <c r="G30681" s="81"/>
      <c r="AU30681" s="25"/>
    </row>
    <row r="30682">
      <c r="D30682" s="10"/>
      <c r="E30682" s="10"/>
      <c r="G30682" s="81"/>
      <c r="AU30682" s="25"/>
    </row>
    <row r="30683">
      <c r="D30683" s="10"/>
      <c r="E30683" s="10"/>
      <c r="G30683" s="81"/>
      <c r="AU30683" s="25"/>
    </row>
    <row r="30684">
      <c r="D30684" s="10"/>
      <c r="E30684" s="10"/>
      <c r="G30684" s="81"/>
      <c r="AU30684" s="25"/>
    </row>
    <row r="30685">
      <c r="D30685" s="10"/>
      <c r="E30685" s="10"/>
      <c r="G30685" s="81"/>
      <c r="AU30685" s="25"/>
    </row>
    <row r="30686">
      <c r="D30686" s="10"/>
      <c r="E30686" s="10"/>
      <c r="G30686" s="81"/>
      <c r="AU30686" s="25"/>
    </row>
    <row r="30687">
      <c r="D30687" s="10"/>
      <c r="E30687" s="10"/>
      <c r="G30687" s="81"/>
      <c r="AU30687" s="25"/>
    </row>
    <row r="30688">
      <c r="D30688" s="10"/>
      <c r="E30688" s="10"/>
      <c r="G30688" s="81"/>
      <c r="AU30688" s="25"/>
    </row>
    <row r="30689">
      <c r="D30689" s="10"/>
      <c r="E30689" s="10"/>
      <c r="G30689" s="81"/>
      <c r="AU30689" s="25"/>
    </row>
    <row r="30690">
      <c r="D30690" s="10"/>
      <c r="E30690" s="10"/>
      <c r="G30690" s="81"/>
      <c r="AU30690" s="25"/>
    </row>
    <row r="30691">
      <c r="D30691" s="10"/>
      <c r="E30691" s="10"/>
      <c r="G30691" s="81"/>
      <c r="AU30691" s="25"/>
    </row>
    <row r="30692">
      <c r="D30692" s="10"/>
      <c r="E30692" s="10"/>
      <c r="G30692" s="81"/>
      <c r="AU30692" s="25"/>
    </row>
    <row r="30693">
      <c r="D30693" s="10"/>
      <c r="E30693" s="10"/>
      <c r="G30693" s="81"/>
      <c r="AU30693" s="25"/>
    </row>
    <row r="30694">
      <c r="D30694" s="10"/>
      <c r="E30694" s="10"/>
      <c r="G30694" s="81"/>
      <c r="AU30694" s="25"/>
    </row>
    <row r="30695">
      <c r="D30695" s="10"/>
      <c r="E30695" s="10"/>
      <c r="G30695" s="81"/>
      <c r="AU30695" s="25"/>
    </row>
    <row r="30696">
      <c r="D30696" s="10"/>
      <c r="E30696" s="10"/>
      <c r="G30696" s="81"/>
      <c r="AU30696" s="25"/>
    </row>
    <row r="30697">
      <c r="D30697" s="10"/>
      <c r="E30697" s="10"/>
      <c r="G30697" s="81"/>
      <c r="AU30697" s="25"/>
    </row>
    <row r="30698">
      <c r="D30698" s="10"/>
      <c r="E30698" s="10"/>
      <c r="G30698" s="81"/>
      <c r="AU30698" s="25"/>
    </row>
    <row r="30699">
      <c r="D30699" s="10"/>
      <c r="E30699" s="10"/>
      <c r="G30699" s="81"/>
      <c r="AU30699" s="25"/>
    </row>
    <row r="30700">
      <c r="D30700" s="10"/>
      <c r="E30700" s="10"/>
      <c r="G30700" s="81"/>
      <c r="AU30700" s="25"/>
    </row>
    <row r="30701">
      <c r="D30701" s="10"/>
      <c r="E30701" s="10"/>
      <c r="G30701" s="81"/>
      <c r="AU30701" s="25"/>
    </row>
    <row r="30702">
      <c r="D30702" s="10"/>
      <c r="E30702" s="10"/>
      <c r="G30702" s="81"/>
      <c r="AU30702" s="25"/>
    </row>
    <row r="30703">
      <c r="D30703" s="10"/>
      <c r="E30703" s="10"/>
      <c r="G30703" s="81"/>
      <c r="AU30703" s="25"/>
    </row>
    <row r="30704">
      <c r="D30704" s="10"/>
      <c r="E30704" s="10"/>
      <c r="G30704" s="81"/>
      <c r="AU30704" s="25"/>
    </row>
    <row r="30705">
      <c r="D30705" s="10"/>
      <c r="E30705" s="10"/>
      <c r="G30705" s="81"/>
      <c r="AU30705" s="25"/>
    </row>
    <row r="30706">
      <c r="D30706" s="10"/>
      <c r="E30706" s="10"/>
      <c r="G30706" s="81"/>
      <c r="AU30706" s="25"/>
    </row>
    <row r="30707">
      <c r="D30707" s="10"/>
      <c r="E30707" s="10"/>
      <c r="G30707" s="81"/>
      <c r="AU30707" s="25"/>
    </row>
    <row r="30708">
      <c r="D30708" s="10"/>
      <c r="E30708" s="10"/>
      <c r="G30708" s="81"/>
      <c r="AU30708" s="25"/>
    </row>
    <row r="30709">
      <c r="D30709" s="10"/>
      <c r="E30709" s="10"/>
      <c r="G30709" s="81"/>
      <c r="AU30709" s="25"/>
    </row>
    <row r="30710">
      <c r="D30710" s="10"/>
      <c r="E30710" s="10"/>
      <c r="G30710" s="81"/>
      <c r="AU30710" s="25"/>
    </row>
    <row r="30711">
      <c r="D30711" s="10"/>
      <c r="E30711" s="10"/>
      <c r="G30711" s="81"/>
      <c r="AU30711" s="25"/>
    </row>
    <row r="30712">
      <c r="D30712" s="10"/>
      <c r="E30712" s="10"/>
      <c r="G30712" s="81"/>
      <c r="AU30712" s="25"/>
    </row>
    <row r="30713">
      <c r="D30713" s="10"/>
      <c r="E30713" s="10"/>
      <c r="G30713" s="81"/>
      <c r="AU30713" s="25"/>
    </row>
    <row r="30714">
      <c r="D30714" s="10"/>
      <c r="E30714" s="10"/>
      <c r="G30714" s="81"/>
      <c r="AU30714" s="25"/>
    </row>
    <row r="30715">
      <c r="D30715" s="10"/>
      <c r="E30715" s="10"/>
      <c r="G30715" s="81"/>
      <c r="AU30715" s="25"/>
    </row>
    <row r="30716">
      <c r="D30716" s="10"/>
      <c r="E30716" s="10"/>
      <c r="G30716" s="81"/>
      <c r="AU30716" s="25"/>
    </row>
    <row r="30717">
      <c r="D30717" s="10"/>
      <c r="E30717" s="10"/>
      <c r="G30717" s="81"/>
      <c r="AU30717" s="25"/>
    </row>
    <row r="30718">
      <c r="D30718" s="10"/>
      <c r="E30718" s="10"/>
      <c r="G30718" s="81"/>
      <c r="AU30718" s="25"/>
    </row>
    <row r="30719">
      <c r="D30719" s="10"/>
      <c r="E30719" s="10"/>
      <c r="G30719" s="81"/>
      <c r="AU30719" s="25"/>
    </row>
    <row r="30720">
      <c r="D30720" s="10"/>
      <c r="E30720" s="10"/>
      <c r="G30720" s="81"/>
      <c r="AU30720" s="25"/>
    </row>
    <row r="30721">
      <c r="D30721" s="10"/>
      <c r="E30721" s="10"/>
      <c r="G30721" s="81"/>
      <c r="AU30721" s="25"/>
    </row>
    <row r="30722">
      <c r="D30722" s="10"/>
      <c r="E30722" s="10"/>
      <c r="G30722" s="81"/>
      <c r="AU30722" s="25"/>
    </row>
    <row r="30723">
      <c r="D30723" s="10"/>
      <c r="E30723" s="10"/>
      <c r="G30723" s="81"/>
      <c r="AU30723" s="25"/>
    </row>
    <row r="30724">
      <c r="D30724" s="10"/>
      <c r="E30724" s="10"/>
      <c r="G30724" s="81"/>
      <c r="AU30724" s="25"/>
    </row>
    <row r="30725">
      <c r="D30725" s="10"/>
      <c r="E30725" s="10"/>
      <c r="G30725" s="81"/>
      <c r="AU30725" s="25"/>
    </row>
    <row r="30726">
      <c r="D30726" s="10"/>
      <c r="E30726" s="10"/>
      <c r="G30726" s="81"/>
      <c r="AU30726" s="25"/>
    </row>
    <row r="30727">
      <c r="D30727" s="10"/>
      <c r="E30727" s="10"/>
      <c r="G30727" s="81"/>
      <c r="AU30727" s="25"/>
    </row>
    <row r="30728">
      <c r="D30728" s="10"/>
      <c r="E30728" s="10"/>
      <c r="G30728" s="81"/>
      <c r="AU30728" s="25"/>
    </row>
    <row r="30729">
      <c r="D30729" s="10"/>
      <c r="E30729" s="10"/>
      <c r="G30729" s="81"/>
      <c r="AU30729" s="25"/>
    </row>
    <row r="30730">
      <c r="D30730" s="10"/>
      <c r="E30730" s="10"/>
      <c r="G30730" s="81"/>
      <c r="AU30730" s="25"/>
    </row>
    <row r="30731">
      <c r="D30731" s="10"/>
      <c r="E30731" s="10"/>
      <c r="G30731" s="81"/>
      <c r="AU30731" s="25"/>
    </row>
    <row r="30732">
      <c r="D30732" s="10"/>
      <c r="E30732" s="10"/>
      <c r="G30732" s="81"/>
      <c r="AU30732" s="25"/>
    </row>
    <row r="30733">
      <c r="D30733" s="10"/>
      <c r="E30733" s="10"/>
      <c r="G30733" s="81"/>
      <c r="AU30733" s="25"/>
    </row>
    <row r="30734">
      <c r="D30734" s="10"/>
      <c r="E30734" s="10"/>
      <c r="G30734" s="81"/>
      <c r="AU30734" s="25"/>
    </row>
    <row r="30735">
      <c r="D30735" s="10"/>
      <c r="E30735" s="10"/>
      <c r="G30735" s="81"/>
      <c r="AU30735" s="25"/>
    </row>
    <row r="30736">
      <c r="D30736" s="10"/>
      <c r="E30736" s="10"/>
      <c r="G30736" s="81"/>
      <c r="AU30736" s="25"/>
    </row>
    <row r="30737">
      <c r="D30737" s="10"/>
      <c r="E30737" s="10"/>
      <c r="G30737" s="81"/>
      <c r="AU30737" s="25"/>
    </row>
    <row r="30738">
      <c r="D30738" s="10"/>
      <c r="E30738" s="10"/>
      <c r="G30738" s="81"/>
      <c r="AU30738" s="25"/>
    </row>
    <row r="30739">
      <c r="D30739" s="10"/>
      <c r="E30739" s="10"/>
      <c r="G30739" s="81"/>
      <c r="AU30739" s="25"/>
    </row>
    <row r="30740">
      <c r="D30740" s="10"/>
      <c r="E30740" s="10"/>
      <c r="G30740" s="81"/>
      <c r="AU30740" s="25"/>
    </row>
    <row r="30741">
      <c r="D30741" s="10"/>
      <c r="E30741" s="10"/>
      <c r="G30741" s="81"/>
      <c r="AU30741" s="25"/>
    </row>
    <row r="30742">
      <c r="D30742" s="10"/>
      <c r="E30742" s="10"/>
      <c r="G30742" s="81"/>
      <c r="AU30742" s="25"/>
    </row>
    <row r="30743">
      <c r="D30743" s="10"/>
      <c r="E30743" s="10"/>
      <c r="G30743" s="81"/>
      <c r="AU30743" s="25"/>
    </row>
    <row r="30744">
      <c r="D30744" s="10"/>
      <c r="E30744" s="10"/>
      <c r="G30744" s="81"/>
      <c r="AU30744" s="25"/>
    </row>
    <row r="30745">
      <c r="D30745" s="10"/>
      <c r="E30745" s="10"/>
      <c r="G30745" s="81"/>
      <c r="AU30745" s="25"/>
    </row>
    <row r="30746">
      <c r="D30746" s="10"/>
      <c r="E30746" s="10"/>
      <c r="G30746" s="81"/>
      <c r="AU30746" s="25"/>
    </row>
    <row r="30747">
      <c r="D30747" s="10"/>
      <c r="E30747" s="10"/>
      <c r="G30747" s="81"/>
      <c r="AU30747" s="25"/>
    </row>
    <row r="30748">
      <c r="D30748" s="10"/>
      <c r="E30748" s="10"/>
      <c r="G30748" s="81"/>
      <c r="AU30748" s="25"/>
    </row>
    <row r="30749">
      <c r="D30749" s="10"/>
      <c r="E30749" s="10"/>
      <c r="G30749" s="81"/>
      <c r="AU30749" s="25"/>
    </row>
    <row r="30750">
      <c r="D30750" s="10"/>
      <c r="E30750" s="10"/>
      <c r="G30750" s="81"/>
      <c r="AU30750" s="25"/>
    </row>
    <row r="30751">
      <c r="D30751" s="10"/>
      <c r="E30751" s="10"/>
      <c r="G30751" s="81"/>
      <c r="AU30751" s="25"/>
    </row>
    <row r="30752">
      <c r="D30752" s="10"/>
      <c r="E30752" s="10"/>
      <c r="G30752" s="81"/>
      <c r="AU30752" s="25"/>
    </row>
    <row r="30753">
      <c r="D30753" s="10"/>
      <c r="E30753" s="10"/>
      <c r="G30753" s="81"/>
      <c r="AU30753" s="25"/>
    </row>
    <row r="30754">
      <c r="D30754" s="10"/>
      <c r="E30754" s="10"/>
      <c r="G30754" s="81"/>
      <c r="AU30754" s="25"/>
    </row>
    <row r="30755">
      <c r="D30755" s="10"/>
      <c r="E30755" s="10"/>
      <c r="G30755" s="81"/>
      <c r="AU30755" s="25"/>
    </row>
    <row r="30756">
      <c r="D30756" s="10"/>
      <c r="E30756" s="10"/>
      <c r="G30756" s="81"/>
      <c r="AU30756" s="25"/>
    </row>
    <row r="30757">
      <c r="D30757" s="10"/>
      <c r="E30757" s="10"/>
      <c r="G30757" s="81"/>
      <c r="AU30757" s="25"/>
    </row>
    <row r="30758">
      <c r="D30758" s="10"/>
      <c r="E30758" s="10"/>
      <c r="G30758" s="81"/>
      <c r="AU30758" s="25"/>
    </row>
    <row r="30759">
      <c r="D30759" s="10"/>
      <c r="E30759" s="10"/>
      <c r="G30759" s="81"/>
      <c r="AU30759" s="25"/>
    </row>
    <row r="30760">
      <c r="D30760" s="10"/>
      <c r="E30760" s="10"/>
      <c r="G30760" s="81"/>
      <c r="AU30760" s="25"/>
    </row>
    <row r="30761">
      <c r="D30761" s="10"/>
      <c r="E30761" s="10"/>
      <c r="G30761" s="81"/>
      <c r="AU30761" s="25"/>
    </row>
    <row r="30762">
      <c r="D30762" s="10"/>
      <c r="E30762" s="10"/>
      <c r="G30762" s="81"/>
      <c r="AU30762" s="25"/>
    </row>
    <row r="30763">
      <c r="D30763" s="10"/>
      <c r="E30763" s="10"/>
      <c r="G30763" s="81"/>
      <c r="AU30763" s="25"/>
    </row>
    <row r="30764">
      <c r="D30764" s="10"/>
      <c r="E30764" s="10"/>
      <c r="G30764" s="81"/>
      <c r="AU30764" s="25"/>
    </row>
    <row r="30765">
      <c r="D30765" s="10"/>
      <c r="E30765" s="10"/>
      <c r="G30765" s="81"/>
      <c r="AU30765" s="25"/>
    </row>
    <row r="30766">
      <c r="D30766" s="10"/>
      <c r="E30766" s="10"/>
      <c r="G30766" s="81"/>
      <c r="AU30766" s="25"/>
    </row>
    <row r="30767">
      <c r="D30767" s="10"/>
      <c r="E30767" s="10"/>
      <c r="G30767" s="81"/>
      <c r="AU30767" s="25"/>
    </row>
    <row r="30768">
      <c r="D30768" s="10"/>
      <c r="E30768" s="10"/>
      <c r="G30768" s="81"/>
      <c r="AU30768" s="25"/>
    </row>
    <row r="30769">
      <c r="D30769" s="10"/>
      <c r="E30769" s="10"/>
      <c r="G30769" s="81"/>
      <c r="AU30769" s="25"/>
    </row>
    <row r="30770">
      <c r="D30770" s="10"/>
      <c r="E30770" s="10"/>
      <c r="G30770" s="81"/>
      <c r="AU30770" s="25"/>
    </row>
    <row r="30771">
      <c r="D30771" s="10"/>
      <c r="E30771" s="10"/>
      <c r="G30771" s="81"/>
      <c r="AU30771" s="25"/>
    </row>
    <row r="30772">
      <c r="D30772" s="10"/>
      <c r="E30772" s="10"/>
      <c r="G30772" s="81"/>
      <c r="AU30772" s="25"/>
    </row>
    <row r="30773">
      <c r="D30773" s="10"/>
      <c r="E30773" s="10"/>
      <c r="G30773" s="81"/>
      <c r="AU30773" s="25"/>
    </row>
    <row r="30774">
      <c r="D30774" s="10"/>
      <c r="E30774" s="10"/>
      <c r="G30774" s="81"/>
      <c r="AU30774" s="25"/>
    </row>
    <row r="30775">
      <c r="D30775" s="10"/>
      <c r="E30775" s="10"/>
      <c r="G30775" s="81"/>
      <c r="AU30775" s="25"/>
    </row>
    <row r="30776">
      <c r="D30776" s="10"/>
      <c r="E30776" s="10"/>
      <c r="G30776" s="81"/>
      <c r="AU30776" s="25"/>
    </row>
    <row r="30777">
      <c r="D30777" s="10"/>
      <c r="E30777" s="10"/>
      <c r="G30777" s="81"/>
      <c r="AU30777" s="25"/>
    </row>
    <row r="30778">
      <c r="D30778" s="10"/>
      <c r="E30778" s="10"/>
      <c r="G30778" s="81"/>
      <c r="AU30778" s="25"/>
    </row>
    <row r="30779">
      <c r="D30779" s="10"/>
      <c r="E30779" s="10"/>
      <c r="G30779" s="81"/>
      <c r="AU30779" s="25"/>
    </row>
    <row r="30780">
      <c r="D30780" s="10"/>
      <c r="E30780" s="10"/>
      <c r="G30780" s="81"/>
      <c r="AU30780" s="25"/>
    </row>
    <row r="30781">
      <c r="D30781" s="10"/>
      <c r="E30781" s="10"/>
      <c r="G30781" s="81"/>
      <c r="AU30781" s="25"/>
    </row>
    <row r="30782">
      <c r="D30782" s="10"/>
      <c r="E30782" s="10"/>
      <c r="G30782" s="81"/>
      <c r="AU30782" s="25"/>
    </row>
    <row r="30783">
      <c r="D30783" s="10"/>
      <c r="E30783" s="10"/>
      <c r="G30783" s="81"/>
      <c r="AU30783" s="25"/>
    </row>
    <row r="30784">
      <c r="D30784" s="10"/>
      <c r="E30784" s="10"/>
      <c r="G30784" s="81"/>
      <c r="AU30784" s="25"/>
    </row>
    <row r="30785">
      <c r="D30785" s="10"/>
      <c r="E30785" s="10"/>
      <c r="G30785" s="81"/>
      <c r="AU30785" s="25"/>
    </row>
    <row r="30786">
      <c r="D30786" s="10"/>
      <c r="E30786" s="10"/>
      <c r="G30786" s="81"/>
      <c r="AU30786" s="25"/>
    </row>
    <row r="30787">
      <c r="D30787" s="10"/>
      <c r="E30787" s="10"/>
      <c r="G30787" s="81"/>
      <c r="AU30787" s="25"/>
    </row>
    <row r="30788">
      <c r="D30788" s="10"/>
      <c r="E30788" s="10"/>
      <c r="G30788" s="81"/>
      <c r="AU30788" s="25"/>
    </row>
    <row r="30789">
      <c r="D30789" s="10"/>
      <c r="E30789" s="10"/>
      <c r="G30789" s="81"/>
      <c r="AU30789" s="25"/>
    </row>
    <row r="30790">
      <c r="D30790" s="10"/>
      <c r="E30790" s="10"/>
      <c r="G30790" s="81"/>
      <c r="AU30790" s="25"/>
    </row>
    <row r="30791">
      <c r="D30791" s="10"/>
      <c r="E30791" s="10"/>
      <c r="G30791" s="81"/>
      <c r="AU30791" s="25"/>
    </row>
    <row r="30792">
      <c r="D30792" s="10"/>
      <c r="E30792" s="10"/>
      <c r="G30792" s="81"/>
      <c r="AU30792" s="25"/>
    </row>
    <row r="30793">
      <c r="D30793" s="10"/>
      <c r="E30793" s="10"/>
      <c r="G30793" s="81"/>
      <c r="AU30793" s="25"/>
    </row>
    <row r="30794">
      <c r="D30794" s="10"/>
      <c r="E30794" s="10"/>
      <c r="G30794" s="81"/>
      <c r="AU30794" s="25"/>
    </row>
    <row r="30795">
      <c r="D30795" s="10"/>
      <c r="E30795" s="10"/>
      <c r="G30795" s="81"/>
      <c r="AU30795" s="25"/>
    </row>
    <row r="30796">
      <c r="D30796" s="10"/>
      <c r="E30796" s="10"/>
      <c r="G30796" s="81"/>
      <c r="AU30796" s="25"/>
    </row>
    <row r="30797">
      <c r="D30797" s="10"/>
      <c r="E30797" s="10"/>
      <c r="G30797" s="81"/>
      <c r="AU30797" s="25"/>
    </row>
    <row r="30798">
      <c r="D30798" s="10"/>
      <c r="E30798" s="10"/>
      <c r="G30798" s="81"/>
      <c r="AU30798" s="25"/>
    </row>
    <row r="30799">
      <c r="D30799" s="10"/>
      <c r="E30799" s="10"/>
      <c r="G30799" s="81"/>
      <c r="AU30799" s="25"/>
    </row>
    <row r="30800">
      <c r="D30800" s="10"/>
      <c r="E30800" s="10"/>
      <c r="G30800" s="81"/>
      <c r="AU30800" s="25"/>
    </row>
    <row r="30801">
      <c r="D30801" s="10"/>
      <c r="E30801" s="10"/>
      <c r="G30801" s="81"/>
      <c r="AU30801" s="25"/>
    </row>
    <row r="30802">
      <c r="D30802" s="10"/>
      <c r="E30802" s="10"/>
      <c r="G30802" s="81"/>
      <c r="AU30802" s="25"/>
    </row>
    <row r="30803">
      <c r="D30803" s="10"/>
      <c r="E30803" s="10"/>
      <c r="G30803" s="81"/>
      <c r="AU30803" s="25"/>
    </row>
    <row r="30804">
      <c r="D30804" s="10"/>
      <c r="E30804" s="10"/>
      <c r="G30804" s="81"/>
      <c r="AU30804" s="25"/>
    </row>
    <row r="30805">
      <c r="D30805" s="10"/>
      <c r="E30805" s="10"/>
      <c r="G30805" s="81"/>
      <c r="AU30805" s="25"/>
    </row>
    <row r="30806">
      <c r="D30806" s="10"/>
      <c r="E30806" s="10"/>
      <c r="G30806" s="81"/>
      <c r="AU30806" s="25"/>
    </row>
    <row r="30807">
      <c r="D30807" s="10"/>
      <c r="E30807" s="10"/>
      <c r="G30807" s="81"/>
      <c r="AU30807" s="25"/>
    </row>
    <row r="30808">
      <c r="D30808" s="10"/>
      <c r="E30808" s="10"/>
      <c r="G30808" s="81"/>
      <c r="AU30808" s="25"/>
    </row>
    <row r="30809">
      <c r="D30809" s="10"/>
      <c r="E30809" s="10"/>
      <c r="G30809" s="81"/>
      <c r="AU30809" s="25"/>
    </row>
    <row r="30810">
      <c r="D30810" s="10"/>
      <c r="E30810" s="10"/>
      <c r="G30810" s="81"/>
      <c r="AU30810" s="25"/>
    </row>
    <row r="30811">
      <c r="D30811" s="10"/>
      <c r="E30811" s="10"/>
      <c r="G30811" s="81"/>
      <c r="AU30811" s="25"/>
    </row>
    <row r="30812">
      <c r="D30812" s="10"/>
      <c r="E30812" s="10"/>
      <c r="G30812" s="81"/>
      <c r="AU30812" s="25"/>
    </row>
    <row r="30813">
      <c r="D30813" s="10"/>
      <c r="E30813" s="10"/>
      <c r="G30813" s="81"/>
      <c r="AU30813" s="25"/>
    </row>
    <row r="30814">
      <c r="D30814" s="10"/>
      <c r="E30814" s="10"/>
      <c r="G30814" s="81"/>
      <c r="AU30814" s="25"/>
    </row>
    <row r="30815">
      <c r="D30815" s="10"/>
      <c r="E30815" s="10"/>
      <c r="G30815" s="81"/>
      <c r="AU30815" s="25"/>
    </row>
    <row r="30816">
      <c r="D30816" s="10"/>
      <c r="E30816" s="10"/>
      <c r="G30816" s="81"/>
      <c r="AU30816" s="25"/>
    </row>
    <row r="30817">
      <c r="D30817" s="10"/>
      <c r="E30817" s="10"/>
      <c r="G30817" s="81"/>
      <c r="AU30817" s="25"/>
    </row>
    <row r="30818">
      <c r="D30818" s="10"/>
      <c r="E30818" s="10"/>
      <c r="G30818" s="81"/>
      <c r="AU30818" s="25"/>
    </row>
    <row r="30819">
      <c r="D30819" s="10"/>
      <c r="E30819" s="10"/>
      <c r="G30819" s="81"/>
      <c r="AU30819" s="25"/>
    </row>
    <row r="30820">
      <c r="D30820" s="10"/>
      <c r="E30820" s="10"/>
      <c r="G30820" s="81"/>
      <c r="AU30820" s="25"/>
    </row>
    <row r="30821">
      <c r="D30821" s="10"/>
      <c r="E30821" s="10"/>
      <c r="G30821" s="81"/>
      <c r="AU30821" s="25"/>
    </row>
    <row r="30822">
      <c r="D30822" s="10"/>
      <c r="E30822" s="10"/>
      <c r="G30822" s="81"/>
      <c r="AU30822" s="25"/>
    </row>
    <row r="30823">
      <c r="D30823" s="10"/>
      <c r="E30823" s="10"/>
      <c r="G30823" s="81"/>
      <c r="AU30823" s="25"/>
    </row>
    <row r="30824">
      <c r="D30824" s="10"/>
      <c r="E30824" s="10"/>
      <c r="G30824" s="81"/>
      <c r="AU30824" s="25"/>
    </row>
    <row r="30825">
      <c r="D30825" s="10"/>
      <c r="E30825" s="10"/>
      <c r="G30825" s="81"/>
      <c r="AU30825" s="25"/>
    </row>
    <row r="30826">
      <c r="D30826" s="10"/>
      <c r="E30826" s="10"/>
      <c r="G30826" s="81"/>
      <c r="AU30826" s="25"/>
    </row>
    <row r="30827">
      <c r="D30827" s="10"/>
      <c r="E30827" s="10"/>
      <c r="G30827" s="81"/>
      <c r="AU30827" s="25"/>
    </row>
    <row r="30828">
      <c r="D30828" s="10"/>
      <c r="E30828" s="10"/>
      <c r="G30828" s="81"/>
      <c r="AU30828" s="25"/>
    </row>
    <row r="30829">
      <c r="D30829" s="10"/>
      <c r="E30829" s="10"/>
      <c r="G30829" s="81"/>
      <c r="AU30829" s="25"/>
    </row>
    <row r="30830">
      <c r="D30830" s="10"/>
      <c r="E30830" s="10"/>
      <c r="G30830" s="81"/>
      <c r="AU30830" s="25"/>
    </row>
    <row r="30831">
      <c r="D30831" s="10"/>
      <c r="E30831" s="10"/>
      <c r="G30831" s="81"/>
      <c r="AU30831" s="25"/>
    </row>
    <row r="30832">
      <c r="D30832" s="10"/>
      <c r="E30832" s="10"/>
      <c r="G30832" s="81"/>
      <c r="AU30832" s="25"/>
    </row>
    <row r="30833">
      <c r="D30833" s="10"/>
      <c r="E30833" s="10"/>
      <c r="G30833" s="81"/>
      <c r="AU30833" s="25"/>
    </row>
    <row r="30834">
      <c r="D30834" s="10"/>
      <c r="E30834" s="10"/>
      <c r="G30834" s="81"/>
      <c r="AU30834" s="25"/>
    </row>
    <row r="30835">
      <c r="D30835" s="10"/>
      <c r="E30835" s="10"/>
      <c r="G30835" s="81"/>
      <c r="AU30835" s="25"/>
    </row>
    <row r="30836">
      <c r="D30836" s="10"/>
      <c r="E30836" s="10"/>
      <c r="G30836" s="81"/>
      <c r="AU30836" s="25"/>
    </row>
    <row r="30837">
      <c r="D30837" s="10"/>
      <c r="E30837" s="10"/>
      <c r="G30837" s="81"/>
      <c r="AU30837" s="25"/>
    </row>
    <row r="30838">
      <c r="D30838" s="10"/>
      <c r="E30838" s="10"/>
      <c r="G30838" s="81"/>
      <c r="AU30838" s="25"/>
    </row>
    <row r="30839">
      <c r="D30839" s="10"/>
      <c r="E30839" s="10"/>
      <c r="G30839" s="81"/>
      <c r="AU30839" s="25"/>
    </row>
    <row r="30840">
      <c r="D30840" s="10"/>
      <c r="E30840" s="10"/>
      <c r="G30840" s="81"/>
      <c r="AU30840" s="25"/>
    </row>
    <row r="30841">
      <c r="D30841" s="10"/>
      <c r="E30841" s="10"/>
      <c r="G30841" s="81"/>
      <c r="AU30841" s="25"/>
    </row>
    <row r="30842">
      <c r="D30842" s="10"/>
      <c r="E30842" s="10"/>
      <c r="G30842" s="81"/>
      <c r="AU30842" s="25"/>
    </row>
    <row r="30843">
      <c r="D30843" s="10"/>
      <c r="E30843" s="10"/>
      <c r="G30843" s="81"/>
      <c r="AU30843" s="25"/>
    </row>
    <row r="30844">
      <c r="D30844" s="10"/>
      <c r="E30844" s="10"/>
      <c r="G30844" s="81"/>
      <c r="AU30844" s="25"/>
    </row>
    <row r="30845">
      <c r="D30845" s="10"/>
      <c r="E30845" s="10"/>
      <c r="G30845" s="81"/>
      <c r="AU30845" s="25"/>
    </row>
    <row r="30846">
      <c r="D30846" s="10"/>
      <c r="E30846" s="10"/>
      <c r="G30846" s="81"/>
      <c r="AU30846" s="25"/>
    </row>
    <row r="30847">
      <c r="D30847" s="10"/>
      <c r="E30847" s="10"/>
      <c r="G30847" s="81"/>
      <c r="AU30847" s="25"/>
    </row>
    <row r="30848">
      <c r="D30848" s="10"/>
      <c r="E30848" s="10"/>
      <c r="G30848" s="81"/>
      <c r="AU30848" s="25"/>
    </row>
    <row r="30849">
      <c r="D30849" s="10"/>
      <c r="E30849" s="10"/>
      <c r="G30849" s="81"/>
      <c r="AU30849" s="25"/>
    </row>
    <row r="30850">
      <c r="D30850" s="10"/>
      <c r="E30850" s="10"/>
      <c r="G30850" s="81"/>
      <c r="AU30850" s="25"/>
    </row>
    <row r="30851">
      <c r="D30851" s="10"/>
      <c r="E30851" s="10"/>
      <c r="G30851" s="81"/>
      <c r="AU30851" s="25"/>
    </row>
    <row r="30852">
      <c r="D30852" s="10"/>
      <c r="E30852" s="10"/>
      <c r="G30852" s="81"/>
      <c r="AU30852" s="25"/>
    </row>
    <row r="30853">
      <c r="D30853" s="10"/>
      <c r="E30853" s="10"/>
      <c r="G30853" s="81"/>
      <c r="AU30853" s="25"/>
    </row>
    <row r="30854">
      <c r="D30854" s="10"/>
      <c r="E30854" s="10"/>
      <c r="G30854" s="81"/>
      <c r="AU30854" s="25"/>
    </row>
    <row r="30855">
      <c r="D30855" s="10"/>
      <c r="E30855" s="10"/>
      <c r="G30855" s="81"/>
      <c r="AU30855" s="25"/>
    </row>
    <row r="30856">
      <c r="D30856" s="10"/>
      <c r="E30856" s="10"/>
      <c r="G30856" s="81"/>
      <c r="AU30856" s="25"/>
    </row>
    <row r="30857">
      <c r="D30857" s="10"/>
      <c r="E30857" s="10"/>
      <c r="G30857" s="81"/>
      <c r="AU30857" s="25"/>
    </row>
    <row r="30858">
      <c r="D30858" s="10"/>
      <c r="E30858" s="10"/>
      <c r="G30858" s="81"/>
      <c r="AU30858" s="25"/>
    </row>
    <row r="30859">
      <c r="D30859" s="10"/>
      <c r="E30859" s="10"/>
      <c r="G30859" s="81"/>
      <c r="AU30859" s="25"/>
    </row>
    <row r="30860">
      <c r="D30860" s="10"/>
      <c r="E30860" s="10"/>
      <c r="G30860" s="81"/>
      <c r="AU30860" s="25"/>
    </row>
    <row r="30861">
      <c r="D30861" s="10"/>
      <c r="E30861" s="10"/>
      <c r="G30861" s="81"/>
      <c r="AU30861" s="25"/>
    </row>
    <row r="30862">
      <c r="D30862" s="10"/>
      <c r="E30862" s="10"/>
      <c r="G30862" s="81"/>
      <c r="AU30862" s="25"/>
    </row>
    <row r="30863">
      <c r="D30863" s="10"/>
      <c r="E30863" s="10"/>
      <c r="G30863" s="81"/>
      <c r="AU30863" s="25"/>
    </row>
    <row r="30864">
      <c r="D30864" s="10"/>
      <c r="E30864" s="10"/>
      <c r="G30864" s="81"/>
      <c r="AU30864" s="25"/>
    </row>
    <row r="30865">
      <c r="D30865" s="10"/>
      <c r="E30865" s="10"/>
      <c r="G30865" s="81"/>
      <c r="AU30865" s="25"/>
    </row>
    <row r="30866">
      <c r="D30866" s="10"/>
      <c r="E30866" s="10"/>
      <c r="G30866" s="81"/>
      <c r="AU30866" s="25"/>
    </row>
    <row r="30867">
      <c r="D30867" s="10"/>
      <c r="E30867" s="10"/>
      <c r="G30867" s="81"/>
      <c r="AU30867" s="25"/>
    </row>
    <row r="30868">
      <c r="D30868" s="10"/>
      <c r="E30868" s="10"/>
      <c r="G30868" s="81"/>
      <c r="AU30868" s="25"/>
    </row>
    <row r="30869">
      <c r="D30869" s="10"/>
      <c r="E30869" s="10"/>
      <c r="G30869" s="81"/>
      <c r="AU30869" s="25"/>
    </row>
    <row r="30870">
      <c r="D30870" s="10"/>
      <c r="E30870" s="10"/>
      <c r="G30870" s="81"/>
      <c r="AU30870" s="25"/>
    </row>
    <row r="30871">
      <c r="D30871" s="10"/>
      <c r="E30871" s="10"/>
      <c r="G30871" s="81"/>
      <c r="AU30871" s="25"/>
    </row>
    <row r="30872">
      <c r="D30872" s="10"/>
      <c r="E30872" s="10"/>
      <c r="G30872" s="81"/>
      <c r="AU30872" s="25"/>
    </row>
    <row r="30873">
      <c r="D30873" s="10"/>
      <c r="E30873" s="10"/>
      <c r="G30873" s="81"/>
      <c r="AU30873" s="25"/>
    </row>
    <row r="30874">
      <c r="D30874" s="10"/>
      <c r="E30874" s="10"/>
      <c r="G30874" s="81"/>
      <c r="AU30874" s="25"/>
    </row>
    <row r="30875">
      <c r="D30875" s="10"/>
      <c r="E30875" s="10"/>
      <c r="G30875" s="81"/>
      <c r="AU30875" s="25"/>
    </row>
    <row r="30876">
      <c r="D30876" s="10"/>
      <c r="E30876" s="10"/>
      <c r="G30876" s="81"/>
      <c r="AU30876" s="25"/>
    </row>
    <row r="30877">
      <c r="D30877" s="10"/>
      <c r="E30877" s="10"/>
      <c r="G30877" s="81"/>
      <c r="AU30877" s="25"/>
    </row>
    <row r="30878">
      <c r="D30878" s="10"/>
      <c r="E30878" s="10"/>
      <c r="G30878" s="81"/>
      <c r="AU30878" s="25"/>
    </row>
    <row r="30879">
      <c r="D30879" s="10"/>
      <c r="E30879" s="10"/>
      <c r="G30879" s="81"/>
      <c r="AU30879" s="25"/>
    </row>
    <row r="30880">
      <c r="D30880" s="10"/>
      <c r="E30880" s="10"/>
      <c r="G30880" s="81"/>
      <c r="AU30880" s="25"/>
    </row>
    <row r="30881">
      <c r="D30881" s="10"/>
      <c r="E30881" s="10"/>
      <c r="G30881" s="81"/>
      <c r="AU30881" s="25"/>
    </row>
    <row r="30882">
      <c r="D30882" s="10"/>
      <c r="E30882" s="10"/>
      <c r="G30882" s="81"/>
      <c r="AU30882" s="25"/>
    </row>
    <row r="30883">
      <c r="D30883" s="10"/>
      <c r="E30883" s="10"/>
      <c r="G30883" s="81"/>
      <c r="AU30883" s="25"/>
    </row>
    <row r="30884">
      <c r="D30884" s="10"/>
      <c r="E30884" s="10"/>
      <c r="G30884" s="81"/>
      <c r="AU30884" s="25"/>
    </row>
    <row r="30885">
      <c r="D30885" s="10"/>
      <c r="E30885" s="10"/>
      <c r="G30885" s="81"/>
      <c r="AU30885" s="25"/>
    </row>
    <row r="30886">
      <c r="D30886" s="10"/>
      <c r="E30886" s="10"/>
      <c r="G30886" s="81"/>
      <c r="AU30886" s="25"/>
    </row>
    <row r="30887">
      <c r="D30887" s="10"/>
      <c r="E30887" s="10"/>
      <c r="G30887" s="81"/>
      <c r="AU30887" s="25"/>
    </row>
    <row r="30888">
      <c r="D30888" s="10"/>
      <c r="E30888" s="10"/>
      <c r="G30888" s="81"/>
      <c r="AU30888" s="25"/>
    </row>
    <row r="30889">
      <c r="D30889" s="10"/>
      <c r="E30889" s="10"/>
      <c r="G30889" s="81"/>
      <c r="AU30889" s="25"/>
    </row>
    <row r="30890">
      <c r="D30890" s="10"/>
      <c r="E30890" s="10"/>
      <c r="G30890" s="81"/>
      <c r="AU30890" s="25"/>
    </row>
    <row r="30891">
      <c r="D30891" s="10"/>
      <c r="E30891" s="10"/>
      <c r="G30891" s="81"/>
      <c r="AU30891" s="25"/>
    </row>
    <row r="30892">
      <c r="D30892" s="10"/>
      <c r="E30892" s="10"/>
      <c r="G30892" s="81"/>
      <c r="AU30892" s="25"/>
    </row>
    <row r="30893">
      <c r="D30893" s="10"/>
      <c r="E30893" s="10"/>
      <c r="G30893" s="81"/>
      <c r="AU30893" s="25"/>
    </row>
    <row r="30894">
      <c r="D30894" s="10"/>
      <c r="E30894" s="10"/>
      <c r="G30894" s="81"/>
      <c r="AU30894" s="25"/>
    </row>
    <row r="30895">
      <c r="D30895" s="10"/>
      <c r="E30895" s="10"/>
      <c r="G30895" s="81"/>
      <c r="AU30895" s="25"/>
    </row>
    <row r="30896">
      <c r="D30896" s="10"/>
      <c r="E30896" s="10"/>
      <c r="G30896" s="81"/>
      <c r="AU30896" s="25"/>
    </row>
    <row r="30897">
      <c r="D30897" s="10"/>
      <c r="E30897" s="10"/>
      <c r="G30897" s="81"/>
      <c r="AU30897" s="25"/>
    </row>
    <row r="30898">
      <c r="D30898" s="10"/>
      <c r="E30898" s="10"/>
      <c r="G30898" s="81"/>
      <c r="AU30898" s="25"/>
    </row>
    <row r="30899">
      <c r="D30899" s="10"/>
      <c r="E30899" s="10"/>
      <c r="G30899" s="81"/>
      <c r="AU30899" s="25"/>
    </row>
    <row r="30900">
      <c r="D30900" s="10"/>
      <c r="E30900" s="10"/>
      <c r="G30900" s="81"/>
      <c r="AU30900" s="25"/>
    </row>
    <row r="30901">
      <c r="D30901" s="10"/>
      <c r="E30901" s="10"/>
      <c r="G30901" s="81"/>
      <c r="AU30901" s="25"/>
    </row>
    <row r="30902">
      <c r="D30902" s="10"/>
      <c r="E30902" s="10"/>
      <c r="G30902" s="81"/>
      <c r="AU30902" s="25"/>
    </row>
    <row r="30903">
      <c r="D30903" s="10"/>
      <c r="E30903" s="10"/>
      <c r="G30903" s="81"/>
      <c r="AU30903" s="25"/>
    </row>
    <row r="30904">
      <c r="D30904" s="10"/>
      <c r="E30904" s="10"/>
      <c r="G30904" s="81"/>
      <c r="AU30904" s="25"/>
    </row>
    <row r="30905">
      <c r="D30905" s="10"/>
      <c r="E30905" s="10"/>
      <c r="G30905" s="81"/>
      <c r="AU30905" s="25"/>
    </row>
    <row r="30906">
      <c r="D30906" s="10"/>
      <c r="E30906" s="10"/>
      <c r="G30906" s="81"/>
      <c r="AU30906" s="25"/>
    </row>
    <row r="30907">
      <c r="D30907" s="10"/>
      <c r="E30907" s="10"/>
      <c r="G30907" s="81"/>
      <c r="AU30907" s="25"/>
    </row>
    <row r="30908">
      <c r="D30908" s="10"/>
      <c r="E30908" s="10"/>
      <c r="G30908" s="81"/>
      <c r="AU30908" s="25"/>
    </row>
    <row r="30909">
      <c r="D30909" s="10"/>
      <c r="E30909" s="10"/>
      <c r="G30909" s="81"/>
      <c r="AU30909" s="25"/>
    </row>
    <row r="30910">
      <c r="D30910" s="10"/>
      <c r="E30910" s="10"/>
      <c r="G30910" s="81"/>
      <c r="AU30910" s="25"/>
    </row>
    <row r="30911">
      <c r="D30911" s="10"/>
      <c r="E30911" s="10"/>
      <c r="G30911" s="81"/>
      <c r="AU30911" s="25"/>
    </row>
    <row r="30912">
      <c r="D30912" s="10"/>
      <c r="E30912" s="10"/>
      <c r="G30912" s="81"/>
      <c r="AU30912" s="25"/>
    </row>
    <row r="30913">
      <c r="D30913" s="10"/>
      <c r="E30913" s="10"/>
      <c r="G30913" s="81"/>
      <c r="AU30913" s="25"/>
    </row>
    <row r="30914">
      <c r="D30914" s="10"/>
      <c r="E30914" s="10"/>
      <c r="G30914" s="81"/>
      <c r="AU30914" s="25"/>
    </row>
    <row r="30915">
      <c r="D30915" s="10"/>
      <c r="E30915" s="10"/>
      <c r="G30915" s="81"/>
      <c r="AU30915" s="25"/>
    </row>
    <row r="30916">
      <c r="D30916" s="10"/>
      <c r="E30916" s="10"/>
      <c r="G30916" s="81"/>
      <c r="AU30916" s="25"/>
    </row>
    <row r="30917">
      <c r="D30917" s="10"/>
      <c r="E30917" s="10"/>
      <c r="G30917" s="81"/>
      <c r="AU30917" s="25"/>
    </row>
    <row r="30918">
      <c r="D30918" s="10"/>
      <c r="E30918" s="10"/>
      <c r="G30918" s="81"/>
      <c r="AU30918" s="25"/>
    </row>
    <row r="30919">
      <c r="D30919" s="10"/>
      <c r="E30919" s="10"/>
      <c r="G30919" s="81"/>
      <c r="AU30919" s="25"/>
    </row>
    <row r="30920">
      <c r="D30920" s="10"/>
      <c r="E30920" s="10"/>
      <c r="G30920" s="81"/>
      <c r="AU30920" s="25"/>
    </row>
    <row r="30921">
      <c r="D30921" s="10"/>
      <c r="E30921" s="10"/>
      <c r="G30921" s="81"/>
      <c r="AU30921" s="25"/>
    </row>
    <row r="30922">
      <c r="D30922" s="10"/>
      <c r="E30922" s="10"/>
      <c r="G30922" s="81"/>
      <c r="AU30922" s="25"/>
    </row>
    <row r="30923">
      <c r="D30923" s="10"/>
      <c r="E30923" s="10"/>
      <c r="G30923" s="81"/>
      <c r="AU30923" s="25"/>
    </row>
    <row r="30924">
      <c r="D30924" s="10"/>
      <c r="E30924" s="10"/>
      <c r="G30924" s="81"/>
      <c r="AU30924" s="25"/>
    </row>
    <row r="30925">
      <c r="D30925" s="10"/>
      <c r="E30925" s="10"/>
      <c r="G30925" s="81"/>
      <c r="AU30925" s="25"/>
    </row>
    <row r="30926">
      <c r="D30926" s="10"/>
      <c r="E30926" s="10"/>
      <c r="G30926" s="81"/>
      <c r="AU30926" s="25"/>
    </row>
    <row r="30927">
      <c r="D30927" s="10"/>
      <c r="E30927" s="10"/>
      <c r="G30927" s="81"/>
      <c r="AU30927" s="25"/>
    </row>
    <row r="30928">
      <c r="D30928" s="10"/>
      <c r="E30928" s="10"/>
      <c r="G30928" s="81"/>
      <c r="AU30928" s="25"/>
    </row>
    <row r="30929">
      <c r="D30929" s="10"/>
      <c r="E30929" s="10"/>
      <c r="G30929" s="81"/>
      <c r="AU30929" s="25"/>
    </row>
    <row r="30930">
      <c r="D30930" s="10"/>
      <c r="E30930" s="10"/>
      <c r="G30930" s="81"/>
      <c r="AU30930" s="25"/>
    </row>
    <row r="30931">
      <c r="D30931" s="10"/>
      <c r="E30931" s="10"/>
      <c r="G30931" s="81"/>
      <c r="AU30931" s="25"/>
    </row>
    <row r="30932">
      <c r="D30932" s="10"/>
      <c r="E30932" s="10"/>
      <c r="G30932" s="81"/>
      <c r="AU30932" s="25"/>
    </row>
    <row r="30933">
      <c r="D30933" s="10"/>
      <c r="E30933" s="10"/>
      <c r="G30933" s="81"/>
      <c r="AU30933" s="25"/>
    </row>
    <row r="30934">
      <c r="D30934" s="10"/>
      <c r="E30934" s="10"/>
      <c r="G30934" s="81"/>
      <c r="AU30934" s="25"/>
    </row>
    <row r="30935">
      <c r="D30935" s="10"/>
      <c r="E30935" s="10"/>
      <c r="G30935" s="81"/>
      <c r="AU30935" s="25"/>
    </row>
    <row r="30936">
      <c r="D30936" s="10"/>
      <c r="E30936" s="10"/>
      <c r="G30936" s="81"/>
      <c r="AU30936" s="25"/>
    </row>
    <row r="30937">
      <c r="D30937" s="10"/>
      <c r="E30937" s="10"/>
      <c r="G30937" s="81"/>
      <c r="AU30937" s="25"/>
    </row>
    <row r="30938">
      <c r="D30938" s="10"/>
      <c r="E30938" s="10"/>
      <c r="G30938" s="81"/>
      <c r="AU30938" s="25"/>
    </row>
    <row r="30939">
      <c r="D30939" s="10"/>
      <c r="E30939" s="10"/>
      <c r="G30939" s="81"/>
      <c r="AU30939" s="25"/>
    </row>
    <row r="30940">
      <c r="D30940" s="10"/>
      <c r="E30940" s="10"/>
      <c r="G30940" s="81"/>
      <c r="AU30940" s="25"/>
    </row>
    <row r="30941">
      <c r="D30941" s="10"/>
      <c r="E30941" s="10"/>
      <c r="G30941" s="81"/>
      <c r="AU30941" s="25"/>
    </row>
    <row r="30942">
      <c r="D30942" s="10"/>
      <c r="E30942" s="10"/>
      <c r="G30942" s="81"/>
      <c r="AU30942" s="25"/>
    </row>
    <row r="30943">
      <c r="D30943" s="10"/>
      <c r="E30943" s="10"/>
      <c r="G30943" s="81"/>
      <c r="AU30943" s="25"/>
    </row>
    <row r="30944">
      <c r="D30944" s="10"/>
      <c r="E30944" s="10"/>
      <c r="G30944" s="81"/>
      <c r="AU30944" s="25"/>
    </row>
    <row r="30945">
      <c r="D30945" s="10"/>
      <c r="E30945" s="10"/>
      <c r="G30945" s="81"/>
      <c r="AU30945" s="25"/>
    </row>
    <row r="30946">
      <c r="D30946" s="10"/>
      <c r="E30946" s="10"/>
      <c r="G30946" s="81"/>
      <c r="AU30946" s="25"/>
    </row>
    <row r="30947">
      <c r="D30947" s="10"/>
      <c r="E30947" s="10"/>
      <c r="G30947" s="81"/>
      <c r="AU30947" s="25"/>
    </row>
    <row r="30948">
      <c r="D30948" s="10"/>
      <c r="E30948" s="10"/>
      <c r="G30948" s="81"/>
      <c r="AU30948" s="25"/>
    </row>
    <row r="30949">
      <c r="D30949" s="10"/>
      <c r="E30949" s="10"/>
      <c r="G30949" s="81"/>
      <c r="AU30949" s="25"/>
    </row>
    <row r="30950">
      <c r="D30950" s="10"/>
      <c r="E30950" s="10"/>
      <c r="G30950" s="81"/>
      <c r="AU30950" s="25"/>
    </row>
    <row r="30951">
      <c r="D30951" s="10"/>
      <c r="E30951" s="10"/>
      <c r="G30951" s="81"/>
      <c r="AU30951" s="25"/>
    </row>
    <row r="30952">
      <c r="D30952" s="10"/>
      <c r="E30952" s="10"/>
      <c r="G30952" s="81"/>
      <c r="AU30952" s="25"/>
    </row>
    <row r="30953">
      <c r="D30953" s="10"/>
      <c r="E30953" s="10"/>
      <c r="G30953" s="81"/>
      <c r="AU30953" s="25"/>
    </row>
    <row r="30954">
      <c r="D30954" s="10"/>
      <c r="E30954" s="10"/>
      <c r="G30954" s="81"/>
      <c r="AU30954" s="25"/>
    </row>
    <row r="30955">
      <c r="D30955" s="10"/>
      <c r="E30955" s="10"/>
      <c r="G30955" s="81"/>
      <c r="AU30955" s="25"/>
    </row>
    <row r="30956">
      <c r="D30956" s="10"/>
      <c r="E30956" s="10"/>
      <c r="G30956" s="81"/>
      <c r="AU30956" s="25"/>
    </row>
    <row r="30957">
      <c r="D30957" s="10"/>
      <c r="E30957" s="10"/>
      <c r="G30957" s="81"/>
      <c r="AU30957" s="25"/>
    </row>
    <row r="30958">
      <c r="D30958" s="10"/>
      <c r="E30958" s="10"/>
      <c r="G30958" s="81"/>
      <c r="AU30958" s="25"/>
    </row>
    <row r="30959">
      <c r="D30959" s="10"/>
      <c r="E30959" s="10"/>
      <c r="G30959" s="81"/>
      <c r="AU30959" s="25"/>
    </row>
    <row r="30960">
      <c r="D30960" s="10"/>
      <c r="E30960" s="10"/>
      <c r="G30960" s="81"/>
      <c r="AU30960" s="25"/>
    </row>
    <row r="30961">
      <c r="D30961" s="10"/>
      <c r="E30961" s="10"/>
      <c r="G30961" s="81"/>
      <c r="AU30961" s="25"/>
    </row>
    <row r="30962">
      <c r="D30962" s="10"/>
      <c r="E30962" s="10"/>
      <c r="G30962" s="81"/>
      <c r="AU30962" s="25"/>
    </row>
    <row r="30963">
      <c r="D30963" s="10"/>
      <c r="E30963" s="10"/>
      <c r="G30963" s="81"/>
      <c r="AU30963" s="25"/>
    </row>
    <row r="30964">
      <c r="D30964" s="10"/>
      <c r="E30964" s="10"/>
      <c r="G30964" s="81"/>
      <c r="AU30964" s="25"/>
    </row>
    <row r="30965">
      <c r="D30965" s="10"/>
      <c r="E30965" s="10"/>
      <c r="G30965" s="81"/>
      <c r="AU30965" s="25"/>
    </row>
    <row r="30966">
      <c r="D30966" s="10"/>
      <c r="E30966" s="10"/>
      <c r="G30966" s="81"/>
      <c r="AU30966" s="25"/>
    </row>
    <row r="30967">
      <c r="D30967" s="10"/>
      <c r="E30967" s="10"/>
      <c r="G30967" s="81"/>
      <c r="AU30967" s="25"/>
    </row>
    <row r="30968">
      <c r="D30968" s="10"/>
      <c r="E30968" s="10"/>
      <c r="G30968" s="81"/>
      <c r="AU30968" s="25"/>
    </row>
    <row r="30969">
      <c r="D30969" s="10"/>
      <c r="E30969" s="10"/>
      <c r="G30969" s="81"/>
      <c r="AU30969" s="25"/>
    </row>
    <row r="30970">
      <c r="D30970" s="10"/>
      <c r="E30970" s="10"/>
      <c r="G30970" s="81"/>
      <c r="AU30970" s="25"/>
    </row>
    <row r="30971">
      <c r="D30971" s="10"/>
      <c r="E30971" s="10"/>
      <c r="G30971" s="81"/>
      <c r="AU30971" s="25"/>
    </row>
    <row r="30972">
      <c r="D30972" s="10"/>
      <c r="E30972" s="10"/>
      <c r="G30972" s="81"/>
      <c r="AU30972" s="25"/>
    </row>
    <row r="30973">
      <c r="D30973" s="10"/>
      <c r="E30973" s="10"/>
      <c r="G30973" s="81"/>
      <c r="AU30973" s="25"/>
    </row>
    <row r="30974">
      <c r="D30974" s="10"/>
      <c r="E30974" s="10"/>
      <c r="G30974" s="81"/>
      <c r="AU30974" s="25"/>
    </row>
    <row r="30975">
      <c r="D30975" s="10"/>
      <c r="E30975" s="10"/>
      <c r="G30975" s="81"/>
      <c r="AU30975" s="25"/>
    </row>
    <row r="30976">
      <c r="D30976" s="10"/>
      <c r="E30976" s="10"/>
      <c r="G30976" s="81"/>
      <c r="AU30976" s="25"/>
    </row>
    <row r="30977">
      <c r="D30977" s="10"/>
      <c r="E30977" s="10"/>
      <c r="G30977" s="81"/>
      <c r="AU30977" s="25"/>
    </row>
    <row r="30978">
      <c r="D30978" s="10"/>
      <c r="E30978" s="10"/>
      <c r="G30978" s="81"/>
      <c r="AU30978" s="25"/>
    </row>
    <row r="30979">
      <c r="D30979" s="10"/>
      <c r="E30979" s="10"/>
      <c r="G30979" s="81"/>
      <c r="AU30979" s="25"/>
    </row>
    <row r="30980">
      <c r="D30980" s="10"/>
      <c r="E30980" s="10"/>
      <c r="G30980" s="81"/>
      <c r="AU30980" s="25"/>
    </row>
    <row r="30981">
      <c r="D30981" s="10"/>
      <c r="E30981" s="10"/>
      <c r="G30981" s="81"/>
      <c r="AU30981" s="25"/>
    </row>
    <row r="30982">
      <c r="D30982" s="10"/>
      <c r="E30982" s="10"/>
      <c r="G30982" s="81"/>
      <c r="AU30982" s="25"/>
    </row>
    <row r="30983">
      <c r="D30983" s="10"/>
      <c r="E30983" s="10"/>
      <c r="G30983" s="81"/>
      <c r="AU30983" s="25"/>
    </row>
    <row r="30984">
      <c r="D30984" s="10"/>
      <c r="E30984" s="10"/>
      <c r="G30984" s="81"/>
      <c r="AU30984" s="25"/>
    </row>
    <row r="30985">
      <c r="D30985" s="10"/>
      <c r="E30985" s="10"/>
      <c r="G30985" s="81"/>
      <c r="AU30985" s="25"/>
    </row>
    <row r="30986">
      <c r="D30986" s="10"/>
      <c r="E30986" s="10"/>
      <c r="G30986" s="81"/>
      <c r="AU30986" s="25"/>
    </row>
    <row r="30987">
      <c r="D30987" s="10"/>
      <c r="E30987" s="10"/>
      <c r="G30987" s="81"/>
      <c r="AU30987" s="25"/>
    </row>
    <row r="30988">
      <c r="D30988" s="10"/>
      <c r="E30988" s="10"/>
      <c r="G30988" s="81"/>
      <c r="AU30988" s="25"/>
    </row>
    <row r="30989">
      <c r="D30989" s="10"/>
      <c r="E30989" s="10"/>
      <c r="G30989" s="81"/>
      <c r="AU30989" s="25"/>
    </row>
    <row r="30990">
      <c r="D30990" s="10"/>
      <c r="E30990" s="10"/>
      <c r="G30990" s="81"/>
      <c r="AU30990" s="25"/>
    </row>
    <row r="30991">
      <c r="D30991" s="10"/>
      <c r="E30991" s="10"/>
      <c r="G30991" s="81"/>
      <c r="AU30991" s="25"/>
    </row>
    <row r="30992">
      <c r="D30992" s="10"/>
      <c r="E30992" s="10"/>
      <c r="G30992" s="81"/>
      <c r="AU30992" s="25"/>
    </row>
    <row r="30993">
      <c r="D30993" s="10"/>
      <c r="E30993" s="10"/>
      <c r="G30993" s="81"/>
      <c r="AU30993" s="25"/>
    </row>
    <row r="30994">
      <c r="D30994" s="10"/>
      <c r="E30994" s="10"/>
      <c r="G30994" s="81"/>
      <c r="AU30994" s="25"/>
    </row>
    <row r="30995">
      <c r="D30995" s="10"/>
      <c r="E30995" s="10"/>
      <c r="G30995" s="81"/>
      <c r="AU30995" s="25"/>
    </row>
    <row r="30996">
      <c r="D30996" s="10"/>
      <c r="E30996" s="10"/>
      <c r="G30996" s="81"/>
      <c r="AU30996" s="25"/>
    </row>
    <row r="30997">
      <c r="D30997" s="10"/>
      <c r="E30997" s="10"/>
      <c r="G30997" s="81"/>
      <c r="AU30997" s="25"/>
    </row>
    <row r="30998">
      <c r="D30998" s="10"/>
      <c r="E30998" s="10"/>
      <c r="G30998" s="81"/>
      <c r="AU30998" s="25"/>
    </row>
    <row r="30999">
      <c r="D30999" s="10"/>
      <c r="E30999" s="10"/>
      <c r="G30999" s="81"/>
      <c r="AU30999" s="25"/>
    </row>
    <row r="31000">
      <c r="D31000" s="10"/>
      <c r="E31000" s="10"/>
      <c r="G31000" s="81"/>
      <c r="AU31000" s="25"/>
    </row>
    <row r="31001">
      <c r="D31001" s="10"/>
      <c r="E31001" s="10"/>
      <c r="G31001" s="81"/>
      <c r="AU31001" s="25"/>
    </row>
    <row r="31002">
      <c r="D31002" s="10"/>
      <c r="E31002" s="10"/>
      <c r="G31002" s="81"/>
      <c r="AU31002" s="25"/>
    </row>
    <row r="31003">
      <c r="D31003" s="10"/>
      <c r="E31003" s="10"/>
      <c r="G31003" s="81"/>
      <c r="AU31003" s="25"/>
    </row>
    <row r="31004">
      <c r="D31004" s="10"/>
      <c r="E31004" s="10"/>
      <c r="G31004" s="81"/>
      <c r="AU31004" s="25"/>
    </row>
    <row r="31005">
      <c r="D31005" s="10"/>
      <c r="E31005" s="10"/>
      <c r="G31005" s="81"/>
      <c r="AU31005" s="25"/>
    </row>
    <row r="31006">
      <c r="D31006" s="10"/>
      <c r="E31006" s="10"/>
      <c r="G31006" s="81"/>
      <c r="AU31006" s="25"/>
    </row>
    <row r="31007">
      <c r="D31007" s="10"/>
      <c r="E31007" s="10"/>
      <c r="G31007" s="81"/>
      <c r="AU31007" s="25"/>
    </row>
    <row r="31008">
      <c r="D31008" s="10"/>
      <c r="E31008" s="10"/>
      <c r="G31008" s="81"/>
      <c r="AU31008" s="25"/>
    </row>
    <row r="31009">
      <c r="D31009" s="10"/>
      <c r="E31009" s="10"/>
      <c r="G31009" s="81"/>
      <c r="AU31009" s="25"/>
    </row>
    <row r="31010">
      <c r="D31010" s="10"/>
      <c r="E31010" s="10"/>
      <c r="G31010" s="81"/>
      <c r="AU31010" s="25"/>
    </row>
    <row r="31011">
      <c r="D31011" s="10"/>
      <c r="E31011" s="10"/>
      <c r="G31011" s="81"/>
      <c r="AU31011" s="25"/>
    </row>
    <row r="31012">
      <c r="D31012" s="10"/>
      <c r="E31012" s="10"/>
      <c r="G31012" s="81"/>
      <c r="AU31012" s="25"/>
    </row>
    <row r="31013">
      <c r="D31013" s="10"/>
      <c r="E31013" s="10"/>
      <c r="G31013" s="81"/>
      <c r="AU31013" s="25"/>
    </row>
    <row r="31014">
      <c r="D31014" s="10"/>
      <c r="E31014" s="10"/>
      <c r="G31014" s="81"/>
      <c r="AU31014" s="25"/>
    </row>
    <row r="31015">
      <c r="D31015" s="10"/>
      <c r="E31015" s="10"/>
      <c r="G31015" s="81"/>
      <c r="AU31015" s="25"/>
    </row>
    <row r="31016">
      <c r="D31016" s="10"/>
      <c r="E31016" s="10"/>
      <c r="G31016" s="81"/>
      <c r="AU31016" s="25"/>
    </row>
    <row r="31017">
      <c r="D31017" s="10"/>
      <c r="E31017" s="10"/>
      <c r="G31017" s="81"/>
      <c r="AU31017" s="25"/>
    </row>
    <row r="31018">
      <c r="D31018" s="10"/>
      <c r="E31018" s="10"/>
      <c r="G31018" s="81"/>
      <c r="AU31018" s="25"/>
    </row>
    <row r="31019">
      <c r="D31019" s="10"/>
      <c r="E31019" s="10"/>
      <c r="G31019" s="81"/>
      <c r="AU31019" s="25"/>
    </row>
    <row r="31020">
      <c r="D31020" s="10"/>
      <c r="E31020" s="10"/>
      <c r="G31020" s="81"/>
      <c r="AU31020" s="25"/>
    </row>
    <row r="31021">
      <c r="D31021" s="10"/>
      <c r="E31021" s="10"/>
      <c r="G31021" s="81"/>
      <c r="AU31021" s="25"/>
    </row>
    <row r="31022">
      <c r="D31022" s="10"/>
      <c r="E31022" s="10"/>
      <c r="G31022" s="81"/>
      <c r="AU31022" s="25"/>
    </row>
    <row r="31023">
      <c r="D31023" s="10"/>
      <c r="E31023" s="10"/>
      <c r="G31023" s="81"/>
      <c r="AU31023" s="25"/>
    </row>
    <row r="31024">
      <c r="D31024" s="10"/>
      <c r="E31024" s="10"/>
      <c r="G31024" s="81"/>
      <c r="AU31024" s="25"/>
    </row>
    <row r="31025">
      <c r="D31025" s="10"/>
      <c r="E31025" s="10"/>
      <c r="G31025" s="81"/>
      <c r="AU31025" s="25"/>
    </row>
    <row r="31026">
      <c r="D31026" s="10"/>
      <c r="E31026" s="10"/>
      <c r="G31026" s="81"/>
      <c r="AU31026" s="25"/>
    </row>
    <row r="31027">
      <c r="D31027" s="10"/>
      <c r="E31027" s="10"/>
      <c r="G31027" s="81"/>
      <c r="AU31027" s="25"/>
    </row>
    <row r="31028">
      <c r="D31028" s="10"/>
      <c r="E31028" s="10"/>
      <c r="G31028" s="81"/>
      <c r="AU31028" s="25"/>
    </row>
    <row r="31029">
      <c r="D31029" s="10"/>
      <c r="E31029" s="10"/>
      <c r="G31029" s="81"/>
      <c r="AU31029" s="25"/>
    </row>
    <row r="31030">
      <c r="D31030" s="10"/>
      <c r="E31030" s="10"/>
      <c r="G31030" s="81"/>
      <c r="AU31030" s="25"/>
    </row>
    <row r="31031">
      <c r="D31031" s="10"/>
      <c r="E31031" s="10"/>
      <c r="G31031" s="81"/>
      <c r="AU31031" s="25"/>
    </row>
    <row r="31032">
      <c r="D31032" s="10"/>
      <c r="E31032" s="10"/>
      <c r="G31032" s="81"/>
      <c r="AU31032" s="25"/>
    </row>
    <row r="31033">
      <c r="D31033" s="10"/>
      <c r="E31033" s="10"/>
      <c r="G31033" s="81"/>
      <c r="AU31033" s="25"/>
    </row>
    <row r="31034">
      <c r="D31034" s="10"/>
      <c r="E31034" s="10"/>
      <c r="G31034" s="81"/>
      <c r="AU31034" s="25"/>
    </row>
    <row r="31035">
      <c r="D31035" s="10"/>
      <c r="E31035" s="10"/>
      <c r="G31035" s="81"/>
      <c r="AU31035" s="25"/>
    </row>
    <row r="31036">
      <c r="D31036" s="10"/>
      <c r="E31036" s="10"/>
      <c r="G31036" s="81"/>
      <c r="AU31036" s="25"/>
    </row>
    <row r="31037">
      <c r="D31037" s="10"/>
      <c r="E31037" s="10"/>
      <c r="G31037" s="81"/>
      <c r="AU31037" s="25"/>
    </row>
    <row r="31038">
      <c r="D31038" s="10"/>
      <c r="E31038" s="10"/>
      <c r="G31038" s="81"/>
      <c r="AU31038" s="25"/>
    </row>
    <row r="31039">
      <c r="D31039" s="10"/>
      <c r="E31039" s="10"/>
      <c r="G31039" s="81"/>
      <c r="AU31039" s="25"/>
    </row>
    <row r="31040">
      <c r="D31040" s="10"/>
      <c r="E31040" s="10"/>
      <c r="G31040" s="81"/>
      <c r="AU31040" s="25"/>
    </row>
    <row r="31041">
      <c r="D31041" s="10"/>
      <c r="E31041" s="10"/>
      <c r="G31041" s="81"/>
      <c r="AU31041" s="25"/>
    </row>
    <row r="31042">
      <c r="D31042" s="10"/>
      <c r="E31042" s="10"/>
      <c r="G31042" s="81"/>
      <c r="AU31042" s="25"/>
    </row>
    <row r="31043">
      <c r="D31043" s="10"/>
      <c r="E31043" s="10"/>
      <c r="G31043" s="81"/>
      <c r="AU31043" s="25"/>
    </row>
    <row r="31044">
      <c r="D31044" s="10"/>
      <c r="E31044" s="10"/>
      <c r="G31044" s="81"/>
      <c r="AU31044" s="25"/>
    </row>
    <row r="31045">
      <c r="D31045" s="10"/>
      <c r="E31045" s="10"/>
      <c r="G31045" s="81"/>
      <c r="AU31045" s="25"/>
    </row>
    <row r="31046">
      <c r="D31046" s="10"/>
      <c r="E31046" s="10"/>
      <c r="G31046" s="81"/>
      <c r="AU31046" s="25"/>
    </row>
    <row r="31047">
      <c r="D31047" s="10"/>
      <c r="E31047" s="10"/>
      <c r="G31047" s="81"/>
      <c r="AU31047" s="25"/>
    </row>
    <row r="31048">
      <c r="D31048" s="10"/>
      <c r="E31048" s="10"/>
      <c r="G31048" s="81"/>
      <c r="AU31048" s="25"/>
    </row>
    <row r="31049">
      <c r="D31049" s="10"/>
      <c r="E31049" s="10"/>
      <c r="G31049" s="81"/>
      <c r="AU31049" s="25"/>
    </row>
    <row r="31050">
      <c r="D31050" s="10"/>
      <c r="E31050" s="10"/>
      <c r="G31050" s="81"/>
      <c r="AU31050" s="25"/>
    </row>
    <row r="31051">
      <c r="D31051" s="10"/>
      <c r="E31051" s="10"/>
      <c r="G31051" s="81"/>
      <c r="AU31051" s="25"/>
    </row>
    <row r="31052">
      <c r="D31052" s="10"/>
      <c r="E31052" s="10"/>
      <c r="G31052" s="81"/>
      <c r="AU31052" s="25"/>
    </row>
    <row r="31053">
      <c r="D31053" s="10"/>
      <c r="E31053" s="10"/>
      <c r="G31053" s="81"/>
      <c r="AU31053" s="25"/>
    </row>
    <row r="31054">
      <c r="D31054" s="10"/>
      <c r="E31054" s="10"/>
      <c r="G31054" s="81"/>
      <c r="AU31054" s="25"/>
    </row>
    <row r="31055">
      <c r="D31055" s="10"/>
      <c r="E31055" s="10"/>
      <c r="G31055" s="81"/>
      <c r="AU31055" s="25"/>
    </row>
    <row r="31056">
      <c r="D31056" s="10"/>
      <c r="E31056" s="10"/>
      <c r="G31056" s="81"/>
      <c r="AU31056" s="25"/>
    </row>
    <row r="31057">
      <c r="D31057" s="10"/>
      <c r="E31057" s="10"/>
      <c r="G31057" s="81"/>
      <c r="AU31057" s="25"/>
    </row>
    <row r="31058">
      <c r="D31058" s="10"/>
      <c r="E31058" s="10"/>
      <c r="G31058" s="81"/>
      <c r="AU31058" s="25"/>
    </row>
    <row r="31059">
      <c r="D31059" s="10"/>
      <c r="E31059" s="10"/>
      <c r="G31059" s="81"/>
      <c r="AU31059" s="25"/>
    </row>
    <row r="31060">
      <c r="D31060" s="10"/>
      <c r="E31060" s="10"/>
      <c r="G31060" s="81"/>
      <c r="AU31060" s="25"/>
    </row>
    <row r="31061">
      <c r="D31061" s="10"/>
      <c r="E31061" s="10"/>
      <c r="G31061" s="81"/>
      <c r="AU31061" s="25"/>
    </row>
    <row r="31062">
      <c r="D31062" s="10"/>
      <c r="E31062" s="10"/>
      <c r="G31062" s="81"/>
      <c r="AU31062" s="25"/>
    </row>
    <row r="31063">
      <c r="D31063" s="10"/>
      <c r="E31063" s="10"/>
      <c r="G31063" s="81"/>
      <c r="AU31063" s="25"/>
    </row>
    <row r="31064">
      <c r="D31064" s="10"/>
      <c r="E31064" s="10"/>
      <c r="G31064" s="81"/>
      <c r="AU31064" s="25"/>
    </row>
    <row r="31065">
      <c r="D31065" s="10"/>
      <c r="E31065" s="10"/>
      <c r="G31065" s="81"/>
      <c r="AU31065" s="25"/>
    </row>
    <row r="31066">
      <c r="D31066" s="10"/>
      <c r="E31066" s="10"/>
      <c r="G31066" s="81"/>
      <c r="AU31066" s="25"/>
    </row>
    <row r="31067">
      <c r="D31067" s="10"/>
      <c r="E31067" s="10"/>
      <c r="G31067" s="81"/>
      <c r="AU31067" s="25"/>
    </row>
    <row r="31068">
      <c r="D31068" s="10"/>
      <c r="E31068" s="10"/>
      <c r="G31068" s="81"/>
      <c r="AU31068" s="25"/>
    </row>
    <row r="31069">
      <c r="D31069" s="10"/>
      <c r="E31069" s="10"/>
      <c r="G31069" s="81"/>
      <c r="AU31069" s="25"/>
    </row>
    <row r="31070">
      <c r="D31070" s="10"/>
      <c r="E31070" s="10"/>
      <c r="G31070" s="81"/>
      <c r="AU31070" s="25"/>
    </row>
    <row r="31071">
      <c r="D31071" s="10"/>
      <c r="E31071" s="10"/>
      <c r="G31071" s="81"/>
      <c r="AU31071" s="25"/>
    </row>
    <row r="31072">
      <c r="D31072" s="10"/>
      <c r="E31072" s="10"/>
      <c r="G31072" s="81"/>
      <c r="AU31072" s="25"/>
    </row>
    <row r="31073">
      <c r="D31073" s="10"/>
      <c r="E31073" s="10"/>
      <c r="G31073" s="81"/>
      <c r="AU31073" s="25"/>
    </row>
    <row r="31074">
      <c r="D31074" s="10"/>
      <c r="E31074" s="10"/>
      <c r="G31074" s="81"/>
      <c r="AU31074" s="25"/>
    </row>
    <row r="31075">
      <c r="D31075" s="10"/>
      <c r="E31075" s="10"/>
      <c r="G31075" s="81"/>
      <c r="AU31075" s="25"/>
    </row>
    <row r="31076">
      <c r="D31076" s="10"/>
      <c r="E31076" s="10"/>
      <c r="G31076" s="81"/>
      <c r="AU31076" s="25"/>
    </row>
    <row r="31077">
      <c r="D31077" s="10"/>
      <c r="E31077" s="10"/>
      <c r="G31077" s="81"/>
      <c r="AU31077" s="25"/>
    </row>
    <row r="31078">
      <c r="D31078" s="10"/>
      <c r="E31078" s="10"/>
      <c r="G31078" s="81"/>
      <c r="AU31078" s="25"/>
    </row>
    <row r="31079">
      <c r="D31079" s="10"/>
      <c r="E31079" s="10"/>
      <c r="G31079" s="81"/>
      <c r="AU31079" s="25"/>
    </row>
    <row r="31080">
      <c r="D31080" s="10"/>
      <c r="E31080" s="10"/>
      <c r="G31080" s="81"/>
      <c r="AU31080" s="25"/>
    </row>
    <row r="31081">
      <c r="D31081" s="10"/>
      <c r="E31081" s="10"/>
      <c r="G31081" s="81"/>
      <c r="AU31081" s="25"/>
    </row>
    <row r="31082">
      <c r="D31082" s="10"/>
      <c r="E31082" s="10"/>
      <c r="G31082" s="81"/>
      <c r="AU31082" s="25"/>
    </row>
    <row r="31083">
      <c r="D31083" s="10"/>
      <c r="E31083" s="10"/>
      <c r="G31083" s="81"/>
      <c r="AU31083" s="25"/>
    </row>
    <row r="31084">
      <c r="D31084" s="10"/>
      <c r="E31084" s="10"/>
      <c r="G31084" s="81"/>
      <c r="AU31084" s="25"/>
    </row>
    <row r="31085">
      <c r="D31085" s="10"/>
      <c r="E31085" s="10"/>
      <c r="G31085" s="81"/>
      <c r="AU31085" s="25"/>
    </row>
    <row r="31086">
      <c r="D31086" s="10"/>
      <c r="E31086" s="10"/>
      <c r="G31086" s="81"/>
      <c r="AU31086" s="25"/>
    </row>
    <row r="31087">
      <c r="D31087" s="10"/>
      <c r="E31087" s="10"/>
      <c r="G31087" s="81"/>
      <c r="AU31087" s="25"/>
    </row>
    <row r="31088">
      <c r="D31088" s="10"/>
      <c r="E31088" s="10"/>
      <c r="G31088" s="81"/>
      <c r="AU31088" s="25"/>
    </row>
    <row r="31089">
      <c r="D31089" s="10"/>
      <c r="E31089" s="10"/>
      <c r="G31089" s="81"/>
      <c r="AU31089" s="25"/>
    </row>
    <row r="31090">
      <c r="D31090" s="10"/>
      <c r="E31090" s="10"/>
      <c r="G31090" s="81"/>
      <c r="AU31090" s="25"/>
    </row>
    <row r="31091">
      <c r="D31091" s="10"/>
      <c r="E31091" s="10"/>
      <c r="G31091" s="81"/>
      <c r="AU31091" s="25"/>
    </row>
    <row r="31092">
      <c r="D31092" s="10"/>
      <c r="E31092" s="10"/>
      <c r="G31092" s="81"/>
      <c r="AU31092" s="25"/>
    </row>
    <row r="31093">
      <c r="D31093" s="10"/>
      <c r="E31093" s="10"/>
      <c r="G31093" s="81"/>
      <c r="AU31093" s="25"/>
    </row>
    <row r="31094">
      <c r="D31094" s="10"/>
      <c r="E31094" s="10"/>
      <c r="G31094" s="81"/>
      <c r="AU31094" s="25"/>
    </row>
    <row r="31095">
      <c r="D31095" s="10"/>
      <c r="E31095" s="10"/>
      <c r="G31095" s="81"/>
      <c r="AU31095" s="25"/>
    </row>
    <row r="31096">
      <c r="D31096" s="10"/>
      <c r="E31096" s="10"/>
      <c r="G31096" s="81"/>
      <c r="AU31096" s="25"/>
    </row>
    <row r="31097">
      <c r="D31097" s="10"/>
      <c r="E31097" s="10"/>
      <c r="G31097" s="81"/>
      <c r="AU31097" s="25"/>
    </row>
    <row r="31098">
      <c r="D31098" s="10"/>
      <c r="E31098" s="10"/>
      <c r="G31098" s="81"/>
      <c r="AU31098" s="25"/>
    </row>
    <row r="31099">
      <c r="D31099" s="10"/>
      <c r="E31099" s="10"/>
      <c r="G31099" s="81"/>
      <c r="AU31099" s="25"/>
    </row>
    <row r="31100">
      <c r="D31100" s="10"/>
      <c r="E31100" s="10"/>
      <c r="G31100" s="81"/>
      <c r="AU31100" s="25"/>
    </row>
    <row r="31101">
      <c r="D31101" s="10"/>
      <c r="E31101" s="10"/>
      <c r="G31101" s="81"/>
      <c r="AU31101" s="25"/>
    </row>
    <row r="31102">
      <c r="D31102" s="10"/>
      <c r="E31102" s="10"/>
      <c r="G31102" s="81"/>
      <c r="AU31102" s="25"/>
    </row>
    <row r="31103">
      <c r="D31103" s="10"/>
      <c r="E31103" s="10"/>
      <c r="G31103" s="81"/>
      <c r="AU31103" s="25"/>
    </row>
    <row r="31104">
      <c r="D31104" s="10"/>
      <c r="E31104" s="10"/>
      <c r="G31104" s="81"/>
      <c r="AU31104" s="25"/>
    </row>
    <row r="31105">
      <c r="D31105" s="10"/>
      <c r="E31105" s="10"/>
      <c r="G31105" s="81"/>
      <c r="AU31105" s="25"/>
    </row>
    <row r="31106">
      <c r="D31106" s="10"/>
      <c r="E31106" s="10"/>
      <c r="G31106" s="81"/>
      <c r="AU31106" s="25"/>
    </row>
    <row r="31107">
      <c r="D31107" s="10"/>
      <c r="E31107" s="10"/>
      <c r="G31107" s="81"/>
      <c r="AU31107" s="25"/>
    </row>
    <row r="31108">
      <c r="D31108" s="10"/>
      <c r="E31108" s="10"/>
      <c r="G31108" s="81"/>
      <c r="AU31108" s="25"/>
    </row>
    <row r="31109">
      <c r="D31109" s="10"/>
      <c r="E31109" s="10"/>
      <c r="G31109" s="81"/>
      <c r="AU31109" s="25"/>
    </row>
    <row r="31110">
      <c r="D31110" s="10"/>
      <c r="E31110" s="10"/>
      <c r="G31110" s="81"/>
      <c r="AU31110" s="25"/>
    </row>
    <row r="31111">
      <c r="D31111" s="10"/>
      <c r="E31111" s="10"/>
      <c r="G31111" s="81"/>
      <c r="AU31111" s="25"/>
    </row>
    <row r="31112">
      <c r="D31112" s="10"/>
      <c r="E31112" s="10"/>
      <c r="G31112" s="81"/>
      <c r="AU31112" s="25"/>
    </row>
    <row r="31113">
      <c r="D31113" s="10"/>
      <c r="E31113" s="10"/>
      <c r="G31113" s="81"/>
      <c r="AU31113" s="25"/>
    </row>
    <row r="31114">
      <c r="D31114" s="10"/>
      <c r="E31114" s="10"/>
      <c r="G31114" s="81"/>
      <c r="AU31114" s="25"/>
    </row>
    <row r="31115">
      <c r="D31115" s="10"/>
      <c r="E31115" s="10"/>
      <c r="G31115" s="81"/>
      <c r="AU31115" s="25"/>
    </row>
    <row r="31116">
      <c r="D31116" s="10"/>
      <c r="E31116" s="10"/>
      <c r="G31116" s="81"/>
      <c r="AU31116" s="25"/>
    </row>
    <row r="31117">
      <c r="D31117" s="10"/>
      <c r="E31117" s="10"/>
      <c r="G31117" s="81"/>
      <c r="AU31117" s="25"/>
    </row>
    <row r="31118">
      <c r="D31118" s="10"/>
      <c r="E31118" s="10"/>
      <c r="G31118" s="81"/>
      <c r="AU31118" s="25"/>
    </row>
    <row r="31119">
      <c r="D31119" s="10"/>
      <c r="E31119" s="10"/>
      <c r="G31119" s="81"/>
      <c r="AU31119" s="25"/>
    </row>
    <row r="31120">
      <c r="D31120" s="10"/>
      <c r="E31120" s="10"/>
      <c r="G31120" s="81"/>
      <c r="AU31120" s="25"/>
    </row>
    <row r="31121">
      <c r="D31121" s="10"/>
      <c r="E31121" s="10"/>
      <c r="G31121" s="81"/>
      <c r="AU31121" s="25"/>
    </row>
    <row r="31122">
      <c r="D31122" s="10"/>
      <c r="E31122" s="10"/>
      <c r="G31122" s="81"/>
      <c r="AU31122" s="25"/>
    </row>
    <row r="31123">
      <c r="D31123" s="10"/>
      <c r="E31123" s="10"/>
      <c r="G31123" s="81"/>
      <c r="AU31123" s="25"/>
    </row>
    <row r="31124">
      <c r="D31124" s="10"/>
      <c r="E31124" s="10"/>
      <c r="G31124" s="81"/>
      <c r="AU31124" s="25"/>
    </row>
    <row r="31125">
      <c r="D31125" s="10"/>
      <c r="E31125" s="10"/>
      <c r="G31125" s="81"/>
      <c r="AU31125" s="25"/>
    </row>
    <row r="31126">
      <c r="D31126" s="10"/>
      <c r="E31126" s="10"/>
      <c r="G31126" s="81"/>
      <c r="AU31126" s="25"/>
    </row>
    <row r="31127">
      <c r="D31127" s="10"/>
      <c r="E31127" s="10"/>
      <c r="G31127" s="81"/>
      <c r="AU31127" s="25"/>
    </row>
    <row r="31128">
      <c r="D31128" s="10"/>
      <c r="E31128" s="10"/>
      <c r="G31128" s="81"/>
      <c r="AU31128" s="25"/>
    </row>
    <row r="31129">
      <c r="D31129" s="10"/>
      <c r="E31129" s="10"/>
      <c r="G31129" s="81"/>
      <c r="AU31129" s="25"/>
    </row>
    <row r="31130">
      <c r="D31130" s="10"/>
      <c r="E31130" s="10"/>
      <c r="G31130" s="81"/>
      <c r="AU31130" s="25"/>
    </row>
    <row r="31131">
      <c r="D31131" s="10"/>
      <c r="E31131" s="10"/>
      <c r="G31131" s="81"/>
      <c r="AU31131" s="25"/>
    </row>
    <row r="31132">
      <c r="D31132" s="10"/>
      <c r="E31132" s="10"/>
      <c r="G31132" s="81"/>
      <c r="AU31132" s="25"/>
    </row>
    <row r="31133">
      <c r="D31133" s="10"/>
      <c r="E31133" s="10"/>
      <c r="G31133" s="81"/>
      <c r="AU31133" s="25"/>
    </row>
    <row r="31134">
      <c r="D31134" s="10"/>
      <c r="E31134" s="10"/>
      <c r="G31134" s="81"/>
      <c r="AU31134" s="25"/>
    </row>
    <row r="31135">
      <c r="D31135" s="10"/>
      <c r="E31135" s="10"/>
      <c r="G31135" s="81"/>
      <c r="AU31135" s="25"/>
    </row>
    <row r="31136">
      <c r="D31136" s="10"/>
      <c r="E31136" s="10"/>
      <c r="G31136" s="81"/>
      <c r="AU31136" s="25"/>
    </row>
    <row r="31137">
      <c r="D31137" s="10"/>
      <c r="E31137" s="10"/>
      <c r="G31137" s="81"/>
      <c r="AU31137" s="25"/>
    </row>
    <row r="31138">
      <c r="D31138" s="10"/>
      <c r="E31138" s="10"/>
      <c r="G31138" s="81"/>
      <c r="AU31138" s="25"/>
    </row>
    <row r="31139">
      <c r="D31139" s="10"/>
      <c r="E31139" s="10"/>
      <c r="G31139" s="81"/>
      <c r="AU31139" s="25"/>
    </row>
    <row r="31140">
      <c r="D31140" s="10"/>
      <c r="E31140" s="10"/>
      <c r="G31140" s="81"/>
      <c r="AU31140" s="25"/>
    </row>
    <row r="31141">
      <c r="D31141" s="10"/>
      <c r="E31141" s="10"/>
      <c r="G31141" s="81"/>
      <c r="AU31141" s="25"/>
    </row>
    <row r="31142">
      <c r="D31142" s="10"/>
      <c r="E31142" s="10"/>
      <c r="G31142" s="81"/>
      <c r="AU31142" s="25"/>
    </row>
    <row r="31143">
      <c r="D31143" s="10"/>
      <c r="E31143" s="10"/>
      <c r="G31143" s="81"/>
      <c r="AU31143" s="25"/>
    </row>
    <row r="31144">
      <c r="D31144" s="10"/>
      <c r="E31144" s="10"/>
      <c r="G31144" s="81"/>
      <c r="AU31144" s="25"/>
    </row>
    <row r="31145">
      <c r="D31145" s="10"/>
      <c r="E31145" s="10"/>
      <c r="G31145" s="81"/>
      <c r="AU31145" s="25"/>
    </row>
    <row r="31146">
      <c r="D31146" s="10"/>
      <c r="E31146" s="10"/>
      <c r="G31146" s="81"/>
      <c r="AU31146" s="25"/>
    </row>
    <row r="31147">
      <c r="D31147" s="10"/>
      <c r="E31147" s="10"/>
      <c r="G31147" s="81"/>
      <c r="AU31147" s="25"/>
    </row>
    <row r="31148">
      <c r="D31148" s="10"/>
      <c r="E31148" s="10"/>
      <c r="G31148" s="81"/>
      <c r="AU31148" s="25"/>
    </row>
    <row r="31149">
      <c r="D31149" s="10"/>
      <c r="E31149" s="10"/>
      <c r="G31149" s="81"/>
      <c r="AU31149" s="25"/>
    </row>
    <row r="31150">
      <c r="D31150" s="10"/>
      <c r="E31150" s="10"/>
      <c r="G31150" s="81"/>
      <c r="AU31150" s="25"/>
    </row>
    <row r="31151">
      <c r="D31151" s="10"/>
      <c r="E31151" s="10"/>
      <c r="G31151" s="81"/>
      <c r="AU31151" s="25"/>
    </row>
    <row r="31152">
      <c r="D31152" s="10"/>
      <c r="E31152" s="10"/>
      <c r="G31152" s="81"/>
      <c r="AU31152" s="25"/>
    </row>
    <row r="31153">
      <c r="D31153" s="10"/>
      <c r="E31153" s="10"/>
      <c r="G31153" s="81"/>
      <c r="AU31153" s="25"/>
    </row>
    <row r="31154">
      <c r="D31154" s="10"/>
      <c r="E31154" s="10"/>
      <c r="G31154" s="81"/>
      <c r="AU31154" s="25"/>
    </row>
    <row r="31155">
      <c r="D31155" s="10"/>
      <c r="E31155" s="10"/>
      <c r="G31155" s="81"/>
      <c r="AU31155" s="25"/>
    </row>
    <row r="31156">
      <c r="D31156" s="10"/>
      <c r="E31156" s="10"/>
      <c r="G31156" s="81"/>
      <c r="AU31156" s="25"/>
    </row>
    <row r="31157">
      <c r="D31157" s="10"/>
      <c r="E31157" s="10"/>
      <c r="G31157" s="81"/>
      <c r="AU31157" s="25"/>
    </row>
    <row r="31158">
      <c r="D31158" s="10"/>
      <c r="E31158" s="10"/>
      <c r="G31158" s="81"/>
      <c r="AU31158" s="25"/>
    </row>
    <row r="31159">
      <c r="D31159" s="10"/>
      <c r="E31159" s="10"/>
      <c r="G31159" s="81"/>
      <c r="AU31159" s="25"/>
    </row>
    <row r="31160">
      <c r="D31160" s="10"/>
      <c r="E31160" s="10"/>
      <c r="G31160" s="81"/>
      <c r="AU31160" s="25"/>
    </row>
    <row r="31161">
      <c r="D31161" s="10"/>
      <c r="E31161" s="10"/>
      <c r="G31161" s="81"/>
      <c r="AU31161" s="25"/>
    </row>
    <row r="31162">
      <c r="D31162" s="10"/>
      <c r="E31162" s="10"/>
      <c r="G31162" s="81"/>
      <c r="AU31162" s="25"/>
    </row>
    <row r="31163">
      <c r="D31163" s="10"/>
      <c r="E31163" s="10"/>
      <c r="G31163" s="81"/>
      <c r="AU31163" s="25"/>
    </row>
    <row r="31164">
      <c r="D31164" s="10"/>
      <c r="E31164" s="10"/>
      <c r="G31164" s="81"/>
      <c r="AU31164" s="25"/>
    </row>
    <row r="31165">
      <c r="D31165" s="10"/>
      <c r="E31165" s="10"/>
      <c r="G31165" s="81"/>
      <c r="AU31165" s="25"/>
    </row>
    <row r="31166">
      <c r="D31166" s="10"/>
      <c r="E31166" s="10"/>
      <c r="G31166" s="81"/>
      <c r="AU31166" s="25"/>
    </row>
    <row r="31167">
      <c r="D31167" s="10"/>
      <c r="E31167" s="10"/>
      <c r="G31167" s="81"/>
      <c r="AU31167" s="25"/>
    </row>
    <row r="31168">
      <c r="D31168" s="10"/>
      <c r="E31168" s="10"/>
      <c r="G31168" s="81"/>
      <c r="AU31168" s="25"/>
    </row>
    <row r="31169">
      <c r="D31169" s="10"/>
      <c r="E31169" s="10"/>
      <c r="G31169" s="81"/>
      <c r="AU31169" s="25"/>
    </row>
    <row r="31170">
      <c r="D31170" s="10"/>
      <c r="E31170" s="10"/>
      <c r="G31170" s="81"/>
      <c r="AU31170" s="25"/>
    </row>
    <row r="31171">
      <c r="D31171" s="10"/>
      <c r="E31171" s="10"/>
      <c r="G31171" s="81"/>
      <c r="AU31171" s="25"/>
    </row>
    <row r="31172">
      <c r="D31172" s="10"/>
      <c r="E31172" s="10"/>
      <c r="G31172" s="81"/>
      <c r="AU31172" s="25"/>
    </row>
    <row r="31173">
      <c r="D31173" s="10"/>
      <c r="E31173" s="10"/>
      <c r="G31173" s="81"/>
      <c r="AU31173" s="25"/>
    </row>
    <row r="31174">
      <c r="D31174" s="10"/>
      <c r="E31174" s="10"/>
      <c r="G31174" s="81"/>
      <c r="AU31174" s="25"/>
    </row>
    <row r="31175">
      <c r="D31175" s="10"/>
      <c r="E31175" s="10"/>
      <c r="G31175" s="81"/>
      <c r="AU31175" s="25"/>
    </row>
    <row r="31176">
      <c r="D31176" s="10"/>
      <c r="E31176" s="10"/>
      <c r="G31176" s="81"/>
      <c r="AU31176" s="25"/>
    </row>
    <row r="31177">
      <c r="D31177" s="10"/>
      <c r="E31177" s="10"/>
      <c r="G31177" s="81"/>
      <c r="AU31177" s="25"/>
    </row>
    <row r="31178">
      <c r="D31178" s="10"/>
      <c r="E31178" s="10"/>
      <c r="G31178" s="81"/>
      <c r="AU31178" s="25"/>
    </row>
    <row r="31179">
      <c r="D31179" s="10"/>
      <c r="E31179" s="10"/>
      <c r="G31179" s="81"/>
      <c r="AU31179" s="25"/>
    </row>
    <row r="31180">
      <c r="D31180" s="10"/>
      <c r="E31180" s="10"/>
      <c r="G31180" s="81"/>
      <c r="AU31180" s="25"/>
    </row>
    <row r="31181">
      <c r="D31181" s="10"/>
      <c r="E31181" s="10"/>
      <c r="G31181" s="81"/>
      <c r="AU31181" s="25"/>
    </row>
    <row r="31182">
      <c r="D31182" s="10"/>
      <c r="E31182" s="10"/>
      <c r="G31182" s="81"/>
      <c r="AU31182" s="25"/>
    </row>
    <row r="31183">
      <c r="D31183" s="10"/>
      <c r="E31183" s="10"/>
      <c r="G31183" s="81"/>
      <c r="AU31183" s="25"/>
    </row>
    <row r="31184">
      <c r="D31184" s="10"/>
      <c r="E31184" s="10"/>
      <c r="G31184" s="81"/>
      <c r="AU31184" s="25"/>
    </row>
    <row r="31185">
      <c r="D31185" s="10"/>
      <c r="E31185" s="10"/>
      <c r="G31185" s="81"/>
      <c r="AU31185" s="25"/>
    </row>
    <row r="31186">
      <c r="D31186" s="10"/>
      <c r="E31186" s="10"/>
      <c r="G31186" s="81"/>
      <c r="AU31186" s="25"/>
    </row>
    <row r="31187">
      <c r="D31187" s="10"/>
      <c r="E31187" s="10"/>
      <c r="G31187" s="81"/>
      <c r="AU31187" s="25"/>
    </row>
    <row r="31188">
      <c r="D31188" s="10"/>
      <c r="E31188" s="10"/>
      <c r="G31188" s="81"/>
      <c r="AU31188" s="25"/>
    </row>
    <row r="31189">
      <c r="D31189" s="10"/>
      <c r="E31189" s="10"/>
      <c r="G31189" s="81"/>
      <c r="AU31189" s="25"/>
    </row>
    <row r="31190">
      <c r="D31190" s="10"/>
      <c r="E31190" s="10"/>
      <c r="G31190" s="81"/>
      <c r="AU31190" s="25"/>
    </row>
    <row r="31191">
      <c r="D31191" s="10"/>
      <c r="E31191" s="10"/>
      <c r="G31191" s="81"/>
      <c r="AU31191" s="25"/>
    </row>
    <row r="31192">
      <c r="D31192" s="10"/>
      <c r="E31192" s="10"/>
      <c r="G31192" s="81"/>
      <c r="AU31192" s="25"/>
    </row>
    <row r="31193">
      <c r="D31193" s="10"/>
      <c r="E31193" s="10"/>
      <c r="G31193" s="81"/>
      <c r="AU31193" s="25"/>
    </row>
    <row r="31194">
      <c r="D31194" s="10"/>
      <c r="E31194" s="10"/>
      <c r="G31194" s="81"/>
      <c r="AU31194" s="25"/>
    </row>
    <row r="31195">
      <c r="D31195" s="10"/>
      <c r="E31195" s="10"/>
      <c r="G31195" s="81"/>
      <c r="AU31195" s="25"/>
    </row>
    <row r="31196">
      <c r="D31196" s="10"/>
      <c r="E31196" s="10"/>
      <c r="G31196" s="81"/>
      <c r="AU31196" s="25"/>
    </row>
    <row r="31197">
      <c r="D31197" s="10"/>
      <c r="E31197" s="10"/>
      <c r="G31197" s="81"/>
      <c r="AU31197" s="25"/>
    </row>
    <row r="31198">
      <c r="D31198" s="10"/>
      <c r="E31198" s="10"/>
      <c r="G31198" s="81"/>
      <c r="AU31198" s="25"/>
    </row>
    <row r="31199">
      <c r="D31199" s="10"/>
      <c r="E31199" s="10"/>
      <c r="G31199" s="81"/>
      <c r="AU31199" s="25"/>
    </row>
    <row r="31200">
      <c r="D31200" s="10"/>
      <c r="E31200" s="10"/>
      <c r="G31200" s="81"/>
      <c r="AU31200" s="25"/>
    </row>
    <row r="31201">
      <c r="D31201" s="10"/>
      <c r="E31201" s="10"/>
      <c r="G31201" s="81"/>
      <c r="AU31201" s="25"/>
    </row>
    <row r="31202">
      <c r="D31202" s="10"/>
      <c r="E31202" s="10"/>
      <c r="G31202" s="81"/>
      <c r="AU31202" s="25"/>
    </row>
    <row r="31203">
      <c r="D31203" s="10"/>
      <c r="E31203" s="10"/>
      <c r="G31203" s="81"/>
      <c r="AU31203" s="25"/>
    </row>
    <row r="31204">
      <c r="D31204" s="10"/>
      <c r="E31204" s="10"/>
      <c r="G31204" s="81"/>
      <c r="AU31204" s="25"/>
    </row>
    <row r="31205">
      <c r="D31205" s="10"/>
      <c r="E31205" s="10"/>
      <c r="G31205" s="81"/>
      <c r="AU31205" s="25"/>
    </row>
    <row r="31206">
      <c r="D31206" s="10"/>
      <c r="E31206" s="10"/>
      <c r="G31206" s="81"/>
      <c r="AU31206" s="25"/>
    </row>
    <row r="31207">
      <c r="D31207" s="10"/>
      <c r="E31207" s="10"/>
      <c r="G31207" s="81"/>
      <c r="AU31207" s="25"/>
    </row>
    <row r="31208">
      <c r="D31208" s="10"/>
      <c r="E31208" s="10"/>
      <c r="G31208" s="81"/>
      <c r="AU31208" s="25"/>
    </row>
    <row r="31209">
      <c r="D31209" s="10"/>
      <c r="E31209" s="10"/>
      <c r="G31209" s="81"/>
      <c r="AU31209" s="25"/>
    </row>
    <row r="31210">
      <c r="D31210" s="10"/>
      <c r="E31210" s="10"/>
      <c r="G31210" s="81"/>
      <c r="AU31210" s="25"/>
    </row>
    <row r="31211">
      <c r="D31211" s="10"/>
      <c r="E31211" s="10"/>
      <c r="G31211" s="81"/>
      <c r="AU31211" s="25"/>
    </row>
    <row r="31212">
      <c r="D31212" s="10"/>
      <c r="E31212" s="10"/>
      <c r="G31212" s="81"/>
      <c r="AU31212" s="25"/>
    </row>
    <row r="31213">
      <c r="D31213" s="10"/>
      <c r="E31213" s="10"/>
      <c r="G31213" s="81"/>
      <c r="AU31213" s="25"/>
    </row>
    <row r="31214">
      <c r="D31214" s="10"/>
      <c r="E31214" s="10"/>
      <c r="G31214" s="81"/>
      <c r="AU31214" s="25"/>
    </row>
    <row r="31215">
      <c r="D31215" s="10"/>
      <c r="E31215" s="10"/>
      <c r="G31215" s="81"/>
      <c r="AU31215" s="25"/>
    </row>
    <row r="31216">
      <c r="D31216" s="10"/>
      <c r="E31216" s="10"/>
      <c r="G31216" s="81"/>
      <c r="AU31216" s="25"/>
    </row>
    <row r="31217">
      <c r="D31217" s="10"/>
      <c r="E31217" s="10"/>
      <c r="G31217" s="81"/>
      <c r="AU31217" s="25"/>
    </row>
    <row r="31218">
      <c r="D31218" s="10"/>
      <c r="E31218" s="10"/>
      <c r="G31218" s="81"/>
      <c r="AU31218" s="25"/>
    </row>
    <row r="31219">
      <c r="D31219" s="10"/>
      <c r="E31219" s="10"/>
      <c r="G31219" s="81"/>
      <c r="AU31219" s="25"/>
    </row>
    <row r="31220">
      <c r="D31220" s="10"/>
      <c r="E31220" s="10"/>
      <c r="G31220" s="81"/>
      <c r="AU31220" s="25"/>
    </row>
    <row r="31221">
      <c r="D31221" s="10"/>
      <c r="E31221" s="10"/>
      <c r="G31221" s="81"/>
      <c r="AU31221" s="25"/>
    </row>
    <row r="31222">
      <c r="D31222" s="10"/>
      <c r="E31222" s="10"/>
      <c r="G31222" s="81"/>
      <c r="AU31222" s="25"/>
    </row>
    <row r="31223">
      <c r="D31223" s="10"/>
      <c r="E31223" s="10"/>
      <c r="G31223" s="81"/>
      <c r="AU31223" s="25"/>
    </row>
    <row r="31224">
      <c r="D31224" s="10"/>
      <c r="E31224" s="10"/>
      <c r="G31224" s="81"/>
      <c r="AU31224" s="25"/>
    </row>
    <row r="31225">
      <c r="D31225" s="10"/>
      <c r="E31225" s="10"/>
      <c r="G31225" s="81"/>
      <c r="AU31225" s="25"/>
    </row>
    <row r="31226">
      <c r="D31226" s="10"/>
      <c r="E31226" s="10"/>
      <c r="G31226" s="81"/>
      <c r="AU31226" s="25"/>
    </row>
    <row r="31227">
      <c r="D31227" s="10"/>
      <c r="E31227" s="10"/>
      <c r="G31227" s="81"/>
      <c r="AU31227" s="25"/>
    </row>
    <row r="31228">
      <c r="D31228" s="10"/>
      <c r="E31228" s="10"/>
      <c r="G31228" s="81"/>
      <c r="AU31228" s="25"/>
    </row>
    <row r="31229">
      <c r="D31229" s="10"/>
      <c r="E31229" s="10"/>
      <c r="G31229" s="81"/>
      <c r="AU31229" s="25"/>
    </row>
    <row r="31230">
      <c r="D31230" s="10"/>
      <c r="E31230" s="10"/>
      <c r="G31230" s="81"/>
      <c r="AU31230" s="25"/>
    </row>
    <row r="31231">
      <c r="D31231" s="10"/>
      <c r="E31231" s="10"/>
      <c r="G31231" s="81"/>
      <c r="AU31231" s="25"/>
    </row>
    <row r="31232">
      <c r="D31232" s="10"/>
      <c r="E31232" s="10"/>
      <c r="G31232" s="81"/>
      <c r="AU31232" s="25"/>
    </row>
    <row r="31233">
      <c r="D31233" s="10"/>
      <c r="E31233" s="10"/>
      <c r="G31233" s="81"/>
      <c r="AU31233" s="25"/>
    </row>
    <row r="31234">
      <c r="D31234" s="10"/>
      <c r="E31234" s="10"/>
      <c r="G31234" s="81"/>
      <c r="AU31234" s="25"/>
    </row>
    <row r="31235">
      <c r="D31235" s="10"/>
      <c r="E31235" s="10"/>
      <c r="G31235" s="81"/>
      <c r="AU31235" s="25"/>
    </row>
    <row r="31236">
      <c r="D31236" s="10"/>
      <c r="E31236" s="10"/>
      <c r="G31236" s="81"/>
      <c r="AU31236" s="25"/>
    </row>
    <row r="31237">
      <c r="D31237" s="10"/>
      <c r="E31237" s="10"/>
      <c r="G31237" s="81"/>
      <c r="AU31237" s="25"/>
    </row>
    <row r="31238">
      <c r="D31238" s="10"/>
      <c r="E31238" s="10"/>
      <c r="G31238" s="81"/>
      <c r="AU31238" s="25"/>
    </row>
    <row r="31239">
      <c r="D31239" s="10"/>
      <c r="E31239" s="10"/>
      <c r="G31239" s="81"/>
      <c r="AU31239" s="25"/>
    </row>
    <row r="31240">
      <c r="D31240" s="10"/>
      <c r="E31240" s="10"/>
      <c r="G31240" s="81"/>
      <c r="AU31240" s="25"/>
    </row>
    <row r="31241">
      <c r="D31241" s="10"/>
      <c r="E31241" s="10"/>
      <c r="G31241" s="81"/>
      <c r="AU31241" s="25"/>
    </row>
    <row r="31242">
      <c r="D31242" s="10"/>
      <c r="E31242" s="10"/>
      <c r="G31242" s="81"/>
      <c r="AU31242" s="25"/>
    </row>
    <row r="31243">
      <c r="D31243" s="10"/>
      <c r="E31243" s="10"/>
      <c r="G31243" s="81"/>
      <c r="AU31243" s="25"/>
    </row>
    <row r="31244">
      <c r="D31244" s="10"/>
      <c r="E31244" s="10"/>
      <c r="G31244" s="81"/>
      <c r="AU31244" s="25"/>
    </row>
    <row r="31245">
      <c r="D31245" s="10"/>
      <c r="E31245" s="10"/>
      <c r="G31245" s="81"/>
      <c r="AU31245" s="25"/>
    </row>
    <row r="31246">
      <c r="D31246" s="10"/>
      <c r="E31246" s="10"/>
      <c r="G31246" s="81"/>
      <c r="AU31246" s="25"/>
    </row>
    <row r="31247">
      <c r="D31247" s="10"/>
      <c r="E31247" s="10"/>
      <c r="G31247" s="81"/>
      <c r="AU31247" s="25"/>
    </row>
    <row r="31248">
      <c r="D31248" s="10"/>
      <c r="E31248" s="10"/>
      <c r="G31248" s="81"/>
      <c r="AU31248" s="25"/>
    </row>
    <row r="31249">
      <c r="D31249" s="10"/>
      <c r="E31249" s="10"/>
      <c r="G31249" s="81"/>
      <c r="AU31249" s="25"/>
    </row>
    <row r="31250">
      <c r="D31250" s="10"/>
      <c r="E31250" s="10"/>
      <c r="G31250" s="81"/>
      <c r="AU31250" s="25"/>
    </row>
    <row r="31251">
      <c r="D31251" s="10"/>
      <c r="E31251" s="10"/>
      <c r="G31251" s="81"/>
      <c r="AU31251" s="25"/>
    </row>
    <row r="31252">
      <c r="D31252" s="10"/>
      <c r="E31252" s="10"/>
      <c r="G31252" s="81"/>
      <c r="AU31252" s="25"/>
    </row>
    <row r="31253">
      <c r="D31253" s="10"/>
      <c r="E31253" s="10"/>
      <c r="G31253" s="81"/>
      <c r="AU31253" s="25"/>
    </row>
    <row r="31254">
      <c r="D31254" s="10"/>
      <c r="E31254" s="10"/>
      <c r="G31254" s="81"/>
      <c r="AU31254" s="25"/>
    </row>
    <row r="31255">
      <c r="D31255" s="10"/>
      <c r="E31255" s="10"/>
      <c r="G31255" s="81"/>
      <c r="AU31255" s="25"/>
    </row>
    <row r="31256">
      <c r="D31256" s="10"/>
      <c r="E31256" s="10"/>
      <c r="G31256" s="81"/>
      <c r="AU31256" s="25"/>
    </row>
    <row r="31257">
      <c r="D31257" s="10"/>
      <c r="E31257" s="10"/>
      <c r="G31257" s="81"/>
      <c r="AU31257" s="25"/>
    </row>
    <row r="31258">
      <c r="D31258" s="10"/>
      <c r="E31258" s="10"/>
      <c r="G31258" s="81"/>
      <c r="AU31258" s="25"/>
    </row>
    <row r="31259">
      <c r="D31259" s="10"/>
      <c r="E31259" s="10"/>
      <c r="G31259" s="81"/>
      <c r="AU31259" s="25"/>
    </row>
    <row r="31260">
      <c r="D31260" s="10"/>
      <c r="E31260" s="10"/>
      <c r="G31260" s="81"/>
      <c r="AU31260" s="25"/>
    </row>
    <row r="31261">
      <c r="D31261" s="10"/>
      <c r="E31261" s="10"/>
      <c r="G31261" s="81"/>
      <c r="AU31261" s="25"/>
    </row>
    <row r="31262">
      <c r="D31262" s="10"/>
      <c r="E31262" s="10"/>
      <c r="G31262" s="81"/>
      <c r="AU31262" s="25"/>
    </row>
    <row r="31263">
      <c r="D31263" s="10"/>
      <c r="E31263" s="10"/>
      <c r="G31263" s="81"/>
      <c r="AU31263" s="25"/>
    </row>
    <row r="31264">
      <c r="D31264" s="10"/>
      <c r="E31264" s="10"/>
      <c r="G31264" s="81"/>
      <c r="AU31264" s="25"/>
    </row>
    <row r="31265">
      <c r="D31265" s="10"/>
      <c r="E31265" s="10"/>
      <c r="G31265" s="81"/>
      <c r="AU31265" s="25"/>
    </row>
    <row r="31266">
      <c r="D31266" s="10"/>
      <c r="E31266" s="10"/>
      <c r="G31266" s="81"/>
      <c r="AU31266" s="25"/>
    </row>
    <row r="31267">
      <c r="D31267" s="10"/>
      <c r="E31267" s="10"/>
      <c r="G31267" s="81"/>
      <c r="AU31267" s="25"/>
    </row>
    <row r="31268">
      <c r="D31268" s="10"/>
      <c r="E31268" s="10"/>
      <c r="G31268" s="81"/>
      <c r="AU31268" s="25"/>
    </row>
    <row r="31269">
      <c r="D31269" s="10"/>
      <c r="E31269" s="10"/>
      <c r="G31269" s="81"/>
      <c r="AU31269" s="25"/>
    </row>
    <row r="31270">
      <c r="D31270" s="10"/>
      <c r="E31270" s="10"/>
      <c r="G31270" s="81"/>
      <c r="AU31270" s="25"/>
    </row>
    <row r="31271">
      <c r="D31271" s="10"/>
      <c r="E31271" s="10"/>
      <c r="G31271" s="81"/>
      <c r="AU31271" s="25"/>
    </row>
    <row r="31272">
      <c r="D31272" s="10"/>
      <c r="E31272" s="10"/>
      <c r="G31272" s="81"/>
      <c r="AU31272" s="25"/>
    </row>
    <row r="31273">
      <c r="D31273" s="10"/>
      <c r="E31273" s="10"/>
      <c r="G31273" s="81"/>
      <c r="AU31273" s="25"/>
    </row>
    <row r="31274">
      <c r="D31274" s="10"/>
      <c r="E31274" s="10"/>
      <c r="G31274" s="81"/>
      <c r="AU31274" s="25"/>
    </row>
    <row r="31275">
      <c r="D31275" s="10"/>
      <c r="E31275" s="10"/>
      <c r="G31275" s="81"/>
      <c r="AU31275" s="25"/>
    </row>
    <row r="31276">
      <c r="D31276" s="10"/>
      <c r="E31276" s="10"/>
      <c r="G31276" s="81"/>
      <c r="AU31276" s="25"/>
    </row>
    <row r="31277">
      <c r="D31277" s="10"/>
      <c r="E31277" s="10"/>
      <c r="G31277" s="81"/>
      <c r="AU31277" s="25"/>
    </row>
    <row r="31278">
      <c r="D31278" s="10"/>
      <c r="E31278" s="10"/>
      <c r="G31278" s="81"/>
      <c r="AU31278" s="25"/>
    </row>
    <row r="31279">
      <c r="D31279" s="10"/>
      <c r="E31279" s="10"/>
      <c r="G31279" s="81"/>
      <c r="AU31279" s="25"/>
    </row>
    <row r="31280">
      <c r="D31280" s="10"/>
      <c r="E31280" s="10"/>
      <c r="G31280" s="81"/>
      <c r="AU31280" s="25"/>
    </row>
    <row r="31281">
      <c r="D31281" s="10"/>
      <c r="E31281" s="10"/>
      <c r="G31281" s="81"/>
      <c r="AU31281" s="25"/>
    </row>
    <row r="31282">
      <c r="D31282" s="10"/>
      <c r="E31282" s="10"/>
      <c r="G31282" s="81"/>
      <c r="AU31282" s="25"/>
    </row>
    <row r="31283">
      <c r="D31283" s="10"/>
      <c r="E31283" s="10"/>
      <c r="G31283" s="81"/>
      <c r="AU31283" s="25"/>
    </row>
    <row r="31284">
      <c r="D31284" s="10"/>
      <c r="E31284" s="10"/>
      <c r="G31284" s="81"/>
      <c r="AU31284" s="25"/>
    </row>
    <row r="31285">
      <c r="D31285" s="10"/>
      <c r="E31285" s="10"/>
      <c r="G31285" s="81"/>
      <c r="AU31285" s="25"/>
    </row>
    <row r="31286">
      <c r="D31286" s="10"/>
      <c r="E31286" s="10"/>
      <c r="G31286" s="81"/>
      <c r="AU31286" s="25"/>
    </row>
    <row r="31287">
      <c r="D31287" s="10"/>
      <c r="E31287" s="10"/>
      <c r="G31287" s="81"/>
      <c r="AU31287" s="25"/>
    </row>
    <row r="31288">
      <c r="D31288" s="10"/>
      <c r="E31288" s="10"/>
      <c r="G31288" s="81"/>
      <c r="AU31288" s="25"/>
    </row>
    <row r="31289">
      <c r="D31289" s="10"/>
      <c r="E31289" s="10"/>
      <c r="G31289" s="81"/>
      <c r="AU31289" s="25"/>
    </row>
    <row r="31290">
      <c r="D31290" s="10"/>
      <c r="E31290" s="10"/>
      <c r="G31290" s="81"/>
      <c r="AU31290" s="25"/>
    </row>
    <row r="31291">
      <c r="D31291" s="10"/>
      <c r="E31291" s="10"/>
      <c r="G31291" s="81"/>
      <c r="AU31291" s="25"/>
    </row>
    <row r="31292">
      <c r="D31292" s="10"/>
      <c r="E31292" s="10"/>
      <c r="G31292" s="81"/>
      <c r="AU31292" s="25"/>
    </row>
    <row r="31293">
      <c r="D31293" s="10"/>
      <c r="E31293" s="10"/>
      <c r="G31293" s="81"/>
      <c r="AU31293" s="25"/>
    </row>
    <row r="31294">
      <c r="D31294" s="10"/>
      <c r="E31294" s="10"/>
      <c r="G31294" s="81"/>
      <c r="AU31294" s="25"/>
    </row>
    <row r="31295">
      <c r="D31295" s="10"/>
      <c r="E31295" s="10"/>
      <c r="G31295" s="81"/>
      <c r="AU31295" s="25"/>
    </row>
    <row r="31296">
      <c r="D31296" s="10"/>
      <c r="E31296" s="10"/>
      <c r="G31296" s="81"/>
      <c r="AU31296" s="25"/>
    </row>
    <row r="31297">
      <c r="D31297" s="10"/>
      <c r="E31297" s="10"/>
      <c r="G31297" s="81"/>
      <c r="AU31297" s="25"/>
    </row>
    <row r="31298">
      <c r="D31298" s="10"/>
      <c r="E31298" s="10"/>
      <c r="G31298" s="81"/>
      <c r="AU31298" s="25"/>
    </row>
    <row r="31299">
      <c r="D31299" s="10"/>
      <c r="E31299" s="10"/>
      <c r="G31299" s="81"/>
      <c r="AU31299" s="25"/>
    </row>
    <row r="31300">
      <c r="D31300" s="10"/>
      <c r="E31300" s="10"/>
      <c r="G31300" s="81"/>
      <c r="AU31300" s="25"/>
    </row>
    <row r="31301">
      <c r="D31301" s="10"/>
      <c r="E31301" s="10"/>
      <c r="G31301" s="81"/>
      <c r="AU31301" s="25"/>
    </row>
    <row r="31302">
      <c r="D31302" s="10"/>
      <c r="E31302" s="10"/>
      <c r="G31302" s="81"/>
      <c r="AU31302" s="25"/>
    </row>
    <row r="31303">
      <c r="D31303" s="10"/>
      <c r="E31303" s="10"/>
      <c r="G31303" s="81"/>
      <c r="AU31303" s="25"/>
    </row>
    <row r="31304">
      <c r="D31304" s="10"/>
      <c r="E31304" s="10"/>
      <c r="G31304" s="81"/>
      <c r="AU31304" s="25"/>
    </row>
    <row r="31305">
      <c r="D31305" s="10"/>
      <c r="E31305" s="10"/>
      <c r="G31305" s="81"/>
      <c r="AU31305" s="25"/>
    </row>
    <row r="31306">
      <c r="D31306" s="10"/>
      <c r="E31306" s="10"/>
      <c r="G31306" s="81"/>
      <c r="AU31306" s="25"/>
    </row>
    <row r="31307">
      <c r="D31307" s="10"/>
      <c r="E31307" s="10"/>
      <c r="G31307" s="81"/>
      <c r="AU31307" s="25"/>
    </row>
    <row r="31308">
      <c r="D31308" s="10"/>
      <c r="E31308" s="10"/>
      <c r="G31308" s="81"/>
      <c r="AU31308" s="25"/>
    </row>
    <row r="31309">
      <c r="D31309" s="10"/>
      <c r="E31309" s="10"/>
      <c r="G31309" s="81"/>
      <c r="AU31309" s="25"/>
    </row>
    <row r="31310">
      <c r="D31310" s="10"/>
      <c r="E31310" s="10"/>
      <c r="G31310" s="81"/>
      <c r="AU31310" s="25"/>
    </row>
    <row r="31311">
      <c r="D31311" s="10"/>
      <c r="E31311" s="10"/>
      <c r="G31311" s="81"/>
      <c r="AU31311" s="25"/>
    </row>
    <row r="31312">
      <c r="D31312" s="10"/>
      <c r="E31312" s="10"/>
      <c r="G31312" s="81"/>
      <c r="AU31312" s="25"/>
    </row>
    <row r="31313">
      <c r="D31313" s="10"/>
      <c r="E31313" s="10"/>
      <c r="G31313" s="81"/>
      <c r="AU31313" s="25"/>
    </row>
    <row r="31314">
      <c r="D31314" s="10"/>
      <c r="E31314" s="10"/>
      <c r="G31314" s="81"/>
      <c r="AU31314" s="25"/>
    </row>
    <row r="31315">
      <c r="D31315" s="10"/>
      <c r="E31315" s="10"/>
      <c r="G31315" s="81"/>
      <c r="AU31315" s="25"/>
    </row>
    <row r="31316">
      <c r="D31316" s="10"/>
      <c r="E31316" s="10"/>
      <c r="G31316" s="81"/>
      <c r="AU31316" s="25"/>
    </row>
    <row r="31317">
      <c r="D31317" s="10"/>
      <c r="E31317" s="10"/>
      <c r="G31317" s="81"/>
      <c r="AU31317" s="25"/>
    </row>
    <row r="31318">
      <c r="D31318" s="10"/>
      <c r="E31318" s="10"/>
      <c r="G31318" s="81"/>
      <c r="AU31318" s="25"/>
    </row>
    <row r="31319">
      <c r="D31319" s="10"/>
      <c r="E31319" s="10"/>
      <c r="G31319" s="81"/>
      <c r="AU31319" s="25"/>
    </row>
    <row r="31320">
      <c r="D31320" s="10"/>
      <c r="E31320" s="10"/>
      <c r="G31320" s="81"/>
      <c r="AU31320" s="25"/>
    </row>
    <row r="31321">
      <c r="D31321" s="10"/>
      <c r="E31321" s="10"/>
      <c r="G31321" s="81"/>
      <c r="AU31321" s="25"/>
    </row>
    <row r="31322">
      <c r="D31322" s="10"/>
      <c r="E31322" s="10"/>
      <c r="G31322" s="81"/>
      <c r="AU31322" s="25"/>
    </row>
    <row r="31323">
      <c r="D31323" s="10"/>
      <c r="E31323" s="10"/>
      <c r="G31323" s="81"/>
      <c r="AU31323" s="25"/>
    </row>
    <row r="31324">
      <c r="D31324" s="10"/>
      <c r="E31324" s="10"/>
      <c r="G31324" s="81"/>
      <c r="AU31324" s="25"/>
    </row>
    <row r="31325">
      <c r="D31325" s="10"/>
      <c r="E31325" s="10"/>
      <c r="G31325" s="81"/>
      <c r="AU31325" s="25"/>
    </row>
    <row r="31326">
      <c r="D31326" s="10"/>
      <c r="E31326" s="10"/>
      <c r="G31326" s="81"/>
      <c r="AU31326" s="25"/>
    </row>
    <row r="31327">
      <c r="D31327" s="10"/>
      <c r="E31327" s="10"/>
      <c r="G31327" s="81"/>
      <c r="AU31327" s="25"/>
    </row>
    <row r="31328">
      <c r="D31328" s="10"/>
      <c r="E31328" s="10"/>
      <c r="G31328" s="81"/>
      <c r="AU31328" s="25"/>
    </row>
    <row r="31329">
      <c r="D31329" s="10"/>
      <c r="E31329" s="10"/>
      <c r="G31329" s="81"/>
      <c r="AU31329" s="25"/>
    </row>
    <row r="31330">
      <c r="D31330" s="10"/>
      <c r="E31330" s="10"/>
      <c r="G31330" s="81"/>
      <c r="AU31330" s="25"/>
    </row>
    <row r="31331">
      <c r="D31331" s="10"/>
      <c r="E31331" s="10"/>
      <c r="G31331" s="81"/>
      <c r="AU31331" s="25"/>
    </row>
    <row r="31332">
      <c r="D31332" s="10"/>
      <c r="E31332" s="10"/>
      <c r="G31332" s="81"/>
      <c r="AU31332" s="25"/>
    </row>
    <row r="31333">
      <c r="D31333" s="10"/>
      <c r="E31333" s="10"/>
      <c r="G31333" s="81"/>
      <c r="AU31333" s="25"/>
    </row>
    <row r="31334">
      <c r="D31334" s="10"/>
      <c r="E31334" s="10"/>
      <c r="G31334" s="81"/>
      <c r="AU31334" s="25"/>
    </row>
    <row r="31335">
      <c r="D31335" s="10"/>
      <c r="E31335" s="10"/>
      <c r="G31335" s="81"/>
      <c r="AU31335" s="25"/>
    </row>
    <row r="31336">
      <c r="D31336" s="10"/>
      <c r="E31336" s="10"/>
      <c r="G31336" s="81"/>
      <c r="AU31336" s="25"/>
    </row>
    <row r="31337">
      <c r="D31337" s="10"/>
      <c r="E31337" s="10"/>
      <c r="G31337" s="81"/>
      <c r="AU31337" s="25"/>
    </row>
    <row r="31338">
      <c r="D31338" s="10"/>
      <c r="E31338" s="10"/>
      <c r="G31338" s="81"/>
      <c r="AU31338" s="25"/>
    </row>
    <row r="31339">
      <c r="D31339" s="10"/>
      <c r="E31339" s="10"/>
      <c r="G31339" s="81"/>
      <c r="AU31339" s="25"/>
    </row>
    <row r="31340">
      <c r="D31340" s="10"/>
      <c r="E31340" s="10"/>
      <c r="G31340" s="81"/>
      <c r="AU31340" s="25"/>
    </row>
    <row r="31341">
      <c r="D31341" s="10"/>
      <c r="E31341" s="10"/>
      <c r="G31341" s="81"/>
      <c r="AU31341" s="25"/>
    </row>
    <row r="31342">
      <c r="D31342" s="10"/>
      <c r="E31342" s="10"/>
      <c r="G31342" s="81"/>
      <c r="AU31342" s="25"/>
    </row>
    <row r="31343">
      <c r="D31343" s="10"/>
      <c r="E31343" s="10"/>
      <c r="G31343" s="81"/>
      <c r="AU31343" s="25"/>
    </row>
    <row r="31344">
      <c r="D31344" s="10"/>
      <c r="E31344" s="10"/>
      <c r="G31344" s="81"/>
      <c r="AU31344" s="25"/>
    </row>
    <row r="31345">
      <c r="D31345" s="10"/>
      <c r="E31345" s="10"/>
      <c r="G31345" s="81"/>
      <c r="AU31345" s="25"/>
    </row>
    <row r="31346">
      <c r="D31346" s="10"/>
      <c r="E31346" s="10"/>
      <c r="G31346" s="81"/>
      <c r="AU31346" s="25"/>
    </row>
    <row r="31347">
      <c r="D31347" s="10"/>
      <c r="E31347" s="10"/>
      <c r="G31347" s="81"/>
      <c r="AU31347" s="25"/>
    </row>
    <row r="31348">
      <c r="D31348" s="10"/>
      <c r="E31348" s="10"/>
      <c r="G31348" s="81"/>
      <c r="AU31348" s="25"/>
    </row>
    <row r="31349">
      <c r="D31349" s="10"/>
      <c r="E31349" s="10"/>
      <c r="G31349" s="81"/>
      <c r="AU31349" s="25"/>
    </row>
    <row r="31350">
      <c r="D31350" s="10"/>
      <c r="E31350" s="10"/>
      <c r="G31350" s="81"/>
      <c r="AU31350" s="25"/>
    </row>
    <row r="31351">
      <c r="D31351" s="10"/>
      <c r="E31351" s="10"/>
      <c r="G31351" s="81"/>
      <c r="AU31351" s="25"/>
    </row>
    <row r="31352">
      <c r="D31352" s="10"/>
      <c r="E31352" s="10"/>
      <c r="G31352" s="81"/>
      <c r="AU31352" s="25"/>
    </row>
    <row r="31353">
      <c r="D31353" s="10"/>
      <c r="E31353" s="10"/>
      <c r="G31353" s="81"/>
      <c r="AU31353" s="25"/>
    </row>
    <row r="31354">
      <c r="D31354" s="10"/>
      <c r="E31354" s="10"/>
      <c r="G31354" s="81"/>
      <c r="AU31354" s="25"/>
    </row>
    <row r="31355">
      <c r="D31355" s="10"/>
      <c r="E31355" s="10"/>
      <c r="G31355" s="81"/>
      <c r="AU31355" s="25"/>
    </row>
    <row r="31356">
      <c r="D31356" s="10"/>
      <c r="E31356" s="10"/>
      <c r="G31356" s="81"/>
      <c r="AU31356" s="25"/>
    </row>
    <row r="31357">
      <c r="D31357" s="10"/>
      <c r="E31357" s="10"/>
      <c r="G31357" s="81"/>
      <c r="AU31357" s="25"/>
    </row>
    <row r="31358">
      <c r="D31358" s="10"/>
      <c r="E31358" s="10"/>
      <c r="G31358" s="81"/>
      <c r="AU31358" s="25"/>
    </row>
    <row r="31359">
      <c r="D31359" s="10"/>
      <c r="E31359" s="10"/>
      <c r="G31359" s="81"/>
      <c r="AU31359" s="25"/>
    </row>
    <row r="31360">
      <c r="D31360" s="10"/>
      <c r="E31360" s="10"/>
      <c r="G31360" s="81"/>
      <c r="AU31360" s="25"/>
    </row>
    <row r="31361">
      <c r="D31361" s="10"/>
      <c r="E31361" s="10"/>
      <c r="G31361" s="81"/>
      <c r="AU31361" s="25"/>
    </row>
    <row r="31362">
      <c r="D31362" s="10"/>
      <c r="E31362" s="10"/>
      <c r="G31362" s="81"/>
      <c r="AU31362" s="25"/>
    </row>
    <row r="31363">
      <c r="D31363" s="10"/>
      <c r="E31363" s="10"/>
      <c r="G31363" s="81"/>
      <c r="AU31363" s="25"/>
    </row>
    <row r="31364">
      <c r="D31364" s="10"/>
      <c r="E31364" s="10"/>
      <c r="G31364" s="81"/>
      <c r="AU31364" s="25"/>
    </row>
    <row r="31365">
      <c r="D31365" s="10"/>
      <c r="E31365" s="10"/>
      <c r="G31365" s="81"/>
      <c r="AU31365" s="25"/>
    </row>
    <row r="31366">
      <c r="D31366" s="10"/>
      <c r="E31366" s="10"/>
      <c r="G31366" s="81"/>
      <c r="AU31366" s="25"/>
    </row>
    <row r="31367">
      <c r="D31367" s="10"/>
      <c r="E31367" s="10"/>
      <c r="G31367" s="81"/>
      <c r="AU31367" s="25"/>
    </row>
    <row r="31368">
      <c r="D31368" s="10"/>
      <c r="E31368" s="10"/>
      <c r="G31368" s="81"/>
      <c r="AU31368" s="25"/>
    </row>
    <row r="31369">
      <c r="D31369" s="10"/>
      <c r="E31369" s="10"/>
      <c r="G31369" s="81"/>
      <c r="AU31369" s="25"/>
    </row>
    <row r="31370">
      <c r="D31370" s="10"/>
      <c r="E31370" s="10"/>
      <c r="G31370" s="81"/>
      <c r="AU31370" s="25"/>
    </row>
    <row r="31371">
      <c r="D31371" s="10"/>
      <c r="E31371" s="10"/>
      <c r="G31371" s="81"/>
      <c r="AU31371" s="25"/>
    </row>
    <row r="31372">
      <c r="D31372" s="10"/>
      <c r="E31372" s="10"/>
      <c r="G31372" s="81"/>
      <c r="AU31372" s="25"/>
    </row>
    <row r="31373">
      <c r="D31373" s="10"/>
      <c r="E31373" s="10"/>
      <c r="G31373" s="81"/>
      <c r="AU31373" s="25"/>
    </row>
    <row r="31374">
      <c r="D31374" s="10"/>
      <c r="E31374" s="10"/>
      <c r="G31374" s="81"/>
      <c r="AU31374" s="25"/>
    </row>
    <row r="31375">
      <c r="D31375" s="10"/>
      <c r="E31375" s="10"/>
      <c r="G31375" s="81"/>
      <c r="AU31375" s="25"/>
    </row>
    <row r="31376">
      <c r="D31376" s="10"/>
      <c r="E31376" s="10"/>
      <c r="G31376" s="81"/>
      <c r="AU31376" s="25"/>
    </row>
    <row r="31377">
      <c r="D31377" s="10"/>
      <c r="E31377" s="10"/>
      <c r="G31377" s="81"/>
      <c r="AU31377" s="25"/>
    </row>
    <row r="31378">
      <c r="D31378" s="10"/>
      <c r="E31378" s="10"/>
      <c r="G31378" s="81"/>
      <c r="AU31378" s="25"/>
    </row>
    <row r="31379">
      <c r="D31379" s="10"/>
      <c r="E31379" s="10"/>
      <c r="G31379" s="81"/>
      <c r="AU31379" s="25"/>
    </row>
    <row r="31380">
      <c r="D31380" s="10"/>
      <c r="E31380" s="10"/>
      <c r="G31380" s="81"/>
      <c r="AU31380" s="25"/>
    </row>
    <row r="31381">
      <c r="D31381" s="10"/>
      <c r="E31381" s="10"/>
      <c r="G31381" s="81"/>
      <c r="AU31381" s="25"/>
    </row>
    <row r="31382">
      <c r="D31382" s="10"/>
      <c r="E31382" s="10"/>
      <c r="G31382" s="81"/>
      <c r="AU31382" s="25"/>
    </row>
    <row r="31383">
      <c r="D31383" s="10"/>
      <c r="E31383" s="10"/>
      <c r="G31383" s="81"/>
      <c r="AU31383" s="25"/>
    </row>
    <row r="31384">
      <c r="D31384" s="10"/>
      <c r="E31384" s="10"/>
      <c r="G31384" s="81"/>
      <c r="AU31384" s="25"/>
    </row>
    <row r="31385">
      <c r="D31385" s="10"/>
      <c r="E31385" s="10"/>
      <c r="G31385" s="81"/>
      <c r="AU31385" s="25"/>
    </row>
    <row r="31386">
      <c r="D31386" s="10"/>
      <c r="E31386" s="10"/>
      <c r="G31386" s="81"/>
      <c r="AU31386" s="25"/>
    </row>
    <row r="31387">
      <c r="D31387" s="10"/>
      <c r="E31387" s="10"/>
      <c r="G31387" s="81"/>
      <c r="AU31387" s="25"/>
    </row>
    <row r="31388">
      <c r="D31388" s="10"/>
      <c r="E31388" s="10"/>
      <c r="G31388" s="81"/>
      <c r="AU31388" s="25"/>
    </row>
    <row r="31389">
      <c r="D31389" s="10"/>
      <c r="E31389" s="10"/>
      <c r="G31389" s="81"/>
      <c r="AU31389" s="25"/>
    </row>
    <row r="31390">
      <c r="D31390" s="10"/>
      <c r="E31390" s="10"/>
      <c r="G31390" s="81"/>
      <c r="AU31390" s="25"/>
    </row>
    <row r="31391">
      <c r="D31391" s="10"/>
      <c r="E31391" s="10"/>
      <c r="G31391" s="81"/>
      <c r="AU31391" s="25"/>
    </row>
    <row r="31392">
      <c r="D31392" s="10"/>
      <c r="E31392" s="10"/>
      <c r="G31392" s="81"/>
      <c r="AU31392" s="25"/>
    </row>
    <row r="31393">
      <c r="D31393" s="10"/>
      <c r="E31393" s="10"/>
      <c r="G31393" s="81"/>
      <c r="AU31393" s="25"/>
    </row>
    <row r="31394">
      <c r="D31394" s="10"/>
      <c r="E31394" s="10"/>
      <c r="G31394" s="81"/>
      <c r="AU31394" s="25"/>
    </row>
    <row r="31395">
      <c r="D31395" s="10"/>
      <c r="E31395" s="10"/>
      <c r="G31395" s="81"/>
      <c r="AU31395" s="25"/>
    </row>
    <row r="31396">
      <c r="D31396" s="10"/>
      <c r="E31396" s="10"/>
      <c r="G31396" s="81"/>
      <c r="AU31396" s="25"/>
    </row>
    <row r="31397">
      <c r="D31397" s="10"/>
      <c r="E31397" s="10"/>
      <c r="G31397" s="81"/>
      <c r="AU31397" s="25"/>
    </row>
    <row r="31398">
      <c r="D31398" s="10"/>
      <c r="E31398" s="10"/>
      <c r="G31398" s="81"/>
      <c r="AU31398" s="25"/>
    </row>
    <row r="31399">
      <c r="D31399" s="10"/>
      <c r="E31399" s="10"/>
      <c r="G31399" s="81"/>
      <c r="AU31399" s="25"/>
    </row>
    <row r="31400">
      <c r="D31400" s="10"/>
      <c r="E31400" s="10"/>
      <c r="G31400" s="81"/>
      <c r="AU31400" s="25"/>
    </row>
    <row r="31401">
      <c r="D31401" s="10"/>
      <c r="E31401" s="10"/>
      <c r="G31401" s="81"/>
      <c r="AU31401" s="25"/>
    </row>
    <row r="31402">
      <c r="D31402" s="10"/>
      <c r="E31402" s="10"/>
      <c r="G31402" s="81"/>
      <c r="AU31402" s="25"/>
    </row>
    <row r="31403">
      <c r="D31403" s="10"/>
      <c r="E31403" s="10"/>
      <c r="G31403" s="81"/>
      <c r="AU31403" s="25"/>
    </row>
    <row r="31404">
      <c r="D31404" s="10"/>
      <c r="E31404" s="10"/>
      <c r="G31404" s="81"/>
      <c r="AU31404" s="25"/>
    </row>
    <row r="31405">
      <c r="D31405" s="10"/>
      <c r="E31405" s="10"/>
      <c r="G31405" s="81"/>
      <c r="AU31405" s="25"/>
    </row>
    <row r="31406">
      <c r="D31406" s="10"/>
      <c r="E31406" s="10"/>
      <c r="G31406" s="81"/>
      <c r="AU31406" s="25"/>
    </row>
    <row r="31407">
      <c r="D31407" s="10"/>
      <c r="E31407" s="10"/>
      <c r="G31407" s="81"/>
      <c r="AU31407" s="25"/>
    </row>
    <row r="31408">
      <c r="D31408" s="10"/>
      <c r="E31408" s="10"/>
      <c r="G31408" s="81"/>
      <c r="AU31408" s="25"/>
    </row>
    <row r="31409">
      <c r="D31409" s="10"/>
      <c r="E31409" s="10"/>
      <c r="G31409" s="81"/>
      <c r="AU31409" s="25"/>
    </row>
    <row r="31410">
      <c r="D31410" s="10"/>
      <c r="E31410" s="10"/>
      <c r="G31410" s="81"/>
      <c r="AU31410" s="25"/>
    </row>
    <row r="31411">
      <c r="D31411" s="10"/>
      <c r="E31411" s="10"/>
      <c r="G31411" s="81"/>
      <c r="AU31411" s="25"/>
    </row>
    <row r="31412">
      <c r="D31412" s="10"/>
      <c r="E31412" s="10"/>
      <c r="G31412" s="81"/>
      <c r="AU31412" s="25"/>
    </row>
    <row r="31413">
      <c r="D31413" s="10"/>
      <c r="E31413" s="10"/>
      <c r="G31413" s="81"/>
      <c r="AU31413" s="25"/>
    </row>
    <row r="31414">
      <c r="D31414" s="10"/>
      <c r="E31414" s="10"/>
      <c r="G31414" s="81"/>
      <c r="AU31414" s="25"/>
    </row>
    <row r="31415">
      <c r="D31415" s="10"/>
      <c r="E31415" s="10"/>
      <c r="G31415" s="81"/>
      <c r="AU31415" s="25"/>
    </row>
    <row r="31416">
      <c r="D31416" s="10"/>
      <c r="E31416" s="10"/>
      <c r="G31416" s="81"/>
      <c r="AU31416" s="25"/>
    </row>
    <row r="31417">
      <c r="D31417" s="10"/>
      <c r="E31417" s="10"/>
      <c r="G31417" s="81"/>
      <c r="AU31417" s="25"/>
    </row>
    <row r="31418">
      <c r="D31418" s="10"/>
      <c r="E31418" s="10"/>
      <c r="G31418" s="81"/>
      <c r="AU31418" s="25"/>
    </row>
    <row r="31419">
      <c r="D31419" s="10"/>
      <c r="E31419" s="10"/>
      <c r="G31419" s="81"/>
      <c r="AU31419" s="25"/>
    </row>
    <row r="31420">
      <c r="D31420" s="10"/>
      <c r="E31420" s="10"/>
      <c r="G31420" s="81"/>
      <c r="AU31420" s="25"/>
    </row>
    <row r="31421">
      <c r="D31421" s="10"/>
      <c r="E31421" s="10"/>
      <c r="G31421" s="81"/>
      <c r="AU31421" s="25"/>
    </row>
    <row r="31422">
      <c r="D31422" s="10"/>
      <c r="E31422" s="10"/>
      <c r="G31422" s="81"/>
      <c r="AU31422" s="25"/>
    </row>
    <row r="31423">
      <c r="D31423" s="10"/>
      <c r="E31423" s="10"/>
      <c r="G31423" s="81"/>
      <c r="AU31423" s="25"/>
    </row>
    <row r="31424">
      <c r="D31424" s="10"/>
      <c r="E31424" s="10"/>
      <c r="G31424" s="81"/>
      <c r="AU31424" s="25"/>
    </row>
    <row r="31425">
      <c r="D31425" s="10"/>
      <c r="E31425" s="10"/>
      <c r="G31425" s="81"/>
      <c r="AU31425" s="25"/>
    </row>
    <row r="31426">
      <c r="D31426" s="10"/>
      <c r="E31426" s="10"/>
      <c r="G31426" s="81"/>
      <c r="AU31426" s="25"/>
    </row>
    <row r="31427">
      <c r="D31427" s="10"/>
      <c r="E31427" s="10"/>
      <c r="G31427" s="81"/>
      <c r="AU31427" s="25"/>
    </row>
    <row r="31428">
      <c r="D31428" s="10"/>
      <c r="E31428" s="10"/>
      <c r="G31428" s="81"/>
      <c r="AU31428" s="25"/>
    </row>
    <row r="31429">
      <c r="D31429" s="10"/>
      <c r="E31429" s="10"/>
      <c r="G31429" s="81"/>
      <c r="AU31429" s="25"/>
    </row>
    <row r="31430">
      <c r="D31430" s="10"/>
      <c r="E31430" s="10"/>
      <c r="G31430" s="81"/>
      <c r="AU31430" s="25"/>
    </row>
    <row r="31431">
      <c r="D31431" s="10"/>
      <c r="E31431" s="10"/>
      <c r="G31431" s="81"/>
      <c r="AU31431" s="25"/>
    </row>
    <row r="31432">
      <c r="D31432" s="10"/>
      <c r="E31432" s="10"/>
      <c r="G31432" s="81"/>
      <c r="AU31432" s="25"/>
    </row>
    <row r="31433">
      <c r="D31433" s="10"/>
      <c r="E31433" s="10"/>
      <c r="G31433" s="81"/>
      <c r="AU31433" s="25"/>
    </row>
    <row r="31434">
      <c r="D31434" s="10"/>
      <c r="E31434" s="10"/>
      <c r="G31434" s="81"/>
      <c r="AU31434" s="25"/>
    </row>
    <row r="31435">
      <c r="D31435" s="10"/>
      <c r="E31435" s="10"/>
      <c r="G31435" s="81"/>
      <c r="AU31435" s="25"/>
    </row>
    <row r="31436">
      <c r="D31436" s="10"/>
      <c r="E31436" s="10"/>
      <c r="G31436" s="81"/>
      <c r="AU31436" s="25"/>
    </row>
    <row r="31437">
      <c r="D31437" s="10"/>
      <c r="E31437" s="10"/>
      <c r="G31437" s="81"/>
      <c r="AU31437" s="25"/>
    </row>
    <row r="31438">
      <c r="D31438" s="10"/>
      <c r="E31438" s="10"/>
      <c r="G31438" s="81"/>
      <c r="AU31438" s="25"/>
    </row>
    <row r="31439">
      <c r="D31439" s="10"/>
      <c r="E31439" s="10"/>
      <c r="G31439" s="81"/>
      <c r="AU31439" s="25"/>
    </row>
    <row r="31440">
      <c r="D31440" s="10"/>
      <c r="E31440" s="10"/>
      <c r="G31440" s="81"/>
      <c r="AU31440" s="25"/>
    </row>
    <row r="31441">
      <c r="D31441" s="10"/>
      <c r="E31441" s="10"/>
      <c r="G31441" s="81"/>
      <c r="AU31441" s="25"/>
    </row>
    <row r="31442">
      <c r="D31442" s="10"/>
      <c r="E31442" s="10"/>
      <c r="G31442" s="81"/>
      <c r="AU31442" s="25"/>
    </row>
    <row r="31443">
      <c r="D31443" s="10"/>
      <c r="E31443" s="10"/>
      <c r="G31443" s="81"/>
      <c r="AU31443" s="25"/>
    </row>
    <row r="31444">
      <c r="D31444" s="10"/>
      <c r="E31444" s="10"/>
      <c r="G31444" s="81"/>
      <c r="AU31444" s="25"/>
    </row>
    <row r="31445">
      <c r="D31445" s="10"/>
      <c r="E31445" s="10"/>
      <c r="G31445" s="81"/>
      <c r="AU31445" s="25"/>
    </row>
    <row r="31446">
      <c r="D31446" s="10"/>
      <c r="E31446" s="10"/>
      <c r="G31446" s="81"/>
      <c r="AU31446" s="25"/>
    </row>
    <row r="31447">
      <c r="D31447" s="10"/>
      <c r="E31447" s="10"/>
      <c r="G31447" s="81"/>
      <c r="AU31447" s="25"/>
    </row>
    <row r="31448">
      <c r="D31448" s="10"/>
      <c r="E31448" s="10"/>
      <c r="G31448" s="81"/>
      <c r="AU31448" s="25"/>
    </row>
    <row r="31449">
      <c r="D31449" s="10"/>
      <c r="E31449" s="10"/>
      <c r="G31449" s="81"/>
      <c r="AU31449" s="25"/>
    </row>
    <row r="31450">
      <c r="D31450" s="10"/>
      <c r="E31450" s="10"/>
      <c r="G31450" s="81"/>
      <c r="AU31450" s="25"/>
    </row>
    <row r="31451">
      <c r="D31451" s="10"/>
      <c r="E31451" s="10"/>
      <c r="G31451" s="81"/>
      <c r="AU31451" s="25"/>
    </row>
    <row r="31452">
      <c r="D31452" s="10"/>
      <c r="E31452" s="10"/>
      <c r="G31452" s="81"/>
      <c r="AU31452" s="25"/>
    </row>
    <row r="31453">
      <c r="D31453" s="10"/>
      <c r="E31453" s="10"/>
      <c r="G31453" s="81"/>
      <c r="AU31453" s="25"/>
    </row>
    <row r="31454">
      <c r="D31454" s="10"/>
      <c r="E31454" s="10"/>
      <c r="G31454" s="81"/>
      <c r="AU31454" s="25"/>
    </row>
    <row r="31455">
      <c r="D31455" s="10"/>
      <c r="E31455" s="10"/>
      <c r="G31455" s="81"/>
      <c r="AU31455" s="25"/>
    </row>
    <row r="31456">
      <c r="D31456" s="10"/>
      <c r="E31456" s="10"/>
      <c r="G31456" s="81"/>
      <c r="AU31456" s="25"/>
    </row>
    <row r="31457">
      <c r="D31457" s="10"/>
      <c r="E31457" s="10"/>
      <c r="G31457" s="81"/>
      <c r="AU31457" s="25"/>
    </row>
    <row r="31458">
      <c r="D31458" s="10"/>
      <c r="E31458" s="10"/>
      <c r="G31458" s="81"/>
      <c r="AU31458" s="25"/>
    </row>
    <row r="31459">
      <c r="D31459" s="10"/>
      <c r="E31459" s="10"/>
      <c r="G31459" s="81"/>
      <c r="AU31459" s="25"/>
    </row>
    <row r="31460">
      <c r="D31460" s="10"/>
      <c r="E31460" s="10"/>
      <c r="G31460" s="81"/>
      <c r="AU31460" s="25"/>
    </row>
    <row r="31461">
      <c r="D31461" s="10"/>
      <c r="E31461" s="10"/>
      <c r="G31461" s="81"/>
      <c r="AU31461" s="25"/>
    </row>
    <row r="31462">
      <c r="D31462" s="10"/>
      <c r="E31462" s="10"/>
      <c r="G31462" s="81"/>
      <c r="AU31462" s="25"/>
    </row>
    <row r="31463">
      <c r="D31463" s="10"/>
      <c r="E31463" s="10"/>
      <c r="G31463" s="81"/>
      <c r="AU31463" s="25"/>
    </row>
    <row r="31464">
      <c r="D31464" s="10"/>
      <c r="E31464" s="10"/>
      <c r="G31464" s="81"/>
      <c r="AU31464" s="25"/>
    </row>
    <row r="31465">
      <c r="D31465" s="10"/>
      <c r="E31465" s="10"/>
      <c r="G31465" s="81"/>
      <c r="AU31465" s="25"/>
    </row>
    <row r="31466">
      <c r="D31466" s="10"/>
      <c r="E31466" s="10"/>
      <c r="G31466" s="81"/>
      <c r="AU31466" s="25"/>
    </row>
    <row r="31467">
      <c r="D31467" s="10"/>
      <c r="E31467" s="10"/>
      <c r="G31467" s="81"/>
      <c r="AU31467" s="25"/>
    </row>
    <row r="31468">
      <c r="D31468" s="10"/>
      <c r="E31468" s="10"/>
      <c r="G31468" s="81"/>
      <c r="AU31468" s="25"/>
    </row>
    <row r="31469">
      <c r="D31469" s="10"/>
      <c r="E31469" s="10"/>
      <c r="G31469" s="81"/>
      <c r="AU31469" s="25"/>
    </row>
    <row r="31470">
      <c r="D31470" s="10"/>
      <c r="E31470" s="10"/>
      <c r="G31470" s="81"/>
      <c r="AU31470" s="25"/>
    </row>
    <row r="31471">
      <c r="D31471" s="10"/>
      <c r="E31471" s="10"/>
      <c r="G31471" s="81"/>
      <c r="AU31471" s="25"/>
    </row>
    <row r="31472">
      <c r="D31472" s="10"/>
      <c r="E31472" s="10"/>
      <c r="G31472" s="81"/>
      <c r="AU31472" s="25"/>
    </row>
    <row r="31473">
      <c r="D31473" s="10"/>
      <c r="E31473" s="10"/>
      <c r="G31473" s="81"/>
      <c r="AU31473" s="25"/>
    </row>
    <row r="31474">
      <c r="D31474" s="10"/>
      <c r="E31474" s="10"/>
      <c r="G31474" s="81"/>
      <c r="AU31474" s="25"/>
    </row>
    <row r="31475">
      <c r="D31475" s="10"/>
      <c r="E31475" s="10"/>
      <c r="G31475" s="81"/>
      <c r="AU31475" s="25"/>
    </row>
    <row r="31476">
      <c r="D31476" s="10"/>
      <c r="E31476" s="10"/>
      <c r="G31476" s="81"/>
      <c r="AU31476" s="25"/>
    </row>
    <row r="31477">
      <c r="D31477" s="10"/>
      <c r="E31477" s="10"/>
      <c r="G31477" s="81"/>
      <c r="AU31477" s="25"/>
    </row>
    <row r="31478">
      <c r="D31478" s="10"/>
      <c r="E31478" s="10"/>
      <c r="G31478" s="81"/>
      <c r="AU31478" s="25"/>
    </row>
    <row r="31479">
      <c r="D31479" s="10"/>
      <c r="E31479" s="10"/>
      <c r="G31479" s="81"/>
      <c r="AU31479" s="25"/>
    </row>
    <row r="31480">
      <c r="D31480" s="10"/>
      <c r="E31480" s="10"/>
      <c r="G31480" s="81"/>
      <c r="AU31480" s="25"/>
    </row>
    <row r="31481">
      <c r="D31481" s="10"/>
      <c r="E31481" s="10"/>
      <c r="G31481" s="81"/>
      <c r="AU31481" s="25"/>
    </row>
    <row r="31482">
      <c r="D31482" s="10"/>
      <c r="E31482" s="10"/>
      <c r="G31482" s="81"/>
      <c r="AU31482" s="25"/>
    </row>
    <row r="31483">
      <c r="D31483" s="10"/>
      <c r="E31483" s="10"/>
      <c r="G31483" s="81"/>
      <c r="AU31483" s="25"/>
    </row>
    <row r="31484">
      <c r="D31484" s="10"/>
      <c r="E31484" s="10"/>
      <c r="G31484" s="81"/>
      <c r="AU31484" s="25"/>
    </row>
    <row r="31485">
      <c r="D31485" s="10"/>
      <c r="E31485" s="10"/>
      <c r="G31485" s="81"/>
      <c r="AU31485" s="25"/>
    </row>
    <row r="31486">
      <c r="D31486" s="10"/>
      <c r="E31486" s="10"/>
      <c r="G31486" s="81"/>
      <c r="AU31486" s="25"/>
    </row>
    <row r="31487">
      <c r="D31487" s="10"/>
      <c r="E31487" s="10"/>
      <c r="G31487" s="81"/>
      <c r="AU31487" s="25"/>
    </row>
    <row r="31488">
      <c r="D31488" s="10"/>
      <c r="E31488" s="10"/>
      <c r="G31488" s="81"/>
      <c r="AU31488" s="25"/>
    </row>
    <row r="31489">
      <c r="D31489" s="10"/>
      <c r="E31489" s="10"/>
      <c r="G31489" s="81"/>
      <c r="AU31489" s="25"/>
    </row>
    <row r="31490">
      <c r="D31490" s="10"/>
      <c r="E31490" s="10"/>
      <c r="G31490" s="81"/>
      <c r="AU31490" s="25"/>
    </row>
    <row r="31491">
      <c r="D31491" s="10"/>
      <c r="E31491" s="10"/>
      <c r="G31491" s="81"/>
      <c r="AU31491" s="25"/>
    </row>
    <row r="31492">
      <c r="D31492" s="10"/>
      <c r="E31492" s="10"/>
      <c r="G31492" s="81"/>
      <c r="AU31492" s="25"/>
    </row>
    <row r="31493">
      <c r="D31493" s="10"/>
      <c r="E31493" s="10"/>
      <c r="G31493" s="81"/>
      <c r="AU31493" s="25"/>
    </row>
    <row r="31494">
      <c r="D31494" s="10"/>
      <c r="E31494" s="10"/>
      <c r="G31494" s="81"/>
      <c r="AU31494" s="25"/>
    </row>
    <row r="31495">
      <c r="D31495" s="10"/>
      <c r="E31495" s="10"/>
      <c r="G31495" s="81"/>
      <c r="AU31495" s="25"/>
    </row>
    <row r="31496">
      <c r="D31496" s="10"/>
      <c r="E31496" s="10"/>
      <c r="G31496" s="81"/>
      <c r="AU31496" s="25"/>
    </row>
    <row r="31497">
      <c r="D31497" s="10"/>
      <c r="E31497" s="10"/>
      <c r="G31497" s="81"/>
      <c r="AU31497" s="25"/>
    </row>
    <row r="31498">
      <c r="D31498" s="10"/>
      <c r="E31498" s="10"/>
      <c r="G31498" s="81"/>
      <c r="AU31498" s="25"/>
    </row>
    <row r="31499">
      <c r="D31499" s="10"/>
      <c r="E31499" s="10"/>
      <c r="G31499" s="81"/>
      <c r="AU31499" s="25"/>
    </row>
    <row r="31500">
      <c r="D31500" s="10"/>
      <c r="E31500" s="10"/>
      <c r="G31500" s="81"/>
      <c r="AU31500" s="25"/>
    </row>
    <row r="31501">
      <c r="D31501" s="10"/>
      <c r="E31501" s="10"/>
      <c r="G31501" s="81"/>
      <c r="AU31501" s="25"/>
    </row>
    <row r="31502">
      <c r="D31502" s="10"/>
      <c r="E31502" s="10"/>
      <c r="G31502" s="81"/>
      <c r="AU31502" s="25"/>
    </row>
    <row r="31503">
      <c r="D31503" s="10"/>
      <c r="E31503" s="10"/>
      <c r="G31503" s="81"/>
      <c r="AU31503" s="25"/>
    </row>
    <row r="31504">
      <c r="D31504" s="10"/>
      <c r="E31504" s="10"/>
      <c r="G31504" s="81"/>
      <c r="AU31504" s="25"/>
    </row>
    <row r="31505">
      <c r="D31505" s="10"/>
      <c r="E31505" s="10"/>
      <c r="G31505" s="81"/>
      <c r="AU31505" s="25"/>
    </row>
    <row r="31506">
      <c r="D31506" s="10"/>
      <c r="E31506" s="10"/>
      <c r="G31506" s="81"/>
      <c r="AU31506" s="25"/>
    </row>
    <row r="31507">
      <c r="D31507" s="10"/>
      <c r="E31507" s="10"/>
      <c r="G31507" s="81"/>
      <c r="AU31507" s="25"/>
    </row>
    <row r="31508">
      <c r="D31508" s="10"/>
      <c r="E31508" s="10"/>
      <c r="G31508" s="81"/>
      <c r="AU31508" s="25"/>
    </row>
    <row r="31509">
      <c r="D31509" s="10"/>
      <c r="E31509" s="10"/>
      <c r="G31509" s="81"/>
      <c r="AU31509" s="25"/>
    </row>
    <row r="31510">
      <c r="D31510" s="10"/>
      <c r="E31510" s="10"/>
      <c r="G31510" s="81"/>
      <c r="AU31510" s="25"/>
    </row>
    <row r="31511">
      <c r="D31511" s="10"/>
      <c r="E31511" s="10"/>
      <c r="G31511" s="81"/>
      <c r="AU31511" s="25"/>
    </row>
    <row r="31512">
      <c r="D31512" s="10"/>
      <c r="E31512" s="10"/>
      <c r="G31512" s="81"/>
      <c r="AU31512" s="25"/>
    </row>
    <row r="31513">
      <c r="D31513" s="10"/>
      <c r="E31513" s="10"/>
      <c r="G31513" s="81"/>
      <c r="AU31513" s="25"/>
    </row>
    <row r="31514">
      <c r="D31514" s="10"/>
      <c r="E31514" s="10"/>
      <c r="G31514" s="81"/>
      <c r="AU31514" s="25"/>
    </row>
    <row r="31515">
      <c r="D31515" s="10"/>
      <c r="E31515" s="10"/>
      <c r="G31515" s="81"/>
      <c r="AU31515" s="25"/>
    </row>
    <row r="31516">
      <c r="D31516" s="10"/>
      <c r="E31516" s="10"/>
      <c r="G31516" s="81"/>
      <c r="AU31516" s="25"/>
    </row>
    <row r="31517">
      <c r="D31517" s="10"/>
      <c r="E31517" s="10"/>
      <c r="G31517" s="81"/>
      <c r="AU31517" s="25"/>
    </row>
    <row r="31518">
      <c r="D31518" s="10"/>
      <c r="E31518" s="10"/>
      <c r="G31518" s="81"/>
      <c r="AU31518" s="25"/>
    </row>
    <row r="31519">
      <c r="D31519" s="10"/>
      <c r="E31519" s="10"/>
      <c r="G31519" s="81"/>
      <c r="AU31519" s="25"/>
    </row>
    <row r="31520">
      <c r="D31520" s="10"/>
      <c r="E31520" s="10"/>
      <c r="G31520" s="81"/>
      <c r="AU31520" s="25"/>
    </row>
    <row r="31521">
      <c r="D31521" s="10"/>
      <c r="E31521" s="10"/>
      <c r="G31521" s="81"/>
      <c r="AU31521" s="25"/>
    </row>
    <row r="31522">
      <c r="D31522" s="10"/>
      <c r="E31522" s="10"/>
      <c r="G31522" s="81"/>
      <c r="AU31522" s="25"/>
    </row>
    <row r="31523">
      <c r="D31523" s="10"/>
      <c r="E31523" s="10"/>
      <c r="G31523" s="81"/>
      <c r="AU31523" s="25"/>
    </row>
    <row r="31524">
      <c r="D31524" s="10"/>
      <c r="E31524" s="10"/>
      <c r="G31524" s="81"/>
      <c r="AU31524" s="25"/>
    </row>
    <row r="31525">
      <c r="D31525" s="10"/>
      <c r="E31525" s="10"/>
      <c r="G31525" s="81"/>
      <c r="AU31525" s="25"/>
    </row>
    <row r="31526">
      <c r="D31526" s="10"/>
      <c r="E31526" s="10"/>
      <c r="G31526" s="81"/>
      <c r="AU31526" s="25"/>
    </row>
    <row r="31527">
      <c r="D31527" s="10"/>
      <c r="E31527" s="10"/>
      <c r="G31527" s="81"/>
      <c r="AU31527" s="25"/>
    </row>
    <row r="31528">
      <c r="D31528" s="10"/>
      <c r="E31528" s="10"/>
      <c r="G31528" s="81"/>
      <c r="AU31528" s="25"/>
    </row>
    <row r="31529">
      <c r="D31529" s="10"/>
      <c r="E31529" s="10"/>
      <c r="G31529" s="81"/>
      <c r="AU31529" s="25"/>
    </row>
    <row r="31530">
      <c r="D31530" s="10"/>
      <c r="E31530" s="10"/>
      <c r="G31530" s="81"/>
      <c r="AU31530" s="25"/>
    </row>
    <row r="31531">
      <c r="D31531" s="10"/>
      <c r="E31531" s="10"/>
      <c r="G31531" s="81"/>
      <c r="AU31531" s="25"/>
    </row>
    <row r="31532">
      <c r="D31532" s="10"/>
      <c r="E31532" s="10"/>
      <c r="G31532" s="81"/>
      <c r="AU31532" s="25"/>
    </row>
    <row r="31533">
      <c r="D31533" s="10"/>
      <c r="E31533" s="10"/>
      <c r="G31533" s="81"/>
      <c r="AU31533" s="25"/>
    </row>
    <row r="31534">
      <c r="D31534" s="10"/>
      <c r="E31534" s="10"/>
      <c r="G31534" s="81"/>
      <c r="AU31534" s="25"/>
    </row>
    <row r="31535">
      <c r="D31535" s="10"/>
      <c r="E31535" s="10"/>
      <c r="G31535" s="81"/>
      <c r="AU31535" s="25"/>
    </row>
    <row r="31536">
      <c r="D31536" s="10"/>
      <c r="E31536" s="10"/>
      <c r="G31536" s="81"/>
      <c r="AU31536" s="25"/>
    </row>
    <row r="31537">
      <c r="D31537" s="10"/>
      <c r="E31537" s="10"/>
      <c r="G31537" s="81"/>
      <c r="AU31537" s="25"/>
    </row>
    <row r="31538">
      <c r="D31538" s="10"/>
      <c r="E31538" s="10"/>
      <c r="G31538" s="81"/>
      <c r="AU31538" s="25"/>
    </row>
    <row r="31539">
      <c r="D31539" s="10"/>
      <c r="E31539" s="10"/>
      <c r="G31539" s="81"/>
      <c r="AU31539" s="25"/>
    </row>
    <row r="31540">
      <c r="D31540" s="10"/>
      <c r="E31540" s="10"/>
      <c r="G31540" s="81"/>
      <c r="AU31540" s="25"/>
    </row>
    <row r="31541">
      <c r="D31541" s="10"/>
      <c r="E31541" s="10"/>
      <c r="G31541" s="81"/>
      <c r="AU31541" s="25"/>
    </row>
    <row r="31542">
      <c r="D31542" s="10"/>
      <c r="E31542" s="10"/>
      <c r="G31542" s="81"/>
      <c r="AU31542" s="25"/>
    </row>
    <row r="31543">
      <c r="D31543" s="10"/>
      <c r="E31543" s="10"/>
      <c r="G31543" s="81"/>
      <c r="AU31543" s="25"/>
    </row>
    <row r="31544">
      <c r="D31544" s="10"/>
      <c r="E31544" s="10"/>
      <c r="G31544" s="81"/>
      <c r="AU31544" s="25"/>
    </row>
    <row r="31545">
      <c r="D31545" s="10"/>
      <c r="E31545" s="10"/>
      <c r="G31545" s="81"/>
      <c r="AU31545" s="25"/>
    </row>
    <row r="31546">
      <c r="D31546" s="10"/>
      <c r="E31546" s="10"/>
      <c r="G31546" s="81"/>
      <c r="AU31546" s="25"/>
    </row>
    <row r="31547">
      <c r="D31547" s="10"/>
      <c r="E31547" s="10"/>
      <c r="G31547" s="81"/>
      <c r="AU31547" s="25"/>
    </row>
    <row r="31548">
      <c r="D31548" s="10"/>
      <c r="E31548" s="10"/>
      <c r="G31548" s="81"/>
      <c r="AU31548" s="25"/>
    </row>
    <row r="31549">
      <c r="D31549" s="10"/>
      <c r="E31549" s="10"/>
      <c r="G31549" s="81"/>
      <c r="AU31549" s="25"/>
    </row>
    <row r="31550">
      <c r="D31550" s="10"/>
      <c r="E31550" s="10"/>
      <c r="G31550" s="81"/>
      <c r="AU31550" s="25"/>
    </row>
    <row r="31551">
      <c r="D31551" s="10"/>
      <c r="E31551" s="10"/>
      <c r="G31551" s="81"/>
      <c r="AU31551" s="25"/>
    </row>
    <row r="31552">
      <c r="D31552" s="10"/>
      <c r="E31552" s="10"/>
      <c r="G31552" s="81"/>
      <c r="AU31552" s="25"/>
    </row>
    <row r="31553">
      <c r="D31553" s="10"/>
      <c r="E31553" s="10"/>
      <c r="G31553" s="81"/>
      <c r="AU31553" s="25"/>
    </row>
    <row r="31554">
      <c r="D31554" s="10"/>
      <c r="E31554" s="10"/>
      <c r="G31554" s="81"/>
      <c r="AU31554" s="25"/>
    </row>
    <row r="31555">
      <c r="D31555" s="10"/>
      <c r="E31555" s="10"/>
      <c r="G31555" s="81"/>
      <c r="AU31555" s="25"/>
    </row>
    <row r="31556">
      <c r="D31556" s="10"/>
      <c r="E31556" s="10"/>
      <c r="G31556" s="81"/>
      <c r="AU31556" s="25"/>
    </row>
    <row r="31557">
      <c r="D31557" s="10"/>
      <c r="E31557" s="10"/>
      <c r="G31557" s="81"/>
      <c r="AU31557" s="25"/>
    </row>
    <row r="31558">
      <c r="D31558" s="10"/>
      <c r="E31558" s="10"/>
      <c r="G31558" s="81"/>
      <c r="AU31558" s="25"/>
    </row>
    <row r="31559">
      <c r="D31559" s="10"/>
      <c r="E31559" s="10"/>
      <c r="G31559" s="81"/>
      <c r="AU31559" s="25"/>
    </row>
    <row r="31560">
      <c r="D31560" s="10"/>
      <c r="E31560" s="10"/>
      <c r="G31560" s="81"/>
      <c r="AU31560" s="25"/>
    </row>
    <row r="31561">
      <c r="D31561" s="10"/>
      <c r="E31561" s="10"/>
      <c r="G31561" s="81"/>
      <c r="AU31561" s="25"/>
    </row>
    <row r="31562">
      <c r="D31562" s="10"/>
      <c r="E31562" s="10"/>
      <c r="G31562" s="81"/>
      <c r="AU31562" s="25"/>
    </row>
    <row r="31563">
      <c r="D31563" s="10"/>
      <c r="E31563" s="10"/>
      <c r="G31563" s="81"/>
      <c r="AU31563" s="25"/>
    </row>
    <row r="31564">
      <c r="D31564" s="10"/>
      <c r="E31564" s="10"/>
      <c r="G31564" s="81"/>
      <c r="AU31564" s="25"/>
    </row>
    <row r="31565">
      <c r="D31565" s="10"/>
      <c r="E31565" s="10"/>
      <c r="G31565" s="81"/>
      <c r="AU31565" s="25"/>
    </row>
    <row r="31566">
      <c r="D31566" s="10"/>
      <c r="E31566" s="10"/>
      <c r="G31566" s="81"/>
      <c r="AU31566" s="25"/>
    </row>
    <row r="31567">
      <c r="D31567" s="10"/>
      <c r="E31567" s="10"/>
      <c r="G31567" s="81"/>
      <c r="AU31567" s="25"/>
    </row>
    <row r="31568">
      <c r="D31568" s="10"/>
      <c r="E31568" s="10"/>
      <c r="G31568" s="81"/>
      <c r="AU31568" s="25"/>
    </row>
    <row r="31569">
      <c r="D31569" s="10"/>
      <c r="E31569" s="10"/>
      <c r="G31569" s="81"/>
      <c r="AU31569" s="25"/>
    </row>
    <row r="31570">
      <c r="D31570" s="10"/>
      <c r="E31570" s="10"/>
      <c r="G31570" s="81"/>
      <c r="AU31570" s="25"/>
    </row>
    <row r="31571">
      <c r="D31571" s="10"/>
      <c r="E31571" s="10"/>
      <c r="G31571" s="81"/>
      <c r="AU31571" s="25"/>
    </row>
    <row r="31572">
      <c r="D31572" s="10"/>
      <c r="E31572" s="10"/>
      <c r="G31572" s="81"/>
      <c r="AU31572" s="25"/>
    </row>
    <row r="31573">
      <c r="D31573" s="10"/>
      <c r="E31573" s="10"/>
      <c r="G31573" s="81"/>
      <c r="AU31573" s="25"/>
    </row>
    <row r="31574">
      <c r="D31574" s="10"/>
      <c r="E31574" s="10"/>
      <c r="G31574" s="81"/>
      <c r="AU31574" s="25"/>
    </row>
    <row r="31575">
      <c r="D31575" s="10"/>
      <c r="E31575" s="10"/>
      <c r="G31575" s="81"/>
      <c r="AU31575" s="25"/>
    </row>
    <row r="31576">
      <c r="D31576" s="10"/>
      <c r="E31576" s="10"/>
      <c r="G31576" s="81"/>
      <c r="AU31576" s="25"/>
    </row>
    <row r="31577">
      <c r="D31577" s="10"/>
      <c r="E31577" s="10"/>
      <c r="G31577" s="81"/>
      <c r="AU31577" s="25"/>
    </row>
    <row r="31578">
      <c r="D31578" s="10"/>
      <c r="E31578" s="10"/>
      <c r="G31578" s="81"/>
      <c r="AU31578" s="25"/>
    </row>
    <row r="31579">
      <c r="D31579" s="10"/>
      <c r="E31579" s="10"/>
      <c r="G31579" s="81"/>
      <c r="AU31579" s="25"/>
    </row>
    <row r="31580">
      <c r="D31580" s="10"/>
      <c r="E31580" s="10"/>
      <c r="G31580" s="81"/>
      <c r="AU31580" s="25"/>
    </row>
    <row r="31581">
      <c r="D31581" s="10"/>
      <c r="E31581" s="10"/>
      <c r="G31581" s="81"/>
      <c r="AU31581" s="25"/>
    </row>
    <row r="31582">
      <c r="D31582" s="10"/>
      <c r="E31582" s="10"/>
      <c r="G31582" s="81"/>
      <c r="AU31582" s="25"/>
    </row>
    <row r="31583">
      <c r="D31583" s="10"/>
      <c r="E31583" s="10"/>
      <c r="G31583" s="81"/>
      <c r="AU31583" s="25"/>
    </row>
    <row r="31584">
      <c r="D31584" s="10"/>
      <c r="E31584" s="10"/>
      <c r="G31584" s="81"/>
      <c r="AU31584" s="25"/>
    </row>
    <row r="31585">
      <c r="D31585" s="10"/>
      <c r="E31585" s="10"/>
      <c r="G31585" s="81"/>
      <c r="AU31585" s="25"/>
    </row>
    <row r="31586">
      <c r="D31586" s="10"/>
      <c r="E31586" s="10"/>
      <c r="G31586" s="81"/>
      <c r="AU31586" s="25"/>
    </row>
    <row r="31587">
      <c r="D31587" s="10"/>
      <c r="E31587" s="10"/>
      <c r="G31587" s="81"/>
      <c r="AU31587" s="25"/>
    </row>
    <row r="31588">
      <c r="D31588" s="10"/>
      <c r="E31588" s="10"/>
      <c r="G31588" s="81"/>
      <c r="AU31588" s="25"/>
    </row>
    <row r="31589">
      <c r="D31589" s="10"/>
      <c r="E31589" s="10"/>
      <c r="G31589" s="81"/>
      <c r="AU31589" s="25"/>
    </row>
    <row r="31590">
      <c r="D31590" s="10"/>
      <c r="E31590" s="10"/>
      <c r="G31590" s="81"/>
      <c r="AU31590" s="25"/>
    </row>
    <row r="31591">
      <c r="D31591" s="10"/>
      <c r="E31591" s="10"/>
      <c r="G31591" s="81"/>
      <c r="AU31591" s="25"/>
    </row>
    <row r="31592">
      <c r="D31592" s="10"/>
      <c r="E31592" s="10"/>
      <c r="G31592" s="81"/>
      <c r="AU31592" s="25"/>
    </row>
    <row r="31593">
      <c r="D31593" s="10"/>
      <c r="E31593" s="10"/>
      <c r="G31593" s="81"/>
      <c r="AU31593" s="25"/>
    </row>
    <row r="31594">
      <c r="D31594" s="10"/>
      <c r="E31594" s="10"/>
      <c r="G31594" s="81"/>
      <c r="AU31594" s="25"/>
    </row>
    <row r="31595">
      <c r="D31595" s="10"/>
      <c r="E31595" s="10"/>
      <c r="G31595" s="81"/>
      <c r="AU31595" s="25"/>
    </row>
    <row r="31596">
      <c r="D31596" s="10"/>
      <c r="E31596" s="10"/>
      <c r="G31596" s="81"/>
      <c r="AU31596" s="25"/>
    </row>
    <row r="31597">
      <c r="D31597" s="10"/>
      <c r="E31597" s="10"/>
      <c r="G31597" s="81"/>
      <c r="AU31597" s="25"/>
    </row>
    <row r="31598">
      <c r="D31598" s="10"/>
      <c r="E31598" s="10"/>
      <c r="G31598" s="81"/>
      <c r="AU31598" s="25"/>
    </row>
    <row r="31599">
      <c r="D31599" s="10"/>
      <c r="E31599" s="10"/>
      <c r="G31599" s="81"/>
      <c r="AU31599" s="25"/>
    </row>
    <row r="31600">
      <c r="D31600" s="10"/>
      <c r="E31600" s="10"/>
      <c r="G31600" s="81"/>
      <c r="AU31600" s="25"/>
    </row>
    <row r="31601">
      <c r="D31601" s="10"/>
      <c r="E31601" s="10"/>
      <c r="G31601" s="81"/>
      <c r="AU31601" s="25"/>
    </row>
    <row r="31602">
      <c r="D31602" s="10"/>
      <c r="E31602" s="10"/>
      <c r="G31602" s="81"/>
      <c r="AU31602" s="25"/>
    </row>
    <row r="31603">
      <c r="D31603" s="10"/>
      <c r="E31603" s="10"/>
      <c r="G31603" s="81"/>
      <c r="AU31603" s="25"/>
    </row>
    <row r="31604">
      <c r="D31604" s="10"/>
      <c r="E31604" s="10"/>
      <c r="G31604" s="81"/>
      <c r="AU31604" s="25"/>
    </row>
    <row r="31605">
      <c r="D31605" s="10"/>
      <c r="E31605" s="10"/>
      <c r="G31605" s="81"/>
      <c r="AU31605" s="25"/>
    </row>
    <row r="31606">
      <c r="D31606" s="10"/>
      <c r="E31606" s="10"/>
      <c r="G31606" s="81"/>
      <c r="AU31606" s="25"/>
    </row>
    <row r="31607">
      <c r="D31607" s="10"/>
      <c r="E31607" s="10"/>
      <c r="G31607" s="81"/>
      <c r="AU31607" s="25"/>
    </row>
    <row r="31608">
      <c r="D31608" s="10"/>
      <c r="E31608" s="10"/>
      <c r="G31608" s="81"/>
      <c r="AU31608" s="25"/>
    </row>
    <row r="31609">
      <c r="D31609" s="10"/>
      <c r="E31609" s="10"/>
      <c r="G31609" s="81"/>
      <c r="AU31609" s="25"/>
    </row>
    <row r="31610">
      <c r="D31610" s="10"/>
      <c r="E31610" s="10"/>
      <c r="G31610" s="81"/>
      <c r="AU31610" s="25"/>
    </row>
    <row r="31611">
      <c r="D31611" s="10"/>
      <c r="E31611" s="10"/>
      <c r="G31611" s="81"/>
      <c r="AU31611" s="25"/>
    </row>
    <row r="31612">
      <c r="D31612" s="10"/>
      <c r="E31612" s="10"/>
      <c r="G31612" s="81"/>
      <c r="AU31612" s="25"/>
    </row>
    <row r="31613">
      <c r="D31613" s="10"/>
      <c r="E31613" s="10"/>
      <c r="G31613" s="81"/>
      <c r="AU31613" s="25"/>
    </row>
    <row r="31614">
      <c r="D31614" s="10"/>
      <c r="E31614" s="10"/>
      <c r="G31614" s="81"/>
      <c r="AU31614" s="25"/>
    </row>
    <row r="31615">
      <c r="D31615" s="10"/>
      <c r="E31615" s="10"/>
      <c r="G31615" s="81"/>
      <c r="AU31615" s="25"/>
    </row>
    <row r="31616">
      <c r="D31616" s="10"/>
      <c r="E31616" s="10"/>
      <c r="G31616" s="81"/>
      <c r="AU31616" s="25"/>
    </row>
    <row r="31617">
      <c r="D31617" s="10"/>
      <c r="E31617" s="10"/>
      <c r="G31617" s="81"/>
      <c r="AU31617" s="25"/>
    </row>
    <row r="31618">
      <c r="D31618" s="10"/>
      <c r="E31618" s="10"/>
      <c r="G31618" s="81"/>
      <c r="AU31618" s="25"/>
    </row>
    <row r="31619">
      <c r="D31619" s="10"/>
      <c r="E31619" s="10"/>
      <c r="G31619" s="81"/>
      <c r="AU31619" s="25"/>
    </row>
    <row r="31620">
      <c r="D31620" s="10"/>
      <c r="E31620" s="10"/>
      <c r="G31620" s="81"/>
      <c r="AU31620" s="25"/>
    </row>
    <row r="31621">
      <c r="D31621" s="10"/>
      <c r="E31621" s="10"/>
      <c r="G31621" s="81"/>
      <c r="AU31621" s="25"/>
    </row>
    <row r="31622">
      <c r="D31622" s="10"/>
      <c r="E31622" s="10"/>
      <c r="G31622" s="81"/>
      <c r="AU31622" s="25"/>
    </row>
    <row r="31623">
      <c r="D31623" s="10"/>
      <c r="E31623" s="10"/>
      <c r="G31623" s="81"/>
      <c r="AU31623" s="25"/>
    </row>
    <row r="31624">
      <c r="D31624" s="10"/>
      <c r="E31624" s="10"/>
      <c r="G31624" s="81"/>
      <c r="AU31624" s="25"/>
    </row>
    <row r="31625">
      <c r="D31625" s="10"/>
      <c r="E31625" s="10"/>
      <c r="G31625" s="81"/>
      <c r="AU31625" s="25"/>
    </row>
    <row r="31626">
      <c r="D31626" s="10"/>
      <c r="E31626" s="10"/>
      <c r="G31626" s="81"/>
      <c r="AU31626" s="25"/>
    </row>
    <row r="31627">
      <c r="D31627" s="10"/>
      <c r="E31627" s="10"/>
      <c r="G31627" s="81"/>
      <c r="AU31627" s="25"/>
    </row>
    <row r="31628">
      <c r="D31628" s="10"/>
      <c r="E31628" s="10"/>
      <c r="G31628" s="81"/>
      <c r="AU31628" s="25"/>
    </row>
    <row r="31629">
      <c r="D31629" s="10"/>
      <c r="E31629" s="10"/>
      <c r="G31629" s="81"/>
      <c r="AU31629" s="25"/>
    </row>
    <row r="31630">
      <c r="D31630" s="10"/>
      <c r="E31630" s="10"/>
      <c r="G31630" s="81"/>
      <c r="AU31630" s="25"/>
    </row>
    <row r="31631">
      <c r="D31631" s="10"/>
      <c r="E31631" s="10"/>
      <c r="G31631" s="81"/>
      <c r="AU31631" s="25"/>
    </row>
    <row r="31632">
      <c r="D31632" s="10"/>
      <c r="E31632" s="10"/>
      <c r="G31632" s="81"/>
      <c r="AU31632" s="25"/>
    </row>
    <row r="31633">
      <c r="D31633" s="10"/>
      <c r="E31633" s="10"/>
      <c r="G31633" s="81"/>
      <c r="AU31633" s="25"/>
    </row>
    <row r="31634">
      <c r="D31634" s="10"/>
      <c r="E31634" s="10"/>
      <c r="G31634" s="81"/>
      <c r="AU31634" s="25"/>
    </row>
    <row r="31635">
      <c r="D31635" s="10"/>
      <c r="E31635" s="10"/>
      <c r="G31635" s="81"/>
      <c r="AU31635" s="25"/>
    </row>
    <row r="31636">
      <c r="D31636" s="10"/>
      <c r="E31636" s="10"/>
      <c r="G31636" s="81"/>
      <c r="AU31636" s="25"/>
    </row>
    <row r="31637">
      <c r="D31637" s="10"/>
      <c r="E31637" s="10"/>
      <c r="G31637" s="81"/>
      <c r="AU31637" s="25"/>
    </row>
    <row r="31638">
      <c r="D31638" s="10"/>
      <c r="E31638" s="10"/>
      <c r="G31638" s="81"/>
      <c r="AU31638" s="25"/>
    </row>
    <row r="31639">
      <c r="D31639" s="10"/>
      <c r="E31639" s="10"/>
      <c r="G31639" s="81"/>
      <c r="AU31639" s="25"/>
    </row>
    <row r="31640">
      <c r="D31640" s="10"/>
      <c r="E31640" s="10"/>
      <c r="G31640" s="81"/>
      <c r="AU31640" s="25"/>
    </row>
    <row r="31641">
      <c r="D31641" s="10"/>
      <c r="E31641" s="10"/>
      <c r="G31641" s="81"/>
      <c r="AU31641" s="25"/>
    </row>
    <row r="31642">
      <c r="D31642" s="10"/>
      <c r="E31642" s="10"/>
      <c r="G31642" s="81"/>
      <c r="AU31642" s="25"/>
    </row>
    <row r="31643">
      <c r="D31643" s="10"/>
      <c r="E31643" s="10"/>
      <c r="G31643" s="81"/>
      <c r="AU31643" s="25"/>
    </row>
    <row r="31644">
      <c r="D31644" s="10"/>
      <c r="E31644" s="10"/>
      <c r="G31644" s="81"/>
      <c r="AU31644" s="25"/>
    </row>
    <row r="31645">
      <c r="D31645" s="10"/>
      <c r="E31645" s="10"/>
      <c r="G31645" s="81"/>
      <c r="AU31645" s="25"/>
    </row>
    <row r="31646">
      <c r="D31646" s="10"/>
      <c r="E31646" s="10"/>
      <c r="G31646" s="81"/>
      <c r="AU31646" s="25"/>
    </row>
    <row r="31647">
      <c r="D31647" s="10"/>
      <c r="E31647" s="10"/>
      <c r="G31647" s="81"/>
      <c r="AU31647" s="25"/>
    </row>
    <row r="31648">
      <c r="D31648" s="10"/>
      <c r="E31648" s="10"/>
      <c r="G31648" s="81"/>
      <c r="AU31648" s="25"/>
    </row>
    <row r="31649">
      <c r="D31649" s="10"/>
      <c r="E31649" s="10"/>
      <c r="G31649" s="81"/>
      <c r="AU31649" s="25"/>
    </row>
    <row r="31650">
      <c r="D31650" s="10"/>
      <c r="E31650" s="10"/>
      <c r="G31650" s="81"/>
      <c r="AU31650" s="25"/>
    </row>
    <row r="31651">
      <c r="D31651" s="10"/>
      <c r="E31651" s="10"/>
      <c r="G31651" s="81"/>
      <c r="AU31651" s="25"/>
    </row>
    <row r="31652">
      <c r="D31652" s="10"/>
      <c r="E31652" s="10"/>
      <c r="G31652" s="81"/>
      <c r="AU31652" s="25"/>
    </row>
    <row r="31653">
      <c r="D31653" s="10"/>
      <c r="E31653" s="10"/>
      <c r="G31653" s="81"/>
      <c r="AU31653" s="25"/>
    </row>
    <row r="31654">
      <c r="D31654" s="10"/>
      <c r="E31654" s="10"/>
      <c r="G31654" s="81"/>
      <c r="AU31654" s="25"/>
    </row>
    <row r="31655">
      <c r="D31655" s="10"/>
      <c r="E31655" s="10"/>
      <c r="G31655" s="81"/>
      <c r="AU31655" s="25"/>
    </row>
    <row r="31656">
      <c r="D31656" s="10"/>
      <c r="E31656" s="10"/>
      <c r="G31656" s="81"/>
      <c r="AU31656" s="25"/>
    </row>
    <row r="31657">
      <c r="D31657" s="10"/>
      <c r="E31657" s="10"/>
      <c r="G31657" s="81"/>
      <c r="AU31657" s="25"/>
    </row>
    <row r="31658">
      <c r="D31658" s="10"/>
      <c r="E31658" s="10"/>
      <c r="G31658" s="81"/>
      <c r="AU31658" s="25"/>
    </row>
    <row r="31659">
      <c r="D31659" s="10"/>
      <c r="E31659" s="10"/>
      <c r="G31659" s="81"/>
      <c r="AU31659" s="25"/>
    </row>
    <row r="31660">
      <c r="D31660" s="10"/>
      <c r="E31660" s="10"/>
      <c r="G31660" s="81"/>
      <c r="AU31660" s="25"/>
    </row>
    <row r="31661">
      <c r="D31661" s="10"/>
      <c r="E31661" s="10"/>
      <c r="G31661" s="81"/>
      <c r="AU31661" s="25"/>
    </row>
    <row r="31662">
      <c r="D31662" s="10"/>
      <c r="E31662" s="10"/>
      <c r="G31662" s="81"/>
      <c r="AU31662" s="25"/>
    </row>
    <row r="31663">
      <c r="D31663" s="10"/>
      <c r="E31663" s="10"/>
      <c r="G31663" s="81"/>
      <c r="AU31663" s="25"/>
    </row>
    <row r="31664">
      <c r="D31664" s="10"/>
      <c r="E31664" s="10"/>
      <c r="G31664" s="81"/>
      <c r="AU31664" s="25"/>
    </row>
    <row r="31665">
      <c r="D31665" s="10"/>
      <c r="E31665" s="10"/>
      <c r="G31665" s="81"/>
      <c r="AU31665" s="25"/>
    </row>
    <row r="31666">
      <c r="D31666" s="10"/>
      <c r="E31666" s="10"/>
      <c r="G31666" s="81"/>
      <c r="AU31666" s="25"/>
    </row>
    <row r="31667">
      <c r="D31667" s="10"/>
      <c r="E31667" s="10"/>
      <c r="G31667" s="81"/>
      <c r="AU31667" s="25"/>
    </row>
    <row r="31668">
      <c r="D31668" s="10"/>
      <c r="E31668" s="10"/>
      <c r="G31668" s="81"/>
      <c r="AU31668" s="25"/>
    </row>
    <row r="31669">
      <c r="D31669" s="10"/>
      <c r="E31669" s="10"/>
      <c r="G31669" s="81"/>
      <c r="AU31669" s="25"/>
    </row>
    <row r="31670">
      <c r="D31670" s="10"/>
      <c r="E31670" s="10"/>
      <c r="G31670" s="81"/>
      <c r="AU31670" s="25"/>
    </row>
    <row r="31671">
      <c r="D31671" s="10"/>
      <c r="E31671" s="10"/>
      <c r="G31671" s="81"/>
      <c r="AU31671" s="25"/>
    </row>
    <row r="31672">
      <c r="D31672" s="10"/>
      <c r="E31672" s="10"/>
      <c r="G31672" s="81"/>
      <c r="AU31672" s="25"/>
    </row>
    <row r="31673">
      <c r="D31673" s="10"/>
      <c r="E31673" s="10"/>
      <c r="G31673" s="81"/>
      <c r="AU31673" s="25"/>
    </row>
    <row r="31674">
      <c r="D31674" s="10"/>
      <c r="E31674" s="10"/>
      <c r="G31674" s="81"/>
      <c r="AU31674" s="25"/>
    </row>
    <row r="31675">
      <c r="D31675" s="10"/>
      <c r="E31675" s="10"/>
      <c r="G31675" s="81"/>
      <c r="AU31675" s="25"/>
    </row>
    <row r="31676">
      <c r="D31676" s="10"/>
      <c r="E31676" s="10"/>
      <c r="G31676" s="81"/>
      <c r="AU31676" s="25"/>
    </row>
    <row r="31677">
      <c r="D31677" s="10"/>
      <c r="E31677" s="10"/>
      <c r="G31677" s="81"/>
      <c r="AU31677" s="25"/>
    </row>
    <row r="31678">
      <c r="D31678" s="10"/>
      <c r="E31678" s="10"/>
      <c r="G31678" s="81"/>
      <c r="AU31678" s="25"/>
    </row>
    <row r="31679">
      <c r="D31679" s="10"/>
      <c r="E31679" s="10"/>
      <c r="G31679" s="81"/>
      <c r="AU31679" s="25"/>
    </row>
    <row r="31680">
      <c r="D31680" s="10"/>
      <c r="E31680" s="10"/>
      <c r="G31680" s="81"/>
      <c r="AU31680" s="25"/>
    </row>
    <row r="31681">
      <c r="D31681" s="10"/>
      <c r="E31681" s="10"/>
      <c r="G31681" s="81"/>
      <c r="AU31681" s="25"/>
    </row>
    <row r="31682">
      <c r="D31682" s="10"/>
      <c r="E31682" s="10"/>
      <c r="G31682" s="81"/>
      <c r="AU31682" s="25"/>
    </row>
    <row r="31683">
      <c r="D31683" s="10"/>
      <c r="E31683" s="10"/>
      <c r="G31683" s="81"/>
      <c r="AU31683" s="25"/>
    </row>
    <row r="31684">
      <c r="D31684" s="10"/>
      <c r="E31684" s="10"/>
      <c r="G31684" s="81"/>
      <c r="AU31684" s="25"/>
    </row>
    <row r="31685">
      <c r="D31685" s="10"/>
      <c r="E31685" s="10"/>
      <c r="G31685" s="81"/>
      <c r="AU31685" s="25"/>
    </row>
    <row r="31686">
      <c r="D31686" s="10"/>
      <c r="E31686" s="10"/>
      <c r="G31686" s="81"/>
      <c r="AU31686" s="25"/>
    </row>
    <row r="31687">
      <c r="D31687" s="10"/>
      <c r="E31687" s="10"/>
      <c r="G31687" s="81"/>
      <c r="AU31687" s="25"/>
    </row>
    <row r="31688">
      <c r="D31688" s="10"/>
      <c r="E31688" s="10"/>
      <c r="G31688" s="81"/>
      <c r="AU31688" s="25"/>
    </row>
    <row r="31689">
      <c r="D31689" s="10"/>
      <c r="E31689" s="10"/>
      <c r="G31689" s="81"/>
      <c r="AU31689" s="25"/>
    </row>
    <row r="31690">
      <c r="D31690" s="10"/>
      <c r="E31690" s="10"/>
      <c r="G31690" s="81"/>
      <c r="AU31690" s="25"/>
    </row>
    <row r="31691">
      <c r="D31691" s="10"/>
      <c r="E31691" s="10"/>
      <c r="G31691" s="81"/>
      <c r="AU31691" s="25"/>
    </row>
    <row r="31692">
      <c r="D31692" s="10"/>
      <c r="E31692" s="10"/>
      <c r="G31692" s="81"/>
      <c r="AU31692" s="25"/>
    </row>
    <row r="31693">
      <c r="D31693" s="10"/>
      <c r="E31693" s="10"/>
      <c r="G31693" s="81"/>
      <c r="AU31693" s="25"/>
    </row>
    <row r="31694">
      <c r="D31694" s="10"/>
      <c r="E31694" s="10"/>
      <c r="G31694" s="81"/>
      <c r="AU31694" s="25"/>
    </row>
    <row r="31695">
      <c r="D31695" s="10"/>
      <c r="E31695" s="10"/>
      <c r="G31695" s="81"/>
      <c r="AU31695" s="25"/>
    </row>
    <row r="31696">
      <c r="D31696" s="10"/>
      <c r="E31696" s="10"/>
      <c r="G31696" s="81"/>
      <c r="AU31696" s="25"/>
    </row>
    <row r="31697">
      <c r="D31697" s="10"/>
      <c r="E31697" s="10"/>
      <c r="G31697" s="81"/>
      <c r="AU31697" s="25"/>
    </row>
    <row r="31698">
      <c r="D31698" s="10"/>
      <c r="E31698" s="10"/>
      <c r="G31698" s="81"/>
      <c r="AU31698" s="25"/>
    </row>
    <row r="31699">
      <c r="D31699" s="10"/>
      <c r="E31699" s="10"/>
      <c r="G31699" s="81"/>
      <c r="AU31699" s="25"/>
    </row>
    <row r="31700">
      <c r="D31700" s="10"/>
      <c r="E31700" s="10"/>
      <c r="G31700" s="81"/>
      <c r="AU31700" s="25"/>
    </row>
    <row r="31701">
      <c r="D31701" s="10"/>
      <c r="E31701" s="10"/>
      <c r="G31701" s="81"/>
      <c r="AU31701" s="25"/>
    </row>
    <row r="31702">
      <c r="D31702" s="10"/>
      <c r="E31702" s="10"/>
      <c r="G31702" s="81"/>
      <c r="AU31702" s="25"/>
    </row>
    <row r="31703">
      <c r="D31703" s="10"/>
      <c r="E31703" s="10"/>
      <c r="G31703" s="81"/>
      <c r="AU31703" s="25"/>
    </row>
    <row r="31704">
      <c r="D31704" s="10"/>
      <c r="E31704" s="10"/>
      <c r="G31704" s="81"/>
      <c r="AU31704" s="25"/>
    </row>
    <row r="31705">
      <c r="D31705" s="10"/>
      <c r="E31705" s="10"/>
      <c r="G31705" s="81"/>
      <c r="AU31705" s="25"/>
    </row>
    <row r="31706">
      <c r="D31706" s="10"/>
      <c r="E31706" s="10"/>
      <c r="G31706" s="81"/>
      <c r="AU31706" s="25"/>
    </row>
    <row r="31707">
      <c r="D31707" s="10"/>
      <c r="E31707" s="10"/>
      <c r="G31707" s="81"/>
      <c r="AU31707" s="25"/>
    </row>
    <row r="31708">
      <c r="D31708" s="10"/>
      <c r="E31708" s="10"/>
      <c r="G31708" s="81"/>
      <c r="AU31708" s="25"/>
    </row>
    <row r="31709">
      <c r="D31709" s="10"/>
      <c r="E31709" s="10"/>
      <c r="G31709" s="81"/>
      <c r="AU31709" s="25"/>
    </row>
    <row r="31710">
      <c r="D31710" s="10"/>
      <c r="E31710" s="10"/>
      <c r="G31710" s="81"/>
      <c r="AU31710" s="25"/>
    </row>
    <row r="31711">
      <c r="D31711" s="10"/>
      <c r="E31711" s="10"/>
      <c r="G31711" s="81"/>
      <c r="AU31711" s="25"/>
    </row>
    <row r="31712">
      <c r="D31712" s="10"/>
      <c r="E31712" s="10"/>
      <c r="G31712" s="81"/>
      <c r="AU31712" s="25"/>
    </row>
    <row r="31713">
      <c r="D31713" s="10"/>
      <c r="E31713" s="10"/>
      <c r="G31713" s="81"/>
      <c r="AU31713" s="25"/>
    </row>
    <row r="31714">
      <c r="D31714" s="10"/>
      <c r="E31714" s="10"/>
      <c r="G31714" s="81"/>
      <c r="AU31714" s="25"/>
    </row>
    <row r="31715">
      <c r="D31715" s="10"/>
      <c r="E31715" s="10"/>
      <c r="G31715" s="81"/>
      <c r="AU31715" s="25"/>
    </row>
    <row r="31716">
      <c r="D31716" s="10"/>
      <c r="E31716" s="10"/>
      <c r="G31716" s="81"/>
      <c r="AU31716" s="25"/>
    </row>
    <row r="31717">
      <c r="D31717" s="10"/>
      <c r="E31717" s="10"/>
      <c r="G31717" s="81"/>
      <c r="AU31717" s="25"/>
    </row>
    <row r="31718">
      <c r="D31718" s="10"/>
      <c r="E31718" s="10"/>
      <c r="G31718" s="81"/>
      <c r="AU31718" s="25"/>
    </row>
    <row r="31719">
      <c r="D31719" s="10"/>
      <c r="E31719" s="10"/>
      <c r="G31719" s="81"/>
      <c r="AU31719" s="25"/>
    </row>
    <row r="31720">
      <c r="D31720" s="10"/>
      <c r="E31720" s="10"/>
      <c r="G31720" s="81"/>
      <c r="AU31720" s="25"/>
    </row>
    <row r="31721">
      <c r="D31721" s="10"/>
      <c r="E31721" s="10"/>
      <c r="G31721" s="81"/>
      <c r="AU31721" s="25"/>
    </row>
    <row r="31722">
      <c r="D31722" s="10"/>
      <c r="E31722" s="10"/>
      <c r="G31722" s="81"/>
      <c r="AU31722" s="25"/>
    </row>
    <row r="31723">
      <c r="D31723" s="10"/>
      <c r="E31723" s="10"/>
      <c r="G31723" s="81"/>
      <c r="AU31723" s="25"/>
    </row>
    <row r="31724">
      <c r="D31724" s="10"/>
      <c r="E31724" s="10"/>
      <c r="G31724" s="81"/>
      <c r="AU31724" s="25"/>
    </row>
    <row r="31725">
      <c r="D31725" s="10"/>
      <c r="E31725" s="10"/>
      <c r="G31725" s="81"/>
      <c r="AU31725" s="25"/>
    </row>
    <row r="31726">
      <c r="D31726" s="10"/>
      <c r="E31726" s="10"/>
      <c r="G31726" s="81"/>
      <c r="AU31726" s="25"/>
    </row>
    <row r="31727">
      <c r="D31727" s="10"/>
      <c r="E31727" s="10"/>
      <c r="G31727" s="81"/>
      <c r="AU31727" s="25"/>
    </row>
    <row r="31728">
      <c r="D31728" s="10"/>
      <c r="E31728" s="10"/>
      <c r="G31728" s="81"/>
      <c r="AU31728" s="25"/>
    </row>
    <row r="31729">
      <c r="D31729" s="10"/>
      <c r="E31729" s="10"/>
      <c r="G31729" s="81"/>
      <c r="AU31729" s="25"/>
    </row>
    <row r="31730">
      <c r="D31730" s="10"/>
      <c r="E31730" s="10"/>
      <c r="G31730" s="81"/>
      <c r="AU31730" s="25"/>
    </row>
    <row r="31731">
      <c r="D31731" s="10"/>
      <c r="E31731" s="10"/>
      <c r="G31731" s="81"/>
      <c r="AU31731" s="25"/>
    </row>
    <row r="31732">
      <c r="D31732" s="10"/>
      <c r="E31732" s="10"/>
      <c r="G31732" s="81"/>
      <c r="AU31732" s="25"/>
    </row>
    <row r="31733">
      <c r="D31733" s="10"/>
      <c r="E31733" s="10"/>
      <c r="G31733" s="81"/>
      <c r="AU31733" s="25"/>
    </row>
    <row r="31734">
      <c r="D31734" s="10"/>
      <c r="E31734" s="10"/>
      <c r="G31734" s="81"/>
      <c r="AU31734" s="25"/>
    </row>
    <row r="31735">
      <c r="D31735" s="10"/>
      <c r="E31735" s="10"/>
      <c r="G31735" s="81"/>
      <c r="AU31735" s="25"/>
    </row>
    <row r="31736">
      <c r="D31736" s="10"/>
      <c r="E31736" s="10"/>
      <c r="G31736" s="81"/>
      <c r="AU31736" s="25"/>
    </row>
    <row r="31737">
      <c r="D31737" s="10"/>
      <c r="E31737" s="10"/>
      <c r="G31737" s="81"/>
      <c r="AU31737" s="25"/>
    </row>
    <row r="31738">
      <c r="D31738" s="10"/>
      <c r="E31738" s="10"/>
      <c r="G31738" s="81"/>
      <c r="AU31738" s="25"/>
    </row>
    <row r="31739">
      <c r="D31739" s="10"/>
      <c r="E31739" s="10"/>
      <c r="G31739" s="81"/>
      <c r="AU31739" s="25"/>
    </row>
    <row r="31740">
      <c r="D31740" s="10"/>
      <c r="E31740" s="10"/>
      <c r="G31740" s="81"/>
      <c r="AU31740" s="25"/>
    </row>
    <row r="31741">
      <c r="D31741" s="10"/>
      <c r="E31741" s="10"/>
      <c r="G31741" s="81"/>
      <c r="AU31741" s="25"/>
    </row>
    <row r="31742">
      <c r="D31742" s="10"/>
      <c r="E31742" s="10"/>
      <c r="G31742" s="81"/>
      <c r="AU31742" s="25"/>
    </row>
    <row r="31743">
      <c r="D31743" s="10"/>
      <c r="E31743" s="10"/>
      <c r="G31743" s="81"/>
      <c r="AU31743" s="25"/>
    </row>
    <row r="31744">
      <c r="D31744" s="10"/>
      <c r="E31744" s="10"/>
      <c r="G31744" s="81"/>
      <c r="AU31744" s="25"/>
    </row>
    <row r="31745">
      <c r="D31745" s="10"/>
      <c r="E31745" s="10"/>
      <c r="G31745" s="81"/>
      <c r="AU31745" s="25"/>
    </row>
    <row r="31746">
      <c r="D31746" s="10"/>
      <c r="E31746" s="10"/>
      <c r="G31746" s="81"/>
      <c r="AU31746" s="25"/>
    </row>
    <row r="31747">
      <c r="D31747" s="10"/>
      <c r="E31747" s="10"/>
      <c r="G31747" s="81"/>
      <c r="AU31747" s="25"/>
    </row>
    <row r="31748">
      <c r="D31748" s="10"/>
      <c r="E31748" s="10"/>
      <c r="G31748" s="81"/>
      <c r="AU31748" s="25"/>
    </row>
    <row r="31749">
      <c r="D31749" s="10"/>
      <c r="E31749" s="10"/>
      <c r="G31749" s="81"/>
      <c r="AU31749" s="25"/>
    </row>
    <row r="31750">
      <c r="D31750" s="10"/>
      <c r="E31750" s="10"/>
      <c r="G31750" s="81"/>
      <c r="AU31750" s="25"/>
    </row>
    <row r="31751">
      <c r="D31751" s="10"/>
      <c r="E31751" s="10"/>
      <c r="G31751" s="81"/>
      <c r="AU31751" s="25"/>
    </row>
    <row r="31752">
      <c r="D31752" s="10"/>
      <c r="E31752" s="10"/>
      <c r="G31752" s="81"/>
      <c r="AU31752" s="25"/>
    </row>
    <row r="31753">
      <c r="D31753" s="10"/>
      <c r="E31753" s="10"/>
      <c r="G31753" s="81"/>
      <c r="AU31753" s="25"/>
    </row>
    <row r="31754">
      <c r="D31754" s="10"/>
      <c r="E31754" s="10"/>
      <c r="G31754" s="81"/>
      <c r="AU31754" s="25"/>
    </row>
    <row r="31755">
      <c r="D31755" s="10"/>
      <c r="E31755" s="10"/>
      <c r="G31755" s="81"/>
      <c r="AU31755" s="25"/>
    </row>
    <row r="31756">
      <c r="D31756" s="10"/>
      <c r="E31756" s="10"/>
      <c r="G31756" s="81"/>
      <c r="AU31756" s="25"/>
    </row>
    <row r="31757">
      <c r="D31757" s="10"/>
      <c r="E31757" s="10"/>
      <c r="G31757" s="81"/>
      <c r="AU31757" s="25"/>
    </row>
    <row r="31758">
      <c r="D31758" s="10"/>
      <c r="E31758" s="10"/>
      <c r="G31758" s="81"/>
      <c r="AU31758" s="25"/>
    </row>
    <row r="31759">
      <c r="D31759" s="10"/>
      <c r="E31759" s="10"/>
      <c r="G31759" s="81"/>
      <c r="AU31759" s="25"/>
    </row>
    <row r="31760">
      <c r="D31760" s="10"/>
      <c r="E31760" s="10"/>
      <c r="G31760" s="81"/>
      <c r="AU31760" s="25"/>
    </row>
    <row r="31761">
      <c r="D31761" s="10"/>
      <c r="E31761" s="10"/>
      <c r="G31761" s="81"/>
      <c r="AU31761" s="25"/>
    </row>
    <row r="31762">
      <c r="D31762" s="10"/>
      <c r="E31762" s="10"/>
      <c r="G31762" s="81"/>
      <c r="AU31762" s="25"/>
    </row>
    <row r="31763">
      <c r="D31763" s="10"/>
      <c r="E31763" s="10"/>
      <c r="G31763" s="81"/>
      <c r="AU31763" s="25"/>
    </row>
    <row r="31764">
      <c r="D31764" s="10"/>
      <c r="E31764" s="10"/>
      <c r="G31764" s="81"/>
      <c r="AU31764" s="25"/>
    </row>
    <row r="31765">
      <c r="D31765" s="10"/>
      <c r="E31765" s="10"/>
      <c r="G31765" s="81"/>
      <c r="AU31765" s="25"/>
    </row>
    <row r="31766">
      <c r="D31766" s="10"/>
      <c r="E31766" s="10"/>
      <c r="G31766" s="81"/>
      <c r="AU31766" s="25"/>
    </row>
    <row r="31767">
      <c r="D31767" s="10"/>
      <c r="E31767" s="10"/>
      <c r="G31767" s="81"/>
      <c r="AU31767" s="25"/>
    </row>
    <row r="31768">
      <c r="D31768" s="10"/>
      <c r="E31768" s="10"/>
      <c r="G31768" s="81"/>
      <c r="AU31768" s="25"/>
    </row>
    <row r="31769">
      <c r="D31769" s="10"/>
      <c r="E31769" s="10"/>
      <c r="G31769" s="81"/>
      <c r="AU31769" s="25"/>
    </row>
    <row r="31770">
      <c r="D31770" s="10"/>
      <c r="E31770" s="10"/>
      <c r="G31770" s="81"/>
      <c r="AU31770" s="25"/>
    </row>
    <row r="31771">
      <c r="D31771" s="10"/>
      <c r="E31771" s="10"/>
      <c r="G31771" s="81"/>
      <c r="AU31771" s="25"/>
    </row>
    <row r="31772">
      <c r="D31772" s="10"/>
      <c r="E31772" s="10"/>
      <c r="G31772" s="81"/>
      <c r="AU31772" s="25"/>
    </row>
    <row r="31773">
      <c r="D31773" s="10"/>
      <c r="E31773" s="10"/>
      <c r="G31773" s="81"/>
      <c r="AU31773" s="25"/>
    </row>
    <row r="31774">
      <c r="D31774" s="10"/>
      <c r="E31774" s="10"/>
      <c r="G31774" s="81"/>
      <c r="AU31774" s="25"/>
    </row>
    <row r="31775">
      <c r="D31775" s="10"/>
      <c r="E31775" s="10"/>
      <c r="G31775" s="81"/>
      <c r="AU31775" s="25"/>
    </row>
    <row r="31776">
      <c r="D31776" s="10"/>
      <c r="E31776" s="10"/>
      <c r="G31776" s="81"/>
      <c r="AU31776" s="25"/>
    </row>
    <row r="31777">
      <c r="D31777" s="10"/>
      <c r="E31777" s="10"/>
      <c r="G31777" s="81"/>
      <c r="AU31777" s="25"/>
    </row>
    <row r="31778">
      <c r="D31778" s="10"/>
      <c r="E31778" s="10"/>
      <c r="G31778" s="81"/>
      <c r="AU31778" s="25"/>
    </row>
    <row r="31779">
      <c r="D31779" s="10"/>
      <c r="E31779" s="10"/>
      <c r="G31779" s="81"/>
      <c r="AU31779" s="25"/>
    </row>
    <row r="31780">
      <c r="D31780" s="10"/>
      <c r="E31780" s="10"/>
      <c r="G31780" s="81"/>
      <c r="AU31780" s="25"/>
    </row>
    <row r="31781">
      <c r="D31781" s="10"/>
      <c r="E31781" s="10"/>
      <c r="G31781" s="81"/>
      <c r="AU31781" s="25"/>
    </row>
    <row r="31782">
      <c r="D31782" s="10"/>
      <c r="E31782" s="10"/>
      <c r="G31782" s="81"/>
      <c r="AU31782" s="25"/>
    </row>
    <row r="31783">
      <c r="D31783" s="10"/>
      <c r="E31783" s="10"/>
      <c r="G31783" s="81"/>
      <c r="AU31783" s="25"/>
    </row>
    <row r="31784">
      <c r="D31784" s="10"/>
      <c r="E31784" s="10"/>
      <c r="G31784" s="81"/>
      <c r="AU31784" s="25"/>
    </row>
    <row r="31785">
      <c r="D31785" s="10"/>
      <c r="E31785" s="10"/>
      <c r="G31785" s="81"/>
      <c r="AU31785" s="25"/>
    </row>
    <row r="31786">
      <c r="D31786" s="10"/>
      <c r="E31786" s="10"/>
      <c r="G31786" s="81"/>
      <c r="AU31786" s="25"/>
    </row>
    <row r="31787">
      <c r="D31787" s="10"/>
      <c r="E31787" s="10"/>
      <c r="G31787" s="81"/>
      <c r="AU31787" s="25"/>
    </row>
    <row r="31788">
      <c r="D31788" s="10"/>
      <c r="E31788" s="10"/>
      <c r="G31788" s="81"/>
      <c r="AU31788" s="25"/>
    </row>
    <row r="31789">
      <c r="D31789" s="10"/>
      <c r="E31789" s="10"/>
      <c r="G31789" s="81"/>
      <c r="AU31789" s="25"/>
    </row>
    <row r="31790">
      <c r="D31790" s="10"/>
      <c r="E31790" s="10"/>
      <c r="G31790" s="81"/>
      <c r="AU31790" s="25"/>
    </row>
    <row r="31791">
      <c r="D31791" s="10"/>
      <c r="E31791" s="10"/>
      <c r="G31791" s="81"/>
      <c r="AU31791" s="25"/>
    </row>
    <row r="31792">
      <c r="D31792" s="10"/>
      <c r="E31792" s="10"/>
      <c r="G31792" s="81"/>
      <c r="AU31792" s="25"/>
    </row>
    <row r="31793">
      <c r="D31793" s="10"/>
      <c r="E31793" s="10"/>
      <c r="G31793" s="81"/>
      <c r="AU31793" s="25"/>
    </row>
    <row r="31794">
      <c r="D31794" s="10"/>
      <c r="E31794" s="10"/>
      <c r="G31794" s="81"/>
      <c r="AU31794" s="25"/>
    </row>
    <row r="31795">
      <c r="D31795" s="10"/>
      <c r="E31795" s="10"/>
      <c r="G31795" s="81"/>
      <c r="AU31795" s="25"/>
    </row>
    <row r="31796">
      <c r="D31796" s="10"/>
      <c r="E31796" s="10"/>
      <c r="G31796" s="81"/>
      <c r="AU31796" s="25"/>
    </row>
    <row r="31797">
      <c r="D31797" s="10"/>
      <c r="E31797" s="10"/>
      <c r="G31797" s="81"/>
      <c r="AU31797" s="25"/>
    </row>
    <row r="31798">
      <c r="D31798" s="10"/>
      <c r="E31798" s="10"/>
      <c r="G31798" s="81"/>
      <c r="AU31798" s="25"/>
    </row>
    <row r="31799">
      <c r="D31799" s="10"/>
      <c r="E31799" s="10"/>
      <c r="G31799" s="81"/>
      <c r="AU31799" s="25"/>
    </row>
    <row r="31800">
      <c r="D31800" s="10"/>
      <c r="E31800" s="10"/>
      <c r="G31800" s="81"/>
      <c r="AU31800" s="25"/>
    </row>
    <row r="31801">
      <c r="D31801" s="10"/>
      <c r="E31801" s="10"/>
      <c r="G31801" s="81"/>
      <c r="AU31801" s="25"/>
    </row>
    <row r="31802">
      <c r="D31802" s="10"/>
      <c r="E31802" s="10"/>
      <c r="G31802" s="81"/>
      <c r="AU31802" s="25"/>
    </row>
    <row r="31803">
      <c r="D31803" s="10"/>
      <c r="E31803" s="10"/>
      <c r="G31803" s="81"/>
      <c r="AU31803" s="25"/>
    </row>
    <row r="31804">
      <c r="D31804" s="10"/>
      <c r="E31804" s="10"/>
      <c r="G31804" s="81"/>
      <c r="AU31804" s="25"/>
    </row>
    <row r="31805">
      <c r="D31805" s="10"/>
      <c r="E31805" s="10"/>
      <c r="G31805" s="81"/>
      <c r="AU31805" s="25"/>
    </row>
    <row r="31806">
      <c r="D31806" s="10"/>
      <c r="E31806" s="10"/>
      <c r="G31806" s="81"/>
      <c r="AU31806" s="25"/>
    </row>
    <row r="31807">
      <c r="D31807" s="10"/>
      <c r="E31807" s="10"/>
      <c r="G31807" s="81"/>
      <c r="AU31807" s="25"/>
    </row>
    <row r="31808">
      <c r="D31808" s="10"/>
      <c r="E31808" s="10"/>
      <c r="G31808" s="81"/>
      <c r="AU31808" s="25"/>
    </row>
    <row r="31809">
      <c r="D31809" s="10"/>
      <c r="E31809" s="10"/>
      <c r="G31809" s="81"/>
      <c r="AU31809" s="25"/>
    </row>
    <row r="31810">
      <c r="D31810" s="10"/>
      <c r="E31810" s="10"/>
      <c r="G31810" s="81"/>
      <c r="AU31810" s="25"/>
    </row>
    <row r="31811">
      <c r="D31811" s="10"/>
      <c r="E31811" s="10"/>
      <c r="G31811" s="81"/>
      <c r="AU31811" s="25"/>
    </row>
    <row r="31812">
      <c r="D31812" s="10"/>
      <c r="E31812" s="10"/>
      <c r="G31812" s="81"/>
      <c r="AU31812" s="25"/>
    </row>
    <row r="31813">
      <c r="D31813" s="10"/>
      <c r="E31813" s="10"/>
      <c r="G31813" s="81"/>
      <c r="AU31813" s="25"/>
    </row>
    <row r="31814">
      <c r="D31814" s="10"/>
      <c r="E31814" s="10"/>
      <c r="G31814" s="81"/>
      <c r="AU31814" s="25"/>
    </row>
    <row r="31815">
      <c r="D31815" s="10"/>
      <c r="E31815" s="10"/>
      <c r="G31815" s="81"/>
      <c r="AU31815" s="25"/>
    </row>
    <row r="31816">
      <c r="D31816" s="10"/>
      <c r="E31816" s="10"/>
      <c r="G31816" s="81"/>
      <c r="AU31816" s="25"/>
    </row>
    <row r="31817">
      <c r="D31817" s="10"/>
      <c r="E31817" s="10"/>
      <c r="G31817" s="81"/>
      <c r="AU31817" s="25"/>
    </row>
    <row r="31818">
      <c r="D31818" s="10"/>
      <c r="E31818" s="10"/>
      <c r="G31818" s="81"/>
      <c r="AU31818" s="25"/>
    </row>
    <row r="31819">
      <c r="D31819" s="10"/>
      <c r="E31819" s="10"/>
      <c r="G31819" s="81"/>
      <c r="AU31819" s="25"/>
    </row>
    <row r="31820">
      <c r="D31820" s="10"/>
      <c r="E31820" s="10"/>
      <c r="G31820" s="81"/>
      <c r="AU31820" s="25"/>
    </row>
    <row r="31821">
      <c r="D31821" s="10"/>
      <c r="E31821" s="10"/>
      <c r="G31821" s="81"/>
      <c r="AU31821" s="25"/>
    </row>
    <row r="31822">
      <c r="D31822" s="10"/>
      <c r="E31822" s="10"/>
      <c r="G31822" s="81"/>
      <c r="AU31822" s="25"/>
    </row>
    <row r="31823">
      <c r="D31823" s="10"/>
      <c r="E31823" s="10"/>
      <c r="G31823" s="81"/>
      <c r="AU31823" s="25"/>
    </row>
    <row r="31824">
      <c r="D31824" s="10"/>
      <c r="E31824" s="10"/>
      <c r="G31824" s="81"/>
      <c r="AU31824" s="25"/>
    </row>
    <row r="31825">
      <c r="D31825" s="10"/>
      <c r="E31825" s="10"/>
      <c r="G31825" s="81"/>
      <c r="AU31825" s="25"/>
    </row>
    <row r="31826">
      <c r="D31826" s="10"/>
      <c r="E31826" s="10"/>
      <c r="G31826" s="81"/>
      <c r="AU31826" s="25"/>
    </row>
    <row r="31827">
      <c r="D31827" s="10"/>
      <c r="E31827" s="10"/>
      <c r="G31827" s="81"/>
      <c r="AU31827" s="25"/>
    </row>
    <row r="31828">
      <c r="D31828" s="10"/>
      <c r="E31828" s="10"/>
      <c r="G31828" s="81"/>
      <c r="AU31828" s="25"/>
    </row>
    <row r="31829">
      <c r="D31829" s="10"/>
      <c r="E31829" s="10"/>
      <c r="G31829" s="81"/>
      <c r="AU31829" s="25"/>
    </row>
    <row r="31830">
      <c r="D31830" s="10"/>
      <c r="E31830" s="10"/>
      <c r="G31830" s="81"/>
      <c r="AU31830" s="25"/>
    </row>
    <row r="31831">
      <c r="D31831" s="10"/>
      <c r="E31831" s="10"/>
      <c r="G31831" s="81"/>
      <c r="AU31831" s="25"/>
    </row>
    <row r="31832">
      <c r="D31832" s="10"/>
      <c r="E31832" s="10"/>
      <c r="G31832" s="81"/>
      <c r="AU31832" s="25"/>
    </row>
    <row r="31833">
      <c r="D31833" s="10"/>
      <c r="E31833" s="10"/>
      <c r="G31833" s="81"/>
      <c r="AU31833" s="25"/>
    </row>
    <row r="31834">
      <c r="D31834" s="10"/>
      <c r="E31834" s="10"/>
      <c r="G31834" s="81"/>
      <c r="AU31834" s="25"/>
    </row>
    <row r="31835">
      <c r="D31835" s="10"/>
      <c r="E31835" s="10"/>
      <c r="G31835" s="81"/>
      <c r="AU31835" s="25"/>
    </row>
    <row r="31836">
      <c r="D31836" s="10"/>
      <c r="E31836" s="10"/>
      <c r="G31836" s="81"/>
      <c r="AU31836" s="25"/>
    </row>
    <row r="31837">
      <c r="D31837" s="10"/>
      <c r="E31837" s="10"/>
      <c r="G31837" s="81"/>
      <c r="AU31837" s="25"/>
    </row>
    <row r="31838">
      <c r="D31838" s="10"/>
      <c r="E31838" s="10"/>
      <c r="G31838" s="81"/>
      <c r="AU31838" s="25"/>
    </row>
    <row r="31839">
      <c r="D31839" s="10"/>
      <c r="E31839" s="10"/>
      <c r="G31839" s="81"/>
      <c r="AU31839" s="25"/>
    </row>
    <row r="31840">
      <c r="D31840" s="10"/>
      <c r="E31840" s="10"/>
      <c r="G31840" s="81"/>
      <c r="AU31840" s="25"/>
    </row>
    <row r="31841">
      <c r="D31841" s="10"/>
      <c r="E31841" s="10"/>
      <c r="G31841" s="81"/>
      <c r="AU31841" s="25"/>
    </row>
    <row r="31842">
      <c r="D31842" s="10"/>
      <c r="E31842" s="10"/>
      <c r="G31842" s="81"/>
      <c r="AU31842" s="25"/>
    </row>
    <row r="31843">
      <c r="D31843" s="10"/>
      <c r="E31843" s="10"/>
      <c r="G31843" s="81"/>
      <c r="AU31843" s="25"/>
    </row>
    <row r="31844">
      <c r="D31844" s="10"/>
      <c r="E31844" s="10"/>
      <c r="G31844" s="81"/>
      <c r="AU31844" s="25"/>
    </row>
    <row r="31845">
      <c r="D31845" s="10"/>
      <c r="E31845" s="10"/>
      <c r="G31845" s="81"/>
      <c r="AU31845" s="25"/>
    </row>
    <row r="31846">
      <c r="D31846" s="10"/>
      <c r="E31846" s="10"/>
      <c r="G31846" s="81"/>
      <c r="AU31846" s="25"/>
    </row>
    <row r="31847">
      <c r="D31847" s="10"/>
      <c r="E31847" s="10"/>
      <c r="G31847" s="81"/>
      <c r="AU31847" s="25"/>
    </row>
    <row r="31848">
      <c r="D31848" s="10"/>
      <c r="E31848" s="10"/>
      <c r="G31848" s="81"/>
      <c r="AU31848" s="25"/>
    </row>
    <row r="31849">
      <c r="D31849" s="10"/>
      <c r="E31849" s="10"/>
      <c r="G31849" s="81"/>
      <c r="AU31849" s="25"/>
    </row>
    <row r="31850">
      <c r="D31850" s="10"/>
      <c r="E31850" s="10"/>
      <c r="G31850" s="81"/>
      <c r="AU31850" s="25"/>
    </row>
    <row r="31851">
      <c r="D31851" s="10"/>
      <c r="E31851" s="10"/>
      <c r="G31851" s="81"/>
      <c r="AU31851" s="25"/>
    </row>
    <row r="31852">
      <c r="D31852" s="10"/>
      <c r="E31852" s="10"/>
      <c r="G31852" s="81"/>
      <c r="AU31852" s="25"/>
    </row>
    <row r="31853">
      <c r="D31853" s="10"/>
      <c r="E31853" s="10"/>
      <c r="G31853" s="81"/>
      <c r="AU31853" s="25"/>
    </row>
    <row r="31854">
      <c r="D31854" s="10"/>
      <c r="E31854" s="10"/>
      <c r="G31854" s="81"/>
      <c r="AU31854" s="25"/>
    </row>
    <row r="31855">
      <c r="D31855" s="10"/>
      <c r="E31855" s="10"/>
      <c r="G31855" s="81"/>
      <c r="AU31855" s="25"/>
    </row>
    <row r="31856">
      <c r="D31856" s="10"/>
      <c r="E31856" s="10"/>
      <c r="G31856" s="81"/>
      <c r="AU31856" s="25"/>
    </row>
    <row r="31857">
      <c r="D31857" s="10"/>
      <c r="E31857" s="10"/>
      <c r="G31857" s="81"/>
      <c r="AU31857" s="25"/>
    </row>
    <row r="31858">
      <c r="D31858" s="10"/>
      <c r="E31858" s="10"/>
      <c r="G31858" s="81"/>
      <c r="AU31858" s="25"/>
    </row>
    <row r="31859">
      <c r="D31859" s="10"/>
      <c r="E31859" s="10"/>
      <c r="G31859" s="81"/>
      <c r="AU31859" s="25"/>
    </row>
    <row r="31860">
      <c r="D31860" s="10"/>
      <c r="E31860" s="10"/>
      <c r="G31860" s="81"/>
      <c r="AU31860" s="25"/>
    </row>
    <row r="31861">
      <c r="D31861" s="10"/>
      <c r="E31861" s="10"/>
      <c r="G31861" s="81"/>
      <c r="AU31861" s="25"/>
    </row>
    <row r="31862">
      <c r="D31862" s="10"/>
      <c r="E31862" s="10"/>
      <c r="G31862" s="81"/>
      <c r="AU31862" s="25"/>
    </row>
    <row r="31863">
      <c r="D31863" s="10"/>
      <c r="E31863" s="10"/>
      <c r="G31863" s="81"/>
      <c r="AU31863" s="25"/>
    </row>
    <row r="31864">
      <c r="D31864" s="10"/>
      <c r="E31864" s="10"/>
      <c r="G31864" s="81"/>
      <c r="AU31864" s="25"/>
    </row>
    <row r="31865">
      <c r="D31865" s="10"/>
      <c r="E31865" s="10"/>
      <c r="G31865" s="81"/>
      <c r="AU31865" s="25"/>
    </row>
    <row r="31866">
      <c r="D31866" s="10"/>
      <c r="E31866" s="10"/>
      <c r="G31866" s="81"/>
      <c r="AU31866" s="25"/>
    </row>
    <row r="31867">
      <c r="D31867" s="10"/>
      <c r="E31867" s="10"/>
      <c r="G31867" s="81"/>
      <c r="AU31867" s="25"/>
    </row>
    <row r="31868">
      <c r="D31868" s="10"/>
      <c r="E31868" s="10"/>
      <c r="G31868" s="81"/>
      <c r="AU31868" s="25"/>
    </row>
    <row r="31869">
      <c r="D31869" s="10"/>
      <c r="E31869" s="10"/>
      <c r="G31869" s="81"/>
      <c r="AU31869" s="25"/>
    </row>
    <row r="31870">
      <c r="D31870" s="10"/>
      <c r="E31870" s="10"/>
      <c r="G31870" s="81"/>
      <c r="AU31870" s="25"/>
    </row>
    <row r="31871">
      <c r="D31871" s="10"/>
      <c r="E31871" s="10"/>
      <c r="G31871" s="81"/>
      <c r="AU31871" s="25"/>
    </row>
    <row r="31872">
      <c r="D31872" s="10"/>
      <c r="E31872" s="10"/>
      <c r="G31872" s="81"/>
      <c r="AU31872" s="25"/>
    </row>
    <row r="31873">
      <c r="D31873" s="10"/>
      <c r="E31873" s="10"/>
      <c r="G31873" s="81"/>
      <c r="AU31873" s="25"/>
    </row>
    <row r="31874">
      <c r="D31874" s="10"/>
      <c r="E31874" s="10"/>
      <c r="G31874" s="81"/>
      <c r="AU31874" s="25"/>
    </row>
    <row r="31875">
      <c r="D31875" s="10"/>
      <c r="E31875" s="10"/>
      <c r="G31875" s="81"/>
      <c r="AU31875" s="25"/>
    </row>
    <row r="31876">
      <c r="D31876" s="10"/>
      <c r="E31876" s="10"/>
      <c r="G31876" s="81"/>
      <c r="AU31876" s="25"/>
    </row>
    <row r="31877">
      <c r="D31877" s="10"/>
      <c r="E31877" s="10"/>
      <c r="G31877" s="81"/>
      <c r="AU31877" s="25"/>
    </row>
    <row r="31878">
      <c r="D31878" s="10"/>
      <c r="E31878" s="10"/>
      <c r="G31878" s="81"/>
      <c r="AU31878" s="25"/>
    </row>
    <row r="31879">
      <c r="D31879" s="10"/>
      <c r="E31879" s="10"/>
      <c r="G31879" s="81"/>
      <c r="AU31879" s="25"/>
    </row>
    <row r="31880">
      <c r="D31880" s="10"/>
      <c r="E31880" s="10"/>
      <c r="G31880" s="81"/>
      <c r="AU31880" s="25"/>
    </row>
    <row r="31881">
      <c r="D31881" s="10"/>
      <c r="E31881" s="10"/>
      <c r="G31881" s="81"/>
      <c r="AU31881" s="25"/>
    </row>
    <row r="31882">
      <c r="D31882" s="10"/>
      <c r="E31882" s="10"/>
      <c r="G31882" s="81"/>
      <c r="AU31882" s="25"/>
    </row>
    <row r="31883">
      <c r="D31883" s="10"/>
      <c r="E31883" s="10"/>
      <c r="G31883" s="81"/>
      <c r="AU31883" s="25"/>
    </row>
    <row r="31884">
      <c r="D31884" s="10"/>
      <c r="E31884" s="10"/>
      <c r="G31884" s="81"/>
      <c r="AU31884" s="25"/>
    </row>
    <row r="31885">
      <c r="D31885" s="10"/>
      <c r="E31885" s="10"/>
      <c r="G31885" s="81"/>
      <c r="AU31885" s="25"/>
    </row>
    <row r="31886">
      <c r="D31886" s="10"/>
      <c r="E31886" s="10"/>
      <c r="G31886" s="81"/>
      <c r="AU31886" s="25"/>
    </row>
    <row r="31887">
      <c r="D31887" s="10"/>
      <c r="E31887" s="10"/>
      <c r="G31887" s="81"/>
      <c r="AU31887" s="25"/>
    </row>
    <row r="31888">
      <c r="D31888" s="10"/>
      <c r="E31888" s="10"/>
      <c r="G31888" s="81"/>
      <c r="AU31888" s="25"/>
    </row>
    <row r="31889">
      <c r="D31889" s="10"/>
      <c r="E31889" s="10"/>
      <c r="G31889" s="81"/>
      <c r="AU31889" s="25"/>
    </row>
    <row r="31890">
      <c r="D31890" s="10"/>
      <c r="E31890" s="10"/>
      <c r="G31890" s="81"/>
      <c r="AU31890" s="25"/>
    </row>
    <row r="31891">
      <c r="D31891" s="10"/>
      <c r="E31891" s="10"/>
      <c r="G31891" s="81"/>
      <c r="AU31891" s="25"/>
    </row>
    <row r="31892">
      <c r="D31892" s="10"/>
      <c r="E31892" s="10"/>
      <c r="G31892" s="81"/>
      <c r="AU31892" s="25"/>
    </row>
    <row r="31893">
      <c r="D31893" s="10"/>
      <c r="E31893" s="10"/>
      <c r="G31893" s="81"/>
      <c r="AU31893" s="25"/>
    </row>
    <row r="31894">
      <c r="D31894" s="10"/>
      <c r="E31894" s="10"/>
      <c r="G31894" s="81"/>
      <c r="AU31894" s="25"/>
    </row>
    <row r="31895">
      <c r="D31895" s="10"/>
      <c r="E31895" s="10"/>
      <c r="G31895" s="81"/>
      <c r="AU31895" s="25"/>
    </row>
    <row r="31896">
      <c r="D31896" s="10"/>
      <c r="E31896" s="10"/>
      <c r="G31896" s="81"/>
      <c r="AU31896" s="25"/>
    </row>
    <row r="31897">
      <c r="D31897" s="10"/>
      <c r="E31897" s="10"/>
      <c r="G31897" s="81"/>
      <c r="AU31897" s="25"/>
    </row>
    <row r="31898">
      <c r="D31898" s="10"/>
      <c r="E31898" s="10"/>
      <c r="G31898" s="81"/>
      <c r="AU31898" s="25"/>
    </row>
    <row r="31899">
      <c r="D31899" s="10"/>
      <c r="E31899" s="10"/>
      <c r="G31899" s="81"/>
      <c r="AU31899" s="25"/>
    </row>
    <row r="31900">
      <c r="D31900" s="10"/>
      <c r="E31900" s="10"/>
      <c r="G31900" s="81"/>
      <c r="AU31900" s="25"/>
    </row>
    <row r="31901">
      <c r="D31901" s="10"/>
      <c r="E31901" s="10"/>
      <c r="G31901" s="81"/>
      <c r="AU31901" s="25"/>
    </row>
    <row r="31902">
      <c r="D31902" s="10"/>
      <c r="E31902" s="10"/>
      <c r="G31902" s="81"/>
      <c r="AU31902" s="25"/>
    </row>
    <row r="31903">
      <c r="D31903" s="10"/>
      <c r="E31903" s="10"/>
      <c r="G31903" s="81"/>
      <c r="AU31903" s="25"/>
    </row>
    <row r="31904">
      <c r="D31904" s="10"/>
      <c r="E31904" s="10"/>
      <c r="G31904" s="81"/>
      <c r="AU31904" s="25"/>
    </row>
    <row r="31905">
      <c r="D31905" s="10"/>
      <c r="E31905" s="10"/>
      <c r="G31905" s="81"/>
      <c r="AU31905" s="25"/>
    </row>
    <row r="31906">
      <c r="D31906" s="10"/>
      <c r="E31906" s="10"/>
      <c r="G31906" s="81"/>
      <c r="AU31906" s="25"/>
    </row>
    <row r="31907">
      <c r="D31907" s="10"/>
      <c r="E31907" s="10"/>
      <c r="G31907" s="81"/>
      <c r="AU31907" s="25"/>
    </row>
    <row r="31908">
      <c r="D31908" s="10"/>
      <c r="E31908" s="10"/>
      <c r="G31908" s="81"/>
      <c r="AU31908" s="25"/>
    </row>
    <row r="31909">
      <c r="D31909" s="10"/>
      <c r="E31909" s="10"/>
      <c r="G31909" s="81"/>
      <c r="AU31909" s="25"/>
    </row>
    <row r="31910">
      <c r="D31910" s="10"/>
      <c r="E31910" s="10"/>
      <c r="G31910" s="81"/>
      <c r="AU31910" s="25"/>
    </row>
    <row r="31911">
      <c r="D31911" s="10"/>
      <c r="E31911" s="10"/>
      <c r="G31911" s="81"/>
      <c r="AU31911" s="25"/>
    </row>
    <row r="31912">
      <c r="D31912" s="10"/>
      <c r="E31912" s="10"/>
      <c r="G31912" s="81"/>
      <c r="AU31912" s="25"/>
    </row>
    <row r="31913">
      <c r="D31913" s="10"/>
      <c r="E31913" s="10"/>
      <c r="G31913" s="81"/>
      <c r="AU31913" s="25"/>
    </row>
    <row r="31914">
      <c r="D31914" s="10"/>
      <c r="E31914" s="10"/>
      <c r="G31914" s="81"/>
      <c r="AU31914" s="25"/>
    </row>
    <row r="31915">
      <c r="D31915" s="10"/>
      <c r="E31915" s="10"/>
      <c r="G31915" s="81"/>
      <c r="AU31915" s="25"/>
    </row>
    <row r="31916">
      <c r="D31916" s="10"/>
      <c r="E31916" s="10"/>
      <c r="G31916" s="81"/>
      <c r="AU31916" s="25"/>
    </row>
    <row r="31917">
      <c r="D31917" s="10"/>
      <c r="E31917" s="10"/>
      <c r="G31917" s="81"/>
      <c r="AU31917" s="25"/>
    </row>
    <row r="31918">
      <c r="D31918" s="10"/>
      <c r="E31918" s="10"/>
      <c r="G31918" s="81"/>
      <c r="AU31918" s="25"/>
    </row>
    <row r="31919">
      <c r="D31919" s="10"/>
      <c r="E31919" s="10"/>
      <c r="G31919" s="81"/>
      <c r="AU31919" s="25"/>
    </row>
    <row r="31920">
      <c r="D31920" s="10"/>
      <c r="E31920" s="10"/>
      <c r="G31920" s="81"/>
      <c r="AU31920" s="25"/>
    </row>
    <row r="31921">
      <c r="D31921" s="10"/>
      <c r="E31921" s="10"/>
      <c r="G31921" s="81"/>
      <c r="AU31921" s="25"/>
    </row>
    <row r="31922">
      <c r="D31922" s="10"/>
      <c r="E31922" s="10"/>
      <c r="G31922" s="81"/>
      <c r="AU31922" s="25"/>
    </row>
    <row r="31923">
      <c r="D31923" s="10"/>
      <c r="E31923" s="10"/>
      <c r="G31923" s="81"/>
      <c r="AU31923" s="25"/>
    </row>
    <row r="31924">
      <c r="D31924" s="10"/>
      <c r="E31924" s="10"/>
      <c r="G31924" s="81"/>
      <c r="AU31924" s="25"/>
    </row>
    <row r="31925">
      <c r="D31925" s="10"/>
      <c r="E31925" s="10"/>
      <c r="G31925" s="81"/>
      <c r="AU31925" s="25"/>
    </row>
    <row r="31926">
      <c r="D31926" s="10"/>
      <c r="E31926" s="10"/>
      <c r="G31926" s="81"/>
      <c r="AU31926" s="25"/>
    </row>
    <row r="31927">
      <c r="D31927" s="10"/>
      <c r="E31927" s="10"/>
      <c r="G31927" s="81"/>
      <c r="AU31927" s="25"/>
    </row>
    <row r="31928">
      <c r="D31928" s="10"/>
      <c r="E31928" s="10"/>
      <c r="G31928" s="81"/>
      <c r="AU31928" s="25"/>
    </row>
    <row r="31929">
      <c r="D31929" s="10"/>
      <c r="E31929" s="10"/>
      <c r="G31929" s="81"/>
      <c r="AU31929" s="25"/>
    </row>
    <row r="31930">
      <c r="D31930" s="10"/>
      <c r="E31930" s="10"/>
      <c r="G31930" s="81"/>
      <c r="AU31930" s="25"/>
    </row>
    <row r="31931">
      <c r="D31931" s="10"/>
      <c r="E31931" s="10"/>
      <c r="G31931" s="81"/>
      <c r="AU31931" s="25"/>
    </row>
    <row r="31932">
      <c r="D31932" s="10"/>
      <c r="E31932" s="10"/>
      <c r="G31932" s="81"/>
      <c r="AU31932" s="25"/>
    </row>
    <row r="31933">
      <c r="D31933" s="10"/>
      <c r="E31933" s="10"/>
      <c r="G31933" s="81"/>
      <c r="AU31933" s="25"/>
    </row>
    <row r="31934">
      <c r="D31934" s="10"/>
      <c r="E31934" s="10"/>
      <c r="G31934" s="81"/>
      <c r="AU31934" s="25"/>
    </row>
    <row r="31935">
      <c r="D31935" s="10"/>
      <c r="E31935" s="10"/>
      <c r="G31935" s="81"/>
      <c r="AU31935" s="25"/>
    </row>
    <row r="31936">
      <c r="D31936" s="10"/>
      <c r="E31936" s="10"/>
      <c r="G31936" s="81"/>
      <c r="AU31936" s="25"/>
    </row>
    <row r="31937">
      <c r="D31937" s="10"/>
      <c r="E31937" s="10"/>
      <c r="G31937" s="81"/>
      <c r="AU31937" s="25"/>
    </row>
    <row r="31938">
      <c r="D31938" s="10"/>
      <c r="E31938" s="10"/>
      <c r="G31938" s="81"/>
      <c r="AU31938" s="25"/>
    </row>
    <row r="31939">
      <c r="D31939" s="10"/>
      <c r="E31939" s="10"/>
      <c r="G31939" s="81"/>
      <c r="AU31939" s="25"/>
    </row>
    <row r="31940">
      <c r="D31940" s="10"/>
      <c r="E31940" s="10"/>
      <c r="G31940" s="81"/>
      <c r="AU31940" s="25"/>
    </row>
    <row r="31941">
      <c r="D31941" s="10"/>
      <c r="E31941" s="10"/>
      <c r="G31941" s="81"/>
      <c r="AU31941" s="25"/>
    </row>
    <row r="31942">
      <c r="D31942" s="10"/>
      <c r="E31942" s="10"/>
      <c r="G31942" s="81"/>
      <c r="AU31942" s="25"/>
    </row>
    <row r="31943">
      <c r="D31943" s="10"/>
      <c r="E31943" s="10"/>
      <c r="G31943" s="81"/>
      <c r="AU31943" s="25"/>
    </row>
    <row r="31944">
      <c r="D31944" s="10"/>
      <c r="E31944" s="10"/>
      <c r="G31944" s="81"/>
      <c r="AU31944" s="25"/>
    </row>
    <row r="31945">
      <c r="D31945" s="10"/>
      <c r="E31945" s="10"/>
      <c r="G31945" s="81"/>
      <c r="AU31945" s="25"/>
    </row>
    <row r="31946">
      <c r="D31946" s="10"/>
      <c r="E31946" s="10"/>
      <c r="G31946" s="81"/>
      <c r="AU31946" s="25"/>
    </row>
    <row r="31947">
      <c r="D31947" s="10"/>
      <c r="E31947" s="10"/>
      <c r="G31947" s="81"/>
      <c r="AU31947" s="25"/>
    </row>
    <row r="31948">
      <c r="D31948" s="10"/>
      <c r="E31948" s="10"/>
      <c r="G31948" s="81"/>
      <c r="AU31948" s="25"/>
    </row>
    <row r="31949">
      <c r="D31949" s="10"/>
      <c r="E31949" s="10"/>
      <c r="G31949" s="81"/>
      <c r="AU31949" s="25"/>
    </row>
    <row r="31950">
      <c r="D31950" s="10"/>
      <c r="E31950" s="10"/>
      <c r="G31950" s="81"/>
      <c r="AU31950" s="25"/>
    </row>
    <row r="31951">
      <c r="D31951" s="10"/>
      <c r="E31951" s="10"/>
      <c r="G31951" s="81"/>
      <c r="AU31951" s="25"/>
    </row>
    <row r="31952">
      <c r="D31952" s="10"/>
      <c r="E31952" s="10"/>
      <c r="G31952" s="81"/>
      <c r="AU31952" s="25"/>
    </row>
    <row r="31953">
      <c r="D31953" s="10"/>
      <c r="E31953" s="10"/>
      <c r="G31953" s="81"/>
      <c r="AU31953" s="25"/>
    </row>
    <row r="31954">
      <c r="D31954" s="10"/>
      <c r="E31954" s="10"/>
      <c r="G31954" s="81"/>
      <c r="AU31954" s="25"/>
    </row>
    <row r="31955">
      <c r="D31955" s="10"/>
      <c r="E31955" s="10"/>
      <c r="G31955" s="81"/>
      <c r="AU31955" s="25"/>
    </row>
    <row r="31956">
      <c r="D31956" s="10"/>
      <c r="E31956" s="10"/>
      <c r="G31956" s="81"/>
      <c r="AU31956" s="25"/>
    </row>
    <row r="31957">
      <c r="D31957" s="10"/>
      <c r="E31957" s="10"/>
      <c r="G31957" s="81"/>
      <c r="AU31957" s="25"/>
    </row>
    <row r="31958">
      <c r="D31958" s="10"/>
      <c r="E31958" s="10"/>
      <c r="G31958" s="81"/>
      <c r="AU31958" s="25"/>
    </row>
    <row r="31959">
      <c r="D31959" s="10"/>
      <c r="E31959" s="10"/>
      <c r="G31959" s="81"/>
      <c r="AU31959" s="25"/>
    </row>
    <row r="31960">
      <c r="D31960" s="10"/>
      <c r="E31960" s="10"/>
      <c r="G31960" s="81"/>
      <c r="AU31960" s="25"/>
    </row>
    <row r="31961">
      <c r="D31961" s="10"/>
      <c r="E31961" s="10"/>
      <c r="G31961" s="81"/>
      <c r="AU31961" s="25"/>
    </row>
    <row r="31962">
      <c r="D31962" s="10"/>
      <c r="E31962" s="10"/>
      <c r="G31962" s="81"/>
      <c r="AU31962" s="25"/>
    </row>
    <row r="31963">
      <c r="D31963" s="10"/>
      <c r="E31963" s="10"/>
      <c r="G31963" s="81"/>
      <c r="AU31963" s="25"/>
    </row>
    <row r="31964">
      <c r="D31964" s="10"/>
      <c r="E31964" s="10"/>
      <c r="G31964" s="81"/>
      <c r="AU31964" s="25"/>
    </row>
    <row r="31965">
      <c r="D31965" s="10"/>
      <c r="E31965" s="10"/>
      <c r="G31965" s="81"/>
      <c r="AU31965" s="25"/>
    </row>
    <row r="31966">
      <c r="D31966" s="10"/>
      <c r="E31966" s="10"/>
      <c r="G31966" s="81"/>
      <c r="AU31966" s="25"/>
    </row>
    <row r="31967">
      <c r="D31967" s="10"/>
      <c r="E31967" s="10"/>
      <c r="G31967" s="81"/>
      <c r="AU31967" s="25"/>
    </row>
    <row r="31968">
      <c r="D31968" s="10"/>
      <c r="E31968" s="10"/>
      <c r="G31968" s="81"/>
      <c r="AU31968" s="25"/>
    </row>
    <row r="31969">
      <c r="D31969" s="10"/>
      <c r="E31969" s="10"/>
      <c r="G31969" s="81"/>
      <c r="AU31969" s="25"/>
    </row>
    <row r="31970">
      <c r="D31970" s="10"/>
      <c r="E31970" s="10"/>
      <c r="G31970" s="81"/>
      <c r="AU31970" s="25"/>
    </row>
    <row r="31971">
      <c r="D31971" s="10"/>
      <c r="E31971" s="10"/>
      <c r="G31971" s="81"/>
      <c r="AU31971" s="25"/>
    </row>
    <row r="31972">
      <c r="D31972" s="10"/>
      <c r="E31972" s="10"/>
      <c r="G31972" s="81"/>
      <c r="AU31972" s="25"/>
    </row>
    <row r="31973">
      <c r="D31973" s="10"/>
      <c r="E31973" s="10"/>
      <c r="G31973" s="81"/>
      <c r="AU31973" s="25"/>
    </row>
    <row r="31974">
      <c r="D31974" s="10"/>
      <c r="E31974" s="10"/>
      <c r="G31974" s="81"/>
      <c r="AU31974" s="25"/>
    </row>
    <row r="31975">
      <c r="D31975" s="10"/>
      <c r="E31975" s="10"/>
      <c r="G31975" s="81"/>
      <c r="AU31975" s="25"/>
    </row>
    <row r="31976">
      <c r="D31976" s="10"/>
      <c r="E31976" s="10"/>
      <c r="G31976" s="81"/>
      <c r="AU31976" s="25"/>
    </row>
    <row r="31977">
      <c r="D31977" s="10"/>
      <c r="E31977" s="10"/>
      <c r="G31977" s="81"/>
      <c r="AU31977" s="25"/>
    </row>
    <row r="31978">
      <c r="D31978" s="10"/>
      <c r="E31978" s="10"/>
      <c r="G31978" s="81"/>
      <c r="AU31978" s="25"/>
    </row>
    <row r="31979">
      <c r="D31979" s="10"/>
      <c r="E31979" s="10"/>
      <c r="G31979" s="81"/>
      <c r="AU31979" s="25"/>
    </row>
    <row r="31980">
      <c r="D31980" s="10"/>
      <c r="E31980" s="10"/>
      <c r="G31980" s="81"/>
      <c r="AU31980" s="25"/>
    </row>
    <row r="31981">
      <c r="D31981" s="10"/>
      <c r="E31981" s="10"/>
      <c r="G31981" s="81"/>
      <c r="AU31981" s="25"/>
    </row>
    <row r="31982">
      <c r="D31982" s="10"/>
      <c r="E31982" s="10"/>
      <c r="G31982" s="81"/>
      <c r="AU31982" s="25"/>
    </row>
    <row r="31983">
      <c r="D31983" s="10"/>
      <c r="E31983" s="10"/>
      <c r="G31983" s="81"/>
      <c r="AU31983" s="25"/>
    </row>
    <row r="31984">
      <c r="D31984" s="10"/>
      <c r="E31984" s="10"/>
      <c r="G31984" s="81"/>
      <c r="AU31984" s="25"/>
    </row>
    <row r="31985">
      <c r="D31985" s="10"/>
      <c r="E31985" s="10"/>
      <c r="G31985" s="81"/>
      <c r="AU31985" s="25"/>
    </row>
    <row r="31986">
      <c r="D31986" s="10"/>
      <c r="E31986" s="10"/>
      <c r="G31986" s="81"/>
      <c r="AU31986" s="25"/>
    </row>
    <row r="31987">
      <c r="D31987" s="10"/>
      <c r="E31987" s="10"/>
      <c r="G31987" s="81"/>
      <c r="AU31987" s="25"/>
    </row>
    <row r="31988">
      <c r="D31988" s="10"/>
      <c r="E31988" s="10"/>
      <c r="G31988" s="81"/>
      <c r="AU31988" s="25"/>
    </row>
    <row r="31989">
      <c r="D31989" s="10"/>
      <c r="E31989" s="10"/>
      <c r="G31989" s="81"/>
      <c r="AU31989" s="25"/>
    </row>
    <row r="31990">
      <c r="D31990" s="10"/>
      <c r="E31990" s="10"/>
      <c r="G31990" s="81"/>
      <c r="AU31990" s="25"/>
    </row>
    <row r="31991">
      <c r="D31991" s="10"/>
      <c r="E31991" s="10"/>
      <c r="G31991" s="81"/>
      <c r="AU31991" s="25"/>
    </row>
    <row r="31992">
      <c r="D31992" s="10"/>
      <c r="E31992" s="10"/>
      <c r="G31992" s="81"/>
      <c r="AU31992" s="25"/>
    </row>
    <row r="31993">
      <c r="D31993" s="10"/>
      <c r="E31993" s="10"/>
      <c r="G31993" s="81"/>
      <c r="AU31993" s="25"/>
    </row>
    <row r="31994">
      <c r="D31994" s="10"/>
      <c r="E31994" s="10"/>
      <c r="G31994" s="81"/>
      <c r="AU31994" s="25"/>
    </row>
    <row r="31995">
      <c r="D31995" s="10"/>
      <c r="E31995" s="10"/>
      <c r="G31995" s="81"/>
      <c r="AU31995" s="25"/>
    </row>
    <row r="31996">
      <c r="D31996" s="10"/>
      <c r="E31996" s="10"/>
      <c r="G31996" s="81"/>
      <c r="AU31996" s="25"/>
    </row>
    <row r="31997">
      <c r="D31997" s="10"/>
      <c r="E31997" s="10"/>
      <c r="G31997" s="81"/>
      <c r="AU31997" s="25"/>
    </row>
    <row r="31998">
      <c r="D31998" s="10"/>
      <c r="E31998" s="10"/>
      <c r="G31998" s="81"/>
      <c r="AU31998" s="25"/>
    </row>
    <row r="31999">
      <c r="D31999" s="10"/>
      <c r="E31999" s="10"/>
      <c r="G31999" s="81"/>
      <c r="AU31999" s="25"/>
    </row>
    <row r="32000">
      <c r="D32000" s="10"/>
      <c r="E32000" s="10"/>
      <c r="G32000" s="81"/>
      <c r="AU32000" s="25"/>
    </row>
    <row r="32001">
      <c r="D32001" s="10"/>
      <c r="E32001" s="10"/>
      <c r="G32001" s="81"/>
      <c r="AU32001" s="25"/>
    </row>
    <row r="32002">
      <c r="D32002" s="10"/>
      <c r="E32002" s="10"/>
      <c r="G32002" s="81"/>
      <c r="AU32002" s="25"/>
    </row>
    <row r="32003">
      <c r="D32003" s="10"/>
      <c r="E32003" s="10"/>
      <c r="G32003" s="81"/>
      <c r="AU32003" s="25"/>
    </row>
    <row r="32004">
      <c r="D32004" s="10"/>
      <c r="E32004" s="10"/>
      <c r="G32004" s="81"/>
      <c r="AU32004" s="25"/>
    </row>
    <row r="32005">
      <c r="D32005" s="10"/>
      <c r="E32005" s="10"/>
      <c r="G32005" s="81"/>
      <c r="AU32005" s="25"/>
    </row>
    <row r="32006">
      <c r="D32006" s="10"/>
      <c r="E32006" s="10"/>
      <c r="G32006" s="81"/>
      <c r="AU32006" s="25"/>
    </row>
    <row r="32007">
      <c r="D32007" s="10"/>
      <c r="E32007" s="10"/>
      <c r="G32007" s="81"/>
      <c r="AU32007" s="25"/>
    </row>
    <row r="32008">
      <c r="D32008" s="10"/>
      <c r="E32008" s="10"/>
      <c r="G32008" s="81"/>
      <c r="AU32008" s="25"/>
    </row>
    <row r="32009">
      <c r="D32009" s="10"/>
      <c r="E32009" s="10"/>
      <c r="G32009" s="81"/>
      <c r="AU32009" s="25"/>
    </row>
    <row r="32010">
      <c r="D32010" s="10"/>
      <c r="E32010" s="10"/>
      <c r="G32010" s="81"/>
      <c r="AU32010" s="25"/>
    </row>
    <row r="32011">
      <c r="D32011" s="10"/>
      <c r="E32011" s="10"/>
      <c r="G32011" s="81"/>
      <c r="AU32011" s="25"/>
    </row>
    <row r="32012">
      <c r="D32012" s="10"/>
      <c r="E32012" s="10"/>
      <c r="G32012" s="81"/>
      <c r="AU32012" s="25"/>
    </row>
    <row r="32013">
      <c r="D32013" s="10"/>
      <c r="E32013" s="10"/>
      <c r="G32013" s="81"/>
      <c r="AU32013" s="25"/>
    </row>
    <row r="32014">
      <c r="D32014" s="10"/>
      <c r="E32014" s="10"/>
      <c r="G32014" s="81"/>
      <c r="AU32014" s="25"/>
    </row>
    <row r="32015">
      <c r="D32015" s="10"/>
      <c r="E32015" s="10"/>
      <c r="G32015" s="81"/>
      <c r="AU32015" s="25"/>
    </row>
    <row r="32016">
      <c r="D32016" s="10"/>
      <c r="E32016" s="10"/>
      <c r="G32016" s="81"/>
      <c r="AU32016" s="25"/>
    </row>
    <row r="32017">
      <c r="D32017" s="10"/>
      <c r="E32017" s="10"/>
      <c r="G32017" s="81"/>
      <c r="AU32017" s="25"/>
    </row>
    <row r="32018">
      <c r="D32018" s="10"/>
      <c r="E32018" s="10"/>
      <c r="G32018" s="81"/>
      <c r="AU32018" s="25"/>
    </row>
    <row r="32019">
      <c r="D32019" s="10"/>
      <c r="E32019" s="10"/>
      <c r="G32019" s="81"/>
      <c r="AU32019" s="25"/>
    </row>
    <row r="32020">
      <c r="D32020" s="10"/>
      <c r="E32020" s="10"/>
      <c r="G32020" s="81"/>
      <c r="AU32020" s="25"/>
    </row>
    <row r="32021">
      <c r="D32021" s="10"/>
      <c r="E32021" s="10"/>
      <c r="G32021" s="81"/>
      <c r="AU32021" s="25"/>
    </row>
    <row r="32022">
      <c r="D32022" s="10"/>
      <c r="E32022" s="10"/>
      <c r="G32022" s="81"/>
      <c r="AU32022" s="25"/>
    </row>
    <row r="32023">
      <c r="D32023" s="10"/>
      <c r="E32023" s="10"/>
      <c r="G32023" s="81"/>
      <c r="AU32023" s="25"/>
    </row>
    <row r="32024">
      <c r="D32024" s="10"/>
      <c r="E32024" s="10"/>
      <c r="G32024" s="81"/>
      <c r="AU32024" s="25"/>
    </row>
    <row r="32025">
      <c r="D32025" s="10"/>
      <c r="E32025" s="10"/>
      <c r="G32025" s="81"/>
      <c r="AU32025" s="25"/>
    </row>
    <row r="32026">
      <c r="D32026" s="10"/>
      <c r="E32026" s="10"/>
      <c r="G32026" s="81"/>
      <c r="AU32026" s="25"/>
    </row>
    <row r="32027">
      <c r="D32027" s="10"/>
      <c r="E32027" s="10"/>
      <c r="G32027" s="81"/>
      <c r="AU32027" s="25"/>
    </row>
    <row r="32028">
      <c r="D32028" s="10"/>
      <c r="E32028" s="10"/>
      <c r="G32028" s="81"/>
      <c r="AU32028" s="25"/>
    </row>
    <row r="32029">
      <c r="D32029" s="10"/>
      <c r="E32029" s="10"/>
      <c r="G32029" s="81"/>
      <c r="AU32029" s="25"/>
    </row>
    <row r="32030">
      <c r="D32030" s="10"/>
      <c r="E32030" s="10"/>
      <c r="G32030" s="81"/>
      <c r="AU32030" s="25"/>
    </row>
    <row r="32031">
      <c r="D32031" s="10"/>
      <c r="E32031" s="10"/>
      <c r="G32031" s="81"/>
      <c r="AU32031" s="25"/>
    </row>
    <row r="32032">
      <c r="D32032" s="10"/>
      <c r="E32032" s="10"/>
      <c r="G32032" s="81"/>
      <c r="AU32032" s="25"/>
    </row>
    <row r="32033">
      <c r="D32033" s="10"/>
      <c r="E32033" s="10"/>
      <c r="G32033" s="81"/>
      <c r="AU32033" s="25"/>
    </row>
    <row r="32034">
      <c r="D32034" s="10"/>
      <c r="E32034" s="10"/>
      <c r="G32034" s="81"/>
      <c r="AU32034" s="25"/>
    </row>
    <row r="32035">
      <c r="D32035" s="10"/>
      <c r="E32035" s="10"/>
      <c r="G32035" s="81"/>
      <c r="AU32035" s="25"/>
    </row>
    <row r="32036">
      <c r="D32036" s="10"/>
      <c r="E32036" s="10"/>
      <c r="G32036" s="81"/>
      <c r="AU32036" s="25"/>
    </row>
    <row r="32037">
      <c r="D32037" s="10"/>
      <c r="E32037" s="10"/>
      <c r="G32037" s="81"/>
      <c r="AU32037" s="25"/>
    </row>
    <row r="32038">
      <c r="D32038" s="10"/>
      <c r="E32038" s="10"/>
      <c r="G32038" s="81"/>
      <c r="AU32038" s="25"/>
    </row>
    <row r="32039">
      <c r="D32039" s="10"/>
      <c r="E32039" s="10"/>
      <c r="G32039" s="81"/>
      <c r="AU32039" s="25"/>
    </row>
    <row r="32040">
      <c r="D32040" s="10"/>
      <c r="E32040" s="10"/>
      <c r="G32040" s="81"/>
      <c r="AU32040" s="25"/>
    </row>
    <row r="32041">
      <c r="D32041" s="10"/>
      <c r="E32041" s="10"/>
      <c r="G32041" s="81"/>
      <c r="AU32041" s="25"/>
    </row>
    <row r="32042">
      <c r="D32042" s="10"/>
      <c r="E32042" s="10"/>
      <c r="G32042" s="81"/>
      <c r="AU32042" s="25"/>
    </row>
    <row r="32043">
      <c r="D32043" s="10"/>
      <c r="E32043" s="10"/>
      <c r="G32043" s="81"/>
      <c r="AU32043" s="25"/>
    </row>
    <row r="32044">
      <c r="D32044" s="10"/>
      <c r="E32044" s="10"/>
      <c r="G32044" s="81"/>
      <c r="AU32044" s="25"/>
    </row>
    <row r="32045">
      <c r="D32045" s="10"/>
      <c r="E32045" s="10"/>
      <c r="G32045" s="81"/>
      <c r="AU32045" s="25"/>
    </row>
    <row r="32046">
      <c r="D32046" s="10"/>
      <c r="E32046" s="10"/>
      <c r="G32046" s="81"/>
      <c r="AU32046" s="25"/>
    </row>
    <row r="32047">
      <c r="D32047" s="10"/>
      <c r="E32047" s="10"/>
      <c r="G32047" s="81"/>
      <c r="AU32047" s="25"/>
    </row>
    <row r="32048">
      <c r="D32048" s="10"/>
      <c r="E32048" s="10"/>
      <c r="G32048" s="81"/>
      <c r="AU32048" s="25"/>
    </row>
    <row r="32049">
      <c r="D32049" s="10"/>
      <c r="E32049" s="10"/>
      <c r="G32049" s="81"/>
      <c r="AU32049" s="25"/>
    </row>
    <row r="32050">
      <c r="D32050" s="10"/>
      <c r="E32050" s="10"/>
      <c r="G32050" s="81"/>
      <c r="AU32050" s="25"/>
    </row>
    <row r="32051">
      <c r="D32051" s="10"/>
      <c r="E32051" s="10"/>
      <c r="G32051" s="81"/>
      <c r="AU32051" s="25"/>
    </row>
    <row r="32052">
      <c r="D32052" s="10"/>
      <c r="E32052" s="10"/>
      <c r="G32052" s="81"/>
      <c r="AU32052" s="25"/>
    </row>
    <row r="32053">
      <c r="D32053" s="10"/>
      <c r="E32053" s="10"/>
      <c r="G32053" s="81"/>
      <c r="AU32053" s="25"/>
    </row>
    <row r="32054">
      <c r="D32054" s="10"/>
      <c r="E32054" s="10"/>
      <c r="G32054" s="81"/>
      <c r="AU32054" s="25"/>
    </row>
    <row r="32055">
      <c r="D32055" s="10"/>
      <c r="E32055" s="10"/>
      <c r="G32055" s="81"/>
      <c r="AU32055" s="25"/>
    </row>
    <row r="32056">
      <c r="D32056" s="10"/>
      <c r="E32056" s="10"/>
      <c r="G32056" s="81"/>
      <c r="AU32056" s="25"/>
    </row>
    <row r="32057">
      <c r="D32057" s="10"/>
      <c r="E32057" s="10"/>
      <c r="G32057" s="81"/>
      <c r="AU32057" s="25"/>
    </row>
    <row r="32058">
      <c r="D32058" s="10"/>
      <c r="E32058" s="10"/>
      <c r="G32058" s="81"/>
      <c r="AU32058" s="25"/>
    </row>
    <row r="32059">
      <c r="D32059" s="10"/>
      <c r="E32059" s="10"/>
      <c r="G32059" s="81"/>
      <c r="AU32059" s="25"/>
    </row>
    <row r="32060">
      <c r="D32060" s="10"/>
      <c r="E32060" s="10"/>
      <c r="G32060" s="81"/>
      <c r="AU32060" s="25"/>
    </row>
    <row r="32061">
      <c r="D32061" s="10"/>
      <c r="E32061" s="10"/>
      <c r="G32061" s="81"/>
      <c r="AU32061" s="25"/>
    </row>
    <row r="32062">
      <c r="D32062" s="10"/>
      <c r="E32062" s="10"/>
      <c r="G32062" s="81"/>
      <c r="AU32062" s="25"/>
    </row>
    <row r="32063">
      <c r="D32063" s="10"/>
      <c r="E32063" s="10"/>
      <c r="G32063" s="81"/>
      <c r="AU32063" s="25"/>
    </row>
    <row r="32064">
      <c r="D32064" s="10"/>
      <c r="E32064" s="10"/>
      <c r="G32064" s="81"/>
      <c r="AU32064" s="25"/>
    </row>
    <row r="32065">
      <c r="D32065" s="10"/>
      <c r="E32065" s="10"/>
      <c r="G32065" s="81"/>
      <c r="AU32065" s="25"/>
    </row>
    <row r="32066">
      <c r="D32066" s="10"/>
      <c r="E32066" s="10"/>
      <c r="G32066" s="81"/>
      <c r="AU32066" s="25"/>
    </row>
    <row r="32067">
      <c r="D32067" s="10"/>
      <c r="E32067" s="10"/>
      <c r="G32067" s="81"/>
      <c r="AU32067" s="25"/>
    </row>
    <row r="32068">
      <c r="D32068" s="10"/>
      <c r="E32068" s="10"/>
      <c r="G32068" s="81"/>
      <c r="AU32068" s="25"/>
    </row>
    <row r="32069">
      <c r="D32069" s="10"/>
      <c r="E32069" s="10"/>
      <c r="G32069" s="81"/>
      <c r="AU32069" s="25"/>
    </row>
    <row r="32070">
      <c r="D32070" s="10"/>
      <c r="E32070" s="10"/>
      <c r="G32070" s="81"/>
      <c r="AU32070" s="25"/>
    </row>
    <row r="32071">
      <c r="D32071" s="10"/>
      <c r="E32071" s="10"/>
      <c r="G32071" s="81"/>
      <c r="AU32071" s="25"/>
    </row>
    <row r="32072">
      <c r="D32072" s="10"/>
      <c r="E32072" s="10"/>
      <c r="G32072" s="81"/>
      <c r="AU32072" s="25"/>
    </row>
    <row r="32073">
      <c r="D32073" s="10"/>
      <c r="E32073" s="10"/>
      <c r="G32073" s="81"/>
      <c r="AU32073" s="25"/>
    </row>
    <row r="32074">
      <c r="D32074" s="10"/>
      <c r="E32074" s="10"/>
      <c r="G32074" s="81"/>
      <c r="AU32074" s="25"/>
    </row>
    <row r="32075">
      <c r="D32075" s="10"/>
      <c r="E32075" s="10"/>
      <c r="G32075" s="81"/>
      <c r="AU32075" s="25"/>
    </row>
    <row r="32076">
      <c r="D32076" s="10"/>
      <c r="E32076" s="10"/>
      <c r="G32076" s="81"/>
      <c r="AU32076" s="25"/>
    </row>
    <row r="32077">
      <c r="D32077" s="10"/>
      <c r="E32077" s="10"/>
      <c r="G32077" s="81"/>
      <c r="AU32077" s="25"/>
    </row>
    <row r="32078">
      <c r="D32078" s="10"/>
      <c r="E32078" s="10"/>
      <c r="G32078" s="81"/>
      <c r="AU32078" s="25"/>
    </row>
    <row r="32079">
      <c r="D32079" s="10"/>
      <c r="E32079" s="10"/>
      <c r="G32079" s="81"/>
      <c r="AU32079" s="25"/>
    </row>
    <row r="32080">
      <c r="D32080" s="10"/>
      <c r="E32080" s="10"/>
      <c r="G32080" s="81"/>
      <c r="AU32080" s="25"/>
    </row>
    <row r="32081">
      <c r="D32081" s="10"/>
      <c r="E32081" s="10"/>
      <c r="G32081" s="81"/>
      <c r="AU32081" s="25"/>
    </row>
    <row r="32082">
      <c r="D32082" s="10"/>
      <c r="E32082" s="10"/>
      <c r="G32082" s="81"/>
      <c r="AU32082" s="25"/>
    </row>
    <row r="32083">
      <c r="D32083" s="10"/>
      <c r="E32083" s="10"/>
      <c r="G32083" s="81"/>
      <c r="AU32083" s="25"/>
    </row>
    <row r="32084">
      <c r="D32084" s="10"/>
      <c r="E32084" s="10"/>
      <c r="G32084" s="81"/>
      <c r="AU32084" s="25"/>
    </row>
    <row r="32085">
      <c r="D32085" s="10"/>
      <c r="E32085" s="10"/>
      <c r="G32085" s="81"/>
      <c r="AU32085" s="25"/>
    </row>
    <row r="32086">
      <c r="D32086" s="10"/>
      <c r="E32086" s="10"/>
      <c r="G32086" s="81"/>
      <c r="AU32086" s="25"/>
    </row>
    <row r="32087">
      <c r="D32087" s="10"/>
      <c r="E32087" s="10"/>
      <c r="G32087" s="81"/>
      <c r="AU32087" s="25"/>
    </row>
    <row r="32088">
      <c r="D32088" s="10"/>
      <c r="E32088" s="10"/>
      <c r="G32088" s="81"/>
      <c r="AU32088" s="25"/>
    </row>
    <row r="32089">
      <c r="D32089" s="10"/>
      <c r="E32089" s="10"/>
      <c r="G32089" s="81"/>
      <c r="AU32089" s="25"/>
    </row>
    <row r="32090">
      <c r="D32090" s="10"/>
      <c r="E32090" s="10"/>
      <c r="G32090" s="81"/>
      <c r="AU32090" s="25"/>
    </row>
    <row r="32091">
      <c r="D32091" s="10"/>
      <c r="E32091" s="10"/>
      <c r="G32091" s="81"/>
      <c r="AU32091" s="25"/>
    </row>
    <row r="32092">
      <c r="D32092" s="10"/>
      <c r="E32092" s="10"/>
      <c r="G32092" s="81"/>
      <c r="AU32092" s="25"/>
    </row>
    <row r="32093">
      <c r="D32093" s="10"/>
      <c r="E32093" s="10"/>
      <c r="G32093" s="81"/>
      <c r="AU32093" s="25"/>
    </row>
    <row r="32094">
      <c r="D32094" s="10"/>
      <c r="E32094" s="10"/>
      <c r="G32094" s="81"/>
      <c r="AU32094" s="25"/>
    </row>
    <row r="32095">
      <c r="D32095" s="10"/>
      <c r="E32095" s="10"/>
      <c r="G32095" s="81"/>
      <c r="AU32095" s="25"/>
    </row>
    <row r="32096">
      <c r="D32096" s="10"/>
      <c r="E32096" s="10"/>
      <c r="G32096" s="81"/>
      <c r="AU32096" s="25"/>
    </row>
    <row r="32097">
      <c r="D32097" s="10"/>
      <c r="E32097" s="10"/>
      <c r="G32097" s="81"/>
      <c r="AU32097" s="25"/>
    </row>
    <row r="32098">
      <c r="D32098" s="10"/>
      <c r="E32098" s="10"/>
      <c r="G32098" s="81"/>
      <c r="AU32098" s="25"/>
    </row>
    <row r="32099">
      <c r="D32099" s="10"/>
      <c r="E32099" s="10"/>
      <c r="G32099" s="81"/>
      <c r="AU32099" s="25"/>
    </row>
    <row r="32100">
      <c r="D32100" s="10"/>
      <c r="E32100" s="10"/>
      <c r="G32100" s="81"/>
      <c r="AU32100" s="25"/>
    </row>
    <row r="32101">
      <c r="D32101" s="10"/>
      <c r="E32101" s="10"/>
      <c r="G32101" s="81"/>
      <c r="AU32101" s="25"/>
    </row>
    <row r="32102">
      <c r="D32102" s="10"/>
      <c r="E32102" s="10"/>
      <c r="G32102" s="81"/>
      <c r="AU32102" s="25"/>
    </row>
    <row r="32103">
      <c r="D32103" s="10"/>
      <c r="E32103" s="10"/>
      <c r="G32103" s="81"/>
      <c r="AU32103" s="25"/>
    </row>
    <row r="32104">
      <c r="D32104" s="10"/>
      <c r="E32104" s="10"/>
      <c r="G32104" s="81"/>
      <c r="AU32104" s="25"/>
    </row>
    <row r="32105">
      <c r="D32105" s="10"/>
      <c r="E32105" s="10"/>
      <c r="G32105" s="81"/>
      <c r="AU32105" s="25"/>
    </row>
    <row r="32106">
      <c r="D32106" s="10"/>
      <c r="E32106" s="10"/>
      <c r="G32106" s="81"/>
      <c r="AU32106" s="25"/>
    </row>
    <row r="32107">
      <c r="D32107" s="10"/>
      <c r="E32107" s="10"/>
      <c r="G32107" s="81"/>
      <c r="AU32107" s="25"/>
    </row>
    <row r="32108">
      <c r="D32108" s="10"/>
      <c r="E32108" s="10"/>
      <c r="G32108" s="81"/>
      <c r="AU32108" s="25"/>
    </row>
    <row r="32109">
      <c r="D32109" s="10"/>
      <c r="E32109" s="10"/>
      <c r="G32109" s="81"/>
      <c r="AU32109" s="25"/>
    </row>
    <row r="32110">
      <c r="D32110" s="10"/>
      <c r="E32110" s="10"/>
      <c r="G32110" s="81"/>
      <c r="AU32110" s="25"/>
    </row>
    <row r="32111">
      <c r="D32111" s="10"/>
      <c r="E32111" s="10"/>
      <c r="G32111" s="81"/>
      <c r="AU32111" s="25"/>
    </row>
    <row r="32112">
      <c r="D32112" s="10"/>
      <c r="E32112" s="10"/>
      <c r="G32112" s="81"/>
      <c r="AU32112" s="25"/>
    </row>
    <row r="32113">
      <c r="D32113" s="10"/>
      <c r="E32113" s="10"/>
      <c r="G32113" s="81"/>
      <c r="AU32113" s="25"/>
    </row>
    <row r="32114">
      <c r="D32114" s="10"/>
      <c r="E32114" s="10"/>
      <c r="G32114" s="81"/>
      <c r="AU32114" s="25"/>
    </row>
    <row r="32115">
      <c r="D32115" s="10"/>
      <c r="E32115" s="10"/>
      <c r="G32115" s="81"/>
      <c r="AU32115" s="25"/>
    </row>
    <row r="32116">
      <c r="D32116" s="10"/>
      <c r="E32116" s="10"/>
      <c r="G32116" s="81"/>
      <c r="AU32116" s="25"/>
    </row>
    <row r="32117">
      <c r="D32117" s="10"/>
      <c r="E32117" s="10"/>
      <c r="G32117" s="81"/>
      <c r="AU32117" s="25"/>
    </row>
    <row r="32118">
      <c r="D32118" s="10"/>
      <c r="E32118" s="10"/>
      <c r="G32118" s="81"/>
      <c r="AU32118" s="25"/>
    </row>
    <row r="32119">
      <c r="D32119" s="10"/>
      <c r="E32119" s="10"/>
      <c r="G32119" s="81"/>
      <c r="AU32119" s="25"/>
    </row>
    <row r="32120">
      <c r="D32120" s="10"/>
      <c r="E32120" s="10"/>
      <c r="G32120" s="81"/>
      <c r="AU32120" s="25"/>
    </row>
    <row r="32121">
      <c r="D32121" s="10"/>
      <c r="E32121" s="10"/>
      <c r="G32121" s="81"/>
      <c r="AU32121" s="25"/>
    </row>
    <row r="32122">
      <c r="D32122" s="10"/>
      <c r="E32122" s="10"/>
      <c r="G32122" s="81"/>
      <c r="AU32122" s="25"/>
    </row>
    <row r="32123">
      <c r="D32123" s="10"/>
      <c r="E32123" s="10"/>
      <c r="G32123" s="81"/>
      <c r="AU32123" s="25"/>
    </row>
    <row r="32124">
      <c r="D32124" s="10"/>
      <c r="E32124" s="10"/>
      <c r="G32124" s="81"/>
      <c r="AU32124" s="25"/>
    </row>
    <row r="32125">
      <c r="D32125" s="10"/>
      <c r="E32125" s="10"/>
      <c r="G32125" s="81"/>
      <c r="AU32125" s="25"/>
    </row>
    <row r="32126">
      <c r="D32126" s="10"/>
      <c r="E32126" s="10"/>
      <c r="G32126" s="81"/>
      <c r="AU32126" s="25"/>
    </row>
    <row r="32127">
      <c r="D32127" s="10"/>
      <c r="E32127" s="10"/>
      <c r="G32127" s="81"/>
      <c r="AU32127" s="25"/>
    </row>
    <row r="32128">
      <c r="D32128" s="10"/>
      <c r="E32128" s="10"/>
      <c r="G32128" s="81"/>
      <c r="AU32128" s="25"/>
    </row>
    <row r="32129">
      <c r="D32129" s="10"/>
      <c r="E32129" s="10"/>
      <c r="G32129" s="81"/>
      <c r="AU32129" s="25"/>
    </row>
    <row r="32130">
      <c r="D32130" s="10"/>
      <c r="E32130" s="10"/>
      <c r="G32130" s="81"/>
      <c r="AU32130" s="25"/>
    </row>
    <row r="32131">
      <c r="D32131" s="10"/>
      <c r="E32131" s="10"/>
      <c r="G32131" s="81"/>
      <c r="AU32131" s="25"/>
    </row>
    <row r="32132">
      <c r="D32132" s="10"/>
      <c r="E32132" s="10"/>
      <c r="G32132" s="81"/>
      <c r="AU32132" s="25"/>
    </row>
    <row r="32133">
      <c r="D32133" s="10"/>
      <c r="E32133" s="10"/>
      <c r="G32133" s="81"/>
      <c r="AU32133" s="25"/>
    </row>
    <row r="32134">
      <c r="D32134" s="10"/>
      <c r="E32134" s="10"/>
      <c r="G32134" s="81"/>
      <c r="AU32134" s="25"/>
    </row>
    <row r="32135">
      <c r="D32135" s="10"/>
      <c r="E32135" s="10"/>
      <c r="G32135" s="81"/>
      <c r="AU32135" s="25"/>
    </row>
    <row r="32136">
      <c r="D32136" s="10"/>
      <c r="E32136" s="10"/>
      <c r="G32136" s="81"/>
      <c r="AU32136" s="25"/>
    </row>
    <row r="32137">
      <c r="D32137" s="10"/>
      <c r="E32137" s="10"/>
      <c r="G32137" s="81"/>
      <c r="AU32137" s="25"/>
    </row>
    <row r="32138">
      <c r="D32138" s="10"/>
      <c r="E32138" s="10"/>
      <c r="G32138" s="81"/>
      <c r="AU32138" s="25"/>
    </row>
    <row r="32139">
      <c r="D32139" s="10"/>
      <c r="E32139" s="10"/>
      <c r="G32139" s="81"/>
      <c r="AU32139" s="25"/>
    </row>
    <row r="32140">
      <c r="D32140" s="10"/>
      <c r="E32140" s="10"/>
      <c r="G32140" s="81"/>
      <c r="AU32140" s="25"/>
    </row>
    <row r="32141">
      <c r="D32141" s="10"/>
      <c r="E32141" s="10"/>
      <c r="G32141" s="81"/>
      <c r="AU32141" s="25"/>
    </row>
    <row r="32142">
      <c r="D32142" s="10"/>
      <c r="E32142" s="10"/>
      <c r="G32142" s="81"/>
      <c r="AU32142" s="25"/>
    </row>
    <row r="32143">
      <c r="D32143" s="10"/>
      <c r="E32143" s="10"/>
      <c r="G32143" s="81"/>
      <c r="AU32143" s="25"/>
    </row>
    <row r="32144">
      <c r="D32144" s="10"/>
      <c r="E32144" s="10"/>
      <c r="G32144" s="81"/>
      <c r="AU32144" s="25"/>
    </row>
    <row r="32145">
      <c r="D32145" s="10"/>
      <c r="E32145" s="10"/>
      <c r="G32145" s="81"/>
      <c r="AU32145" s="25"/>
    </row>
    <row r="32146">
      <c r="D32146" s="10"/>
      <c r="E32146" s="10"/>
      <c r="G32146" s="81"/>
      <c r="AU32146" s="25"/>
    </row>
    <row r="32147">
      <c r="D32147" s="10"/>
      <c r="E32147" s="10"/>
      <c r="G32147" s="81"/>
      <c r="AU32147" s="25"/>
    </row>
    <row r="32148">
      <c r="D32148" s="10"/>
      <c r="E32148" s="10"/>
      <c r="G32148" s="81"/>
      <c r="AU32148" s="25"/>
    </row>
    <row r="32149">
      <c r="D32149" s="10"/>
      <c r="E32149" s="10"/>
      <c r="G32149" s="81"/>
      <c r="AU32149" s="25"/>
    </row>
    <row r="32150">
      <c r="D32150" s="10"/>
      <c r="E32150" s="10"/>
      <c r="G32150" s="81"/>
      <c r="AU32150" s="25"/>
    </row>
    <row r="32151">
      <c r="D32151" s="10"/>
      <c r="E32151" s="10"/>
      <c r="G32151" s="81"/>
      <c r="AU32151" s="25"/>
    </row>
    <row r="32152">
      <c r="D32152" s="10"/>
      <c r="E32152" s="10"/>
      <c r="G32152" s="81"/>
      <c r="AU32152" s="25"/>
    </row>
    <row r="32153">
      <c r="D32153" s="10"/>
      <c r="E32153" s="10"/>
      <c r="G32153" s="81"/>
      <c r="AU32153" s="25"/>
    </row>
    <row r="32154">
      <c r="D32154" s="10"/>
      <c r="E32154" s="10"/>
      <c r="G32154" s="81"/>
      <c r="AU32154" s="25"/>
    </row>
    <row r="32155">
      <c r="D32155" s="10"/>
      <c r="E32155" s="10"/>
      <c r="G32155" s="81"/>
      <c r="AU32155" s="25"/>
    </row>
    <row r="32156">
      <c r="D32156" s="10"/>
      <c r="E32156" s="10"/>
      <c r="G32156" s="81"/>
      <c r="AU32156" s="25"/>
    </row>
    <row r="32157">
      <c r="D32157" s="10"/>
      <c r="E32157" s="10"/>
      <c r="G32157" s="81"/>
      <c r="AU32157" s="25"/>
    </row>
    <row r="32158">
      <c r="D32158" s="10"/>
      <c r="E32158" s="10"/>
      <c r="G32158" s="81"/>
      <c r="AU32158" s="25"/>
    </row>
    <row r="32159">
      <c r="D32159" s="10"/>
      <c r="E32159" s="10"/>
      <c r="G32159" s="81"/>
      <c r="AU32159" s="25"/>
    </row>
    <row r="32160">
      <c r="D32160" s="10"/>
      <c r="E32160" s="10"/>
      <c r="G32160" s="81"/>
      <c r="AU32160" s="25"/>
    </row>
    <row r="32161">
      <c r="D32161" s="10"/>
      <c r="E32161" s="10"/>
      <c r="G32161" s="81"/>
      <c r="AU32161" s="25"/>
    </row>
    <row r="32162">
      <c r="D32162" s="10"/>
      <c r="E32162" s="10"/>
      <c r="G32162" s="81"/>
      <c r="AU32162" s="25"/>
    </row>
    <row r="32163">
      <c r="D32163" s="10"/>
      <c r="E32163" s="10"/>
      <c r="G32163" s="81"/>
      <c r="AU32163" s="25"/>
    </row>
    <row r="32164">
      <c r="D32164" s="10"/>
      <c r="E32164" s="10"/>
      <c r="G32164" s="81"/>
      <c r="AU32164" s="25"/>
    </row>
    <row r="32165">
      <c r="D32165" s="10"/>
      <c r="E32165" s="10"/>
      <c r="G32165" s="81"/>
      <c r="AU32165" s="25"/>
    </row>
    <row r="32166">
      <c r="D32166" s="10"/>
      <c r="E32166" s="10"/>
      <c r="G32166" s="81"/>
      <c r="AU32166" s="25"/>
    </row>
    <row r="32167">
      <c r="D32167" s="10"/>
      <c r="E32167" s="10"/>
      <c r="G32167" s="81"/>
      <c r="AU32167" s="25"/>
    </row>
    <row r="32168">
      <c r="D32168" s="10"/>
      <c r="E32168" s="10"/>
      <c r="G32168" s="81"/>
      <c r="AU32168" s="25"/>
    </row>
    <row r="32169">
      <c r="D32169" s="10"/>
      <c r="E32169" s="10"/>
      <c r="G32169" s="81"/>
      <c r="AU32169" s="25"/>
    </row>
    <row r="32170">
      <c r="D32170" s="10"/>
      <c r="E32170" s="10"/>
      <c r="G32170" s="81"/>
      <c r="AU32170" s="25"/>
    </row>
    <row r="32171">
      <c r="D32171" s="10"/>
      <c r="E32171" s="10"/>
      <c r="G32171" s="81"/>
      <c r="AU32171" s="25"/>
    </row>
    <row r="32172">
      <c r="D32172" s="10"/>
      <c r="E32172" s="10"/>
      <c r="G32172" s="81"/>
      <c r="AU32172" s="25"/>
    </row>
    <row r="32173">
      <c r="D32173" s="10"/>
      <c r="E32173" s="10"/>
      <c r="G32173" s="81"/>
      <c r="AU32173" s="25"/>
    </row>
    <row r="32174">
      <c r="D32174" s="10"/>
      <c r="E32174" s="10"/>
      <c r="G32174" s="81"/>
      <c r="AU32174" s="25"/>
    </row>
    <row r="32175">
      <c r="D32175" s="10"/>
      <c r="E32175" s="10"/>
      <c r="G32175" s="81"/>
      <c r="AU32175" s="25"/>
    </row>
    <row r="32176">
      <c r="D32176" s="10"/>
      <c r="E32176" s="10"/>
      <c r="G32176" s="81"/>
      <c r="AU32176" s="25"/>
    </row>
    <row r="32177">
      <c r="D32177" s="10"/>
      <c r="E32177" s="10"/>
      <c r="G32177" s="81"/>
      <c r="AU32177" s="25"/>
    </row>
    <row r="32178">
      <c r="D32178" s="10"/>
      <c r="E32178" s="10"/>
      <c r="G32178" s="81"/>
      <c r="AU32178" s="25"/>
    </row>
    <row r="32179">
      <c r="D32179" s="10"/>
      <c r="E32179" s="10"/>
      <c r="G32179" s="81"/>
      <c r="AU32179" s="25"/>
    </row>
    <row r="32180">
      <c r="D32180" s="10"/>
      <c r="E32180" s="10"/>
      <c r="G32180" s="81"/>
      <c r="AU32180" s="25"/>
    </row>
    <row r="32181">
      <c r="D32181" s="10"/>
      <c r="E32181" s="10"/>
      <c r="G32181" s="81"/>
      <c r="AU32181" s="25"/>
    </row>
    <row r="32182">
      <c r="D32182" s="10"/>
      <c r="E32182" s="10"/>
      <c r="G32182" s="81"/>
      <c r="AU32182" s="25"/>
    </row>
    <row r="32183">
      <c r="D32183" s="10"/>
      <c r="E32183" s="10"/>
      <c r="G32183" s="81"/>
      <c r="AU32183" s="25"/>
    </row>
    <row r="32184">
      <c r="D32184" s="10"/>
      <c r="E32184" s="10"/>
      <c r="G32184" s="81"/>
      <c r="AU32184" s="25"/>
    </row>
    <row r="32185">
      <c r="D32185" s="10"/>
      <c r="E32185" s="10"/>
      <c r="G32185" s="81"/>
      <c r="AU32185" s="25"/>
    </row>
    <row r="32186">
      <c r="D32186" s="10"/>
      <c r="E32186" s="10"/>
      <c r="G32186" s="81"/>
      <c r="AU32186" s="25"/>
    </row>
    <row r="32187">
      <c r="D32187" s="10"/>
      <c r="E32187" s="10"/>
      <c r="G32187" s="81"/>
      <c r="AU32187" s="25"/>
    </row>
    <row r="32188">
      <c r="D32188" s="10"/>
      <c r="E32188" s="10"/>
      <c r="G32188" s="81"/>
      <c r="AU32188" s="25"/>
    </row>
    <row r="32189">
      <c r="D32189" s="10"/>
      <c r="E32189" s="10"/>
      <c r="G32189" s="81"/>
      <c r="AU32189" s="25"/>
    </row>
    <row r="32190">
      <c r="D32190" s="10"/>
      <c r="E32190" s="10"/>
      <c r="G32190" s="81"/>
      <c r="AU32190" s="25"/>
    </row>
    <row r="32191">
      <c r="D32191" s="10"/>
      <c r="E32191" s="10"/>
      <c r="G32191" s="81"/>
      <c r="AU32191" s="25"/>
    </row>
    <row r="32192">
      <c r="D32192" s="10"/>
      <c r="E32192" s="10"/>
      <c r="G32192" s="81"/>
      <c r="AU32192" s="25"/>
    </row>
    <row r="32193">
      <c r="D32193" s="10"/>
      <c r="E32193" s="10"/>
      <c r="G32193" s="81"/>
      <c r="AU32193" s="25"/>
    </row>
    <row r="32194">
      <c r="D32194" s="10"/>
      <c r="E32194" s="10"/>
      <c r="G32194" s="81"/>
      <c r="AU32194" s="25"/>
    </row>
    <row r="32195">
      <c r="D32195" s="10"/>
      <c r="E32195" s="10"/>
      <c r="G32195" s="81"/>
      <c r="AU32195" s="25"/>
    </row>
    <row r="32196">
      <c r="D32196" s="10"/>
      <c r="E32196" s="10"/>
      <c r="G32196" s="81"/>
      <c r="AU32196" s="25"/>
    </row>
    <row r="32197">
      <c r="D32197" s="10"/>
      <c r="E32197" s="10"/>
      <c r="G32197" s="81"/>
      <c r="AU32197" s="25"/>
    </row>
    <row r="32198">
      <c r="D32198" s="10"/>
      <c r="E32198" s="10"/>
      <c r="G32198" s="81"/>
      <c r="AU32198" s="25"/>
    </row>
    <row r="32199">
      <c r="D32199" s="10"/>
      <c r="E32199" s="10"/>
      <c r="G32199" s="81"/>
      <c r="AU32199" s="25"/>
    </row>
    <row r="32200">
      <c r="D32200" s="10"/>
      <c r="E32200" s="10"/>
      <c r="G32200" s="81"/>
      <c r="AU32200" s="25"/>
    </row>
    <row r="32201">
      <c r="D32201" s="10"/>
      <c r="E32201" s="10"/>
      <c r="G32201" s="81"/>
      <c r="AU32201" s="25"/>
    </row>
    <row r="32202">
      <c r="D32202" s="10"/>
      <c r="E32202" s="10"/>
      <c r="G32202" s="81"/>
      <c r="AU32202" s="25"/>
    </row>
    <row r="32203">
      <c r="D32203" s="10"/>
      <c r="E32203" s="10"/>
      <c r="G32203" s="81"/>
      <c r="AU32203" s="25"/>
    </row>
    <row r="32204">
      <c r="D32204" s="10"/>
      <c r="E32204" s="10"/>
      <c r="G32204" s="81"/>
      <c r="AU32204" s="25"/>
    </row>
    <row r="32205">
      <c r="D32205" s="10"/>
      <c r="E32205" s="10"/>
      <c r="G32205" s="81"/>
      <c r="AU32205" s="25"/>
    </row>
    <row r="32206">
      <c r="D32206" s="10"/>
      <c r="E32206" s="10"/>
      <c r="G32206" s="81"/>
      <c r="AU32206" s="25"/>
    </row>
    <row r="32207">
      <c r="D32207" s="10"/>
      <c r="E32207" s="10"/>
      <c r="G32207" s="81"/>
      <c r="AU32207" s="25"/>
    </row>
    <row r="32208">
      <c r="D32208" s="10"/>
      <c r="E32208" s="10"/>
      <c r="G32208" s="81"/>
      <c r="AU32208" s="25"/>
    </row>
    <row r="32209">
      <c r="D32209" s="10"/>
      <c r="E32209" s="10"/>
      <c r="G32209" s="81"/>
      <c r="AU32209" s="25"/>
    </row>
    <row r="32210">
      <c r="D32210" s="10"/>
      <c r="E32210" s="10"/>
      <c r="G32210" s="81"/>
      <c r="AU32210" s="25"/>
    </row>
    <row r="32211">
      <c r="D32211" s="10"/>
      <c r="E32211" s="10"/>
      <c r="G32211" s="81"/>
      <c r="AU32211" s="25"/>
    </row>
    <row r="32212">
      <c r="D32212" s="10"/>
      <c r="E32212" s="10"/>
      <c r="G32212" s="81"/>
      <c r="AU32212" s="25"/>
    </row>
    <row r="32213">
      <c r="D32213" s="10"/>
      <c r="E32213" s="10"/>
      <c r="G32213" s="81"/>
      <c r="AU32213" s="25"/>
    </row>
    <row r="32214">
      <c r="D32214" s="10"/>
      <c r="E32214" s="10"/>
      <c r="G32214" s="81"/>
      <c r="AU32214" s="25"/>
    </row>
    <row r="32215">
      <c r="D32215" s="10"/>
      <c r="E32215" s="10"/>
      <c r="G32215" s="81"/>
      <c r="AU32215" s="25"/>
    </row>
    <row r="32216">
      <c r="D32216" s="10"/>
      <c r="E32216" s="10"/>
      <c r="G32216" s="81"/>
      <c r="AU32216" s="25"/>
    </row>
    <row r="32217">
      <c r="D32217" s="10"/>
      <c r="E32217" s="10"/>
      <c r="G32217" s="81"/>
      <c r="AU32217" s="25"/>
    </row>
    <row r="32218">
      <c r="D32218" s="10"/>
      <c r="E32218" s="10"/>
      <c r="G32218" s="81"/>
      <c r="AU32218" s="25"/>
    </row>
    <row r="32219">
      <c r="D32219" s="10"/>
      <c r="E32219" s="10"/>
      <c r="G32219" s="81"/>
      <c r="AU32219" s="25"/>
    </row>
    <row r="32220">
      <c r="D32220" s="10"/>
      <c r="E32220" s="10"/>
      <c r="G32220" s="81"/>
      <c r="AU32220" s="25"/>
    </row>
    <row r="32221">
      <c r="D32221" s="10"/>
      <c r="E32221" s="10"/>
      <c r="G32221" s="81"/>
      <c r="AU32221" s="25"/>
    </row>
    <row r="32222">
      <c r="D32222" s="10"/>
      <c r="E32222" s="10"/>
      <c r="G32222" s="81"/>
      <c r="AU32222" s="25"/>
    </row>
    <row r="32223">
      <c r="D32223" s="10"/>
      <c r="E32223" s="10"/>
      <c r="G32223" s="81"/>
      <c r="AU32223" s="25"/>
    </row>
    <row r="32224">
      <c r="D32224" s="10"/>
      <c r="E32224" s="10"/>
      <c r="G32224" s="81"/>
      <c r="AU32224" s="25"/>
    </row>
    <row r="32225">
      <c r="D32225" s="10"/>
      <c r="E32225" s="10"/>
      <c r="G32225" s="81"/>
      <c r="AU32225" s="25"/>
    </row>
    <row r="32226">
      <c r="D32226" s="10"/>
      <c r="E32226" s="10"/>
      <c r="G32226" s="81"/>
      <c r="AU32226" s="25"/>
    </row>
    <row r="32227">
      <c r="D32227" s="10"/>
      <c r="E32227" s="10"/>
      <c r="G32227" s="81"/>
      <c r="AU32227" s="25"/>
    </row>
    <row r="32228">
      <c r="D32228" s="10"/>
      <c r="E32228" s="10"/>
      <c r="G32228" s="81"/>
      <c r="AU32228" s="25"/>
    </row>
    <row r="32229">
      <c r="D32229" s="10"/>
      <c r="E32229" s="10"/>
      <c r="G32229" s="81"/>
      <c r="AU32229" s="25"/>
    </row>
    <row r="32230">
      <c r="D32230" s="10"/>
      <c r="E32230" s="10"/>
      <c r="G32230" s="81"/>
      <c r="AU32230" s="25"/>
    </row>
    <row r="32231">
      <c r="D32231" s="10"/>
      <c r="E32231" s="10"/>
      <c r="G32231" s="81"/>
      <c r="AU32231" s="25"/>
    </row>
    <row r="32232">
      <c r="D32232" s="10"/>
      <c r="E32232" s="10"/>
      <c r="G32232" s="81"/>
      <c r="AU32232" s="25"/>
    </row>
    <row r="32233">
      <c r="D32233" s="10"/>
      <c r="E32233" s="10"/>
      <c r="G32233" s="81"/>
      <c r="AU32233" s="25"/>
    </row>
    <row r="32234">
      <c r="D32234" s="10"/>
      <c r="E32234" s="10"/>
      <c r="G32234" s="81"/>
      <c r="AU32234" s="25"/>
    </row>
    <row r="32235">
      <c r="D32235" s="10"/>
      <c r="E32235" s="10"/>
      <c r="G32235" s="81"/>
      <c r="AU32235" s="25"/>
    </row>
    <row r="32236">
      <c r="D32236" s="10"/>
      <c r="E32236" s="10"/>
      <c r="G32236" s="81"/>
      <c r="AU32236" s="25"/>
    </row>
    <row r="32237">
      <c r="D32237" s="10"/>
      <c r="E32237" s="10"/>
      <c r="G32237" s="81"/>
      <c r="AU32237" s="25"/>
    </row>
    <row r="32238">
      <c r="D32238" s="10"/>
      <c r="E32238" s="10"/>
      <c r="G32238" s="81"/>
      <c r="AU32238" s="25"/>
    </row>
    <row r="32239">
      <c r="D32239" s="10"/>
      <c r="E32239" s="10"/>
      <c r="G32239" s="81"/>
      <c r="AU32239" s="25"/>
    </row>
    <row r="32240">
      <c r="D32240" s="10"/>
      <c r="E32240" s="10"/>
      <c r="G32240" s="81"/>
      <c r="AU32240" s="25"/>
    </row>
    <row r="32241">
      <c r="D32241" s="10"/>
      <c r="E32241" s="10"/>
      <c r="G32241" s="81"/>
      <c r="AU32241" s="25"/>
    </row>
    <row r="32242">
      <c r="D32242" s="10"/>
      <c r="E32242" s="10"/>
      <c r="G32242" s="81"/>
      <c r="AU32242" s="25"/>
    </row>
    <row r="32243">
      <c r="D32243" s="10"/>
      <c r="E32243" s="10"/>
      <c r="G32243" s="81"/>
      <c r="AU32243" s="25"/>
    </row>
    <row r="32244">
      <c r="D32244" s="10"/>
      <c r="E32244" s="10"/>
      <c r="G32244" s="81"/>
      <c r="AU32244" s="25"/>
    </row>
    <row r="32245">
      <c r="D32245" s="10"/>
      <c r="E32245" s="10"/>
      <c r="G32245" s="81"/>
      <c r="AU32245" s="25"/>
    </row>
    <row r="32246">
      <c r="D32246" s="10"/>
      <c r="E32246" s="10"/>
      <c r="G32246" s="81"/>
      <c r="AU32246" s="25"/>
    </row>
    <row r="32247">
      <c r="D32247" s="10"/>
      <c r="E32247" s="10"/>
      <c r="G32247" s="81"/>
      <c r="AU32247" s="25"/>
    </row>
    <row r="32248">
      <c r="D32248" s="10"/>
      <c r="E32248" s="10"/>
      <c r="G32248" s="81"/>
      <c r="AU32248" s="25"/>
    </row>
    <row r="32249">
      <c r="D32249" s="10"/>
      <c r="E32249" s="10"/>
      <c r="G32249" s="81"/>
      <c r="AU32249" s="25"/>
    </row>
    <row r="32250">
      <c r="D32250" s="10"/>
      <c r="E32250" s="10"/>
      <c r="G32250" s="81"/>
      <c r="AU32250" s="25"/>
    </row>
    <row r="32251">
      <c r="D32251" s="10"/>
      <c r="E32251" s="10"/>
      <c r="G32251" s="81"/>
      <c r="AU32251" s="25"/>
    </row>
    <row r="32252">
      <c r="D32252" s="10"/>
      <c r="E32252" s="10"/>
      <c r="G32252" s="81"/>
      <c r="AU32252" s="25"/>
    </row>
    <row r="32253">
      <c r="D32253" s="10"/>
      <c r="E32253" s="10"/>
      <c r="G32253" s="81"/>
      <c r="AU32253" s="25"/>
    </row>
    <row r="32254">
      <c r="D32254" s="10"/>
      <c r="E32254" s="10"/>
      <c r="G32254" s="81"/>
      <c r="AU32254" s="25"/>
    </row>
    <row r="32255">
      <c r="D32255" s="10"/>
      <c r="E32255" s="10"/>
      <c r="G32255" s="81"/>
      <c r="AU32255" s="25"/>
    </row>
    <row r="32256">
      <c r="D32256" s="10"/>
      <c r="E32256" s="10"/>
      <c r="G32256" s="81"/>
      <c r="AU32256" s="25"/>
    </row>
    <row r="32257">
      <c r="D32257" s="10"/>
      <c r="E32257" s="10"/>
      <c r="G32257" s="81"/>
      <c r="AU32257" s="25"/>
    </row>
    <row r="32258">
      <c r="D32258" s="10"/>
      <c r="E32258" s="10"/>
      <c r="G32258" s="81"/>
      <c r="AU32258" s="25"/>
    </row>
    <row r="32259">
      <c r="D32259" s="10"/>
      <c r="E32259" s="10"/>
      <c r="G32259" s="81"/>
      <c r="AU32259" s="25"/>
    </row>
    <row r="32260">
      <c r="D32260" s="10"/>
      <c r="E32260" s="10"/>
      <c r="G32260" s="81"/>
      <c r="AU32260" s="25"/>
    </row>
    <row r="32261">
      <c r="D32261" s="10"/>
      <c r="E32261" s="10"/>
      <c r="G32261" s="81"/>
      <c r="AU32261" s="25"/>
    </row>
    <row r="32262">
      <c r="D32262" s="10"/>
      <c r="E32262" s="10"/>
      <c r="G32262" s="81"/>
      <c r="AU32262" s="25"/>
    </row>
    <row r="32263">
      <c r="D32263" s="10"/>
      <c r="E32263" s="10"/>
      <c r="G32263" s="81"/>
      <c r="AU32263" s="25"/>
    </row>
    <row r="32264">
      <c r="D32264" s="10"/>
      <c r="E32264" s="10"/>
      <c r="G32264" s="81"/>
      <c r="AU32264" s="25"/>
    </row>
    <row r="32265">
      <c r="D32265" s="10"/>
      <c r="E32265" s="10"/>
      <c r="G32265" s="81"/>
      <c r="AU32265" s="25"/>
    </row>
    <row r="32266">
      <c r="D32266" s="10"/>
      <c r="E32266" s="10"/>
      <c r="G32266" s="81"/>
      <c r="AU32266" s="25"/>
    </row>
    <row r="32267">
      <c r="D32267" s="10"/>
      <c r="E32267" s="10"/>
      <c r="G32267" s="81"/>
      <c r="AU32267" s="25"/>
    </row>
    <row r="32268">
      <c r="D32268" s="10"/>
      <c r="E32268" s="10"/>
      <c r="G32268" s="81"/>
      <c r="AU32268" s="25"/>
    </row>
    <row r="32269">
      <c r="D32269" s="10"/>
      <c r="E32269" s="10"/>
      <c r="G32269" s="81"/>
      <c r="AU32269" s="25"/>
    </row>
    <row r="32270">
      <c r="D32270" s="10"/>
      <c r="E32270" s="10"/>
      <c r="G32270" s="81"/>
      <c r="AU32270" s="25"/>
    </row>
    <row r="32271">
      <c r="D32271" s="10"/>
      <c r="E32271" s="10"/>
      <c r="G32271" s="81"/>
      <c r="AU32271" s="25"/>
    </row>
    <row r="32272">
      <c r="D32272" s="10"/>
      <c r="E32272" s="10"/>
      <c r="G32272" s="81"/>
      <c r="AU32272" s="25"/>
    </row>
    <row r="32273">
      <c r="D32273" s="10"/>
      <c r="E32273" s="10"/>
      <c r="G32273" s="81"/>
      <c r="AU32273" s="25"/>
    </row>
    <row r="32274">
      <c r="D32274" s="10"/>
      <c r="E32274" s="10"/>
      <c r="G32274" s="81"/>
      <c r="AU32274" s="25"/>
    </row>
    <row r="32275">
      <c r="D32275" s="10"/>
      <c r="E32275" s="10"/>
      <c r="G32275" s="81"/>
      <c r="AU32275" s="25"/>
    </row>
    <row r="32276">
      <c r="D32276" s="10"/>
      <c r="E32276" s="10"/>
      <c r="G32276" s="81"/>
      <c r="AU32276" s="25"/>
    </row>
    <row r="32277">
      <c r="D32277" s="10"/>
      <c r="E32277" s="10"/>
      <c r="G32277" s="81"/>
      <c r="AU32277" s="25"/>
    </row>
    <row r="32278">
      <c r="D32278" s="10"/>
      <c r="E32278" s="10"/>
      <c r="G32278" s="81"/>
      <c r="AU32278" s="25"/>
    </row>
    <row r="32279">
      <c r="D32279" s="10"/>
      <c r="E32279" s="10"/>
      <c r="G32279" s="81"/>
      <c r="AU32279" s="25"/>
    </row>
    <row r="32280">
      <c r="D32280" s="10"/>
      <c r="E32280" s="10"/>
      <c r="G32280" s="81"/>
      <c r="AU32280" s="25"/>
    </row>
    <row r="32281">
      <c r="D32281" s="10"/>
      <c r="E32281" s="10"/>
      <c r="G32281" s="81"/>
      <c r="AU32281" s="25"/>
    </row>
    <row r="32282">
      <c r="D32282" s="10"/>
      <c r="E32282" s="10"/>
      <c r="G32282" s="81"/>
      <c r="AU32282" s="25"/>
    </row>
    <row r="32283">
      <c r="D32283" s="10"/>
      <c r="E32283" s="10"/>
      <c r="G32283" s="81"/>
      <c r="AU32283" s="25"/>
    </row>
    <row r="32284">
      <c r="D32284" s="10"/>
      <c r="E32284" s="10"/>
      <c r="G32284" s="81"/>
      <c r="AU32284" s="25"/>
    </row>
    <row r="32285">
      <c r="D32285" s="10"/>
      <c r="E32285" s="10"/>
      <c r="G32285" s="81"/>
      <c r="AU32285" s="25"/>
    </row>
    <row r="32286">
      <c r="D32286" s="10"/>
      <c r="E32286" s="10"/>
      <c r="G32286" s="81"/>
      <c r="AU32286" s="25"/>
    </row>
    <row r="32287">
      <c r="D32287" s="10"/>
      <c r="E32287" s="10"/>
      <c r="G32287" s="81"/>
      <c r="AU32287" s="25"/>
    </row>
    <row r="32288">
      <c r="D32288" s="10"/>
      <c r="E32288" s="10"/>
      <c r="G32288" s="81"/>
      <c r="AU32288" s="25"/>
    </row>
    <row r="32289">
      <c r="D32289" s="10"/>
      <c r="E32289" s="10"/>
      <c r="G32289" s="81"/>
      <c r="AU32289" s="25"/>
    </row>
    <row r="32290">
      <c r="D32290" s="10"/>
      <c r="E32290" s="10"/>
      <c r="G32290" s="81"/>
      <c r="AU32290" s="25"/>
    </row>
    <row r="32291">
      <c r="D32291" s="10"/>
      <c r="E32291" s="10"/>
      <c r="G32291" s="81"/>
      <c r="AU32291" s="25"/>
    </row>
    <row r="32292">
      <c r="D32292" s="10"/>
      <c r="E32292" s="10"/>
      <c r="G32292" s="81"/>
      <c r="AU32292" s="25"/>
    </row>
    <row r="32293">
      <c r="D32293" s="10"/>
      <c r="E32293" s="10"/>
      <c r="G32293" s="81"/>
      <c r="AU32293" s="25"/>
    </row>
    <row r="32294">
      <c r="D32294" s="10"/>
      <c r="E32294" s="10"/>
      <c r="G32294" s="81"/>
      <c r="AU32294" s="25"/>
    </row>
    <row r="32295">
      <c r="D32295" s="10"/>
      <c r="E32295" s="10"/>
      <c r="G32295" s="81"/>
      <c r="AU32295" s="25"/>
    </row>
    <row r="32296">
      <c r="D32296" s="10"/>
      <c r="E32296" s="10"/>
      <c r="G32296" s="81"/>
      <c r="AU32296" s="25"/>
    </row>
    <row r="32297">
      <c r="D32297" s="10"/>
      <c r="E32297" s="10"/>
      <c r="G32297" s="81"/>
      <c r="AU32297" s="25"/>
    </row>
    <row r="32298">
      <c r="D32298" s="10"/>
      <c r="E32298" s="10"/>
      <c r="G32298" s="81"/>
      <c r="AU32298" s="25"/>
    </row>
    <row r="32299">
      <c r="D32299" s="10"/>
      <c r="E32299" s="10"/>
      <c r="G32299" s="81"/>
      <c r="AU32299" s="25"/>
    </row>
    <row r="32300">
      <c r="D32300" s="10"/>
      <c r="E32300" s="10"/>
      <c r="G32300" s="81"/>
      <c r="AU32300" s="25"/>
    </row>
    <row r="32301">
      <c r="D32301" s="10"/>
      <c r="E32301" s="10"/>
      <c r="G32301" s="81"/>
      <c r="AU32301" s="25"/>
    </row>
    <row r="32302">
      <c r="D32302" s="10"/>
      <c r="E32302" s="10"/>
      <c r="G32302" s="81"/>
      <c r="AU32302" s="25"/>
    </row>
    <row r="32303">
      <c r="D32303" s="10"/>
      <c r="E32303" s="10"/>
      <c r="G32303" s="81"/>
      <c r="AU32303" s="25"/>
    </row>
    <row r="32304">
      <c r="D32304" s="10"/>
      <c r="E32304" s="10"/>
      <c r="G32304" s="81"/>
      <c r="AU32304" s="25"/>
    </row>
    <row r="32305">
      <c r="D32305" s="10"/>
      <c r="E32305" s="10"/>
      <c r="G32305" s="81"/>
      <c r="AU32305" s="25"/>
    </row>
    <row r="32306">
      <c r="D32306" s="10"/>
      <c r="E32306" s="10"/>
      <c r="G32306" s="81"/>
      <c r="AU32306" s="25"/>
    </row>
    <row r="32307">
      <c r="D32307" s="10"/>
      <c r="E32307" s="10"/>
      <c r="G32307" s="81"/>
      <c r="AU32307" s="25"/>
    </row>
    <row r="32308">
      <c r="D32308" s="10"/>
      <c r="E32308" s="10"/>
      <c r="G32308" s="81"/>
      <c r="AU32308" s="25"/>
    </row>
    <row r="32309">
      <c r="D32309" s="10"/>
      <c r="E32309" s="10"/>
      <c r="G32309" s="81"/>
      <c r="AU32309" s="25"/>
    </row>
    <row r="32310">
      <c r="D32310" s="10"/>
      <c r="E32310" s="10"/>
      <c r="G32310" s="81"/>
      <c r="AU32310" s="25"/>
    </row>
    <row r="32311">
      <c r="D32311" s="10"/>
      <c r="E32311" s="10"/>
      <c r="G32311" s="81"/>
      <c r="AU32311" s="25"/>
    </row>
    <row r="32312">
      <c r="D32312" s="10"/>
      <c r="E32312" s="10"/>
      <c r="G32312" s="81"/>
      <c r="AU32312" s="25"/>
    </row>
    <row r="32313">
      <c r="D32313" s="10"/>
      <c r="E32313" s="10"/>
      <c r="G32313" s="81"/>
      <c r="AU32313" s="25"/>
    </row>
    <row r="32314">
      <c r="D32314" s="10"/>
      <c r="E32314" s="10"/>
      <c r="G32314" s="81"/>
      <c r="AU32314" s="25"/>
    </row>
    <row r="32315">
      <c r="D32315" s="10"/>
      <c r="E32315" s="10"/>
      <c r="G32315" s="81"/>
      <c r="AU32315" s="25"/>
    </row>
    <row r="32316">
      <c r="D32316" s="10"/>
      <c r="E32316" s="10"/>
      <c r="G32316" s="81"/>
      <c r="AU32316" s="25"/>
    </row>
    <row r="32317">
      <c r="D32317" s="10"/>
      <c r="E32317" s="10"/>
      <c r="G32317" s="81"/>
      <c r="AU32317" s="25"/>
    </row>
    <row r="32318">
      <c r="D32318" s="10"/>
      <c r="E32318" s="10"/>
      <c r="G32318" s="81"/>
      <c r="AU32318" s="25"/>
    </row>
    <row r="32319">
      <c r="D32319" s="10"/>
      <c r="E32319" s="10"/>
      <c r="G32319" s="81"/>
      <c r="AU32319" s="25"/>
    </row>
    <row r="32320">
      <c r="D32320" s="10"/>
      <c r="E32320" s="10"/>
      <c r="G32320" s="81"/>
      <c r="AU32320" s="25"/>
    </row>
    <row r="32321">
      <c r="D32321" s="10"/>
      <c r="E32321" s="10"/>
      <c r="G32321" s="81"/>
      <c r="AU32321" s="25"/>
    </row>
    <row r="32322">
      <c r="D32322" s="10"/>
      <c r="E32322" s="10"/>
      <c r="G32322" s="81"/>
      <c r="AU32322" s="25"/>
    </row>
    <row r="32323">
      <c r="D32323" s="10"/>
      <c r="E32323" s="10"/>
      <c r="G32323" s="81"/>
      <c r="AU32323" s="25"/>
    </row>
    <row r="32324">
      <c r="D32324" s="10"/>
      <c r="E32324" s="10"/>
      <c r="G32324" s="81"/>
      <c r="AU32324" s="25"/>
    </row>
    <row r="32325">
      <c r="D32325" s="10"/>
      <c r="E32325" s="10"/>
      <c r="G32325" s="81"/>
      <c r="AU32325" s="25"/>
    </row>
    <row r="32326">
      <c r="D32326" s="10"/>
      <c r="E32326" s="10"/>
      <c r="G32326" s="81"/>
      <c r="AU32326" s="25"/>
    </row>
    <row r="32327">
      <c r="D32327" s="10"/>
      <c r="E32327" s="10"/>
      <c r="G32327" s="81"/>
      <c r="AU32327" s="25"/>
    </row>
    <row r="32328">
      <c r="D32328" s="10"/>
      <c r="E32328" s="10"/>
      <c r="G32328" s="81"/>
      <c r="AU32328" s="25"/>
    </row>
    <row r="32329">
      <c r="D32329" s="10"/>
      <c r="E32329" s="10"/>
      <c r="G32329" s="81"/>
      <c r="AU32329" s="25"/>
    </row>
    <row r="32330">
      <c r="D32330" s="10"/>
      <c r="E32330" s="10"/>
      <c r="G32330" s="81"/>
      <c r="AU32330" s="25"/>
    </row>
    <row r="32331">
      <c r="D32331" s="10"/>
      <c r="E32331" s="10"/>
      <c r="G32331" s="81"/>
      <c r="AU32331" s="25"/>
    </row>
    <row r="32332">
      <c r="D32332" s="10"/>
      <c r="E32332" s="10"/>
      <c r="G32332" s="81"/>
      <c r="AU32332" s="25"/>
    </row>
    <row r="32333">
      <c r="D32333" s="10"/>
      <c r="E32333" s="10"/>
      <c r="G32333" s="81"/>
      <c r="AU32333" s="25"/>
    </row>
    <row r="32334">
      <c r="D32334" s="10"/>
      <c r="E32334" s="10"/>
      <c r="G32334" s="81"/>
      <c r="AU32334" s="25"/>
    </row>
    <row r="32335">
      <c r="D32335" s="10"/>
      <c r="E32335" s="10"/>
      <c r="G32335" s="81"/>
      <c r="AU32335" s="25"/>
    </row>
    <row r="32336">
      <c r="D32336" s="10"/>
      <c r="E32336" s="10"/>
      <c r="G32336" s="81"/>
      <c r="AU32336" s="25"/>
    </row>
    <row r="32337">
      <c r="D32337" s="10"/>
      <c r="E32337" s="10"/>
      <c r="G32337" s="81"/>
      <c r="AU32337" s="25"/>
    </row>
    <row r="32338">
      <c r="D32338" s="10"/>
      <c r="E32338" s="10"/>
      <c r="G32338" s="81"/>
      <c r="AU32338" s="25"/>
    </row>
    <row r="32339">
      <c r="D32339" s="10"/>
      <c r="E32339" s="10"/>
      <c r="G32339" s="81"/>
      <c r="AU32339" s="25"/>
    </row>
    <row r="32340">
      <c r="D32340" s="10"/>
      <c r="E32340" s="10"/>
      <c r="G32340" s="81"/>
      <c r="AU32340" s="25"/>
    </row>
    <row r="32341">
      <c r="D32341" s="10"/>
      <c r="E32341" s="10"/>
      <c r="G32341" s="81"/>
      <c r="AU32341" s="25"/>
    </row>
    <row r="32342">
      <c r="D32342" s="10"/>
      <c r="E32342" s="10"/>
      <c r="G32342" s="81"/>
      <c r="AU32342" s="25"/>
    </row>
    <row r="32343">
      <c r="D32343" s="10"/>
      <c r="E32343" s="10"/>
      <c r="G32343" s="81"/>
      <c r="AU32343" s="25"/>
    </row>
    <row r="32344">
      <c r="D32344" s="10"/>
      <c r="E32344" s="10"/>
      <c r="G32344" s="81"/>
      <c r="AU32344" s="25"/>
    </row>
    <row r="32345">
      <c r="D32345" s="10"/>
      <c r="E32345" s="10"/>
      <c r="G32345" s="81"/>
      <c r="AU32345" s="25"/>
    </row>
    <row r="32346">
      <c r="D32346" s="10"/>
      <c r="E32346" s="10"/>
      <c r="G32346" s="81"/>
      <c r="AU32346" s="25"/>
    </row>
    <row r="32347">
      <c r="D32347" s="10"/>
      <c r="E32347" s="10"/>
      <c r="G32347" s="81"/>
      <c r="AU32347" s="25"/>
    </row>
    <row r="32348">
      <c r="D32348" s="10"/>
      <c r="E32348" s="10"/>
      <c r="G32348" s="81"/>
      <c r="AU32348" s="25"/>
    </row>
    <row r="32349">
      <c r="D32349" s="10"/>
      <c r="E32349" s="10"/>
      <c r="G32349" s="81"/>
      <c r="AU32349" s="25"/>
    </row>
    <row r="32350">
      <c r="D32350" s="10"/>
      <c r="E32350" s="10"/>
      <c r="G32350" s="81"/>
      <c r="AU32350" s="25"/>
    </row>
    <row r="32351">
      <c r="D32351" s="10"/>
      <c r="E32351" s="10"/>
      <c r="G32351" s="81"/>
      <c r="AU32351" s="25"/>
    </row>
    <row r="32352">
      <c r="D32352" s="10"/>
      <c r="E32352" s="10"/>
      <c r="G32352" s="81"/>
      <c r="AU32352" s="25"/>
    </row>
    <row r="32353">
      <c r="D32353" s="10"/>
      <c r="E32353" s="10"/>
      <c r="G32353" s="81"/>
      <c r="AU32353" s="25"/>
    </row>
    <row r="32354">
      <c r="D32354" s="10"/>
      <c r="E32354" s="10"/>
      <c r="G32354" s="81"/>
      <c r="AU32354" s="25"/>
    </row>
    <row r="32355">
      <c r="D32355" s="10"/>
      <c r="E32355" s="10"/>
      <c r="G32355" s="81"/>
      <c r="AU32355" s="25"/>
    </row>
    <row r="32356">
      <c r="D32356" s="10"/>
      <c r="E32356" s="10"/>
      <c r="G32356" s="81"/>
      <c r="AU32356" s="25"/>
    </row>
    <row r="32357">
      <c r="D32357" s="10"/>
      <c r="E32357" s="10"/>
      <c r="G32357" s="81"/>
      <c r="AU32357" s="25"/>
    </row>
    <row r="32358">
      <c r="D32358" s="10"/>
      <c r="E32358" s="10"/>
      <c r="G32358" s="81"/>
      <c r="AU32358" s="25"/>
    </row>
    <row r="32359">
      <c r="D32359" s="10"/>
      <c r="E32359" s="10"/>
      <c r="G32359" s="81"/>
      <c r="AU32359" s="25"/>
    </row>
    <row r="32360">
      <c r="D32360" s="10"/>
      <c r="E32360" s="10"/>
      <c r="G32360" s="81"/>
      <c r="AU32360" s="25"/>
    </row>
    <row r="32361">
      <c r="D32361" s="10"/>
      <c r="E32361" s="10"/>
      <c r="G32361" s="81"/>
      <c r="AU32361" s="25"/>
    </row>
    <row r="32362">
      <c r="D32362" s="10"/>
      <c r="E32362" s="10"/>
      <c r="G32362" s="81"/>
      <c r="AU32362" s="25"/>
    </row>
    <row r="32363">
      <c r="D32363" s="10"/>
      <c r="E32363" s="10"/>
      <c r="G32363" s="81"/>
      <c r="AU32363" s="25"/>
    </row>
    <row r="32364">
      <c r="D32364" s="10"/>
      <c r="E32364" s="10"/>
      <c r="G32364" s="81"/>
      <c r="AU32364" s="25"/>
    </row>
    <row r="32365">
      <c r="D32365" s="10"/>
      <c r="E32365" s="10"/>
      <c r="G32365" s="81"/>
      <c r="AU32365" s="25"/>
    </row>
    <row r="32366">
      <c r="D32366" s="10"/>
      <c r="E32366" s="10"/>
      <c r="G32366" s="81"/>
      <c r="AU32366" s="25"/>
    </row>
    <row r="32367">
      <c r="D32367" s="10"/>
      <c r="E32367" s="10"/>
      <c r="G32367" s="81"/>
      <c r="AU32367" s="25"/>
    </row>
    <row r="32368">
      <c r="D32368" s="10"/>
      <c r="E32368" s="10"/>
      <c r="G32368" s="81"/>
      <c r="AU32368" s="25"/>
    </row>
    <row r="32369">
      <c r="D32369" s="10"/>
      <c r="E32369" s="10"/>
      <c r="G32369" s="81"/>
      <c r="AU32369" s="25"/>
    </row>
    <row r="32370">
      <c r="D32370" s="10"/>
      <c r="E32370" s="10"/>
      <c r="G32370" s="81"/>
      <c r="AU32370" s="25"/>
    </row>
    <row r="32371">
      <c r="D32371" s="10"/>
      <c r="E32371" s="10"/>
      <c r="G32371" s="81"/>
      <c r="AU32371" s="25"/>
    </row>
    <row r="32372">
      <c r="D32372" s="10"/>
      <c r="E32372" s="10"/>
      <c r="G32372" s="81"/>
      <c r="AU32372" s="25"/>
    </row>
    <row r="32373">
      <c r="D32373" s="10"/>
      <c r="E32373" s="10"/>
      <c r="G32373" s="81"/>
      <c r="AU32373" s="25"/>
    </row>
    <row r="32374">
      <c r="D32374" s="10"/>
      <c r="E32374" s="10"/>
      <c r="G32374" s="81"/>
      <c r="AU32374" s="25"/>
    </row>
    <row r="32375">
      <c r="D32375" s="10"/>
      <c r="E32375" s="10"/>
      <c r="G32375" s="81"/>
      <c r="AU32375" s="25"/>
    </row>
    <row r="32376">
      <c r="D32376" s="10"/>
      <c r="E32376" s="10"/>
      <c r="G32376" s="81"/>
      <c r="AU32376" s="25"/>
    </row>
    <row r="32377">
      <c r="D32377" s="10"/>
      <c r="E32377" s="10"/>
      <c r="G32377" s="81"/>
      <c r="AU32377" s="25"/>
    </row>
    <row r="32378">
      <c r="D32378" s="10"/>
      <c r="E32378" s="10"/>
      <c r="G32378" s="81"/>
      <c r="AU32378" s="25"/>
    </row>
    <row r="32379">
      <c r="D32379" s="10"/>
      <c r="E32379" s="10"/>
      <c r="G32379" s="81"/>
      <c r="AU32379" s="25"/>
    </row>
    <row r="32380">
      <c r="D32380" s="10"/>
      <c r="E32380" s="10"/>
      <c r="G32380" s="81"/>
      <c r="AU32380" s="25"/>
    </row>
    <row r="32381">
      <c r="D32381" s="10"/>
      <c r="E32381" s="10"/>
      <c r="G32381" s="81"/>
      <c r="AU32381" s="25"/>
    </row>
    <row r="32382">
      <c r="D32382" s="10"/>
      <c r="E32382" s="10"/>
      <c r="G32382" s="81"/>
      <c r="AU32382" s="25"/>
    </row>
    <row r="32383">
      <c r="D32383" s="10"/>
      <c r="E32383" s="10"/>
      <c r="G32383" s="81"/>
      <c r="AU32383" s="25"/>
    </row>
    <row r="32384">
      <c r="D32384" s="10"/>
      <c r="E32384" s="10"/>
      <c r="G32384" s="81"/>
      <c r="AU32384" s="25"/>
    </row>
    <row r="32385">
      <c r="D32385" s="10"/>
      <c r="E32385" s="10"/>
      <c r="G32385" s="81"/>
      <c r="AU32385" s="25"/>
    </row>
    <row r="32386">
      <c r="D32386" s="10"/>
      <c r="E32386" s="10"/>
      <c r="G32386" s="81"/>
      <c r="AU32386" s="25"/>
    </row>
    <row r="32387">
      <c r="D32387" s="10"/>
      <c r="E32387" s="10"/>
      <c r="G32387" s="81"/>
      <c r="AU32387" s="25"/>
    </row>
    <row r="32388">
      <c r="D32388" s="10"/>
      <c r="E32388" s="10"/>
      <c r="G32388" s="81"/>
      <c r="AU32388" s="25"/>
    </row>
    <row r="32389">
      <c r="D32389" s="10"/>
      <c r="E32389" s="10"/>
      <c r="G32389" s="81"/>
      <c r="AU32389" s="25"/>
    </row>
    <row r="32390">
      <c r="D32390" s="10"/>
      <c r="E32390" s="10"/>
      <c r="G32390" s="81"/>
      <c r="AU32390" s="25"/>
    </row>
    <row r="32391">
      <c r="D32391" s="10"/>
      <c r="E32391" s="10"/>
      <c r="G32391" s="81"/>
      <c r="AU32391" s="25"/>
    </row>
    <row r="32392">
      <c r="D32392" s="10"/>
      <c r="E32392" s="10"/>
      <c r="G32392" s="81"/>
      <c r="AU32392" s="25"/>
    </row>
    <row r="32393">
      <c r="D32393" s="10"/>
      <c r="E32393" s="10"/>
      <c r="G32393" s="81"/>
      <c r="AU32393" s="25"/>
    </row>
    <row r="32394">
      <c r="D32394" s="10"/>
      <c r="E32394" s="10"/>
      <c r="G32394" s="81"/>
      <c r="AU32394" s="25"/>
    </row>
    <row r="32395">
      <c r="D32395" s="10"/>
      <c r="E32395" s="10"/>
      <c r="G32395" s="81"/>
      <c r="AU32395" s="25"/>
    </row>
    <row r="32396">
      <c r="D32396" s="10"/>
      <c r="E32396" s="10"/>
      <c r="G32396" s="81"/>
      <c r="AU32396" s="25"/>
    </row>
    <row r="32397">
      <c r="D32397" s="10"/>
      <c r="E32397" s="10"/>
      <c r="G32397" s="81"/>
      <c r="AU32397" s="25"/>
    </row>
    <row r="32398">
      <c r="D32398" s="10"/>
      <c r="E32398" s="10"/>
      <c r="G32398" s="81"/>
      <c r="AU32398" s="25"/>
    </row>
    <row r="32399">
      <c r="D32399" s="10"/>
      <c r="E32399" s="10"/>
      <c r="G32399" s="81"/>
      <c r="AU32399" s="25"/>
    </row>
    <row r="32400">
      <c r="D32400" s="10"/>
      <c r="E32400" s="10"/>
      <c r="G32400" s="81"/>
      <c r="AU32400" s="25"/>
    </row>
    <row r="32401">
      <c r="D32401" s="10"/>
      <c r="E32401" s="10"/>
      <c r="G32401" s="81"/>
      <c r="AU32401" s="25"/>
    </row>
    <row r="32402">
      <c r="D32402" s="10"/>
      <c r="E32402" s="10"/>
      <c r="G32402" s="81"/>
      <c r="AU32402" s="25"/>
    </row>
    <row r="32403">
      <c r="D32403" s="10"/>
      <c r="E32403" s="10"/>
      <c r="G32403" s="81"/>
      <c r="AU32403" s="25"/>
    </row>
    <row r="32404">
      <c r="D32404" s="10"/>
      <c r="E32404" s="10"/>
      <c r="G32404" s="81"/>
      <c r="AU32404" s="25"/>
    </row>
    <row r="32405">
      <c r="D32405" s="10"/>
      <c r="E32405" s="10"/>
      <c r="G32405" s="81"/>
      <c r="AU32405" s="25"/>
    </row>
    <row r="32406">
      <c r="D32406" s="10"/>
      <c r="E32406" s="10"/>
      <c r="G32406" s="81"/>
      <c r="AU32406" s="25"/>
    </row>
    <row r="32407">
      <c r="D32407" s="10"/>
      <c r="E32407" s="10"/>
      <c r="G32407" s="81"/>
      <c r="AU32407" s="25"/>
    </row>
    <row r="32408">
      <c r="D32408" s="10"/>
      <c r="E32408" s="10"/>
      <c r="G32408" s="81"/>
      <c r="AU32408" s="25"/>
    </row>
    <row r="32409">
      <c r="D32409" s="10"/>
      <c r="E32409" s="10"/>
      <c r="G32409" s="81"/>
      <c r="AU32409" s="25"/>
    </row>
    <row r="32410">
      <c r="D32410" s="10"/>
      <c r="E32410" s="10"/>
      <c r="G32410" s="81"/>
      <c r="AU32410" s="25"/>
    </row>
    <row r="32411">
      <c r="D32411" s="10"/>
      <c r="E32411" s="10"/>
      <c r="G32411" s="81"/>
      <c r="AU32411" s="25"/>
    </row>
    <row r="32412">
      <c r="D32412" s="10"/>
      <c r="E32412" s="10"/>
      <c r="G32412" s="81"/>
      <c r="AU32412" s="25"/>
    </row>
    <row r="32413">
      <c r="D32413" s="10"/>
      <c r="E32413" s="10"/>
      <c r="G32413" s="81"/>
      <c r="AU32413" s="25"/>
    </row>
    <row r="32414">
      <c r="D32414" s="10"/>
      <c r="E32414" s="10"/>
      <c r="G32414" s="81"/>
      <c r="AU32414" s="25"/>
    </row>
    <row r="32415">
      <c r="D32415" s="10"/>
      <c r="E32415" s="10"/>
      <c r="G32415" s="81"/>
      <c r="AU32415" s="25"/>
    </row>
    <row r="32416">
      <c r="D32416" s="10"/>
      <c r="E32416" s="10"/>
      <c r="G32416" s="81"/>
      <c r="AU32416" s="25"/>
    </row>
    <row r="32417">
      <c r="D32417" s="10"/>
      <c r="E32417" s="10"/>
      <c r="G32417" s="81"/>
      <c r="AU32417" s="25"/>
    </row>
    <row r="32418">
      <c r="D32418" s="10"/>
      <c r="E32418" s="10"/>
      <c r="G32418" s="81"/>
      <c r="AU32418" s="25"/>
    </row>
    <row r="32419">
      <c r="D32419" s="10"/>
      <c r="E32419" s="10"/>
      <c r="G32419" s="81"/>
      <c r="AU32419" s="25"/>
    </row>
    <row r="32420">
      <c r="D32420" s="10"/>
      <c r="E32420" s="10"/>
      <c r="G32420" s="81"/>
      <c r="AU32420" s="25"/>
    </row>
    <row r="32421">
      <c r="D32421" s="10"/>
      <c r="E32421" s="10"/>
      <c r="G32421" s="81"/>
      <c r="AU32421" s="25"/>
    </row>
    <row r="32422">
      <c r="D32422" s="10"/>
      <c r="E32422" s="10"/>
      <c r="G32422" s="81"/>
      <c r="AU32422" s="25"/>
    </row>
    <row r="32423">
      <c r="D32423" s="10"/>
      <c r="E32423" s="10"/>
      <c r="G32423" s="81"/>
      <c r="AU32423" s="25"/>
    </row>
    <row r="32424">
      <c r="D32424" s="10"/>
      <c r="E32424" s="10"/>
      <c r="G32424" s="81"/>
      <c r="AU32424" s="25"/>
    </row>
    <row r="32425">
      <c r="D32425" s="10"/>
      <c r="E32425" s="10"/>
      <c r="G32425" s="81"/>
      <c r="AU32425" s="25"/>
    </row>
    <row r="32426">
      <c r="D32426" s="10"/>
      <c r="E32426" s="10"/>
      <c r="G32426" s="81"/>
      <c r="AU32426" s="25"/>
    </row>
    <row r="32427">
      <c r="D32427" s="10"/>
      <c r="E32427" s="10"/>
      <c r="G32427" s="81"/>
      <c r="AU32427" s="25"/>
    </row>
    <row r="32428">
      <c r="D32428" s="10"/>
      <c r="E32428" s="10"/>
      <c r="G32428" s="81"/>
      <c r="AU32428" s="25"/>
    </row>
    <row r="32429">
      <c r="D32429" s="10"/>
      <c r="E32429" s="10"/>
      <c r="G32429" s="81"/>
      <c r="AU32429" s="25"/>
    </row>
    <row r="32430">
      <c r="D32430" s="10"/>
      <c r="E32430" s="10"/>
      <c r="G32430" s="81"/>
      <c r="AU32430" s="25"/>
    </row>
    <row r="32431">
      <c r="D32431" s="10"/>
      <c r="E32431" s="10"/>
      <c r="G32431" s="81"/>
      <c r="AU32431" s="25"/>
    </row>
    <row r="32432">
      <c r="D32432" s="10"/>
      <c r="E32432" s="10"/>
      <c r="G32432" s="81"/>
      <c r="AU32432" s="25"/>
    </row>
    <row r="32433">
      <c r="D32433" s="10"/>
      <c r="E32433" s="10"/>
      <c r="G32433" s="81"/>
      <c r="AU32433" s="25"/>
    </row>
    <row r="32434">
      <c r="D32434" s="10"/>
      <c r="E32434" s="10"/>
      <c r="G32434" s="81"/>
      <c r="AU32434" s="25"/>
    </row>
    <row r="32435">
      <c r="D32435" s="10"/>
      <c r="E32435" s="10"/>
      <c r="G32435" s="81"/>
      <c r="AU32435" s="25"/>
    </row>
    <row r="32436">
      <c r="D32436" s="10"/>
      <c r="E32436" s="10"/>
      <c r="G32436" s="81"/>
      <c r="AU32436" s="25"/>
    </row>
    <row r="32437">
      <c r="D32437" s="10"/>
      <c r="E32437" s="10"/>
      <c r="G32437" s="81"/>
      <c r="AU32437" s="25"/>
    </row>
    <row r="32438">
      <c r="D32438" s="10"/>
      <c r="E32438" s="10"/>
      <c r="G32438" s="81"/>
      <c r="AU32438" s="25"/>
    </row>
    <row r="32439">
      <c r="D32439" s="10"/>
      <c r="E32439" s="10"/>
      <c r="G32439" s="81"/>
      <c r="AU32439" s="25"/>
    </row>
    <row r="32440">
      <c r="D32440" s="10"/>
      <c r="E32440" s="10"/>
      <c r="G32440" s="81"/>
      <c r="AU32440" s="25"/>
    </row>
    <row r="32441">
      <c r="D32441" s="10"/>
      <c r="E32441" s="10"/>
      <c r="G32441" s="81"/>
      <c r="AU32441" s="25"/>
    </row>
    <row r="32442">
      <c r="D32442" s="10"/>
      <c r="E32442" s="10"/>
      <c r="G32442" s="81"/>
      <c r="AU32442" s="25"/>
    </row>
    <row r="32443">
      <c r="D32443" s="10"/>
      <c r="E32443" s="10"/>
      <c r="G32443" s="81"/>
      <c r="AU32443" s="25"/>
    </row>
    <row r="32444">
      <c r="D32444" s="10"/>
      <c r="E32444" s="10"/>
      <c r="G32444" s="81"/>
      <c r="AU32444" s="25"/>
    </row>
    <row r="32445">
      <c r="D32445" s="10"/>
      <c r="E32445" s="10"/>
      <c r="G32445" s="81"/>
      <c r="AU32445" s="25"/>
    </row>
    <row r="32446">
      <c r="D32446" s="10"/>
      <c r="E32446" s="10"/>
      <c r="G32446" s="81"/>
      <c r="AU32446" s="25"/>
    </row>
    <row r="32447">
      <c r="D32447" s="10"/>
      <c r="E32447" s="10"/>
      <c r="G32447" s="81"/>
      <c r="AU32447" s="25"/>
    </row>
    <row r="32448">
      <c r="D32448" s="10"/>
      <c r="E32448" s="10"/>
      <c r="G32448" s="81"/>
      <c r="AU32448" s="25"/>
    </row>
    <row r="32449">
      <c r="D32449" s="10"/>
      <c r="E32449" s="10"/>
      <c r="G32449" s="81"/>
      <c r="AU32449" s="25"/>
    </row>
    <row r="32450">
      <c r="D32450" s="10"/>
      <c r="E32450" s="10"/>
      <c r="G32450" s="81"/>
      <c r="AU32450" s="25"/>
    </row>
    <row r="32451">
      <c r="D32451" s="10"/>
      <c r="E32451" s="10"/>
      <c r="G32451" s="81"/>
      <c r="AU32451" s="25"/>
    </row>
    <row r="32452">
      <c r="D32452" s="10"/>
      <c r="E32452" s="10"/>
      <c r="G32452" s="81"/>
      <c r="AU32452" s="25"/>
    </row>
    <row r="32453">
      <c r="D32453" s="10"/>
      <c r="E32453" s="10"/>
      <c r="G32453" s="81"/>
      <c r="AU32453" s="25"/>
    </row>
    <row r="32454">
      <c r="D32454" s="10"/>
      <c r="E32454" s="10"/>
      <c r="G32454" s="81"/>
      <c r="AU32454" s="25"/>
    </row>
    <row r="32455">
      <c r="D32455" s="10"/>
      <c r="E32455" s="10"/>
      <c r="G32455" s="81"/>
      <c r="AU32455" s="25"/>
    </row>
    <row r="32456">
      <c r="D32456" s="10"/>
      <c r="E32456" s="10"/>
      <c r="G32456" s="81"/>
      <c r="AU32456" s="25"/>
    </row>
    <row r="32457">
      <c r="D32457" s="10"/>
      <c r="E32457" s="10"/>
      <c r="G32457" s="81"/>
      <c r="AU32457" s="25"/>
    </row>
    <row r="32458">
      <c r="D32458" s="10"/>
      <c r="E32458" s="10"/>
      <c r="G32458" s="81"/>
      <c r="AU32458" s="25"/>
    </row>
    <row r="32459">
      <c r="D32459" s="10"/>
      <c r="E32459" s="10"/>
      <c r="G32459" s="81"/>
      <c r="AU32459" s="25"/>
    </row>
    <row r="32460">
      <c r="D32460" s="10"/>
      <c r="E32460" s="10"/>
      <c r="G32460" s="81"/>
      <c r="AU32460" s="25"/>
    </row>
    <row r="32461">
      <c r="D32461" s="10"/>
      <c r="E32461" s="10"/>
      <c r="G32461" s="81"/>
      <c r="AU32461" s="25"/>
    </row>
    <row r="32462">
      <c r="D32462" s="10"/>
      <c r="E32462" s="10"/>
      <c r="G32462" s="81"/>
      <c r="AU32462" s="25"/>
    </row>
    <row r="32463">
      <c r="D32463" s="10"/>
      <c r="E32463" s="10"/>
      <c r="G32463" s="81"/>
      <c r="AU32463" s="25"/>
    </row>
    <row r="32464">
      <c r="D32464" s="10"/>
      <c r="E32464" s="10"/>
      <c r="G32464" s="81"/>
      <c r="AU32464" s="25"/>
    </row>
    <row r="32465">
      <c r="D32465" s="10"/>
      <c r="E32465" s="10"/>
      <c r="G32465" s="81"/>
      <c r="AU32465" s="25"/>
    </row>
    <row r="32466">
      <c r="D32466" s="10"/>
      <c r="E32466" s="10"/>
      <c r="G32466" s="81"/>
      <c r="AU32466" s="25"/>
    </row>
    <row r="32467">
      <c r="D32467" s="10"/>
      <c r="E32467" s="10"/>
      <c r="G32467" s="81"/>
      <c r="AU32467" s="25"/>
    </row>
    <row r="32468">
      <c r="D32468" s="10"/>
      <c r="E32468" s="10"/>
      <c r="G32468" s="81"/>
      <c r="AU32468" s="25"/>
    </row>
    <row r="32469">
      <c r="D32469" s="10"/>
      <c r="E32469" s="10"/>
      <c r="G32469" s="81"/>
      <c r="AU32469" s="25"/>
    </row>
    <row r="32470">
      <c r="D32470" s="10"/>
      <c r="E32470" s="10"/>
      <c r="G32470" s="81"/>
      <c r="AU32470" s="25"/>
    </row>
    <row r="32471">
      <c r="D32471" s="10"/>
      <c r="E32471" s="10"/>
      <c r="G32471" s="81"/>
      <c r="AU32471" s="25"/>
    </row>
    <row r="32472">
      <c r="D32472" s="10"/>
      <c r="E32472" s="10"/>
      <c r="G32472" s="81"/>
      <c r="AU32472" s="25"/>
    </row>
    <row r="32473">
      <c r="D32473" s="10"/>
      <c r="E32473" s="10"/>
      <c r="G32473" s="81"/>
      <c r="AU32473" s="25"/>
    </row>
    <row r="32474">
      <c r="D32474" s="10"/>
      <c r="E32474" s="10"/>
      <c r="G32474" s="81"/>
      <c r="AU32474" s="25"/>
    </row>
    <row r="32475">
      <c r="D32475" s="10"/>
      <c r="E32475" s="10"/>
      <c r="G32475" s="81"/>
      <c r="AU32475" s="25"/>
    </row>
    <row r="32476">
      <c r="D32476" s="10"/>
      <c r="E32476" s="10"/>
      <c r="G32476" s="81"/>
      <c r="AU32476" s="25"/>
    </row>
    <row r="32477">
      <c r="D32477" s="10"/>
      <c r="E32477" s="10"/>
      <c r="G32477" s="81"/>
      <c r="AU32477" s="25"/>
    </row>
    <row r="32478">
      <c r="D32478" s="10"/>
      <c r="E32478" s="10"/>
      <c r="G32478" s="81"/>
      <c r="AU32478" s="25"/>
    </row>
    <row r="32479">
      <c r="D32479" s="10"/>
      <c r="E32479" s="10"/>
      <c r="G32479" s="81"/>
      <c r="AU32479" s="25"/>
    </row>
    <row r="32480">
      <c r="D32480" s="10"/>
      <c r="E32480" s="10"/>
      <c r="G32480" s="81"/>
      <c r="AU32480" s="25"/>
    </row>
    <row r="32481">
      <c r="D32481" s="10"/>
      <c r="E32481" s="10"/>
      <c r="G32481" s="81"/>
      <c r="AU32481" s="25"/>
    </row>
    <row r="32482">
      <c r="D32482" s="10"/>
      <c r="E32482" s="10"/>
      <c r="G32482" s="81"/>
      <c r="AU32482" s="25"/>
    </row>
    <row r="32483">
      <c r="D32483" s="10"/>
      <c r="E32483" s="10"/>
      <c r="G32483" s="81"/>
      <c r="AU32483" s="25"/>
    </row>
    <row r="32484">
      <c r="D32484" s="10"/>
      <c r="E32484" s="10"/>
      <c r="G32484" s="81"/>
      <c r="AU32484" s="25"/>
    </row>
    <row r="32485">
      <c r="D32485" s="10"/>
      <c r="E32485" s="10"/>
      <c r="G32485" s="81"/>
      <c r="AU32485" s="25"/>
    </row>
    <row r="32486">
      <c r="D32486" s="10"/>
      <c r="E32486" s="10"/>
      <c r="G32486" s="81"/>
      <c r="AU32486" s="25"/>
    </row>
    <row r="32487">
      <c r="D32487" s="10"/>
      <c r="E32487" s="10"/>
      <c r="G32487" s="81"/>
      <c r="AU32487" s="25"/>
    </row>
    <row r="32488">
      <c r="D32488" s="10"/>
      <c r="E32488" s="10"/>
      <c r="G32488" s="81"/>
      <c r="AU32488" s="25"/>
    </row>
    <row r="32489">
      <c r="D32489" s="10"/>
      <c r="E32489" s="10"/>
      <c r="G32489" s="81"/>
      <c r="AU32489" s="25"/>
    </row>
    <row r="32490">
      <c r="D32490" s="10"/>
      <c r="E32490" s="10"/>
      <c r="G32490" s="81"/>
      <c r="AU32490" s="25"/>
    </row>
    <row r="32491">
      <c r="D32491" s="10"/>
      <c r="E32491" s="10"/>
      <c r="G32491" s="81"/>
      <c r="AU32491" s="25"/>
    </row>
    <row r="32492">
      <c r="D32492" s="10"/>
      <c r="E32492" s="10"/>
      <c r="G32492" s="81"/>
      <c r="AU32492" s="25"/>
    </row>
    <row r="32493">
      <c r="D32493" s="10"/>
      <c r="E32493" s="10"/>
      <c r="G32493" s="81"/>
      <c r="AU32493" s="25"/>
    </row>
    <row r="32494">
      <c r="D32494" s="10"/>
      <c r="E32494" s="10"/>
      <c r="G32494" s="81"/>
      <c r="AU32494" s="25"/>
    </row>
    <row r="32495">
      <c r="D32495" s="10"/>
      <c r="E32495" s="10"/>
      <c r="G32495" s="81"/>
      <c r="AU32495" s="25"/>
    </row>
    <row r="32496">
      <c r="D32496" s="10"/>
      <c r="E32496" s="10"/>
      <c r="G32496" s="81"/>
      <c r="AU32496" s="25"/>
    </row>
    <row r="32497">
      <c r="D32497" s="10"/>
      <c r="E32497" s="10"/>
      <c r="G32497" s="81"/>
      <c r="AU32497" s="25"/>
    </row>
    <row r="32498">
      <c r="D32498" s="10"/>
      <c r="E32498" s="10"/>
      <c r="G32498" s="81"/>
      <c r="AU32498" s="25"/>
    </row>
    <row r="32499">
      <c r="D32499" s="10"/>
      <c r="E32499" s="10"/>
      <c r="G32499" s="81"/>
      <c r="AU32499" s="25"/>
    </row>
    <row r="32500">
      <c r="D32500" s="10"/>
      <c r="E32500" s="10"/>
      <c r="G32500" s="81"/>
      <c r="AU32500" s="25"/>
    </row>
    <row r="32501">
      <c r="D32501" s="10"/>
      <c r="E32501" s="10"/>
      <c r="G32501" s="81"/>
      <c r="AU32501" s="25"/>
    </row>
    <row r="32502">
      <c r="D32502" s="10"/>
      <c r="E32502" s="10"/>
      <c r="G32502" s="81"/>
      <c r="AU32502" s="25"/>
    </row>
    <row r="32503">
      <c r="D32503" s="10"/>
      <c r="E32503" s="10"/>
      <c r="G32503" s="81"/>
      <c r="AU32503" s="25"/>
    </row>
    <row r="32504">
      <c r="D32504" s="10"/>
      <c r="E32504" s="10"/>
      <c r="G32504" s="81"/>
      <c r="AU32504" s="25"/>
    </row>
    <row r="32505">
      <c r="D32505" s="10"/>
      <c r="E32505" s="10"/>
      <c r="G32505" s="81"/>
      <c r="AU32505" s="25"/>
    </row>
    <row r="32506">
      <c r="D32506" s="10"/>
      <c r="E32506" s="10"/>
      <c r="G32506" s="81"/>
      <c r="AU32506" s="25"/>
    </row>
    <row r="32507">
      <c r="D32507" s="10"/>
      <c r="E32507" s="10"/>
      <c r="G32507" s="81"/>
      <c r="AU32507" s="25"/>
    </row>
    <row r="32508">
      <c r="D32508" s="10"/>
      <c r="E32508" s="10"/>
      <c r="G32508" s="81"/>
      <c r="AU32508" s="25"/>
    </row>
    <row r="32509">
      <c r="D32509" s="10"/>
      <c r="E32509" s="10"/>
      <c r="G32509" s="81"/>
      <c r="AU32509" s="25"/>
    </row>
    <row r="32510">
      <c r="D32510" s="10"/>
      <c r="E32510" s="10"/>
      <c r="G32510" s="81"/>
      <c r="AU32510" s="25"/>
    </row>
    <row r="32511">
      <c r="D32511" s="10"/>
      <c r="E32511" s="10"/>
      <c r="G32511" s="81"/>
      <c r="AU32511" s="25"/>
    </row>
    <row r="32512">
      <c r="D32512" s="10"/>
      <c r="E32512" s="10"/>
      <c r="G32512" s="81"/>
      <c r="AU32512" s="25"/>
    </row>
    <row r="32513">
      <c r="D32513" s="10"/>
      <c r="E32513" s="10"/>
      <c r="G32513" s="81"/>
      <c r="AU32513" s="25"/>
    </row>
    <row r="32514">
      <c r="D32514" s="10"/>
      <c r="E32514" s="10"/>
      <c r="G32514" s="81"/>
      <c r="AU32514" s="25"/>
    </row>
    <row r="32515">
      <c r="D32515" s="10"/>
      <c r="E32515" s="10"/>
      <c r="G32515" s="81"/>
      <c r="AU32515" s="25"/>
    </row>
    <row r="32516">
      <c r="D32516" s="10"/>
      <c r="E32516" s="10"/>
      <c r="G32516" s="81"/>
      <c r="AU32516" s="25"/>
    </row>
    <row r="32517">
      <c r="D32517" s="10"/>
      <c r="E32517" s="10"/>
      <c r="G32517" s="81"/>
      <c r="AU32517" s="25"/>
    </row>
    <row r="32518">
      <c r="D32518" s="10"/>
      <c r="E32518" s="10"/>
      <c r="G32518" s="81"/>
      <c r="AU32518" s="25"/>
    </row>
    <row r="32519">
      <c r="D32519" s="10"/>
      <c r="E32519" s="10"/>
      <c r="G32519" s="81"/>
      <c r="AU32519" s="25"/>
    </row>
    <row r="32520">
      <c r="D32520" s="10"/>
      <c r="E32520" s="10"/>
      <c r="G32520" s="81"/>
      <c r="AU32520" s="25"/>
    </row>
    <row r="32521">
      <c r="D32521" s="10"/>
      <c r="E32521" s="10"/>
      <c r="G32521" s="81"/>
      <c r="AU32521" s="25"/>
    </row>
    <row r="32522">
      <c r="D32522" s="10"/>
      <c r="E32522" s="10"/>
      <c r="G32522" s="81"/>
      <c r="AU32522" s="25"/>
    </row>
    <row r="32523">
      <c r="D32523" s="10"/>
      <c r="E32523" s="10"/>
      <c r="G32523" s="81"/>
      <c r="AU32523" s="25"/>
    </row>
    <row r="32524">
      <c r="D32524" s="10"/>
      <c r="E32524" s="10"/>
      <c r="G32524" s="81"/>
      <c r="AU32524" s="25"/>
    </row>
    <row r="32525">
      <c r="D32525" s="10"/>
      <c r="E32525" s="10"/>
      <c r="G32525" s="81"/>
      <c r="AU32525" s="25"/>
    </row>
    <row r="32526">
      <c r="D32526" s="10"/>
      <c r="E32526" s="10"/>
      <c r="G32526" s="81"/>
      <c r="AU32526" s="25"/>
    </row>
    <row r="32527">
      <c r="D32527" s="10"/>
      <c r="E32527" s="10"/>
      <c r="G32527" s="81"/>
      <c r="AU32527" s="25"/>
    </row>
    <row r="32528">
      <c r="D32528" s="10"/>
      <c r="E32528" s="10"/>
      <c r="G32528" s="81"/>
      <c r="AU32528" s="25"/>
    </row>
    <row r="32529">
      <c r="D32529" s="10"/>
      <c r="E32529" s="10"/>
      <c r="G32529" s="81"/>
      <c r="AU32529" s="25"/>
    </row>
    <row r="32530">
      <c r="D32530" s="10"/>
      <c r="E32530" s="10"/>
      <c r="G32530" s="81"/>
      <c r="AU32530" s="25"/>
    </row>
    <row r="32531">
      <c r="D32531" s="10"/>
      <c r="E32531" s="10"/>
      <c r="G32531" s="81"/>
      <c r="AU32531" s="25"/>
    </row>
    <row r="32532">
      <c r="D32532" s="10"/>
      <c r="E32532" s="10"/>
      <c r="G32532" s="81"/>
      <c r="AU32532" s="25"/>
    </row>
    <row r="32533">
      <c r="D32533" s="10"/>
      <c r="E32533" s="10"/>
      <c r="G32533" s="81"/>
      <c r="AU32533" s="25"/>
    </row>
    <row r="32534">
      <c r="D32534" s="10"/>
      <c r="E32534" s="10"/>
      <c r="G32534" s="81"/>
      <c r="AU32534" s="25"/>
    </row>
    <row r="32535">
      <c r="D32535" s="10"/>
      <c r="E32535" s="10"/>
      <c r="G32535" s="81"/>
      <c r="AU32535" s="25"/>
    </row>
    <row r="32536">
      <c r="D32536" s="10"/>
      <c r="E32536" s="10"/>
      <c r="G32536" s="81"/>
      <c r="AU32536" s="25"/>
    </row>
    <row r="32537">
      <c r="D32537" s="10"/>
      <c r="E32537" s="10"/>
      <c r="G32537" s="81"/>
      <c r="AU32537" s="25"/>
    </row>
    <row r="32538">
      <c r="D32538" s="10"/>
      <c r="E32538" s="10"/>
      <c r="G32538" s="81"/>
      <c r="AU32538" s="25"/>
    </row>
    <row r="32539">
      <c r="D32539" s="10"/>
      <c r="E32539" s="10"/>
      <c r="G32539" s="81"/>
      <c r="AU32539" s="25"/>
    </row>
    <row r="32540">
      <c r="D32540" s="10"/>
      <c r="E32540" s="10"/>
      <c r="G32540" s="81"/>
      <c r="AU32540" s="25"/>
    </row>
    <row r="32541">
      <c r="D32541" s="10"/>
      <c r="E32541" s="10"/>
      <c r="G32541" s="81"/>
      <c r="AU32541" s="25"/>
    </row>
    <row r="32542">
      <c r="D32542" s="10"/>
      <c r="E32542" s="10"/>
      <c r="G32542" s="81"/>
      <c r="AU32542" s="25"/>
    </row>
    <row r="32543">
      <c r="D32543" s="10"/>
      <c r="E32543" s="10"/>
      <c r="G32543" s="81"/>
      <c r="AU32543" s="25"/>
    </row>
    <row r="32544">
      <c r="D32544" s="10"/>
      <c r="E32544" s="10"/>
      <c r="G32544" s="81"/>
      <c r="AU32544" s="25"/>
    </row>
    <row r="32545">
      <c r="D32545" s="10"/>
      <c r="E32545" s="10"/>
      <c r="G32545" s="81"/>
      <c r="AU32545" s="25"/>
    </row>
    <row r="32546">
      <c r="D32546" s="10"/>
      <c r="E32546" s="10"/>
      <c r="G32546" s="81"/>
      <c r="AU32546" s="25"/>
    </row>
    <row r="32547">
      <c r="D32547" s="10"/>
      <c r="E32547" s="10"/>
      <c r="G32547" s="81"/>
      <c r="AU32547" s="25"/>
    </row>
    <row r="32548">
      <c r="D32548" s="10"/>
      <c r="E32548" s="10"/>
      <c r="G32548" s="81"/>
      <c r="AU32548" s="25"/>
    </row>
    <row r="32549">
      <c r="D32549" s="10"/>
      <c r="E32549" s="10"/>
      <c r="G32549" s="81"/>
      <c r="AU32549" s="25"/>
    </row>
    <row r="32550">
      <c r="D32550" s="10"/>
      <c r="E32550" s="10"/>
      <c r="G32550" s="81"/>
      <c r="AU32550" s="25"/>
    </row>
    <row r="32551">
      <c r="D32551" s="10"/>
      <c r="E32551" s="10"/>
      <c r="G32551" s="81"/>
      <c r="AU32551" s="25"/>
    </row>
    <row r="32552">
      <c r="D32552" s="10"/>
      <c r="E32552" s="10"/>
      <c r="G32552" s="81"/>
      <c r="AU32552" s="25"/>
    </row>
    <row r="32553">
      <c r="D32553" s="10"/>
      <c r="E32553" s="10"/>
      <c r="G32553" s="81"/>
      <c r="AU32553" s="25"/>
    </row>
    <row r="32554">
      <c r="D32554" s="10"/>
      <c r="E32554" s="10"/>
      <c r="G32554" s="81"/>
      <c r="AU32554" s="25"/>
    </row>
    <row r="32555">
      <c r="D32555" s="10"/>
      <c r="E32555" s="10"/>
      <c r="G32555" s="81"/>
      <c r="AU32555" s="25"/>
    </row>
    <row r="32556">
      <c r="D32556" s="10"/>
      <c r="E32556" s="10"/>
      <c r="G32556" s="81"/>
      <c r="AU32556" s="25"/>
    </row>
    <row r="32557">
      <c r="D32557" s="10"/>
      <c r="E32557" s="10"/>
      <c r="G32557" s="81"/>
      <c r="AU32557" s="25"/>
    </row>
    <row r="32558">
      <c r="D32558" s="10"/>
      <c r="E32558" s="10"/>
      <c r="G32558" s="81"/>
      <c r="AU32558" s="25"/>
    </row>
    <row r="32559">
      <c r="D32559" s="10"/>
      <c r="E32559" s="10"/>
      <c r="G32559" s="81"/>
      <c r="AU32559" s="25"/>
    </row>
    <row r="32560">
      <c r="D32560" s="10"/>
      <c r="E32560" s="10"/>
      <c r="G32560" s="81"/>
      <c r="AU32560" s="25"/>
    </row>
    <row r="32561">
      <c r="D32561" s="10"/>
      <c r="E32561" s="10"/>
      <c r="G32561" s="81"/>
      <c r="AU32561" s="25"/>
    </row>
    <row r="32562">
      <c r="D32562" s="10"/>
      <c r="E32562" s="10"/>
      <c r="G32562" s="81"/>
      <c r="AU32562" s="25"/>
    </row>
    <row r="32563">
      <c r="D32563" s="10"/>
      <c r="E32563" s="10"/>
      <c r="G32563" s="81"/>
      <c r="AU32563" s="25"/>
    </row>
    <row r="32564">
      <c r="D32564" s="10"/>
      <c r="E32564" s="10"/>
      <c r="G32564" s="81"/>
      <c r="AU32564" s="25"/>
    </row>
    <row r="32565">
      <c r="D32565" s="10"/>
      <c r="E32565" s="10"/>
      <c r="G32565" s="81"/>
      <c r="AU32565" s="25"/>
    </row>
    <row r="32566">
      <c r="D32566" s="10"/>
      <c r="E32566" s="10"/>
      <c r="G32566" s="81"/>
      <c r="AU32566" s="25"/>
    </row>
    <row r="32567">
      <c r="D32567" s="10"/>
      <c r="E32567" s="10"/>
      <c r="G32567" s="81"/>
      <c r="AU32567" s="25"/>
    </row>
    <row r="32568">
      <c r="D32568" s="10"/>
      <c r="E32568" s="10"/>
      <c r="G32568" s="81"/>
      <c r="AU32568" s="25"/>
    </row>
    <row r="32569">
      <c r="D32569" s="10"/>
      <c r="E32569" s="10"/>
      <c r="G32569" s="81"/>
      <c r="AU32569" s="25"/>
    </row>
    <row r="32570">
      <c r="D32570" s="10"/>
      <c r="E32570" s="10"/>
      <c r="G32570" s="81"/>
      <c r="AU32570" s="25"/>
    </row>
    <row r="32571">
      <c r="D32571" s="10"/>
      <c r="E32571" s="10"/>
      <c r="G32571" s="81"/>
      <c r="AU32571" s="25"/>
    </row>
    <row r="32572">
      <c r="D32572" s="10"/>
      <c r="E32572" s="10"/>
      <c r="G32572" s="81"/>
      <c r="AU32572" s="25"/>
    </row>
    <row r="32573">
      <c r="D32573" s="10"/>
      <c r="E32573" s="10"/>
      <c r="G32573" s="81"/>
      <c r="AU32573" s="25"/>
    </row>
    <row r="32574">
      <c r="D32574" s="10"/>
      <c r="E32574" s="10"/>
      <c r="G32574" s="81"/>
      <c r="AU32574" s="25"/>
    </row>
    <row r="32575">
      <c r="D32575" s="10"/>
      <c r="E32575" s="10"/>
      <c r="G32575" s="81"/>
      <c r="AU32575" s="25"/>
    </row>
    <row r="32576">
      <c r="D32576" s="10"/>
      <c r="E32576" s="10"/>
      <c r="G32576" s="81"/>
      <c r="AU32576" s="25"/>
    </row>
    <row r="32577">
      <c r="D32577" s="10"/>
      <c r="E32577" s="10"/>
      <c r="G32577" s="81"/>
      <c r="AU32577" s="25"/>
    </row>
    <row r="32578">
      <c r="D32578" s="10"/>
      <c r="E32578" s="10"/>
      <c r="G32578" s="81"/>
      <c r="AU32578" s="25"/>
    </row>
    <row r="32579">
      <c r="D32579" s="10"/>
      <c r="E32579" s="10"/>
      <c r="G32579" s="81"/>
      <c r="AU32579" s="25"/>
    </row>
    <row r="32580">
      <c r="D32580" s="10"/>
      <c r="E32580" s="10"/>
      <c r="G32580" s="81"/>
      <c r="AU32580" s="25"/>
    </row>
    <row r="32581">
      <c r="D32581" s="10"/>
      <c r="E32581" s="10"/>
      <c r="G32581" s="81"/>
      <c r="AU32581" s="25"/>
    </row>
    <row r="32582">
      <c r="D32582" s="10"/>
      <c r="E32582" s="10"/>
      <c r="G32582" s="81"/>
      <c r="AU32582" s="25"/>
    </row>
    <row r="32583">
      <c r="D32583" s="10"/>
      <c r="E32583" s="10"/>
      <c r="G32583" s="81"/>
      <c r="AU32583" s="25"/>
    </row>
    <row r="32584">
      <c r="D32584" s="10"/>
      <c r="E32584" s="10"/>
      <c r="G32584" s="81"/>
      <c r="AU32584" s="25"/>
    </row>
    <row r="32585">
      <c r="D32585" s="10"/>
      <c r="E32585" s="10"/>
      <c r="G32585" s="81"/>
      <c r="AU32585" s="25"/>
    </row>
    <row r="32586">
      <c r="D32586" s="10"/>
      <c r="E32586" s="10"/>
      <c r="G32586" s="81"/>
      <c r="AU32586" s="25"/>
    </row>
    <row r="32587">
      <c r="D32587" s="10"/>
      <c r="E32587" s="10"/>
      <c r="G32587" s="81"/>
      <c r="AU32587" s="25"/>
    </row>
    <row r="32588">
      <c r="D32588" s="10"/>
      <c r="E32588" s="10"/>
      <c r="G32588" s="81"/>
      <c r="AU32588" s="25"/>
    </row>
    <row r="32589">
      <c r="D32589" s="10"/>
      <c r="E32589" s="10"/>
      <c r="G32589" s="81"/>
      <c r="AU32589" s="25"/>
    </row>
    <row r="32590">
      <c r="D32590" s="10"/>
      <c r="E32590" s="10"/>
      <c r="G32590" s="81"/>
      <c r="AU32590" s="25"/>
    </row>
    <row r="32591">
      <c r="D32591" s="10"/>
      <c r="E32591" s="10"/>
      <c r="G32591" s="81"/>
      <c r="AU32591" s="25"/>
    </row>
    <row r="32592">
      <c r="D32592" s="10"/>
      <c r="E32592" s="10"/>
      <c r="G32592" s="81"/>
      <c r="AU32592" s="25"/>
    </row>
    <row r="32593">
      <c r="D32593" s="10"/>
      <c r="E32593" s="10"/>
      <c r="G32593" s="81"/>
      <c r="AU32593" s="25"/>
    </row>
    <row r="32594">
      <c r="D32594" s="10"/>
      <c r="E32594" s="10"/>
      <c r="G32594" s="81"/>
      <c r="AU32594" s="25"/>
    </row>
    <row r="32595">
      <c r="D32595" s="10"/>
      <c r="E32595" s="10"/>
      <c r="G32595" s="81"/>
      <c r="AU32595" s="25"/>
    </row>
    <row r="32596">
      <c r="D32596" s="10"/>
      <c r="E32596" s="10"/>
      <c r="G32596" s="81"/>
      <c r="AU32596" s="25"/>
    </row>
    <row r="32597">
      <c r="D32597" s="10"/>
      <c r="E32597" s="10"/>
      <c r="G32597" s="81"/>
      <c r="AU32597" s="25"/>
    </row>
    <row r="32598">
      <c r="D32598" s="10"/>
      <c r="E32598" s="10"/>
      <c r="G32598" s="81"/>
      <c r="AU32598" s="25"/>
    </row>
    <row r="32599">
      <c r="D32599" s="10"/>
      <c r="E32599" s="10"/>
      <c r="G32599" s="81"/>
      <c r="AU32599" s="25"/>
    </row>
    <row r="32600">
      <c r="D32600" s="10"/>
      <c r="E32600" s="10"/>
      <c r="G32600" s="81"/>
      <c r="AU32600" s="25"/>
    </row>
    <row r="32601">
      <c r="D32601" s="10"/>
      <c r="E32601" s="10"/>
      <c r="G32601" s="81"/>
      <c r="AU32601" s="25"/>
    </row>
    <row r="32602">
      <c r="D32602" s="10"/>
      <c r="E32602" s="10"/>
      <c r="G32602" s="81"/>
      <c r="AU32602" s="25"/>
    </row>
    <row r="32603">
      <c r="D32603" s="10"/>
      <c r="E32603" s="10"/>
      <c r="G32603" s="81"/>
      <c r="AU32603" s="25"/>
    </row>
    <row r="32604">
      <c r="D32604" s="10"/>
      <c r="E32604" s="10"/>
      <c r="G32604" s="81"/>
      <c r="AU32604" s="25"/>
    </row>
    <row r="32605">
      <c r="D32605" s="10"/>
      <c r="E32605" s="10"/>
      <c r="G32605" s="81"/>
      <c r="AU32605" s="25"/>
    </row>
    <row r="32606">
      <c r="D32606" s="10"/>
      <c r="E32606" s="10"/>
      <c r="G32606" s="81"/>
      <c r="AU32606" s="25"/>
    </row>
    <row r="32607">
      <c r="D32607" s="10"/>
      <c r="E32607" s="10"/>
      <c r="G32607" s="81"/>
      <c r="AU32607" s="25"/>
    </row>
    <row r="32608">
      <c r="D32608" s="10"/>
      <c r="E32608" s="10"/>
      <c r="G32608" s="81"/>
      <c r="AU32608" s="25"/>
    </row>
    <row r="32609">
      <c r="D32609" s="10"/>
      <c r="E32609" s="10"/>
      <c r="G32609" s="81"/>
      <c r="AU32609" s="25"/>
    </row>
    <row r="32610">
      <c r="D32610" s="10"/>
      <c r="E32610" s="10"/>
      <c r="G32610" s="81"/>
      <c r="AU32610" s="25"/>
    </row>
    <row r="32611">
      <c r="D32611" s="10"/>
      <c r="E32611" s="10"/>
      <c r="G32611" s="81"/>
      <c r="AU32611" s="25"/>
    </row>
    <row r="32612">
      <c r="D32612" s="10"/>
      <c r="E32612" s="10"/>
      <c r="G32612" s="81"/>
      <c r="AU32612" s="25"/>
    </row>
    <row r="32613">
      <c r="D32613" s="10"/>
      <c r="E32613" s="10"/>
      <c r="G32613" s="81"/>
      <c r="AU32613" s="25"/>
    </row>
    <row r="32614">
      <c r="D32614" s="10"/>
      <c r="E32614" s="10"/>
      <c r="G32614" s="81"/>
      <c r="AU32614" s="25"/>
    </row>
    <row r="32615">
      <c r="D32615" s="10"/>
      <c r="E32615" s="10"/>
      <c r="G32615" s="81"/>
      <c r="AU32615" s="25"/>
    </row>
    <row r="32616">
      <c r="D32616" s="10"/>
      <c r="E32616" s="10"/>
      <c r="G32616" s="81"/>
      <c r="AU32616" s="25"/>
    </row>
    <row r="32617">
      <c r="D32617" s="10"/>
      <c r="E32617" s="10"/>
      <c r="G32617" s="81"/>
      <c r="AU32617" s="25"/>
    </row>
    <row r="32618">
      <c r="D32618" s="10"/>
      <c r="E32618" s="10"/>
      <c r="G32618" s="81"/>
      <c r="AU32618" s="25"/>
    </row>
    <row r="32619">
      <c r="D32619" s="10"/>
      <c r="E32619" s="10"/>
      <c r="G32619" s="81"/>
      <c r="AU32619" s="25"/>
    </row>
    <row r="32620">
      <c r="D32620" s="10"/>
      <c r="E32620" s="10"/>
      <c r="G32620" s="81"/>
      <c r="AU32620" s="25"/>
    </row>
    <row r="32621">
      <c r="D32621" s="10"/>
      <c r="E32621" s="10"/>
      <c r="G32621" s="81"/>
      <c r="AU32621" s="25"/>
    </row>
    <row r="32622">
      <c r="D32622" s="10"/>
      <c r="E32622" s="10"/>
      <c r="G32622" s="81"/>
      <c r="AU32622" s="25"/>
    </row>
    <row r="32623">
      <c r="D32623" s="10"/>
      <c r="E32623" s="10"/>
      <c r="G32623" s="81"/>
      <c r="AU32623" s="25"/>
    </row>
    <row r="32624">
      <c r="D32624" s="10"/>
      <c r="E32624" s="10"/>
      <c r="G32624" s="81"/>
      <c r="AU32624" s="25"/>
    </row>
    <row r="32625">
      <c r="D32625" s="10"/>
      <c r="E32625" s="10"/>
      <c r="G32625" s="81"/>
      <c r="AU32625" s="25"/>
    </row>
    <row r="32626">
      <c r="D32626" s="10"/>
      <c r="E32626" s="10"/>
      <c r="G32626" s="81"/>
      <c r="AU32626" s="25"/>
    </row>
    <row r="32627">
      <c r="D32627" s="10"/>
      <c r="E32627" s="10"/>
      <c r="G32627" s="81"/>
      <c r="AU32627" s="25"/>
    </row>
    <row r="32628">
      <c r="D32628" s="10"/>
      <c r="E32628" s="10"/>
      <c r="G32628" s="81"/>
      <c r="AU32628" s="25"/>
    </row>
    <row r="32629">
      <c r="D32629" s="10"/>
      <c r="E32629" s="10"/>
      <c r="G32629" s="81"/>
      <c r="AU32629" s="25"/>
    </row>
    <row r="32630">
      <c r="D32630" s="10"/>
      <c r="E32630" s="10"/>
      <c r="G32630" s="81"/>
      <c r="AU32630" s="25"/>
    </row>
    <row r="32631">
      <c r="D32631" s="10"/>
      <c r="E32631" s="10"/>
      <c r="G32631" s="81"/>
      <c r="AU32631" s="25"/>
    </row>
    <row r="32632">
      <c r="D32632" s="10"/>
      <c r="E32632" s="10"/>
      <c r="G32632" s="81"/>
      <c r="AU32632" s="25"/>
    </row>
    <row r="32633">
      <c r="D32633" s="10"/>
      <c r="E32633" s="10"/>
      <c r="G32633" s="81"/>
      <c r="AU32633" s="25"/>
    </row>
    <row r="32634">
      <c r="D32634" s="10"/>
      <c r="E32634" s="10"/>
      <c r="G32634" s="81"/>
      <c r="AU32634" s="25"/>
    </row>
    <row r="32635">
      <c r="D32635" s="10"/>
      <c r="E32635" s="10"/>
      <c r="G32635" s="81"/>
      <c r="AU32635" s="25"/>
    </row>
    <row r="32636">
      <c r="D32636" s="10"/>
      <c r="E32636" s="10"/>
      <c r="G32636" s="81"/>
      <c r="AU32636" s="25"/>
    </row>
    <row r="32637">
      <c r="D32637" s="10"/>
      <c r="E32637" s="10"/>
      <c r="G32637" s="81"/>
      <c r="AU32637" s="25"/>
    </row>
    <row r="32638">
      <c r="D32638" s="10"/>
      <c r="E32638" s="10"/>
      <c r="G32638" s="81"/>
      <c r="AU32638" s="25"/>
    </row>
    <row r="32639">
      <c r="D32639" s="10"/>
      <c r="E32639" s="10"/>
      <c r="G32639" s="81"/>
      <c r="AU32639" s="25"/>
    </row>
    <row r="32640">
      <c r="D32640" s="10"/>
      <c r="E32640" s="10"/>
      <c r="G32640" s="81"/>
      <c r="AU32640" s="25"/>
    </row>
    <row r="32641">
      <c r="D32641" s="10"/>
      <c r="E32641" s="10"/>
      <c r="G32641" s="81"/>
      <c r="AU32641" s="25"/>
    </row>
    <row r="32642">
      <c r="D32642" s="10"/>
      <c r="E32642" s="10"/>
      <c r="G32642" s="81"/>
      <c r="AU32642" s="25"/>
    </row>
    <row r="32643">
      <c r="D32643" s="10"/>
      <c r="E32643" s="10"/>
      <c r="G32643" s="81"/>
      <c r="AU32643" s="25"/>
    </row>
    <row r="32644">
      <c r="D32644" s="10"/>
      <c r="E32644" s="10"/>
      <c r="G32644" s="81"/>
      <c r="AU32644" s="25"/>
    </row>
    <row r="32645">
      <c r="D32645" s="10"/>
      <c r="E32645" s="10"/>
      <c r="G32645" s="81"/>
      <c r="AU32645" s="25"/>
    </row>
    <row r="32646">
      <c r="D32646" s="10"/>
      <c r="E32646" s="10"/>
      <c r="G32646" s="81"/>
      <c r="AU32646" s="25"/>
    </row>
    <row r="32647">
      <c r="D32647" s="10"/>
      <c r="E32647" s="10"/>
      <c r="G32647" s="81"/>
      <c r="AU32647" s="25"/>
    </row>
    <row r="32648">
      <c r="D32648" s="10"/>
      <c r="E32648" s="10"/>
      <c r="G32648" s="81"/>
      <c r="AU32648" s="25"/>
    </row>
    <row r="32649">
      <c r="D32649" s="10"/>
      <c r="E32649" s="10"/>
      <c r="G32649" s="81"/>
      <c r="AU32649" s="25"/>
    </row>
    <row r="32650">
      <c r="D32650" s="10"/>
      <c r="E32650" s="10"/>
      <c r="G32650" s="81"/>
      <c r="AU32650" s="25"/>
    </row>
    <row r="32651">
      <c r="D32651" s="10"/>
      <c r="E32651" s="10"/>
      <c r="G32651" s="81"/>
      <c r="AU32651" s="25"/>
    </row>
    <row r="32652">
      <c r="D32652" s="10"/>
      <c r="E32652" s="10"/>
      <c r="G32652" s="81"/>
      <c r="AU32652" s="25"/>
    </row>
    <row r="32653">
      <c r="D32653" s="10"/>
      <c r="E32653" s="10"/>
      <c r="G32653" s="81"/>
      <c r="AU32653" s="25"/>
    </row>
    <row r="32654">
      <c r="D32654" s="10"/>
      <c r="E32654" s="10"/>
      <c r="G32654" s="81"/>
      <c r="AU32654" s="25"/>
    </row>
    <row r="32655">
      <c r="D32655" s="10"/>
      <c r="E32655" s="10"/>
      <c r="G32655" s="81"/>
      <c r="AU32655" s="25"/>
    </row>
    <row r="32656">
      <c r="D32656" s="10"/>
      <c r="E32656" s="10"/>
      <c r="G32656" s="81"/>
      <c r="AU32656" s="25"/>
    </row>
    <row r="32657">
      <c r="D32657" s="10"/>
      <c r="E32657" s="10"/>
      <c r="G32657" s="81"/>
      <c r="AU32657" s="25"/>
    </row>
    <row r="32658">
      <c r="D32658" s="10"/>
      <c r="E32658" s="10"/>
      <c r="G32658" s="81"/>
      <c r="AU32658" s="25"/>
    </row>
    <row r="32659">
      <c r="D32659" s="10"/>
      <c r="E32659" s="10"/>
      <c r="G32659" s="81"/>
      <c r="AU32659" s="25"/>
    </row>
    <row r="32660">
      <c r="D32660" s="10"/>
      <c r="E32660" s="10"/>
      <c r="G32660" s="81"/>
      <c r="AU32660" s="25"/>
    </row>
    <row r="32661">
      <c r="D32661" s="10"/>
      <c r="E32661" s="10"/>
      <c r="G32661" s="81"/>
      <c r="AU32661" s="25"/>
    </row>
    <row r="32662">
      <c r="D32662" s="10"/>
      <c r="E32662" s="10"/>
      <c r="G32662" s="81"/>
      <c r="AU32662" s="25"/>
    </row>
    <row r="32663">
      <c r="D32663" s="10"/>
      <c r="E32663" s="10"/>
      <c r="G32663" s="81"/>
      <c r="AU32663" s="25"/>
    </row>
    <row r="32664">
      <c r="D32664" s="10"/>
      <c r="E32664" s="10"/>
      <c r="G32664" s="81"/>
      <c r="AU32664" s="25"/>
    </row>
    <row r="32665">
      <c r="D32665" s="10"/>
      <c r="E32665" s="10"/>
      <c r="G32665" s="81"/>
      <c r="AU32665" s="25"/>
    </row>
    <row r="32666">
      <c r="D32666" s="10"/>
      <c r="E32666" s="10"/>
      <c r="G32666" s="81"/>
      <c r="AU32666" s="25"/>
    </row>
    <row r="32667">
      <c r="D32667" s="10"/>
      <c r="E32667" s="10"/>
      <c r="G32667" s="81"/>
      <c r="AU32667" s="25"/>
    </row>
    <row r="32668">
      <c r="D32668" s="10"/>
      <c r="E32668" s="10"/>
      <c r="G32668" s="81"/>
      <c r="AU32668" s="25"/>
    </row>
    <row r="32669">
      <c r="D32669" s="10"/>
      <c r="E32669" s="10"/>
      <c r="G32669" s="81"/>
      <c r="AU32669" s="25"/>
    </row>
    <row r="32670">
      <c r="D32670" s="10"/>
      <c r="E32670" s="10"/>
      <c r="G32670" s="81"/>
      <c r="AU32670" s="25"/>
    </row>
    <row r="32671">
      <c r="D32671" s="10"/>
      <c r="E32671" s="10"/>
      <c r="G32671" s="81"/>
      <c r="AU32671" s="25"/>
    </row>
    <row r="32672">
      <c r="D32672" s="10"/>
      <c r="E32672" s="10"/>
      <c r="G32672" s="81"/>
      <c r="AU32672" s="25"/>
    </row>
    <row r="32673">
      <c r="D32673" s="10"/>
      <c r="E32673" s="10"/>
      <c r="G32673" s="81"/>
      <c r="AU32673" s="25"/>
    </row>
    <row r="32674">
      <c r="D32674" s="10"/>
      <c r="E32674" s="10"/>
      <c r="G32674" s="81"/>
      <c r="AU32674" s="25"/>
    </row>
    <row r="32675">
      <c r="D32675" s="10"/>
      <c r="E32675" s="10"/>
      <c r="G32675" s="81"/>
      <c r="AU32675" s="25"/>
    </row>
    <row r="32676">
      <c r="D32676" s="10"/>
      <c r="E32676" s="10"/>
      <c r="G32676" s="81"/>
      <c r="AU32676" s="25"/>
    </row>
    <row r="32677">
      <c r="D32677" s="10"/>
      <c r="E32677" s="10"/>
      <c r="G32677" s="81"/>
      <c r="AU32677" s="25"/>
    </row>
    <row r="32678">
      <c r="D32678" s="10"/>
      <c r="E32678" s="10"/>
      <c r="G32678" s="81"/>
      <c r="AU32678" s="25"/>
    </row>
    <row r="32679">
      <c r="D32679" s="10"/>
      <c r="E32679" s="10"/>
      <c r="G32679" s="81"/>
      <c r="AU32679" s="25"/>
    </row>
    <row r="32680">
      <c r="D32680" s="10"/>
      <c r="E32680" s="10"/>
      <c r="G32680" s="81"/>
      <c r="AU32680" s="25"/>
    </row>
    <row r="32681">
      <c r="D32681" s="10"/>
      <c r="E32681" s="10"/>
      <c r="G32681" s="81"/>
      <c r="AU32681" s="25"/>
    </row>
    <row r="32682">
      <c r="D32682" s="10"/>
      <c r="E32682" s="10"/>
      <c r="G32682" s="81"/>
      <c r="AU32682" s="25"/>
    </row>
    <row r="32683">
      <c r="D32683" s="10"/>
      <c r="E32683" s="10"/>
      <c r="G32683" s="81"/>
      <c r="AU32683" s="25"/>
    </row>
    <row r="32684">
      <c r="D32684" s="10"/>
      <c r="E32684" s="10"/>
      <c r="G32684" s="81"/>
      <c r="AU32684" s="25"/>
    </row>
    <row r="32685">
      <c r="D32685" s="10"/>
      <c r="E32685" s="10"/>
      <c r="G32685" s="81"/>
      <c r="AU32685" s="25"/>
    </row>
    <row r="32686">
      <c r="D32686" s="10"/>
      <c r="E32686" s="10"/>
      <c r="G32686" s="81"/>
      <c r="AU32686" s="25"/>
    </row>
    <row r="32687">
      <c r="D32687" s="10"/>
      <c r="E32687" s="10"/>
      <c r="G32687" s="81"/>
      <c r="AU32687" s="25"/>
    </row>
    <row r="32688">
      <c r="D32688" s="10"/>
      <c r="E32688" s="10"/>
      <c r="G32688" s="81"/>
      <c r="AU32688" s="25"/>
    </row>
    <row r="32689">
      <c r="D32689" s="10"/>
      <c r="E32689" s="10"/>
      <c r="G32689" s="81"/>
      <c r="AU32689" s="25"/>
    </row>
    <row r="32690">
      <c r="D32690" s="10"/>
      <c r="E32690" s="10"/>
      <c r="G32690" s="81"/>
      <c r="AU32690" s="25"/>
    </row>
    <row r="32691">
      <c r="D32691" s="10"/>
      <c r="E32691" s="10"/>
      <c r="G32691" s="81"/>
      <c r="AU32691" s="25"/>
    </row>
    <row r="32692">
      <c r="D32692" s="10"/>
      <c r="E32692" s="10"/>
      <c r="G32692" s="81"/>
      <c r="AU32692" s="25"/>
    </row>
    <row r="32693">
      <c r="D32693" s="10"/>
      <c r="E32693" s="10"/>
      <c r="G32693" s="81"/>
      <c r="AU32693" s="25"/>
    </row>
    <row r="32694">
      <c r="D32694" s="10"/>
      <c r="E32694" s="10"/>
      <c r="G32694" s="81"/>
      <c r="AU32694" s="25"/>
    </row>
    <row r="32695">
      <c r="D32695" s="10"/>
      <c r="E32695" s="10"/>
      <c r="G32695" s="81"/>
      <c r="AU32695" s="25"/>
    </row>
    <row r="32696">
      <c r="D32696" s="10"/>
      <c r="E32696" s="10"/>
      <c r="G32696" s="81"/>
      <c r="AU32696" s="25"/>
    </row>
    <row r="32697">
      <c r="D32697" s="10"/>
      <c r="E32697" s="10"/>
      <c r="G32697" s="81"/>
      <c r="AU32697" s="25"/>
    </row>
    <row r="32698">
      <c r="D32698" s="10"/>
      <c r="E32698" s="10"/>
      <c r="G32698" s="81"/>
      <c r="AU32698" s="25"/>
    </row>
    <row r="32699">
      <c r="D32699" s="10"/>
      <c r="E32699" s="10"/>
      <c r="G32699" s="81"/>
      <c r="AU32699" s="25"/>
    </row>
    <row r="32700">
      <c r="D32700" s="10"/>
      <c r="E32700" s="10"/>
      <c r="G32700" s="81"/>
      <c r="AU32700" s="25"/>
    </row>
    <row r="32701">
      <c r="D32701" s="10"/>
      <c r="E32701" s="10"/>
      <c r="G32701" s="81"/>
      <c r="AU32701" s="25"/>
    </row>
    <row r="32702">
      <c r="D32702" s="10"/>
      <c r="E32702" s="10"/>
      <c r="G32702" s="81"/>
      <c r="AU32702" s="25"/>
    </row>
    <row r="32703">
      <c r="D32703" s="10"/>
      <c r="E32703" s="10"/>
      <c r="G32703" s="81"/>
      <c r="AU32703" s="25"/>
    </row>
    <row r="32704">
      <c r="D32704" s="10"/>
      <c r="E32704" s="10"/>
      <c r="G32704" s="81"/>
      <c r="AU32704" s="25"/>
    </row>
    <row r="32705">
      <c r="D32705" s="10"/>
      <c r="E32705" s="10"/>
      <c r="G32705" s="81"/>
      <c r="AU32705" s="25"/>
    </row>
    <row r="32706">
      <c r="D32706" s="10"/>
      <c r="E32706" s="10"/>
      <c r="G32706" s="81"/>
      <c r="AU32706" s="25"/>
    </row>
    <row r="32707">
      <c r="D32707" s="10"/>
      <c r="E32707" s="10"/>
      <c r="G32707" s="81"/>
      <c r="AU32707" s="25"/>
    </row>
    <row r="32708">
      <c r="D32708" s="10"/>
      <c r="E32708" s="10"/>
      <c r="G32708" s="81"/>
      <c r="AU32708" s="25"/>
    </row>
    <row r="32709">
      <c r="D32709" s="10"/>
      <c r="E32709" s="10"/>
      <c r="G32709" s="81"/>
      <c r="AU32709" s="25"/>
    </row>
    <row r="32710">
      <c r="D32710" s="10"/>
      <c r="E32710" s="10"/>
      <c r="G32710" s="81"/>
      <c r="AU32710" s="25"/>
    </row>
    <row r="32711">
      <c r="D32711" s="10"/>
      <c r="E32711" s="10"/>
      <c r="G32711" s="81"/>
      <c r="AU32711" s="25"/>
    </row>
    <row r="32712">
      <c r="D32712" s="10"/>
      <c r="E32712" s="10"/>
      <c r="G32712" s="81"/>
      <c r="AU32712" s="25"/>
    </row>
    <row r="32713">
      <c r="D32713" s="10"/>
      <c r="E32713" s="10"/>
      <c r="G32713" s="81"/>
      <c r="AU32713" s="25"/>
    </row>
    <row r="32714">
      <c r="D32714" s="10"/>
      <c r="E32714" s="10"/>
      <c r="G32714" s="81"/>
      <c r="AU32714" s="25"/>
    </row>
    <row r="32715">
      <c r="D32715" s="10"/>
      <c r="E32715" s="10"/>
      <c r="G32715" s="81"/>
      <c r="AU32715" s="25"/>
    </row>
    <row r="32716">
      <c r="D32716" s="10"/>
      <c r="E32716" s="10"/>
      <c r="G32716" s="81"/>
      <c r="AU32716" s="25"/>
    </row>
    <row r="32717">
      <c r="D32717" s="10"/>
      <c r="E32717" s="10"/>
      <c r="G32717" s="81"/>
      <c r="AU32717" s="25"/>
    </row>
    <row r="32718">
      <c r="D32718" s="10"/>
      <c r="E32718" s="10"/>
      <c r="G32718" s="81"/>
      <c r="AU32718" s="25"/>
    </row>
    <row r="32719">
      <c r="D32719" s="10"/>
      <c r="E32719" s="10"/>
      <c r="G32719" s="81"/>
      <c r="AU32719" s="25"/>
    </row>
    <row r="32720">
      <c r="D32720" s="10"/>
      <c r="E32720" s="10"/>
      <c r="G32720" s="81"/>
      <c r="AU32720" s="25"/>
    </row>
    <row r="32721">
      <c r="D32721" s="10"/>
      <c r="E32721" s="10"/>
      <c r="G32721" s="81"/>
      <c r="AU32721" s="25"/>
    </row>
    <row r="32722">
      <c r="D32722" s="10"/>
      <c r="E32722" s="10"/>
      <c r="G32722" s="81"/>
      <c r="AU32722" s="25"/>
    </row>
    <row r="32723">
      <c r="D32723" s="10"/>
      <c r="E32723" s="10"/>
      <c r="G32723" s="81"/>
      <c r="AU32723" s="25"/>
    </row>
    <row r="32724">
      <c r="D32724" s="10"/>
      <c r="E32724" s="10"/>
      <c r="G32724" s="81"/>
      <c r="AU32724" s="25"/>
    </row>
    <row r="32725">
      <c r="D32725" s="10"/>
      <c r="E32725" s="10"/>
      <c r="G32725" s="81"/>
      <c r="AU32725" s="25"/>
    </row>
    <row r="32726">
      <c r="D32726" s="10"/>
      <c r="E32726" s="10"/>
      <c r="G32726" s="81"/>
      <c r="AU32726" s="25"/>
    </row>
    <row r="32727">
      <c r="D32727" s="10"/>
      <c r="E32727" s="10"/>
      <c r="G32727" s="81"/>
      <c r="AU32727" s="25"/>
    </row>
    <row r="32728">
      <c r="D32728" s="10"/>
      <c r="E32728" s="10"/>
      <c r="G32728" s="81"/>
      <c r="AU32728" s="25"/>
    </row>
    <row r="32729">
      <c r="D32729" s="10"/>
      <c r="E32729" s="10"/>
      <c r="G32729" s="81"/>
      <c r="AU32729" s="25"/>
    </row>
    <row r="32730">
      <c r="D32730" s="10"/>
      <c r="E32730" s="10"/>
      <c r="G32730" s="81"/>
      <c r="AU32730" s="25"/>
    </row>
    <row r="32731">
      <c r="D32731" s="10"/>
      <c r="E32731" s="10"/>
      <c r="G32731" s="81"/>
      <c r="AU32731" s="25"/>
    </row>
    <row r="32732">
      <c r="D32732" s="10"/>
      <c r="E32732" s="10"/>
      <c r="G32732" s="81"/>
      <c r="AU32732" s="25"/>
    </row>
    <row r="32733">
      <c r="D32733" s="10"/>
      <c r="E32733" s="10"/>
      <c r="G32733" s="81"/>
      <c r="AU32733" s="25"/>
    </row>
    <row r="32734">
      <c r="D32734" s="10"/>
      <c r="E32734" s="10"/>
      <c r="G32734" s="81"/>
      <c r="AU32734" s="25"/>
    </row>
    <row r="32735">
      <c r="D32735" s="10"/>
      <c r="E32735" s="10"/>
      <c r="G32735" s="81"/>
      <c r="AU32735" s="25"/>
    </row>
    <row r="32736">
      <c r="D32736" s="10"/>
      <c r="E32736" s="10"/>
      <c r="G32736" s="81"/>
      <c r="AU32736" s="25"/>
    </row>
    <row r="32737">
      <c r="D32737" s="10"/>
      <c r="E32737" s="10"/>
      <c r="G32737" s="81"/>
      <c r="AU32737" s="25"/>
    </row>
    <row r="32738">
      <c r="D32738" s="10"/>
      <c r="E32738" s="10"/>
      <c r="G32738" s="81"/>
      <c r="AU32738" s="25"/>
    </row>
    <row r="32739">
      <c r="D32739" s="10"/>
      <c r="E32739" s="10"/>
      <c r="G32739" s="81"/>
      <c r="AU32739" s="25"/>
    </row>
    <row r="32740">
      <c r="D32740" s="10"/>
      <c r="E32740" s="10"/>
      <c r="G32740" s="81"/>
      <c r="AU32740" s="25"/>
    </row>
    <row r="32741">
      <c r="D32741" s="10"/>
      <c r="E32741" s="10"/>
      <c r="G32741" s="81"/>
      <c r="AU32741" s="25"/>
    </row>
    <row r="32742">
      <c r="D32742" s="10"/>
      <c r="E32742" s="10"/>
      <c r="G32742" s="81"/>
      <c r="AU32742" s="25"/>
    </row>
    <row r="32743">
      <c r="D32743" s="10"/>
      <c r="E32743" s="10"/>
      <c r="G32743" s="81"/>
      <c r="AU32743" s="25"/>
    </row>
    <row r="32744">
      <c r="D32744" s="10"/>
      <c r="E32744" s="10"/>
      <c r="G32744" s="81"/>
      <c r="AU32744" s="25"/>
    </row>
    <row r="32745">
      <c r="D32745" s="10"/>
      <c r="E32745" s="10"/>
      <c r="G32745" s="81"/>
      <c r="AU32745" s="25"/>
    </row>
    <row r="32746">
      <c r="D32746" s="10"/>
      <c r="E32746" s="10"/>
      <c r="G32746" s="81"/>
      <c r="AU32746" s="25"/>
    </row>
    <row r="32747">
      <c r="D32747" s="10"/>
      <c r="E32747" s="10"/>
      <c r="G32747" s="81"/>
      <c r="AU32747" s="25"/>
    </row>
    <row r="32748">
      <c r="D32748" s="10"/>
      <c r="E32748" s="10"/>
      <c r="G32748" s="81"/>
      <c r="AU32748" s="25"/>
    </row>
    <row r="32749">
      <c r="D32749" s="10"/>
      <c r="E32749" s="10"/>
      <c r="G32749" s="81"/>
      <c r="AU32749" s="25"/>
    </row>
    <row r="32750">
      <c r="D32750" s="10"/>
      <c r="E32750" s="10"/>
      <c r="G32750" s="81"/>
      <c r="AU32750" s="25"/>
    </row>
    <row r="32751">
      <c r="D32751" s="10"/>
      <c r="E32751" s="10"/>
      <c r="G32751" s="81"/>
      <c r="AU32751" s="25"/>
    </row>
    <row r="32752">
      <c r="D32752" s="10"/>
      <c r="E32752" s="10"/>
      <c r="G32752" s="81"/>
      <c r="AU32752" s="25"/>
    </row>
    <row r="32753">
      <c r="D32753" s="10"/>
      <c r="E32753" s="10"/>
      <c r="G32753" s="81"/>
      <c r="AU32753" s="25"/>
    </row>
    <row r="32754">
      <c r="D32754" s="10"/>
      <c r="E32754" s="10"/>
      <c r="G32754" s="81"/>
      <c r="AU32754" s="25"/>
    </row>
    <row r="32755">
      <c r="D32755" s="10"/>
      <c r="E32755" s="10"/>
      <c r="G32755" s="81"/>
      <c r="AU32755" s="25"/>
    </row>
    <row r="32756">
      <c r="D32756" s="10"/>
      <c r="E32756" s="10"/>
      <c r="G32756" s="81"/>
      <c r="AU32756" s="25"/>
    </row>
    <row r="32757">
      <c r="D32757" s="10"/>
      <c r="E32757" s="10"/>
      <c r="G32757" s="81"/>
      <c r="AU32757" s="25"/>
    </row>
    <row r="32758">
      <c r="D32758" s="10"/>
      <c r="E32758" s="10"/>
      <c r="G32758" s="81"/>
      <c r="AU32758" s="25"/>
    </row>
    <row r="32759">
      <c r="D32759" s="10"/>
      <c r="E32759" s="10"/>
      <c r="G32759" s="81"/>
      <c r="AU32759" s="25"/>
    </row>
    <row r="32760">
      <c r="D32760" s="10"/>
      <c r="E32760" s="10"/>
      <c r="G32760" s="81"/>
      <c r="AU32760" s="25"/>
    </row>
    <row r="32761">
      <c r="D32761" s="10"/>
      <c r="E32761" s="10"/>
      <c r="G32761" s="81"/>
      <c r="AU32761" s="25"/>
    </row>
    <row r="32762">
      <c r="D32762" s="10"/>
      <c r="E32762" s="10"/>
      <c r="G32762" s="81"/>
      <c r="AU32762" s="25"/>
    </row>
    <row r="32763">
      <c r="D32763" s="10"/>
      <c r="E32763" s="10"/>
      <c r="G32763" s="81"/>
      <c r="AU32763" s="25"/>
    </row>
    <row r="32764">
      <c r="D32764" s="10"/>
      <c r="E32764" s="10"/>
      <c r="G32764" s="81"/>
      <c r="AU32764" s="25"/>
    </row>
    <row r="32765">
      <c r="D32765" s="10"/>
      <c r="E32765" s="10"/>
      <c r="G32765" s="81"/>
      <c r="AU32765" s="25"/>
    </row>
    <row r="32766">
      <c r="D32766" s="10"/>
      <c r="E32766" s="10"/>
      <c r="G32766" s="81"/>
      <c r="AU32766" s="25"/>
    </row>
    <row r="32767">
      <c r="D32767" s="10"/>
      <c r="E32767" s="10"/>
      <c r="G32767" s="81"/>
      <c r="AU32767" s="25"/>
    </row>
    <row r="32768">
      <c r="D32768" s="10"/>
      <c r="E32768" s="10"/>
      <c r="G32768" s="81"/>
      <c r="AU32768" s="25"/>
    </row>
    <row r="32769">
      <c r="D32769" s="10"/>
      <c r="E32769" s="10"/>
      <c r="G32769" s="81"/>
      <c r="AU32769" s="25"/>
    </row>
    <row r="32770">
      <c r="D32770" s="10"/>
      <c r="E32770" s="10"/>
      <c r="G32770" s="81"/>
      <c r="AU32770" s="25"/>
    </row>
    <row r="32771">
      <c r="D32771" s="10"/>
      <c r="E32771" s="10"/>
      <c r="G32771" s="81"/>
      <c r="AU32771" s="25"/>
    </row>
    <row r="32772">
      <c r="D32772" s="10"/>
      <c r="E32772" s="10"/>
      <c r="G32772" s="81"/>
      <c r="AU32772" s="25"/>
    </row>
    <row r="32773">
      <c r="D32773" s="10"/>
      <c r="E32773" s="10"/>
      <c r="G32773" s="81"/>
      <c r="AU32773" s="25"/>
    </row>
    <row r="32774">
      <c r="D32774" s="10"/>
      <c r="E32774" s="10"/>
      <c r="G32774" s="81"/>
      <c r="AU32774" s="25"/>
    </row>
    <row r="32775">
      <c r="D32775" s="10"/>
      <c r="E32775" s="10"/>
      <c r="G32775" s="81"/>
      <c r="AU32775" s="25"/>
    </row>
    <row r="32776">
      <c r="D32776" s="10"/>
      <c r="E32776" s="10"/>
      <c r="G32776" s="81"/>
      <c r="AU32776" s="25"/>
    </row>
    <row r="32777">
      <c r="D32777" s="10"/>
      <c r="E32777" s="10"/>
      <c r="G32777" s="81"/>
      <c r="AU32777" s="25"/>
    </row>
    <row r="32778">
      <c r="D32778" s="10"/>
      <c r="E32778" s="10"/>
      <c r="G32778" s="81"/>
      <c r="AU32778" s="25"/>
    </row>
    <row r="32779">
      <c r="D32779" s="10"/>
      <c r="E32779" s="10"/>
      <c r="G32779" s="81"/>
      <c r="AU32779" s="25"/>
    </row>
    <row r="32780">
      <c r="D32780" s="10"/>
      <c r="E32780" s="10"/>
      <c r="G32780" s="81"/>
      <c r="AU32780" s="25"/>
    </row>
    <row r="32781">
      <c r="D32781" s="10"/>
      <c r="E32781" s="10"/>
      <c r="G32781" s="81"/>
      <c r="AU32781" s="25"/>
    </row>
    <row r="32782">
      <c r="D32782" s="10"/>
      <c r="E32782" s="10"/>
      <c r="G32782" s="81"/>
      <c r="AU32782" s="25"/>
    </row>
    <row r="32783">
      <c r="D32783" s="10"/>
      <c r="E32783" s="10"/>
      <c r="G32783" s="81"/>
      <c r="AU32783" s="25"/>
    </row>
    <row r="32784">
      <c r="D32784" s="10"/>
      <c r="E32784" s="10"/>
      <c r="G32784" s="81"/>
      <c r="AU32784" s="25"/>
    </row>
    <row r="32785">
      <c r="D32785" s="10"/>
      <c r="E32785" s="10"/>
      <c r="G32785" s="81"/>
      <c r="AU32785" s="25"/>
    </row>
    <row r="32786">
      <c r="D32786" s="10"/>
      <c r="E32786" s="10"/>
      <c r="G32786" s="81"/>
      <c r="AU32786" s="25"/>
    </row>
    <row r="32787">
      <c r="D32787" s="10"/>
      <c r="E32787" s="10"/>
      <c r="G32787" s="81"/>
      <c r="AU32787" s="25"/>
    </row>
    <row r="32788">
      <c r="D32788" s="10"/>
      <c r="E32788" s="10"/>
      <c r="G32788" s="81"/>
      <c r="AU32788" s="25"/>
    </row>
    <row r="32789">
      <c r="D32789" s="10"/>
      <c r="E32789" s="10"/>
      <c r="G32789" s="81"/>
      <c r="AU32789" s="25"/>
    </row>
    <row r="32790">
      <c r="D32790" s="10"/>
      <c r="E32790" s="10"/>
      <c r="G32790" s="81"/>
      <c r="AU32790" s="25"/>
    </row>
    <row r="32791">
      <c r="D32791" s="10"/>
      <c r="E32791" s="10"/>
      <c r="G32791" s="81"/>
      <c r="AU32791" s="25"/>
    </row>
    <row r="32792">
      <c r="D32792" s="10"/>
      <c r="E32792" s="10"/>
      <c r="G32792" s="81"/>
      <c r="AU32792" s="25"/>
    </row>
    <row r="32793">
      <c r="D32793" s="10"/>
      <c r="E32793" s="10"/>
      <c r="G32793" s="81"/>
      <c r="AU32793" s="25"/>
    </row>
    <row r="32794">
      <c r="D32794" s="10"/>
      <c r="E32794" s="10"/>
      <c r="G32794" s="81"/>
      <c r="AU32794" s="25"/>
    </row>
    <row r="32795">
      <c r="D32795" s="10"/>
      <c r="E32795" s="10"/>
      <c r="G32795" s="81"/>
      <c r="AU32795" s="25"/>
    </row>
    <row r="32796">
      <c r="D32796" s="10"/>
      <c r="E32796" s="10"/>
      <c r="G32796" s="81"/>
      <c r="AU32796" s="25"/>
    </row>
    <row r="32797">
      <c r="D32797" s="10"/>
      <c r="E32797" s="10"/>
      <c r="G32797" s="81"/>
      <c r="AU32797" s="25"/>
    </row>
    <row r="32798">
      <c r="D32798" s="10"/>
      <c r="E32798" s="10"/>
      <c r="G32798" s="81"/>
      <c r="AU32798" s="25"/>
    </row>
    <row r="32799">
      <c r="D32799" s="10"/>
      <c r="E32799" s="10"/>
      <c r="G32799" s="81"/>
      <c r="AU32799" s="25"/>
    </row>
    <row r="32800">
      <c r="D32800" s="10"/>
      <c r="E32800" s="10"/>
      <c r="G32800" s="81"/>
      <c r="AU32800" s="25"/>
    </row>
    <row r="32801">
      <c r="D32801" s="10"/>
      <c r="E32801" s="10"/>
      <c r="G32801" s="81"/>
      <c r="AU32801" s="25"/>
    </row>
    <row r="32802">
      <c r="D32802" s="10"/>
      <c r="E32802" s="10"/>
      <c r="G32802" s="81"/>
      <c r="AU32802" s="25"/>
    </row>
    <row r="32803">
      <c r="D32803" s="10"/>
      <c r="E32803" s="10"/>
      <c r="G32803" s="81"/>
      <c r="AU32803" s="25"/>
    </row>
    <row r="32804">
      <c r="D32804" s="10"/>
      <c r="E32804" s="10"/>
      <c r="G32804" s="81"/>
      <c r="AU32804" s="25"/>
    </row>
    <row r="32805">
      <c r="D32805" s="10"/>
      <c r="E32805" s="10"/>
      <c r="G32805" s="81"/>
      <c r="AU32805" s="25"/>
    </row>
    <row r="32806">
      <c r="D32806" s="10"/>
      <c r="E32806" s="10"/>
      <c r="G32806" s="81"/>
      <c r="AU32806" s="25"/>
    </row>
    <row r="32807">
      <c r="D32807" s="10"/>
      <c r="E32807" s="10"/>
      <c r="G32807" s="81"/>
      <c r="AU32807" s="25"/>
    </row>
    <row r="32808">
      <c r="D32808" s="10"/>
      <c r="E32808" s="10"/>
      <c r="G32808" s="81"/>
      <c r="AU32808" s="25"/>
    </row>
    <row r="32809">
      <c r="D32809" s="10"/>
      <c r="E32809" s="10"/>
      <c r="G32809" s="81"/>
      <c r="AU32809" s="25"/>
    </row>
    <row r="32810">
      <c r="D32810" s="10"/>
      <c r="E32810" s="10"/>
      <c r="G32810" s="81"/>
      <c r="AU32810" s="25"/>
    </row>
    <row r="32811">
      <c r="D32811" s="10"/>
      <c r="E32811" s="10"/>
      <c r="G32811" s="81"/>
      <c r="AU32811" s="25"/>
    </row>
    <row r="32812">
      <c r="D32812" s="10"/>
      <c r="E32812" s="10"/>
      <c r="G32812" s="81"/>
      <c r="AU32812" s="25"/>
    </row>
    <row r="32813">
      <c r="D32813" s="10"/>
      <c r="E32813" s="10"/>
      <c r="G32813" s="81"/>
      <c r="AU32813" s="25"/>
    </row>
    <row r="32814">
      <c r="D32814" s="10"/>
      <c r="E32814" s="10"/>
      <c r="G32814" s="81"/>
      <c r="AU32814" s="25"/>
    </row>
    <row r="32815">
      <c r="D32815" s="10"/>
      <c r="E32815" s="10"/>
      <c r="G32815" s="81"/>
      <c r="AU32815" s="25"/>
    </row>
    <row r="32816">
      <c r="D32816" s="10"/>
      <c r="E32816" s="10"/>
      <c r="G32816" s="81"/>
      <c r="AU32816" s="25"/>
    </row>
    <row r="32817">
      <c r="D32817" s="10"/>
      <c r="E32817" s="10"/>
      <c r="G32817" s="81"/>
      <c r="AU32817" s="25"/>
    </row>
    <row r="32818">
      <c r="D32818" s="10"/>
      <c r="E32818" s="10"/>
      <c r="G32818" s="81"/>
      <c r="AU32818" s="25"/>
    </row>
    <row r="32819">
      <c r="D32819" s="10"/>
      <c r="E32819" s="10"/>
      <c r="G32819" s="81"/>
      <c r="AU32819" s="25"/>
    </row>
    <row r="32820">
      <c r="D32820" s="10"/>
      <c r="E32820" s="10"/>
      <c r="G32820" s="81"/>
      <c r="AU32820" s="25"/>
    </row>
    <row r="32821">
      <c r="D32821" s="10"/>
      <c r="E32821" s="10"/>
      <c r="G32821" s="81"/>
      <c r="AU32821" s="25"/>
    </row>
    <row r="32822">
      <c r="D32822" s="10"/>
      <c r="E32822" s="10"/>
      <c r="G32822" s="81"/>
      <c r="AU32822" s="25"/>
    </row>
    <row r="32823">
      <c r="D32823" s="10"/>
      <c r="E32823" s="10"/>
      <c r="G32823" s="81"/>
      <c r="AU32823" s="25"/>
    </row>
    <row r="32824">
      <c r="D32824" s="10"/>
      <c r="E32824" s="10"/>
      <c r="G32824" s="81"/>
      <c r="AU32824" s="25"/>
    </row>
    <row r="32825">
      <c r="D32825" s="10"/>
      <c r="E32825" s="10"/>
      <c r="G32825" s="81"/>
      <c r="AU32825" s="25"/>
    </row>
    <row r="32826">
      <c r="D32826" s="10"/>
      <c r="E32826" s="10"/>
      <c r="G32826" s="81"/>
      <c r="AU32826" s="25"/>
    </row>
    <row r="32827">
      <c r="D32827" s="10"/>
      <c r="E32827" s="10"/>
      <c r="G32827" s="81"/>
      <c r="AU32827" s="25"/>
    </row>
    <row r="32828">
      <c r="D32828" s="10"/>
      <c r="E32828" s="10"/>
      <c r="G32828" s="81"/>
      <c r="AU32828" s="25"/>
    </row>
    <row r="32829">
      <c r="D32829" s="10"/>
      <c r="E32829" s="10"/>
      <c r="G32829" s="81"/>
      <c r="AU32829" s="25"/>
    </row>
    <row r="32830">
      <c r="D32830" s="10"/>
      <c r="E32830" s="10"/>
      <c r="G32830" s="81"/>
      <c r="AU32830" s="25"/>
    </row>
    <row r="32831">
      <c r="D32831" s="10"/>
      <c r="E32831" s="10"/>
      <c r="G32831" s="81"/>
      <c r="AU32831" s="25"/>
    </row>
    <row r="32832">
      <c r="D32832" s="10"/>
      <c r="E32832" s="10"/>
      <c r="G32832" s="81"/>
      <c r="AU32832" s="25"/>
    </row>
    <row r="32833">
      <c r="D32833" s="10"/>
      <c r="E32833" s="10"/>
      <c r="G32833" s="81"/>
      <c r="AU32833" s="25"/>
    </row>
    <row r="32834">
      <c r="D32834" s="10"/>
      <c r="E32834" s="10"/>
      <c r="G32834" s="81"/>
      <c r="AU32834" s="25"/>
    </row>
    <row r="32835">
      <c r="D32835" s="10"/>
      <c r="E32835" s="10"/>
      <c r="G32835" s="81"/>
      <c r="AU32835" s="25"/>
    </row>
    <row r="32836">
      <c r="D32836" s="10"/>
      <c r="E32836" s="10"/>
      <c r="G32836" s="81"/>
      <c r="AU32836" s="25"/>
    </row>
    <row r="32837">
      <c r="D32837" s="10"/>
      <c r="E32837" s="10"/>
      <c r="G32837" s="81"/>
      <c r="AU32837" s="25"/>
    </row>
    <row r="32838">
      <c r="D32838" s="10"/>
      <c r="E32838" s="10"/>
      <c r="G32838" s="81"/>
      <c r="AU32838" s="25"/>
    </row>
    <row r="32839">
      <c r="D32839" s="10"/>
      <c r="E32839" s="10"/>
      <c r="G32839" s="81"/>
      <c r="AU32839" s="25"/>
    </row>
    <row r="32840">
      <c r="D32840" s="10"/>
      <c r="E32840" s="10"/>
      <c r="G32840" s="81"/>
      <c r="AU32840" s="25"/>
    </row>
    <row r="32841">
      <c r="D32841" s="10"/>
      <c r="E32841" s="10"/>
      <c r="G32841" s="81"/>
      <c r="AU32841" s="25"/>
    </row>
    <row r="32842">
      <c r="D32842" s="10"/>
      <c r="E32842" s="10"/>
      <c r="G32842" s="81"/>
      <c r="AU32842" s="25"/>
    </row>
    <row r="32843">
      <c r="D32843" s="10"/>
      <c r="E32843" s="10"/>
      <c r="G32843" s="81"/>
      <c r="AU32843" s="25"/>
    </row>
    <row r="32844">
      <c r="D32844" s="10"/>
      <c r="E32844" s="10"/>
      <c r="G32844" s="81"/>
      <c r="AU32844" s="25"/>
    </row>
    <row r="32845">
      <c r="D32845" s="10"/>
      <c r="E32845" s="10"/>
      <c r="G32845" s="81"/>
      <c r="AU32845" s="25"/>
    </row>
    <row r="32846">
      <c r="D32846" s="10"/>
      <c r="E32846" s="10"/>
      <c r="G32846" s="81"/>
      <c r="AU32846" s="25"/>
    </row>
    <row r="32847">
      <c r="D32847" s="10"/>
      <c r="E32847" s="10"/>
      <c r="G32847" s="81"/>
      <c r="AU32847" s="25"/>
    </row>
    <row r="32848">
      <c r="D32848" s="10"/>
      <c r="E32848" s="10"/>
      <c r="G32848" s="81"/>
      <c r="AU32848" s="25"/>
    </row>
    <row r="32849">
      <c r="D32849" s="10"/>
      <c r="E32849" s="10"/>
      <c r="G32849" s="81"/>
      <c r="AU32849" s="25"/>
    </row>
    <row r="32850">
      <c r="D32850" s="10"/>
      <c r="E32850" s="10"/>
      <c r="G32850" s="81"/>
      <c r="AU32850" s="25"/>
    </row>
    <row r="32851">
      <c r="D32851" s="10"/>
      <c r="E32851" s="10"/>
      <c r="G32851" s="81"/>
      <c r="AU32851" s="25"/>
    </row>
    <row r="32852">
      <c r="D32852" s="10"/>
      <c r="E32852" s="10"/>
      <c r="G32852" s="81"/>
      <c r="AU32852" s="25"/>
    </row>
    <row r="32853">
      <c r="D32853" s="10"/>
      <c r="E32853" s="10"/>
      <c r="G32853" s="81"/>
      <c r="AU32853" s="25"/>
    </row>
    <row r="32854">
      <c r="D32854" s="10"/>
      <c r="E32854" s="10"/>
      <c r="G32854" s="81"/>
      <c r="AU32854" s="25"/>
    </row>
    <row r="32855">
      <c r="D32855" s="10"/>
      <c r="E32855" s="10"/>
      <c r="G32855" s="81"/>
      <c r="AU32855" s="25"/>
    </row>
    <row r="32856">
      <c r="D32856" s="10"/>
      <c r="E32856" s="10"/>
      <c r="G32856" s="81"/>
      <c r="AU32856" s="25"/>
    </row>
    <row r="32857">
      <c r="D32857" s="10"/>
      <c r="E32857" s="10"/>
      <c r="G32857" s="81"/>
      <c r="AU32857" s="25"/>
    </row>
    <row r="32858">
      <c r="D32858" s="10"/>
      <c r="E32858" s="10"/>
      <c r="G32858" s="81"/>
      <c r="AU32858" s="25"/>
    </row>
    <row r="32859">
      <c r="D32859" s="10"/>
      <c r="E32859" s="10"/>
      <c r="G32859" s="81"/>
      <c r="AU32859" s="25"/>
    </row>
    <row r="32860">
      <c r="D32860" s="10"/>
      <c r="E32860" s="10"/>
      <c r="G32860" s="81"/>
      <c r="AU32860" s="25"/>
    </row>
    <row r="32861">
      <c r="D32861" s="10"/>
      <c r="E32861" s="10"/>
      <c r="G32861" s="81"/>
      <c r="AU32861" s="25"/>
    </row>
    <row r="32862">
      <c r="D32862" s="10"/>
      <c r="E32862" s="10"/>
      <c r="G32862" s="81"/>
      <c r="AU32862" s="25"/>
    </row>
    <row r="32863">
      <c r="D32863" s="10"/>
      <c r="E32863" s="10"/>
      <c r="G32863" s="81"/>
      <c r="AU32863" s="25"/>
    </row>
    <row r="32864">
      <c r="D32864" s="10"/>
      <c r="E32864" s="10"/>
      <c r="G32864" s="81"/>
      <c r="AU32864" s="25"/>
    </row>
    <row r="32865">
      <c r="D32865" s="10"/>
      <c r="E32865" s="10"/>
      <c r="G32865" s="81"/>
      <c r="AU32865" s="25"/>
    </row>
    <row r="32866">
      <c r="D32866" s="10"/>
      <c r="E32866" s="10"/>
      <c r="G32866" s="81"/>
      <c r="AU32866" s="25"/>
    </row>
    <row r="32867">
      <c r="D32867" s="10"/>
      <c r="E32867" s="10"/>
      <c r="G32867" s="81"/>
      <c r="AU32867" s="25"/>
    </row>
    <row r="32868">
      <c r="D32868" s="10"/>
      <c r="E32868" s="10"/>
      <c r="G32868" s="81"/>
      <c r="AU32868" s="25"/>
    </row>
    <row r="32869">
      <c r="D32869" s="10"/>
      <c r="E32869" s="10"/>
      <c r="G32869" s="81"/>
      <c r="AU32869" s="25"/>
    </row>
    <row r="32870">
      <c r="D32870" s="10"/>
      <c r="E32870" s="10"/>
      <c r="G32870" s="81"/>
      <c r="AU32870" s="25"/>
    </row>
    <row r="32871">
      <c r="D32871" s="10"/>
      <c r="E32871" s="10"/>
      <c r="G32871" s="81"/>
      <c r="AU32871" s="25"/>
    </row>
    <row r="32872">
      <c r="D32872" s="10"/>
      <c r="E32872" s="10"/>
      <c r="G32872" s="81"/>
      <c r="AU32872" s="25"/>
    </row>
    <row r="32873">
      <c r="D32873" s="10"/>
      <c r="E32873" s="10"/>
      <c r="G32873" s="81"/>
      <c r="AU32873" s="25"/>
    </row>
    <row r="32874">
      <c r="D32874" s="10"/>
      <c r="E32874" s="10"/>
      <c r="G32874" s="81"/>
      <c r="AU32874" s="25"/>
    </row>
    <row r="32875">
      <c r="D32875" s="10"/>
      <c r="E32875" s="10"/>
      <c r="G32875" s="81"/>
      <c r="AU32875" s="25"/>
    </row>
    <row r="32876">
      <c r="D32876" s="10"/>
      <c r="E32876" s="10"/>
      <c r="G32876" s="81"/>
      <c r="AU32876" s="25"/>
    </row>
    <row r="32877">
      <c r="D32877" s="10"/>
      <c r="E32877" s="10"/>
      <c r="G32877" s="81"/>
      <c r="AU32877" s="25"/>
    </row>
    <row r="32878">
      <c r="D32878" s="10"/>
      <c r="E32878" s="10"/>
      <c r="G32878" s="81"/>
      <c r="AU32878" s="25"/>
    </row>
    <row r="32879">
      <c r="D32879" s="10"/>
      <c r="E32879" s="10"/>
      <c r="G32879" s="81"/>
      <c r="AU32879" s="25"/>
    </row>
    <row r="32880">
      <c r="D32880" s="10"/>
      <c r="E32880" s="10"/>
      <c r="G32880" s="81"/>
      <c r="AU32880" s="25"/>
    </row>
    <row r="32881">
      <c r="D32881" s="10"/>
      <c r="E32881" s="10"/>
      <c r="G32881" s="81"/>
      <c r="AU32881" s="25"/>
    </row>
    <row r="32882">
      <c r="D32882" s="10"/>
      <c r="E32882" s="10"/>
      <c r="G32882" s="81"/>
      <c r="AU32882" s="25"/>
    </row>
    <row r="32883">
      <c r="D32883" s="10"/>
      <c r="E32883" s="10"/>
      <c r="G32883" s="81"/>
      <c r="AU32883" s="25"/>
    </row>
    <row r="32884">
      <c r="D32884" s="10"/>
      <c r="E32884" s="10"/>
      <c r="G32884" s="81"/>
      <c r="AU32884" s="25"/>
    </row>
    <row r="32885">
      <c r="D32885" s="10"/>
      <c r="E32885" s="10"/>
      <c r="G32885" s="81"/>
      <c r="AU32885" s="25"/>
    </row>
    <row r="32886">
      <c r="D32886" s="10"/>
      <c r="E32886" s="10"/>
      <c r="G32886" s="81"/>
      <c r="AU32886" s="25"/>
    </row>
    <row r="32887">
      <c r="D32887" s="10"/>
      <c r="E32887" s="10"/>
      <c r="G32887" s="81"/>
      <c r="AU32887" s="25"/>
    </row>
    <row r="32888">
      <c r="D32888" s="10"/>
      <c r="E32888" s="10"/>
      <c r="G32888" s="81"/>
      <c r="AU32888" s="25"/>
    </row>
    <row r="32889">
      <c r="D32889" s="10"/>
      <c r="E32889" s="10"/>
      <c r="G32889" s="81"/>
      <c r="AU32889" s="25"/>
    </row>
    <row r="32890">
      <c r="D32890" s="10"/>
      <c r="E32890" s="10"/>
      <c r="G32890" s="81"/>
      <c r="AU32890" s="25"/>
    </row>
    <row r="32891">
      <c r="D32891" s="10"/>
      <c r="E32891" s="10"/>
      <c r="G32891" s="81"/>
      <c r="AU32891" s="25"/>
    </row>
    <row r="32892">
      <c r="D32892" s="10"/>
      <c r="E32892" s="10"/>
      <c r="G32892" s="81"/>
      <c r="AU32892" s="25"/>
    </row>
    <row r="32893">
      <c r="D32893" s="10"/>
      <c r="E32893" s="10"/>
      <c r="G32893" s="81"/>
      <c r="AU32893" s="25"/>
    </row>
    <row r="32894">
      <c r="D32894" s="10"/>
      <c r="E32894" s="10"/>
      <c r="G32894" s="81"/>
      <c r="AU32894" s="25"/>
    </row>
    <row r="32895">
      <c r="D32895" s="10"/>
      <c r="E32895" s="10"/>
      <c r="G32895" s="81"/>
      <c r="AU32895" s="25"/>
    </row>
    <row r="32896">
      <c r="D32896" s="10"/>
      <c r="E32896" s="10"/>
      <c r="G32896" s="81"/>
      <c r="AU32896" s="25"/>
    </row>
    <row r="32897">
      <c r="D32897" s="10"/>
      <c r="E32897" s="10"/>
      <c r="G32897" s="81"/>
      <c r="AU32897" s="25"/>
    </row>
    <row r="32898">
      <c r="D32898" s="10"/>
      <c r="E32898" s="10"/>
      <c r="G32898" s="81"/>
      <c r="AU32898" s="25"/>
    </row>
    <row r="32899">
      <c r="D32899" s="10"/>
      <c r="E32899" s="10"/>
      <c r="G32899" s="81"/>
      <c r="AU32899" s="25"/>
    </row>
    <row r="32900">
      <c r="D32900" s="10"/>
      <c r="E32900" s="10"/>
      <c r="G32900" s="81"/>
      <c r="AU32900" s="25"/>
    </row>
    <row r="32901">
      <c r="D32901" s="10"/>
      <c r="E32901" s="10"/>
      <c r="G32901" s="81"/>
      <c r="AU32901" s="25"/>
    </row>
    <row r="32902">
      <c r="D32902" s="10"/>
      <c r="E32902" s="10"/>
      <c r="G32902" s="81"/>
      <c r="AU32902" s="25"/>
    </row>
    <row r="32903">
      <c r="D32903" s="10"/>
      <c r="E32903" s="10"/>
      <c r="G32903" s="81"/>
      <c r="AU32903" s="25"/>
    </row>
    <row r="32904">
      <c r="D32904" s="10"/>
      <c r="E32904" s="10"/>
      <c r="G32904" s="81"/>
      <c r="AU32904" s="25"/>
    </row>
    <row r="32905">
      <c r="D32905" s="10"/>
      <c r="E32905" s="10"/>
      <c r="G32905" s="81"/>
      <c r="AU32905" s="25"/>
    </row>
    <row r="32906">
      <c r="D32906" s="10"/>
      <c r="E32906" s="10"/>
      <c r="G32906" s="81"/>
      <c r="AU32906" s="25"/>
    </row>
    <row r="32907">
      <c r="D32907" s="10"/>
      <c r="E32907" s="10"/>
      <c r="G32907" s="81"/>
      <c r="AU32907" s="25"/>
    </row>
    <row r="32908">
      <c r="D32908" s="10"/>
      <c r="E32908" s="10"/>
      <c r="G32908" s="81"/>
      <c r="AU32908" s="25"/>
    </row>
    <row r="32909">
      <c r="D32909" s="10"/>
      <c r="E32909" s="10"/>
      <c r="G32909" s="81"/>
      <c r="AU32909" s="25"/>
    </row>
    <row r="32910">
      <c r="D32910" s="10"/>
      <c r="E32910" s="10"/>
      <c r="G32910" s="81"/>
      <c r="AU32910" s="25"/>
    </row>
    <row r="32911">
      <c r="D32911" s="10"/>
      <c r="E32911" s="10"/>
      <c r="G32911" s="81"/>
      <c r="AU32911" s="25"/>
    </row>
    <row r="32912">
      <c r="D32912" s="10"/>
      <c r="E32912" s="10"/>
      <c r="G32912" s="81"/>
      <c r="AU32912" s="25"/>
    </row>
    <row r="32913">
      <c r="D32913" s="10"/>
      <c r="E32913" s="10"/>
      <c r="G32913" s="81"/>
      <c r="AU32913" s="25"/>
    </row>
    <row r="32914">
      <c r="D32914" s="10"/>
      <c r="E32914" s="10"/>
      <c r="G32914" s="81"/>
      <c r="AU32914" s="25"/>
    </row>
    <row r="32915">
      <c r="D32915" s="10"/>
      <c r="E32915" s="10"/>
      <c r="G32915" s="81"/>
      <c r="AU32915" s="25"/>
    </row>
    <row r="32916">
      <c r="D32916" s="10"/>
      <c r="E32916" s="10"/>
      <c r="G32916" s="81"/>
      <c r="AU32916" s="25"/>
    </row>
    <row r="32917">
      <c r="D32917" s="10"/>
      <c r="E32917" s="10"/>
      <c r="G32917" s="81"/>
      <c r="AU32917" s="25"/>
    </row>
    <row r="32918">
      <c r="D32918" s="10"/>
      <c r="E32918" s="10"/>
      <c r="G32918" s="81"/>
      <c r="AU32918" s="25"/>
    </row>
    <row r="32919">
      <c r="D32919" s="10"/>
      <c r="E32919" s="10"/>
      <c r="G32919" s="81"/>
      <c r="AU32919" s="25"/>
    </row>
    <row r="32920">
      <c r="D32920" s="10"/>
      <c r="E32920" s="10"/>
      <c r="G32920" s="81"/>
      <c r="AU32920" s="25"/>
    </row>
    <row r="32921">
      <c r="D32921" s="10"/>
      <c r="E32921" s="10"/>
      <c r="G32921" s="81"/>
      <c r="AU32921" s="25"/>
    </row>
    <row r="32922">
      <c r="D32922" s="10"/>
      <c r="E32922" s="10"/>
      <c r="G32922" s="81"/>
      <c r="AU32922" s="25"/>
    </row>
    <row r="32923">
      <c r="D32923" s="10"/>
      <c r="E32923" s="10"/>
      <c r="G32923" s="81"/>
      <c r="AU32923" s="25"/>
    </row>
    <row r="32924">
      <c r="D32924" s="10"/>
      <c r="E32924" s="10"/>
      <c r="G32924" s="81"/>
      <c r="AU32924" s="25"/>
    </row>
    <row r="32925">
      <c r="D32925" s="10"/>
      <c r="E32925" s="10"/>
      <c r="G32925" s="81"/>
      <c r="AU32925" s="25"/>
    </row>
    <row r="32926">
      <c r="D32926" s="10"/>
      <c r="E32926" s="10"/>
      <c r="G32926" s="81"/>
      <c r="AU32926" s="25"/>
    </row>
    <row r="32927">
      <c r="D32927" s="10"/>
      <c r="E32927" s="10"/>
      <c r="G32927" s="81"/>
      <c r="AU32927" s="25"/>
    </row>
    <row r="32928">
      <c r="D32928" s="10"/>
      <c r="E32928" s="10"/>
      <c r="G32928" s="81"/>
      <c r="AU32928" s="25"/>
    </row>
    <row r="32929">
      <c r="D32929" s="10"/>
      <c r="E32929" s="10"/>
      <c r="G32929" s="81"/>
      <c r="AU32929" s="25"/>
    </row>
    <row r="32930">
      <c r="D32930" s="10"/>
      <c r="E32930" s="10"/>
      <c r="G32930" s="81"/>
      <c r="AU32930" s="25"/>
    </row>
    <row r="32931">
      <c r="D32931" s="10"/>
      <c r="E32931" s="10"/>
      <c r="G32931" s="81"/>
      <c r="AU32931" s="25"/>
    </row>
    <row r="32932">
      <c r="D32932" s="10"/>
      <c r="E32932" s="10"/>
      <c r="G32932" s="81"/>
      <c r="AU32932" s="25"/>
    </row>
    <row r="32933">
      <c r="D32933" s="10"/>
      <c r="E32933" s="10"/>
      <c r="G32933" s="81"/>
      <c r="AU32933" s="25"/>
    </row>
    <row r="32934">
      <c r="D32934" s="10"/>
      <c r="E32934" s="10"/>
      <c r="G32934" s="81"/>
      <c r="AU32934" s="25"/>
    </row>
    <row r="32935">
      <c r="D32935" s="10"/>
      <c r="E32935" s="10"/>
      <c r="G32935" s="81"/>
      <c r="AU32935" s="25"/>
    </row>
    <row r="32936">
      <c r="D32936" s="10"/>
      <c r="E32936" s="10"/>
      <c r="G32936" s="81"/>
      <c r="AU32936" s="25"/>
    </row>
    <row r="32937">
      <c r="D32937" s="10"/>
      <c r="E32937" s="10"/>
      <c r="G32937" s="81"/>
      <c r="AU32937" s="25"/>
    </row>
    <row r="32938">
      <c r="D32938" s="10"/>
      <c r="E32938" s="10"/>
      <c r="G32938" s="81"/>
      <c r="AU32938" s="25"/>
    </row>
    <row r="32939">
      <c r="D32939" s="10"/>
      <c r="E32939" s="10"/>
      <c r="G32939" s="81"/>
      <c r="AU32939" s="25"/>
    </row>
    <row r="32940">
      <c r="D32940" s="10"/>
      <c r="E32940" s="10"/>
      <c r="G32940" s="81"/>
      <c r="AU32940" s="25"/>
    </row>
    <row r="32941">
      <c r="D32941" s="10"/>
      <c r="E32941" s="10"/>
      <c r="G32941" s="81"/>
      <c r="AU32941" s="25"/>
    </row>
    <row r="32942">
      <c r="D32942" s="10"/>
      <c r="E32942" s="10"/>
      <c r="G32942" s="81"/>
      <c r="AU32942" s="25"/>
    </row>
    <row r="32943">
      <c r="D32943" s="10"/>
      <c r="E32943" s="10"/>
      <c r="G32943" s="81"/>
      <c r="AU32943" s="25"/>
    </row>
    <row r="32944">
      <c r="D32944" s="10"/>
      <c r="E32944" s="10"/>
      <c r="G32944" s="81"/>
      <c r="AU32944" s="25"/>
    </row>
    <row r="32945">
      <c r="D32945" s="10"/>
      <c r="E32945" s="10"/>
      <c r="G32945" s="81"/>
      <c r="AU32945" s="25"/>
    </row>
    <row r="32946">
      <c r="D32946" s="10"/>
      <c r="E32946" s="10"/>
      <c r="G32946" s="81"/>
      <c r="AU32946" s="25"/>
    </row>
    <row r="32947">
      <c r="D32947" s="10"/>
      <c r="E32947" s="10"/>
      <c r="G32947" s="81"/>
      <c r="AU32947" s="25"/>
    </row>
    <row r="32948">
      <c r="D32948" s="10"/>
      <c r="E32948" s="10"/>
      <c r="G32948" s="81"/>
      <c r="AU32948" s="25"/>
    </row>
    <row r="32949">
      <c r="D32949" s="10"/>
      <c r="E32949" s="10"/>
      <c r="G32949" s="81"/>
      <c r="AU32949" s="25"/>
    </row>
    <row r="32950">
      <c r="D32950" s="10"/>
      <c r="E32950" s="10"/>
      <c r="G32950" s="81"/>
      <c r="AU32950" s="25"/>
    </row>
    <row r="32951">
      <c r="D32951" s="10"/>
      <c r="E32951" s="10"/>
      <c r="G32951" s="81"/>
      <c r="AU32951" s="25"/>
    </row>
    <row r="32952">
      <c r="D32952" s="10"/>
      <c r="E32952" s="10"/>
      <c r="G32952" s="81"/>
      <c r="AU32952" s="25"/>
    </row>
    <row r="32953">
      <c r="D32953" s="10"/>
      <c r="E32953" s="10"/>
      <c r="G32953" s="81"/>
      <c r="AU32953" s="25"/>
    </row>
    <row r="32954">
      <c r="D32954" s="10"/>
      <c r="E32954" s="10"/>
      <c r="G32954" s="81"/>
      <c r="AU32954" s="25"/>
    </row>
    <row r="32955">
      <c r="D32955" s="10"/>
      <c r="E32955" s="10"/>
      <c r="G32955" s="81"/>
      <c r="AU32955" s="25"/>
    </row>
    <row r="32956">
      <c r="D32956" s="10"/>
      <c r="E32956" s="10"/>
      <c r="G32956" s="81"/>
      <c r="AU32956" s="25"/>
    </row>
    <row r="32957">
      <c r="D32957" s="10"/>
      <c r="E32957" s="10"/>
      <c r="G32957" s="81"/>
      <c r="AU32957" s="25"/>
    </row>
    <row r="32958">
      <c r="D32958" s="10"/>
      <c r="E32958" s="10"/>
      <c r="G32958" s="81"/>
      <c r="AU32958" s="25"/>
    </row>
    <row r="32959">
      <c r="D32959" s="10"/>
      <c r="E32959" s="10"/>
      <c r="G32959" s="81"/>
      <c r="AU32959" s="25"/>
    </row>
    <row r="32960">
      <c r="D32960" s="10"/>
      <c r="E32960" s="10"/>
      <c r="G32960" s="81"/>
      <c r="AU32960" s="25"/>
    </row>
    <row r="32961">
      <c r="D32961" s="10"/>
      <c r="E32961" s="10"/>
      <c r="G32961" s="81"/>
      <c r="AU32961" s="25"/>
    </row>
    <row r="32962">
      <c r="D32962" s="10"/>
      <c r="E32962" s="10"/>
      <c r="G32962" s="81"/>
      <c r="AU32962" s="25"/>
    </row>
    <row r="32963">
      <c r="D32963" s="10"/>
      <c r="E32963" s="10"/>
      <c r="G32963" s="81"/>
      <c r="AU32963" s="25"/>
    </row>
    <row r="32964">
      <c r="D32964" s="10"/>
      <c r="E32964" s="10"/>
      <c r="G32964" s="81"/>
      <c r="AU32964" s="25"/>
    </row>
    <row r="32965">
      <c r="D32965" s="10"/>
      <c r="E32965" s="10"/>
      <c r="G32965" s="81"/>
      <c r="AU32965" s="25"/>
    </row>
    <row r="32966">
      <c r="D32966" s="10"/>
      <c r="E32966" s="10"/>
      <c r="G32966" s="81"/>
      <c r="AU32966" s="25"/>
    </row>
    <row r="32967">
      <c r="D32967" s="10"/>
      <c r="E32967" s="10"/>
      <c r="G32967" s="81"/>
      <c r="AU32967" s="25"/>
    </row>
    <row r="32968">
      <c r="D32968" s="10"/>
      <c r="E32968" s="10"/>
      <c r="G32968" s="81"/>
      <c r="AU32968" s="25"/>
    </row>
    <row r="32969">
      <c r="D32969" s="10"/>
      <c r="E32969" s="10"/>
      <c r="G32969" s="81"/>
      <c r="AU32969" s="25"/>
    </row>
    <row r="32970">
      <c r="D32970" s="10"/>
      <c r="E32970" s="10"/>
      <c r="G32970" s="81"/>
      <c r="AU32970" s="25"/>
    </row>
    <row r="32971">
      <c r="D32971" s="10"/>
      <c r="E32971" s="10"/>
      <c r="G32971" s="81"/>
      <c r="AU32971" s="25"/>
    </row>
    <row r="32972">
      <c r="D32972" s="10"/>
      <c r="E32972" s="10"/>
      <c r="G32972" s="81"/>
      <c r="AU32972" s="25"/>
    </row>
    <row r="32973">
      <c r="D32973" s="10"/>
      <c r="E32973" s="10"/>
      <c r="G32973" s="81"/>
      <c r="AU32973" s="25"/>
    </row>
    <row r="32974">
      <c r="D32974" s="10"/>
      <c r="E32974" s="10"/>
      <c r="G32974" s="81"/>
      <c r="AU32974" s="25"/>
    </row>
    <row r="32975">
      <c r="D32975" s="10"/>
      <c r="E32975" s="10"/>
      <c r="G32975" s="81"/>
      <c r="AU32975" s="25"/>
    </row>
    <row r="32976">
      <c r="D32976" s="10"/>
      <c r="E32976" s="10"/>
      <c r="G32976" s="81"/>
      <c r="AU32976" s="25"/>
    </row>
    <row r="32977">
      <c r="D32977" s="10"/>
      <c r="E32977" s="10"/>
      <c r="G32977" s="81"/>
      <c r="AU32977" s="25"/>
    </row>
    <row r="32978">
      <c r="D32978" s="10"/>
      <c r="E32978" s="10"/>
      <c r="G32978" s="81"/>
      <c r="AU32978" s="25"/>
    </row>
    <row r="32979">
      <c r="D32979" s="10"/>
      <c r="E32979" s="10"/>
      <c r="G32979" s="81"/>
      <c r="AU32979" s="25"/>
    </row>
    <row r="32980">
      <c r="D32980" s="10"/>
      <c r="E32980" s="10"/>
      <c r="G32980" s="81"/>
      <c r="AU32980" s="25"/>
    </row>
    <row r="32981">
      <c r="D32981" s="10"/>
      <c r="E32981" s="10"/>
      <c r="G32981" s="81"/>
      <c r="AU32981" s="25"/>
    </row>
    <row r="32982">
      <c r="D32982" s="10"/>
      <c r="E32982" s="10"/>
      <c r="G32982" s="81"/>
      <c r="AU32982" s="25"/>
    </row>
    <row r="32983">
      <c r="D32983" s="10"/>
      <c r="E32983" s="10"/>
      <c r="G32983" s="81"/>
      <c r="AU32983" s="25"/>
    </row>
    <row r="32984">
      <c r="D32984" s="10"/>
      <c r="E32984" s="10"/>
      <c r="G32984" s="81"/>
      <c r="AU32984" s="25"/>
    </row>
    <row r="32985">
      <c r="D32985" s="10"/>
      <c r="E32985" s="10"/>
      <c r="G32985" s="81"/>
      <c r="AU32985" s="25"/>
    </row>
    <row r="32986">
      <c r="D32986" s="10"/>
      <c r="E32986" s="10"/>
      <c r="G32986" s="81"/>
      <c r="AU32986" s="25"/>
    </row>
    <row r="32987">
      <c r="D32987" s="10"/>
      <c r="E32987" s="10"/>
      <c r="G32987" s="81"/>
      <c r="AU32987" s="25"/>
    </row>
    <row r="32988">
      <c r="D32988" s="10"/>
      <c r="E32988" s="10"/>
      <c r="G32988" s="81"/>
      <c r="AU32988" s="25"/>
    </row>
    <row r="32989">
      <c r="D32989" s="10"/>
      <c r="E32989" s="10"/>
      <c r="G32989" s="81"/>
      <c r="AU32989" s="25"/>
    </row>
    <row r="32990">
      <c r="D32990" s="10"/>
      <c r="E32990" s="10"/>
      <c r="G32990" s="81"/>
      <c r="AU32990" s="25"/>
    </row>
    <row r="32991">
      <c r="D32991" s="10"/>
      <c r="E32991" s="10"/>
      <c r="G32991" s="81"/>
      <c r="AU32991" s="25"/>
    </row>
    <row r="32992">
      <c r="D32992" s="10"/>
      <c r="E32992" s="10"/>
      <c r="G32992" s="81"/>
      <c r="AU32992" s="25"/>
    </row>
    <row r="32993">
      <c r="D32993" s="10"/>
      <c r="E32993" s="10"/>
      <c r="G32993" s="81"/>
      <c r="AU32993" s="25"/>
    </row>
    <row r="32994">
      <c r="D32994" s="10"/>
      <c r="E32994" s="10"/>
      <c r="G32994" s="81"/>
      <c r="AU32994" s="25"/>
    </row>
    <row r="32995">
      <c r="D32995" s="10"/>
      <c r="E32995" s="10"/>
      <c r="G32995" s="81"/>
      <c r="AU32995" s="25"/>
    </row>
    <row r="32996">
      <c r="D32996" s="10"/>
      <c r="E32996" s="10"/>
      <c r="G32996" s="81"/>
      <c r="AU32996" s="25"/>
    </row>
    <row r="32997">
      <c r="D32997" s="10"/>
      <c r="E32997" s="10"/>
      <c r="G32997" s="81"/>
      <c r="AU32997" s="25"/>
    </row>
    <row r="32998">
      <c r="D32998" s="10"/>
      <c r="E32998" s="10"/>
      <c r="G32998" s="81"/>
      <c r="AU32998" s="25"/>
    </row>
    <row r="32999">
      <c r="D32999" s="10"/>
      <c r="E32999" s="10"/>
      <c r="G32999" s="81"/>
      <c r="AU32999" s="25"/>
    </row>
    <row r="33000">
      <c r="D33000" s="10"/>
      <c r="E33000" s="10"/>
      <c r="G33000" s="81"/>
      <c r="AU33000" s="25"/>
    </row>
    <row r="33001">
      <c r="D33001" s="10"/>
      <c r="E33001" s="10"/>
      <c r="G33001" s="81"/>
      <c r="AU33001" s="25"/>
    </row>
    <row r="33002">
      <c r="D33002" s="10"/>
      <c r="E33002" s="10"/>
      <c r="G33002" s="81"/>
      <c r="AU33002" s="25"/>
    </row>
    <row r="33003">
      <c r="D33003" s="10"/>
      <c r="E33003" s="10"/>
      <c r="G33003" s="81"/>
      <c r="AU33003" s="25"/>
    </row>
    <row r="33004">
      <c r="D33004" s="10"/>
      <c r="E33004" s="10"/>
      <c r="G33004" s="81"/>
      <c r="AU33004" s="25"/>
    </row>
    <row r="33005">
      <c r="D33005" s="10"/>
      <c r="E33005" s="10"/>
      <c r="G33005" s="81"/>
      <c r="AU33005" s="25"/>
    </row>
    <row r="33006">
      <c r="D33006" s="10"/>
      <c r="E33006" s="10"/>
      <c r="G33006" s="81"/>
      <c r="AU33006" s="25"/>
    </row>
    <row r="33007">
      <c r="D33007" s="10"/>
      <c r="E33007" s="10"/>
      <c r="G33007" s="81"/>
      <c r="AU33007" s="25"/>
    </row>
    <row r="33008">
      <c r="D33008" s="10"/>
      <c r="E33008" s="10"/>
      <c r="G33008" s="81"/>
      <c r="AU33008" s="25"/>
    </row>
    <row r="33009">
      <c r="D33009" s="10"/>
      <c r="E33009" s="10"/>
      <c r="G33009" s="81"/>
      <c r="AU33009" s="25"/>
    </row>
    <row r="33010">
      <c r="D33010" s="10"/>
      <c r="E33010" s="10"/>
      <c r="G33010" s="81"/>
      <c r="AU33010" s="25"/>
    </row>
    <row r="33011">
      <c r="D33011" s="10"/>
      <c r="E33011" s="10"/>
      <c r="G33011" s="81"/>
      <c r="AU33011" s="25"/>
    </row>
    <row r="33012">
      <c r="D33012" s="10"/>
      <c r="E33012" s="10"/>
      <c r="G33012" s="81"/>
      <c r="AU33012" s="25"/>
    </row>
    <row r="33013">
      <c r="D33013" s="10"/>
      <c r="E33013" s="10"/>
      <c r="G33013" s="81"/>
      <c r="AU33013" s="25"/>
    </row>
    <row r="33014">
      <c r="D33014" s="10"/>
      <c r="E33014" s="10"/>
      <c r="G33014" s="81"/>
      <c r="AU33014" s="25"/>
    </row>
    <row r="33015">
      <c r="D33015" s="10"/>
      <c r="E33015" s="10"/>
      <c r="G33015" s="81"/>
      <c r="AU33015" s="25"/>
    </row>
    <row r="33016">
      <c r="D33016" s="10"/>
      <c r="E33016" s="10"/>
      <c r="G33016" s="81"/>
      <c r="AU33016" s="25"/>
    </row>
    <row r="33017">
      <c r="D33017" s="10"/>
      <c r="E33017" s="10"/>
      <c r="G33017" s="81"/>
      <c r="AU33017" s="25"/>
    </row>
    <row r="33018">
      <c r="D33018" s="10"/>
      <c r="E33018" s="10"/>
      <c r="G33018" s="81"/>
      <c r="AU33018" s="25"/>
    </row>
    <row r="33019">
      <c r="D33019" s="10"/>
      <c r="E33019" s="10"/>
      <c r="G33019" s="81"/>
      <c r="AU33019" s="25"/>
    </row>
    <row r="33020">
      <c r="D33020" s="10"/>
      <c r="E33020" s="10"/>
      <c r="G33020" s="81"/>
      <c r="AU33020" s="25"/>
    </row>
    <row r="33021">
      <c r="D33021" s="10"/>
      <c r="E33021" s="10"/>
      <c r="G33021" s="81"/>
      <c r="AU33021" s="25"/>
    </row>
    <row r="33022">
      <c r="D33022" s="10"/>
      <c r="E33022" s="10"/>
      <c r="G33022" s="81"/>
      <c r="AU33022" s="25"/>
    </row>
    <row r="33023">
      <c r="D33023" s="10"/>
      <c r="E33023" s="10"/>
      <c r="G33023" s="81"/>
      <c r="AU33023" s="25"/>
    </row>
    <row r="33024">
      <c r="D33024" s="10"/>
      <c r="E33024" s="10"/>
      <c r="G33024" s="81"/>
      <c r="AU33024" s="25"/>
    </row>
    <row r="33025">
      <c r="D33025" s="10"/>
      <c r="E33025" s="10"/>
      <c r="G33025" s="81"/>
      <c r="AU33025" s="25"/>
    </row>
    <row r="33026">
      <c r="D33026" s="10"/>
      <c r="E33026" s="10"/>
      <c r="G33026" s="81"/>
      <c r="AU33026" s="25"/>
    </row>
    <row r="33027">
      <c r="D33027" s="10"/>
      <c r="E33027" s="10"/>
      <c r="G33027" s="81"/>
      <c r="AU33027" s="25"/>
    </row>
    <row r="33028">
      <c r="D33028" s="10"/>
      <c r="E33028" s="10"/>
      <c r="G33028" s="81"/>
      <c r="AU33028" s="25"/>
    </row>
    <row r="33029">
      <c r="D33029" s="10"/>
      <c r="E33029" s="10"/>
      <c r="G33029" s="81"/>
      <c r="AU33029" s="25"/>
    </row>
    <row r="33030">
      <c r="D33030" s="10"/>
      <c r="E33030" s="10"/>
      <c r="G33030" s="81"/>
      <c r="AU33030" s="25"/>
    </row>
    <row r="33031">
      <c r="D33031" s="10"/>
      <c r="E33031" s="10"/>
      <c r="G33031" s="81"/>
      <c r="AU33031" s="25"/>
    </row>
    <row r="33032">
      <c r="D33032" s="10"/>
      <c r="E33032" s="10"/>
      <c r="G33032" s="81"/>
      <c r="AU33032" s="25"/>
    </row>
    <row r="33033">
      <c r="D33033" s="10"/>
      <c r="E33033" s="10"/>
      <c r="G33033" s="81"/>
      <c r="AU33033" s="25"/>
    </row>
    <row r="33034">
      <c r="D33034" s="10"/>
      <c r="E33034" s="10"/>
      <c r="G33034" s="81"/>
      <c r="AU33034" s="25"/>
    </row>
    <row r="33035">
      <c r="D33035" s="10"/>
      <c r="E33035" s="10"/>
      <c r="G33035" s="81"/>
      <c r="AU33035" s="25"/>
    </row>
    <row r="33036">
      <c r="D33036" s="10"/>
      <c r="E33036" s="10"/>
      <c r="G33036" s="81"/>
      <c r="AU33036" s="25"/>
    </row>
    <row r="33037">
      <c r="D33037" s="10"/>
      <c r="E33037" s="10"/>
      <c r="G33037" s="81"/>
      <c r="AU33037" s="25"/>
    </row>
    <row r="33038">
      <c r="D33038" s="10"/>
      <c r="E33038" s="10"/>
      <c r="G33038" s="81"/>
      <c r="AU33038" s="25"/>
    </row>
    <row r="33039">
      <c r="D33039" s="10"/>
      <c r="E33039" s="10"/>
      <c r="G33039" s="81"/>
      <c r="AU33039" s="25"/>
    </row>
    <row r="33040">
      <c r="D33040" s="10"/>
      <c r="E33040" s="10"/>
      <c r="G33040" s="81"/>
      <c r="AU33040" s="25"/>
    </row>
    <row r="33041">
      <c r="D33041" s="10"/>
      <c r="E33041" s="10"/>
      <c r="G33041" s="81"/>
      <c r="AU33041" s="25"/>
    </row>
    <row r="33042">
      <c r="D33042" s="10"/>
      <c r="E33042" s="10"/>
      <c r="G33042" s="81"/>
      <c r="AU33042" s="25"/>
    </row>
    <row r="33043">
      <c r="D33043" s="10"/>
      <c r="E33043" s="10"/>
      <c r="G33043" s="81"/>
      <c r="AU33043" s="25"/>
    </row>
    <row r="33044">
      <c r="D33044" s="10"/>
      <c r="E33044" s="10"/>
      <c r="G33044" s="81"/>
      <c r="AU33044" s="25"/>
    </row>
    <row r="33045">
      <c r="D33045" s="10"/>
      <c r="E33045" s="10"/>
      <c r="G33045" s="81"/>
      <c r="AU33045" s="25"/>
    </row>
    <row r="33046">
      <c r="D33046" s="10"/>
      <c r="E33046" s="10"/>
      <c r="G33046" s="81"/>
      <c r="AU33046" s="25"/>
    </row>
    <row r="33047">
      <c r="D33047" s="10"/>
      <c r="E33047" s="10"/>
      <c r="G33047" s="81"/>
      <c r="AU33047" s="25"/>
    </row>
    <row r="33048">
      <c r="D33048" s="10"/>
      <c r="E33048" s="10"/>
      <c r="G33048" s="81"/>
      <c r="AU33048" s="25"/>
    </row>
    <row r="33049">
      <c r="D33049" s="10"/>
      <c r="E33049" s="10"/>
      <c r="G33049" s="81"/>
      <c r="AU33049" s="25"/>
    </row>
    <row r="33050">
      <c r="D33050" s="10"/>
      <c r="E33050" s="10"/>
      <c r="G33050" s="81"/>
      <c r="AU33050" s="25"/>
    </row>
    <row r="33051">
      <c r="D33051" s="10"/>
      <c r="E33051" s="10"/>
      <c r="G33051" s="81"/>
      <c r="AU33051" s="25"/>
    </row>
    <row r="33052">
      <c r="D33052" s="10"/>
      <c r="E33052" s="10"/>
      <c r="G33052" s="81"/>
      <c r="AU33052" s="25"/>
    </row>
    <row r="33053">
      <c r="D33053" s="10"/>
      <c r="E33053" s="10"/>
      <c r="G33053" s="81"/>
      <c r="AU33053" s="25"/>
    </row>
    <row r="33054">
      <c r="D33054" s="10"/>
      <c r="E33054" s="10"/>
      <c r="G33054" s="81"/>
      <c r="AU33054" s="25"/>
    </row>
    <row r="33055">
      <c r="D33055" s="10"/>
      <c r="E33055" s="10"/>
      <c r="G33055" s="81"/>
      <c r="AU33055" s="25"/>
    </row>
    <row r="33056">
      <c r="D33056" s="10"/>
      <c r="E33056" s="10"/>
      <c r="G33056" s="81"/>
      <c r="AU33056" s="25"/>
    </row>
    <row r="33057">
      <c r="D33057" s="10"/>
      <c r="E33057" s="10"/>
      <c r="G33057" s="81"/>
      <c r="AU33057" s="25"/>
    </row>
    <row r="33058">
      <c r="D33058" s="10"/>
      <c r="E33058" s="10"/>
      <c r="G33058" s="81"/>
      <c r="AU33058" s="25"/>
    </row>
    <row r="33059">
      <c r="D33059" s="10"/>
      <c r="E33059" s="10"/>
      <c r="G33059" s="81"/>
      <c r="AU33059" s="25"/>
    </row>
    <row r="33060">
      <c r="D33060" s="10"/>
      <c r="E33060" s="10"/>
      <c r="G33060" s="81"/>
      <c r="AU33060" s="25"/>
    </row>
    <row r="33061">
      <c r="D33061" s="10"/>
      <c r="E33061" s="10"/>
      <c r="G33061" s="81"/>
      <c r="AU33061" s="25"/>
    </row>
    <row r="33062">
      <c r="D33062" s="10"/>
      <c r="E33062" s="10"/>
      <c r="G33062" s="81"/>
      <c r="AU33062" s="25"/>
    </row>
    <row r="33063">
      <c r="D33063" s="10"/>
      <c r="E33063" s="10"/>
      <c r="G33063" s="81"/>
      <c r="AU33063" s="25"/>
    </row>
    <row r="33064">
      <c r="D33064" s="10"/>
      <c r="E33064" s="10"/>
      <c r="G33064" s="81"/>
      <c r="AU33064" s="25"/>
    </row>
    <row r="33065">
      <c r="D33065" s="10"/>
      <c r="E33065" s="10"/>
      <c r="G33065" s="81"/>
      <c r="AU33065" s="25"/>
    </row>
    <row r="33066">
      <c r="D33066" s="10"/>
      <c r="E33066" s="10"/>
      <c r="G33066" s="81"/>
      <c r="AU33066" s="25"/>
    </row>
    <row r="33067">
      <c r="D33067" s="10"/>
      <c r="E33067" s="10"/>
      <c r="G33067" s="81"/>
      <c r="AU33067" s="25"/>
    </row>
    <row r="33068">
      <c r="D33068" s="10"/>
      <c r="E33068" s="10"/>
      <c r="G33068" s="81"/>
      <c r="AU33068" s="25"/>
    </row>
    <row r="33069">
      <c r="D33069" s="10"/>
      <c r="E33069" s="10"/>
      <c r="G33069" s="81"/>
      <c r="AU33069" s="25"/>
    </row>
    <row r="33070">
      <c r="D33070" s="10"/>
      <c r="E33070" s="10"/>
      <c r="G33070" s="81"/>
      <c r="AU33070" s="25"/>
    </row>
    <row r="33071">
      <c r="D33071" s="10"/>
      <c r="E33071" s="10"/>
      <c r="G33071" s="81"/>
      <c r="AU33071" s="25"/>
    </row>
    <row r="33072">
      <c r="D33072" s="10"/>
      <c r="E33072" s="10"/>
      <c r="G33072" s="81"/>
      <c r="AU33072" s="25"/>
    </row>
    <row r="33073">
      <c r="D33073" s="10"/>
      <c r="E33073" s="10"/>
      <c r="G33073" s="81"/>
      <c r="AU33073" s="25"/>
    </row>
    <row r="33074">
      <c r="D33074" s="10"/>
      <c r="E33074" s="10"/>
      <c r="G33074" s="81"/>
      <c r="AU33074" s="25"/>
    </row>
    <row r="33075">
      <c r="D33075" s="10"/>
      <c r="E33075" s="10"/>
      <c r="G33075" s="81"/>
      <c r="AU33075" s="25"/>
    </row>
    <row r="33076">
      <c r="D33076" s="10"/>
      <c r="E33076" s="10"/>
      <c r="G33076" s="81"/>
      <c r="AU33076" s="25"/>
    </row>
    <row r="33077">
      <c r="D33077" s="10"/>
      <c r="E33077" s="10"/>
      <c r="G33077" s="81"/>
      <c r="AU33077" s="25"/>
    </row>
    <row r="33078">
      <c r="D33078" s="10"/>
      <c r="E33078" s="10"/>
      <c r="G33078" s="81"/>
      <c r="AU33078" s="25"/>
    </row>
    <row r="33079">
      <c r="D33079" s="10"/>
      <c r="E33079" s="10"/>
      <c r="G33079" s="81"/>
      <c r="AU33079" s="25"/>
    </row>
    <row r="33080">
      <c r="D33080" s="10"/>
      <c r="E33080" s="10"/>
      <c r="G33080" s="81"/>
      <c r="AU33080" s="25"/>
    </row>
    <row r="33081">
      <c r="D33081" s="10"/>
      <c r="E33081" s="10"/>
      <c r="G33081" s="81"/>
      <c r="AU33081" s="25"/>
    </row>
    <row r="33082">
      <c r="D33082" s="10"/>
      <c r="E33082" s="10"/>
      <c r="G33082" s="81"/>
      <c r="AU33082" s="25"/>
    </row>
    <row r="33083">
      <c r="D33083" s="10"/>
      <c r="E33083" s="10"/>
      <c r="G33083" s="81"/>
      <c r="AU33083" s="25"/>
    </row>
    <row r="33084">
      <c r="D33084" s="10"/>
      <c r="E33084" s="10"/>
      <c r="G33084" s="81"/>
      <c r="AU33084" s="25"/>
    </row>
    <row r="33085">
      <c r="D33085" s="10"/>
      <c r="E33085" s="10"/>
      <c r="G33085" s="81"/>
      <c r="AU33085" s="25"/>
    </row>
    <row r="33086">
      <c r="D33086" s="10"/>
      <c r="E33086" s="10"/>
      <c r="G33086" s="81"/>
      <c r="AU33086" s="25"/>
    </row>
    <row r="33087">
      <c r="D33087" s="10"/>
      <c r="E33087" s="10"/>
      <c r="G33087" s="81"/>
      <c r="AU33087" s="25"/>
    </row>
    <row r="33088">
      <c r="D33088" s="10"/>
      <c r="E33088" s="10"/>
      <c r="G33088" s="81"/>
      <c r="AU33088" s="25"/>
    </row>
    <row r="33089">
      <c r="D33089" s="10"/>
      <c r="E33089" s="10"/>
      <c r="G33089" s="81"/>
      <c r="AU33089" s="25"/>
    </row>
    <row r="33090">
      <c r="D33090" s="10"/>
      <c r="E33090" s="10"/>
      <c r="G33090" s="81"/>
      <c r="AU33090" s="25"/>
    </row>
    <row r="33091">
      <c r="D33091" s="10"/>
      <c r="E33091" s="10"/>
      <c r="G33091" s="81"/>
      <c r="AU33091" s="25"/>
    </row>
    <row r="33092">
      <c r="D33092" s="10"/>
      <c r="E33092" s="10"/>
      <c r="G33092" s="81"/>
      <c r="AU33092" s="25"/>
    </row>
    <row r="33093">
      <c r="D33093" s="10"/>
      <c r="E33093" s="10"/>
      <c r="G33093" s="81"/>
      <c r="AU33093" s="25"/>
    </row>
    <row r="33094">
      <c r="D33094" s="10"/>
      <c r="E33094" s="10"/>
      <c r="G33094" s="81"/>
      <c r="AU33094" s="25"/>
    </row>
    <row r="33095">
      <c r="D33095" s="10"/>
      <c r="E33095" s="10"/>
      <c r="G33095" s="81"/>
      <c r="AU33095" s="25"/>
    </row>
    <row r="33096">
      <c r="D33096" s="10"/>
      <c r="E33096" s="10"/>
      <c r="G33096" s="81"/>
      <c r="AU33096" s="25"/>
    </row>
    <row r="33097">
      <c r="D33097" s="10"/>
      <c r="E33097" s="10"/>
      <c r="G33097" s="81"/>
      <c r="AU33097" s="25"/>
    </row>
    <row r="33098">
      <c r="D33098" s="10"/>
      <c r="E33098" s="10"/>
      <c r="G33098" s="81"/>
      <c r="AU33098" s="25"/>
    </row>
    <row r="33099">
      <c r="D33099" s="10"/>
      <c r="E33099" s="10"/>
      <c r="G33099" s="81"/>
      <c r="AU33099" s="25"/>
    </row>
    <row r="33100">
      <c r="D33100" s="10"/>
      <c r="E33100" s="10"/>
      <c r="G33100" s="81"/>
      <c r="AU33100" s="25"/>
    </row>
    <row r="33101">
      <c r="D33101" s="10"/>
      <c r="E33101" s="10"/>
      <c r="G33101" s="81"/>
      <c r="AU33101" s="25"/>
    </row>
    <row r="33102">
      <c r="D33102" s="10"/>
      <c r="E33102" s="10"/>
      <c r="G33102" s="81"/>
      <c r="AU33102" s="25"/>
    </row>
    <row r="33103">
      <c r="D33103" s="10"/>
      <c r="E33103" s="10"/>
      <c r="G33103" s="81"/>
      <c r="AU33103" s="25"/>
    </row>
    <row r="33104">
      <c r="D33104" s="10"/>
      <c r="E33104" s="10"/>
      <c r="G33104" s="81"/>
      <c r="AU33104" s="25"/>
    </row>
    <row r="33105">
      <c r="D33105" s="10"/>
      <c r="E33105" s="10"/>
      <c r="G33105" s="81"/>
      <c r="AU33105" s="25"/>
    </row>
    <row r="33106">
      <c r="D33106" s="10"/>
      <c r="E33106" s="10"/>
      <c r="G33106" s="81"/>
      <c r="AU33106" s="25"/>
    </row>
    <row r="33107">
      <c r="D33107" s="10"/>
      <c r="E33107" s="10"/>
      <c r="G33107" s="81"/>
      <c r="AU33107" s="25"/>
    </row>
    <row r="33108">
      <c r="D33108" s="10"/>
      <c r="E33108" s="10"/>
      <c r="G33108" s="81"/>
      <c r="AU33108" s="25"/>
    </row>
    <row r="33109">
      <c r="D33109" s="10"/>
      <c r="E33109" s="10"/>
      <c r="G33109" s="81"/>
      <c r="AU33109" s="25"/>
    </row>
    <row r="33110">
      <c r="D33110" s="10"/>
      <c r="E33110" s="10"/>
      <c r="G33110" s="81"/>
      <c r="AU33110" s="25"/>
    </row>
    <row r="33111">
      <c r="D33111" s="10"/>
      <c r="E33111" s="10"/>
      <c r="G33111" s="81"/>
      <c r="AU33111" s="25"/>
    </row>
    <row r="33112">
      <c r="D33112" s="10"/>
      <c r="E33112" s="10"/>
      <c r="G33112" s="81"/>
      <c r="AU33112" s="25"/>
    </row>
    <row r="33113">
      <c r="D33113" s="10"/>
      <c r="E33113" s="10"/>
      <c r="G33113" s="81"/>
      <c r="AU33113" s="25"/>
    </row>
    <row r="33114">
      <c r="D33114" s="10"/>
      <c r="E33114" s="10"/>
      <c r="G33114" s="81"/>
      <c r="AU33114" s="25"/>
    </row>
    <row r="33115">
      <c r="D33115" s="10"/>
      <c r="E33115" s="10"/>
      <c r="G33115" s="81"/>
      <c r="AU33115" s="25"/>
    </row>
    <row r="33116">
      <c r="D33116" s="10"/>
      <c r="E33116" s="10"/>
      <c r="G33116" s="81"/>
      <c r="AU33116" s="25"/>
    </row>
    <row r="33117">
      <c r="D33117" s="10"/>
      <c r="E33117" s="10"/>
      <c r="G33117" s="81"/>
      <c r="AU33117" s="25"/>
    </row>
    <row r="33118">
      <c r="D33118" s="10"/>
      <c r="E33118" s="10"/>
      <c r="G33118" s="81"/>
      <c r="AU33118" s="25"/>
    </row>
    <row r="33119">
      <c r="D33119" s="10"/>
      <c r="E33119" s="10"/>
      <c r="G33119" s="81"/>
      <c r="AU33119" s="25"/>
    </row>
    <row r="33120">
      <c r="D33120" s="10"/>
      <c r="E33120" s="10"/>
      <c r="G33120" s="81"/>
      <c r="AU33120" s="25"/>
    </row>
    <row r="33121">
      <c r="D33121" s="10"/>
      <c r="E33121" s="10"/>
      <c r="G33121" s="81"/>
      <c r="AU33121" s="25"/>
    </row>
    <row r="33122">
      <c r="D33122" s="10"/>
      <c r="E33122" s="10"/>
      <c r="G33122" s="81"/>
      <c r="AU33122" s="25"/>
    </row>
    <row r="33123">
      <c r="D33123" s="10"/>
      <c r="E33123" s="10"/>
      <c r="G33123" s="81"/>
      <c r="AU33123" s="25"/>
    </row>
    <row r="33124">
      <c r="D33124" s="10"/>
      <c r="E33124" s="10"/>
      <c r="G33124" s="81"/>
      <c r="AU33124" s="25"/>
    </row>
    <row r="33125">
      <c r="D33125" s="10"/>
      <c r="E33125" s="10"/>
      <c r="G33125" s="81"/>
      <c r="AU33125" s="25"/>
    </row>
    <row r="33126">
      <c r="D33126" s="10"/>
      <c r="E33126" s="10"/>
      <c r="G33126" s="81"/>
      <c r="AU33126" s="25"/>
    </row>
    <row r="33127">
      <c r="D33127" s="10"/>
      <c r="E33127" s="10"/>
      <c r="G33127" s="81"/>
      <c r="AU33127" s="25"/>
    </row>
    <row r="33128">
      <c r="D33128" s="10"/>
      <c r="E33128" s="10"/>
      <c r="G33128" s="81"/>
      <c r="AU33128" s="25"/>
    </row>
    <row r="33129">
      <c r="D33129" s="10"/>
      <c r="E33129" s="10"/>
      <c r="G33129" s="81"/>
      <c r="AU33129" s="25"/>
    </row>
    <row r="33130">
      <c r="D33130" s="10"/>
      <c r="E33130" s="10"/>
      <c r="G33130" s="81"/>
      <c r="AU33130" s="25"/>
    </row>
    <row r="33131">
      <c r="D33131" s="10"/>
      <c r="E33131" s="10"/>
      <c r="G33131" s="81"/>
      <c r="AU33131" s="25"/>
    </row>
    <row r="33132">
      <c r="D33132" s="10"/>
      <c r="E33132" s="10"/>
      <c r="G33132" s="81"/>
      <c r="AU33132" s="25"/>
    </row>
    <row r="33133">
      <c r="D33133" s="10"/>
      <c r="E33133" s="10"/>
      <c r="G33133" s="81"/>
      <c r="AU33133" s="25"/>
    </row>
    <row r="33134">
      <c r="D33134" s="10"/>
      <c r="E33134" s="10"/>
      <c r="G33134" s="81"/>
      <c r="AU33134" s="25"/>
    </row>
    <row r="33135">
      <c r="D33135" s="10"/>
      <c r="E33135" s="10"/>
      <c r="G33135" s="81"/>
      <c r="AU33135" s="25"/>
    </row>
    <row r="33136">
      <c r="D33136" s="10"/>
      <c r="E33136" s="10"/>
      <c r="G33136" s="81"/>
      <c r="AU33136" s="25"/>
    </row>
    <row r="33137">
      <c r="D33137" s="10"/>
      <c r="E33137" s="10"/>
      <c r="G33137" s="81"/>
      <c r="AU33137" s="25"/>
    </row>
    <row r="33138">
      <c r="D33138" s="10"/>
      <c r="E33138" s="10"/>
      <c r="G33138" s="81"/>
      <c r="AU33138" s="25"/>
    </row>
    <row r="33139">
      <c r="D33139" s="10"/>
      <c r="E33139" s="10"/>
      <c r="G33139" s="81"/>
      <c r="AU33139" s="25"/>
    </row>
    <row r="33140">
      <c r="D33140" s="10"/>
      <c r="E33140" s="10"/>
      <c r="G33140" s="81"/>
      <c r="AU33140" s="25"/>
    </row>
    <row r="33141">
      <c r="D33141" s="10"/>
      <c r="E33141" s="10"/>
      <c r="G33141" s="81"/>
      <c r="AU33141" s="25"/>
    </row>
    <row r="33142">
      <c r="D33142" s="10"/>
      <c r="E33142" s="10"/>
      <c r="G33142" s="81"/>
      <c r="AU33142" s="25"/>
    </row>
    <row r="33143">
      <c r="D33143" s="10"/>
      <c r="E33143" s="10"/>
      <c r="G33143" s="81"/>
      <c r="AU33143" s="25"/>
    </row>
    <row r="33144">
      <c r="D33144" s="10"/>
      <c r="E33144" s="10"/>
      <c r="G33144" s="81"/>
      <c r="AU33144" s="25"/>
    </row>
    <row r="33145">
      <c r="D33145" s="10"/>
      <c r="E33145" s="10"/>
      <c r="G33145" s="81"/>
      <c r="AU33145" s="25"/>
    </row>
    <row r="33146">
      <c r="D33146" s="10"/>
      <c r="E33146" s="10"/>
      <c r="G33146" s="81"/>
      <c r="AU33146" s="25"/>
    </row>
    <row r="33147">
      <c r="D33147" s="10"/>
      <c r="E33147" s="10"/>
      <c r="G33147" s="81"/>
      <c r="AU33147" s="25"/>
    </row>
    <row r="33148">
      <c r="D33148" s="10"/>
      <c r="E33148" s="10"/>
      <c r="G33148" s="81"/>
      <c r="AU33148" s="25"/>
    </row>
    <row r="33149">
      <c r="D33149" s="10"/>
      <c r="E33149" s="10"/>
      <c r="G33149" s="81"/>
      <c r="AU33149" s="25"/>
    </row>
    <row r="33150">
      <c r="D33150" s="10"/>
      <c r="E33150" s="10"/>
      <c r="G33150" s="81"/>
      <c r="AU33150" s="25"/>
    </row>
    <row r="33151">
      <c r="D33151" s="10"/>
      <c r="E33151" s="10"/>
      <c r="G33151" s="81"/>
      <c r="AU33151" s="25"/>
    </row>
    <row r="33152">
      <c r="D33152" s="10"/>
      <c r="E33152" s="10"/>
      <c r="G33152" s="81"/>
      <c r="AU33152" s="25"/>
    </row>
    <row r="33153">
      <c r="D33153" s="10"/>
      <c r="E33153" s="10"/>
      <c r="G33153" s="81"/>
      <c r="AU33153" s="25"/>
    </row>
    <row r="33154">
      <c r="D33154" s="10"/>
      <c r="E33154" s="10"/>
      <c r="G33154" s="81"/>
      <c r="AU33154" s="25"/>
    </row>
    <row r="33155">
      <c r="D33155" s="10"/>
      <c r="E33155" s="10"/>
      <c r="G33155" s="81"/>
      <c r="AU33155" s="25"/>
    </row>
    <row r="33156">
      <c r="D33156" s="10"/>
      <c r="E33156" s="10"/>
      <c r="G33156" s="81"/>
      <c r="AU33156" s="25"/>
    </row>
    <row r="33157">
      <c r="D33157" s="10"/>
      <c r="E33157" s="10"/>
      <c r="G33157" s="81"/>
      <c r="AU33157" s="25"/>
    </row>
    <row r="33158">
      <c r="D33158" s="10"/>
      <c r="E33158" s="10"/>
      <c r="G33158" s="81"/>
      <c r="AU33158" s="25"/>
    </row>
    <row r="33159">
      <c r="D33159" s="10"/>
      <c r="E33159" s="10"/>
      <c r="G33159" s="81"/>
      <c r="AU33159" s="25"/>
    </row>
    <row r="33160">
      <c r="D33160" s="10"/>
      <c r="E33160" s="10"/>
      <c r="G33160" s="81"/>
      <c r="AU33160" s="25"/>
    </row>
    <row r="33161">
      <c r="D33161" s="10"/>
      <c r="E33161" s="10"/>
      <c r="G33161" s="81"/>
      <c r="AU33161" s="25"/>
    </row>
    <row r="33162">
      <c r="D33162" s="10"/>
      <c r="E33162" s="10"/>
      <c r="G33162" s="81"/>
      <c r="AU33162" s="25"/>
    </row>
    <row r="33163">
      <c r="D33163" s="10"/>
      <c r="E33163" s="10"/>
      <c r="G33163" s="81"/>
      <c r="AU33163" s="25"/>
    </row>
    <row r="33164">
      <c r="D33164" s="10"/>
      <c r="E33164" s="10"/>
      <c r="G33164" s="81"/>
      <c r="AU33164" s="25"/>
    </row>
    <row r="33165">
      <c r="D33165" s="10"/>
      <c r="E33165" s="10"/>
      <c r="G33165" s="81"/>
      <c r="AU33165" s="25"/>
    </row>
    <row r="33166">
      <c r="D33166" s="10"/>
      <c r="E33166" s="10"/>
      <c r="G33166" s="81"/>
      <c r="AU33166" s="25"/>
    </row>
    <row r="33167">
      <c r="D33167" s="10"/>
      <c r="E33167" s="10"/>
      <c r="G33167" s="81"/>
      <c r="AU33167" s="25"/>
    </row>
    <row r="33168">
      <c r="D33168" s="10"/>
      <c r="E33168" s="10"/>
      <c r="G33168" s="81"/>
      <c r="AU33168" s="25"/>
    </row>
    <row r="33169">
      <c r="D33169" s="10"/>
      <c r="E33169" s="10"/>
      <c r="G33169" s="81"/>
      <c r="AU33169" s="25"/>
    </row>
    <row r="33170">
      <c r="D33170" s="10"/>
      <c r="E33170" s="10"/>
      <c r="G33170" s="81"/>
      <c r="AU33170" s="25"/>
    </row>
    <row r="33171">
      <c r="D33171" s="10"/>
      <c r="E33171" s="10"/>
      <c r="G33171" s="81"/>
      <c r="AU33171" s="25"/>
    </row>
    <row r="33172">
      <c r="D33172" s="10"/>
      <c r="E33172" s="10"/>
      <c r="G33172" s="81"/>
      <c r="AU33172" s="25"/>
    </row>
    <row r="33173">
      <c r="D33173" s="10"/>
      <c r="E33173" s="10"/>
      <c r="G33173" s="81"/>
      <c r="AU33173" s="25"/>
    </row>
    <row r="33174">
      <c r="D33174" s="10"/>
      <c r="E33174" s="10"/>
      <c r="G33174" s="81"/>
      <c r="AU33174" s="25"/>
    </row>
    <row r="33175">
      <c r="D33175" s="10"/>
      <c r="E33175" s="10"/>
      <c r="G33175" s="81"/>
      <c r="AU33175" s="25"/>
    </row>
    <row r="33176">
      <c r="D33176" s="10"/>
      <c r="E33176" s="10"/>
      <c r="G33176" s="81"/>
      <c r="AU33176" s="25"/>
    </row>
    <row r="33177">
      <c r="D33177" s="10"/>
      <c r="E33177" s="10"/>
      <c r="G33177" s="81"/>
      <c r="AU33177" s="25"/>
    </row>
    <row r="33178">
      <c r="D33178" s="10"/>
      <c r="E33178" s="10"/>
      <c r="G33178" s="81"/>
      <c r="AU33178" s="25"/>
    </row>
    <row r="33179">
      <c r="D33179" s="10"/>
      <c r="E33179" s="10"/>
      <c r="G33179" s="81"/>
      <c r="AU33179" s="25"/>
    </row>
    <row r="33180">
      <c r="D33180" s="10"/>
      <c r="E33180" s="10"/>
      <c r="G33180" s="81"/>
      <c r="AU33180" s="25"/>
    </row>
    <row r="33181">
      <c r="D33181" s="10"/>
      <c r="E33181" s="10"/>
      <c r="G33181" s="81"/>
      <c r="AU33181" s="25"/>
    </row>
    <row r="33182">
      <c r="D33182" s="10"/>
      <c r="E33182" s="10"/>
      <c r="G33182" s="81"/>
      <c r="AU33182" s="25"/>
    </row>
    <row r="33183">
      <c r="D33183" s="10"/>
      <c r="E33183" s="10"/>
      <c r="G33183" s="81"/>
      <c r="AU33183" s="25"/>
    </row>
    <row r="33184">
      <c r="D33184" s="10"/>
      <c r="E33184" s="10"/>
      <c r="G33184" s="81"/>
      <c r="AU33184" s="25"/>
    </row>
    <row r="33185">
      <c r="D33185" s="10"/>
      <c r="E33185" s="10"/>
      <c r="G33185" s="81"/>
      <c r="AU33185" s="25"/>
    </row>
    <row r="33186">
      <c r="D33186" s="10"/>
      <c r="E33186" s="10"/>
      <c r="G33186" s="81"/>
      <c r="AU33186" s="25"/>
    </row>
    <row r="33187">
      <c r="D33187" s="10"/>
      <c r="E33187" s="10"/>
      <c r="G33187" s="81"/>
      <c r="AU33187" s="25"/>
    </row>
    <row r="33188">
      <c r="D33188" s="10"/>
      <c r="E33188" s="10"/>
      <c r="G33188" s="81"/>
      <c r="AU33188" s="25"/>
    </row>
    <row r="33189">
      <c r="D33189" s="10"/>
      <c r="E33189" s="10"/>
      <c r="G33189" s="81"/>
      <c r="AU33189" s="25"/>
    </row>
    <row r="33190">
      <c r="D33190" s="10"/>
      <c r="E33190" s="10"/>
      <c r="G33190" s="81"/>
      <c r="AU33190" s="25"/>
    </row>
    <row r="33191">
      <c r="D33191" s="10"/>
      <c r="E33191" s="10"/>
      <c r="G33191" s="81"/>
      <c r="AU33191" s="25"/>
    </row>
    <row r="33192">
      <c r="D33192" s="10"/>
      <c r="E33192" s="10"/>
      <c r="G33192" s="81"/>
      <c r="AU33192" s="25"/>
    </row>
    <row r="33193">
      <c r="D33193" s="10"/>
      <c r="E33193" s="10"/>
      <c r="G33193" s="81"/>
      <c r="AU33193" s="25"/>
    </row>
    <row r="33194">
      <c r="D33194" s="10"/>
      <c r="E33194" s="10"/>
      <c r="G33194" s="81"/>
      <c r="AU33194" s="25"/>
    </row>
    <row r="33195">
      <c r="D33195" s="10"/>
      <c r="E33195" s="10"/>
      <c r="G33195" s="81"/>
      <c r="AU33195" s="25"/>
    </row>
    <row r="33196">
      <c r="D33196" s="10"/>
      <c r="E33196" s="10"/>
      <c r="G33196" s="81"/>
      <c r="AU33196" s="25"/>
    </row>
    <row r="33197">
      <c r="D33197" s="10"/>
      <c r="E33197" s="10"/>
      <c r="G33197" s="81"/>
      <c r="AU33197" s="25"/>
    </row>
    <row r="33198">
      <c r="D33198" s="10"/>
      <c r="E33198" s="10"/>
      <c r="G33198" s="81"/>
      <c r="AU33198" s="25"/>
    </row>
    <row r="33199">
      <c r="D33199" s="10"/>
      <c r="E33199" s="10"/>
      <c r="G33199" s="81"/>
      <c r="AU33199" s="25"/>
    </row>
    <row r="33200">
      <c r="D33200" s="10"/>
      <c r="E33200" s="10"/>
      <c r="G33200" s="81"/>
      <c r="AU33200" s="25"/>
    </row>
    <row r="33201">
      <c r="D33201" s="10"/>
      <c r="E33201" s="10"/>
      <c r="G33201" s="81"/>
      <c r="AU33201" s="25"/>
    </row>
    <row r="33202">
      <c r="D33202" s="10"/>
      <c r="E33202" s="10"/>
      <c r="G33202" s="81"/>
      <c r="AU33202" s="25"/>
    </row>
    <row r="33203">
      <c r="D33203" s="10"/>
      <c r="E33203" s="10"/>
      <c r="G33203" s="81"/>
      <c r="AU33203" s="25"/>
    </row>
    <row r="33204">
      <c r="D33204" s="10"/>
      <c r="E33204" s="10"/>
      <c r="G33204" s="81"/>
      <c r="AU33204" s="25"/>
    </row>
    <row r="33205">
      <c r="D33205" s="10"/>
      <c r="E33205" s="10"/>
      <c r="G33205" s="81"/>
      <c r="AU33205" s="25"/>
    </row>
    <row r="33206">
      <c r="D33206" s="10"/>
      <c r="E33206" s="10"/>
      <c r="G33206" s="81"/>
      <c r="AU33206" s="25"/>
    </row>
    <row r="33207">
      <c r="D33207" s="10"/>
      <c r="E33207" s="10"/>
      <c r="G33207" s="81"/>
      <c r="AU33207" s="25"/>
    </row>
    <row r="33208">
      <c r="D33208" s="10"/>
      <c r="E33208" s="10"/>
      <c r="G33208" s="81"/>
      <c r="AU33208" s="25"/>
    </row>
    <row r="33209">
      <c r="D33209" s="10"/>
      <c r="E33209" s="10"/>
      <c r="G33209" s="81"/>
      <c r="AU33209" s="25"/>
    </row>
    <row r="33210">
      <c r="D33210" s="10"/>
      <c r="E33210" s="10"/>
      <c r="G33210" s="81"/>
      <c r="AU33210" s="25"/>
    </row>
    <row r="33211">
      <c r="D33211" s="10"/>
      <c r="E33211" s="10"/>
      <c r="G33211" s="81"/>
      <c r="AU33211" s="25"/>
    </row>
    <row r="33212">
      <c r="D33212" s="10"/>
      <c r="E33212" s="10"/>
      <c r="G33212" s="81"/>
      <c r="AU33212" s="25"/>
    </row>
    <row r="33213">
      <c r="D33213" s="10"/>
      <c r="E33213" s="10"/>
      <c r="G33213" s="81"/>
      <c r="AU33213" s="25"/>
    </row>
    <row r="33214">
      <c r="D33214" s="10"/>
      <c r="E33214" s="10"/>
      <c r="G33214" s="81"/>
      <c r="AU33214" s="25"/>
    </row>
    <row r="33215">
      <c r="D33215" s="10"/>
      <c r="E33215" s="10"/>
      <c r="G33215" s="81"/>
      <c r="AU33215" s="25"/>
    </row>
    <row r="33216">
      <c r="D33216" s="10"/>
      <c r="E33216" s="10"/>
      <c r="G33216" s="81"/>
      <c r="AU33216" s="25"/>
    </row>
    <row r="33217">
      <c r="D33217" s="10"/>
      <c r="E33217" s="10"/>
      <c r="G33217" s="81"/>
      <c r="AU33217" s="25"/>
    </row>
    <row r="33218">
      <c r="D33218" s="10"/>
      <c r="E33218" s="10"/>
      <c r="G33218" s="81"/>
      <c r="AU33218" s="25"/>
    </row>
    <row r="33219">
      <c r="D33219" s="10"/>
      <c r="E33219" s="10"/>
      <c r="G33219" s="81"/>
      <c r="AU33219" s="25"/>
    </row>
    <row r="33220">
      <c r="D33220" s="10"/>
      <c r="E33220" s="10"/>
      <c r="G33220" s="81"/>
      <c r="AU33220" s="25"/>
    </row>
    <row r="33221">
      <c r="D33221" s="10"/>
      <c r="E33221" s="10"/>
      <c r="G33221" s="81"/>
      <c r="AU33221" s="25"/>
    </row>
    <row r="33222">
      <c r="D33222" s="10"/>
      <c r="E33222" s="10"/>
      <c r="G33222" s="81"/>
      <c r="AU33222" s="25"/>
    </row>
    <row r="33223">
      <c r="D33223" s="10"/>
      <c r="E33223" s="10"/>
      <c r="G33223" s="81"/>
      <c r="AU33223" s="25"/>
    </row>
    <row r="33224">
      <c r="D33224" s="10"/>
      <c r="E33224" s="10"/>
      <c r="G33224" s="81"/>
      <c r="AU33224" s="25"/>
    </row>
    <row r="33225">
      <c r="D33225" s="10"/>
      <c r="E33225" s="10"/>
      <c r="G33225" s="81"/>
      <c r="AU33225" s="25"/>
    </row>
    <row r="33226">
      <c r="D33226" s="10"/>
      <c r="E33226" s="10"/>
      <c r="G33226" s="81"/>
      <c r="AU33226" s="25"/>
    </row>
    <row r="33227">
      <c r="D33227" s="10"/>
      <c r="E33227" s="10"/>
      <c r="G33227" s="81"/>
      <c r="AU33227" s="25"/>
    </row>
    <row r="33228">
      <c r="D33228" s="10"/>
      <c r="E33228" s="10"/>
      <c r="G33228" s="81"/>
      <c r="AU33228" s="25"/>
    </row>
    <row r="33229">
      <c r="D33229" s="10"/>
      <c r="E33229" s="10"/>
      <c r="G33229" s="81"/>
      <c r="AU33229" s="25"/>
    </row>
    <row r="33230">
      <c r="D33230" s="10"/>
      <c r="E33230" s="10"/>
      <c r="G33230" s="81"/>
      <c r="AU33230" s="25"/>
    </row>
    <row r="33231">
      <c r="D33231" s="10"/>
      <c r="E33231" s="10"/>
      <c r="G33231" s="81"/>
      <c r="AU33231" s="25"/>
    </row>
    <row r="33232">
      <c r="D33232" s="10"/>
      <c r="E33232" s="10"/>
      <c r="G33232" s="81"/>
      <c r="AU33232" s="25"/>
    </row>
    <row r="33233">
      <c r="D33233" s="10"/>
      <c r="E33233" s="10"/>
      <c r="G33233" s="81"/>
      <c r="AU33233" s="25"/>
    </row>
    <row r="33234">
      <c r="D33234" s="10"/>
      <c r="E33234" s="10"/>
      <c r="G33234" s="81"/>
      <c r="AU33234" s="25"/>
    </row>
    <row r="33235">
      <c r="D33235" s="10"/>
      <c r="E33235" s="10"/>
      <c r="G33235" s="81"/>
      <c r="AU33235" s="25"/>
    </row>
    <row r="33236">
      <c r="D33236" s="10"/>
      <c r="E33236" s="10"/>
      <c r="G33236" s="81"/>
      <c r="AU33236" s="25"/>
    </row>
    <row r="33237">
      <c r="D33237" s="10"/>
      <c r="E33237" s="10"/>
      <c r="G33237" s="81"/>
      <c r="AU33237" s="25"/>
    </row>
    <row r="33238">
      <c r="D33238" s="10"/>
      <c r="E33238" s="10"/>
      <c r="G33238" s="81"/>
      <c r="AU33238" s="25"/>
    </row>
    <row r="33239">
      <c r="D33239" s="10"/>
      <c r="E33239" s="10"/>
      <c r="G33239" s="81"/>
      <c r="AU33239" s="25"/>
    </row>
    <row r="33240">
      <c r="D33240" s="10"/>
      <c r="E33240" s="10"/>
      <c r="G33240" s="81"/>
      <c r="AU33240" s="25"/>
    </row>
    <row r="33241">
      <c r="D33241" s="10"/>
      <c r="E33241" s="10"/>
      <c r="G33241" s="81"/>
      <c r="AU33241" s="25"/>
    </row>
    <row r="33242">
      <c r="D33242" s="10"/>
      <c r="E33242" s="10"/>
      <c r="G33242" s="81"/>
      <c r="AU33242" s="25"/>
    </row>
    <row r="33243">
      <c r="D33243" s="10"/>
      <c r="E33243" s="10"/>
      <c r="G33243" s="81"/>
      <c r="AU33243" s="25"/>
    </row>
    <row r="33244">
      <c r="D33244" s="10"/>
      <c r="E33244" s="10"/>
      <c r="G33244" s="81"/>
      <c r="AU33244" s="25"/>
    </row>
    <row r="33245">
      <c r="D33245" s="10"/>
      <c r="E33245" s="10"/>
      <c r="G33245" s="81"/>
      <c r="AU33245" s="25"/>
    </row>
    <row r="33246">
      <c r="D33246" s="10"/>
      <c r="E33246" s="10"/>
      <c r="G33246" s="81"/>
      <c r="AU33246" s="25"/>
    </row>
    <row r="33247">
      <c r="D33247" s="10"/>
      <c r="E33247" s="10"/>
      <c r="G33247" s="81"/>
      <c r="AU33247" s="25"/>
    </row>
    <row r="33248">
      <c r="D33248" s="10"/>
      <c r="E33248" s="10"/>
      <c r="G33248" s="81"/>
      <c r="AU33248" s="25"/>
    </row>
    <row r="33249">
      <c r="D33249" s="10"/>
      <c r="E33249" s="10"/>
      <c r="G33249" s="81"/>
      <c r="AU33249" s="25"/>
    </row>
    <row r="33250">
      <c r="D33250" s="10"/>
      <c r="E33250" s="10"/>
      <c r="G33250" s="81"/>
      <c r="AU33250" s="25"/>
    </row>
    <row r="33251">
      <c r="D33251" s="10"/>
      <c r="E33251" s="10"/>
      <c r="G33251" s="81"/>
      <c r="AU33251" s="25"/>
    </row>
    <row r="33252">
      <c r="D33252" s="10"/>
      <c r="E33252" s="10"/>
      <c r="G33252" s="81"/>
      <c r="AU33252" s="25"/>
    </row>
    <row r="33253">
      <c r="D33253" s="10"/>
      <c r="E33253" s="10"/>
      <c r="G33253" s="81"/>
      <c r="AU33253" s="25"/>
    </row>
    <row r="33254">
      <c r="D33254" s="10"/>
      <c r="E33254" s="10"/>
      <c r="G33254" s="81"/>
      <c r="AU33254" s="25"/>
    </row>
    <row r="33255">
      <c r="D33255" s="10"/>
      <c r="E33255" s="10"/>
      <c r="G33255" s="81"/>
      <c r="AU33255" s="25"/>
    </row>
    <row r="33256">
      <c r="D33256" s="10"/>
      <c r="E33256" s="10"/>
      <c r="G33256" s="81"/>
      <c r="AU33256" s="25"/>
    </row>
    <row r="33257">
      <c r="D33257" s="10"/>
      <c r="E33257" s="10"/>
      <c r="G33257" s="81"/>
      <c r="AU33257" s="25"/>
    </row>
    <row r="33258">
      <c r="D33258" s="10"/>
      <c r="E33258" s="10"/>
      <c r="G33258" s="81"/>
      <c r="AU33258" s="25"/>
    </row>
    <row r="33259">
      <c r="D33259" s="10"/>
      <c r="E33259" s="10"/>
      <c r="G33259" s="81"/>
      <c r="AU33259" s="25"/>
    </row>
    <row r="33260">
      <c r="D33260" s="10"/>
      <c r="E33260" s="10"/>
      <c r="G33260" s="81"/>
      <c r="AU33260" s="25"/>
    </row>
    <row r="33261">
      <c r="D33261" s="10"/>
      <c r="E33261" s="10"/>
      <c r="G33261" s="81"/>
      <c r="AU33261" s="25"/>
    </row>
    <row r="33262">
      <c r="D33262" s="10"/>
      <c r="E33262" s="10"/>
      <c r="G33262" s="81"/>
      <c r="AU33262" s="25"/>
    </row>
    <row r="33263">
      <c r="D33263" s="10"/>
      <c r="E33263" s="10"/>
      <c r="G33263" s="81"/>
      <c r="AU33263" s="25"/>
    </row>
    <row r="33264">
      <c r="D33264" s="10"/>
      <c r="E33264" s="10"/>
      <c r="G33264" s="81"/>
      <c r="AU33264" s="25"/>
    </row>
    <row r="33265">
      <c r="D33265" s="10"/>
      <c r="E33265" s="10"/>
      <c r="G33265" s="81"/>
      <c r="AU33265" s="25"/>
    </row>
    <row r="33266">
      <c r="D33266" s="10"/>
      <c r="E33266" s="10"/>
      <c r="G33266" s="81"/>
      <c r="AU33266" s="25"/>
    </row>
    <row r="33267">
      <c r="D33267" s="10"/>
      <c r="E33267" s="10"/>
      <c r="G33267" s="81"/>
      <c r="AU33267" s="25"/>
    </row>
    <row r="33268">
      <c r="D33268" s="10"/>
      <c r="E33268" s="10"/>
      <c r="G33268" s="81"/>
      <c r="AU33268" s="25"/>
    </row>
    <row r="33269">
      <c r="D33269" s="10"/>
      <c r="E33269" s="10"/>
      <c r="G33269" s="81"/>
      <c r="AU33269" s="25"/>
    </row>
    <row r="33270">
      <c r="D33270" s="10"/>
      <c r="E33270" s="10"/>
      <c r="G33270" s="81"/>
      <c r="AU33270" s="25"/>
    </row>
    <row r="33271">
      <c r="D33271" s="10"/>
      <c r="E33271" s="10"/>
      <c r="G33271" s="81"/>
      <c r="AU33271" s="25"/>
    </row>
    <row r="33272">
      <c r="D33272" s="10"/>
      <c r="E33272" s="10"/>
      <c r="G33272" s="81"/>
      <c r="AU33272" s="25"/>
    </row>
    <row r="33273">
      <c r="D33273" s="10"/>
      <c r="E33273" s="10"/>
      <c r="G33273" s="81"/>
      <c r="AU33273" s="25"/>
    </row>
    <row r="33274">
      <c r="D33274" s="10"/>
      <c r="E33274" s="10"/>
      <c r="G33274" s="81"/>
      <c r="AU33274" s="25"/>
    </row>
    <row r="33275">
      <c r="D33275" s="10"/>
      <c r="E33275" s="10"/>
      <c r="G33275" s="81"/>
      <c r="AU33275" s="25"/>
    </row>
    <row r="33276">
      <c r="D33276" s="10"/>
      <c r="E33276" s="10"/>
      <c r="G33276" s="81"/>
      <c r="AU33276" s="25"/>
    </row>
    <row r="33277">
      <c r="D33277" s="10"/>
      <c r="E33277" s="10"/>
      <c r="G33277" s="81"/>
      <c r="AU33277" s="25"/>
    </row>
    <row r="33278">
      <c r="D33278" s="10"/>
      <c r="E33278" s="10"/>
      <c r="G33278" s="81"/>
      <c r="AU33278" s="25"/>
    </row>
    <row r="33279">
      <c r="D33279" s="10"/>
      <c r="E33279" s="10"/>
      <c r="G33279" s="81"/>
      <c r="AU33279" s="25"/>
    </row>
    <row r="33280">
      <c r="D33280" s="10"/>
      <c r="E33280" s="10"/>
      <c r="G33280" s="81"/>
      <c r="AU33280" s="25"/>
    </row>
    <row r="33281">
      <c r="D33281" s="10"/>
      <c r="E33281" s="10"/>
      <c r="G33281" s="81"/>
      <c r="AU33281" s="25"/>
    </row>
    <row r="33282">
      <c r="D33282" s="10"/>
      <c r="E33282" s="10"/>
      <c r="G33282" s="81"/>
      <c r="AU33282" s="25"/>
    </row>
    <row r="33283">
      <c r="D33283" s="10"/>
      <c r="E33283" s="10"/>
      <c r="G33283" s="81"/>
      <c r="AU33283" s="25"/>
    </row>
    <row r="33284">
      <c r="D33284" s="10"/>
      <c r="E33284" s="10"/>
      <c r="G33284" s="81"/>
      <c r="AU33284" s="25"/>
    </row>
    <row r="33285">
      <c r="D33285" s="10"/>
      <c r="E33285" s="10"/>
      <c r="G33285" s="81"/>
      <c r="AU33285" s="25"/>
    </row>
    <row r="33286">
      <c r="D33286" s="10"/>
      <c r="E33286" s="10"/>
      <c r="G33286" s="81"/>
      <c r="AU33286" s="25"/>
    </row>
    <row r="33287">
      <c r="D33287" s="10"/>
      <c r="E33287" s="10"/>
      <c r="G33287" s="81"/>
      <c r="AU33287" s="25"/>
    </row>
    <row r="33288">
      <c r="D33288" s="10"/>
      <c r="E33288" s="10"/>
      <c r="G33288" s="81"/>
      <c r="AU33288" s="25"/>
    </row>
    <row r="33289">
      <c r="D33289" s="10"/>
      <c r="E33289" s="10"/>
      <c r="G33289" s="81"/>
      <c r="AU33289" s="25"/>
    </row>
    <row r="33290">
      <c r="D33290" s="10"/>
      <c r="E33290" s="10"/>
      <c r="G33290" s="81"/>
      <c r="AU33290" s="25"/>
    </row>
    <row r="33291">
      <c r="D33291" s="10"/>
      <c r="E33291" s="10"/>
      <c r="G33291" s="81"/>
      <c r="AU33291" s="25"/>
    </row>
    <row r="33292">
      <c r="D33292" s="10"/>
      <c r="E33292" s="10"/>
      <c r="G33292" s="81"/>
      <c r="AU33292" s="25"/>
    </row>
    <row r="33293">
      <c r="D33293" s="10"/>
      <c r="E33293" s="10"/>
      <c r="G33293" s="81"/>
      <c r="AU33293" s="25"/>
    </row>
    <row r="33294">
      <c r="D33294" s="10"/>
      <c r="E33294" s="10"/>
      <c r="G33294" s="81"/>
      <c r="AU33294" s="25"/>
    </row>
    <row r="33295">
      <c r="D33295" s="10"/>
      <c r="E33295" s="10"/>
      <c r="G33295" s="81"/>
      <c r="AU33295" s="25"/>
    </row>
    <row r="33296">
      <c r="D33296" s="10"/>
      <c r="E33296" s="10"/>
      <c r="G33296" s="81"/>
      <c r="AU33296" s="25"/>
    </row>
    <row r="33297">
      <c r="D33297" s="10"/>
      <c r="E33297" s="10"/>
      <c r="G33297" s="81"/>
      <c r="AU33297" s="25"/>
    </row>
    <row r="33298">
      <c r="D33298" s="10"/>
      <c r="E33298" s="10"/>
      <c r="G33298" s="81"/>
      <c r="AU33298" s="25"/>
    </row>
    <row r="33299">
      <c r="D33299" s="10"/>
      <c r="E33299" s="10"/>
      <c r="G33299" s="81"/>
      <c r="AU33299" s="25"/>
    </row>
    <row r="33300">
      <c r="D33300" s="10"/>
      <c r="E33300" s="10"/>
      <c r="G33300" s="81"/>
      <c r="AU33300" s="25"/>
    </row>
    <row r="33301">
      <c r="D33301" s="10"/>
      <c r="E33301" s="10"/>
      <c r="G33301" s="81"/>
      <c r="AU33301" s="25"/>
    </row>
    <row r="33302">
      <c r="D33302" s="10"/>
      <c r="E33302" s="10"/>
      <c r="G33302" s="81"/>
      <c r="AU33302" s="25"/>
    </row>
    <row r="33303">
      <c r="D33303" s="10"/>
      <c r="E33303" s="10"/>
      <c r="G33303" s="81"/>
      <c r="AU33303" s="25"/>
    </row>
    <row r="33304">
      <c r="D33304" s="10"/>
      <c r="E33304" s="10"/>
      <c r="G33304" s="81"/>
      <c r="AU33304" s="25"/>
    </row>
    <row r="33305">
      <c r="D33305" s="10"/>
      <c r="E33305" s="10"/>
      <c r="G33305" s="81"/>
      <c r="AU33305" s="25"/>
    </row>
    <row r="33306">
      <c r="D33306" s="10"/>
      <c r="E33306" s="10"/>
      <c r="G33306" s="81"/>
      <c r="AU33306" s="25"/>
    </row>
    <row r="33307">
      <c r="D33307" s="10"/>
      <c r="E33307" s="10"/>
      <c r="G33307" s="81"/>
      <c r="AU33307" s="25"/>
    </row>
    <row r="33308">
      <c r="D33308" s="10"/>
      <c r="E33308" s="10"/>
      <c r="G33308" s="81"/>
      <c r="AU33308" s="25"/>
    </row>
    <row r="33309">
      <c r="D33309" s="10"/>
      <c r="E33309" s="10"/>
      <c r="G33309" s="81"/>
      <c r="AU33309" s="25"/>
    </row>
    <row r="33310">
      <c r="D33310" s="10"/>
      <c r="E33310" s="10"/>
      <c r="G33310" s="81"/>
      <c r="AU33310" s="25"/>
    </row>
    <row r="33311">
      <c r="D33311" s="10"/>
      <c r="E33311" s="10"/>
      <c r="G33311" s="81"/>
      <c r="AU33311" s="25"/>
    </row>
    <row r="33312">
      <c r="D33312" s="10"/>
      <c r="E33312" s="10"/>
      <c r="G33312" s="81"/>
      <c r="AU33312" s="25"/>
    </row>
    <row r="33313">
      <c r="D33313" s="10"/>
      <c r="E33313" s="10"/>
      <c r="G33313" s="81"/>
      <c r="AU33313" s="25"/>
    </row>
    <row r="33314">
      <c r="D33314" s="10"/>
      <c r="E33314" s="10"/>
      <c r="G33314" s="81"/>
      <c r="AU33314" s="25"/>
    </row>
    <row r="33315">
      <c r="D33315" s="10"/>
      <c r="E33315" s="10"/>
      <c r="G33315" s="81"/>
      <c r="AU33315" s="25"/>
    </row>
    <row r="33316">
      <c r="D33316" s="10"/>
      <c r="E33316" s="10"/>
      <c r="G33316" s="81"/>
      <c r="AU33316" s="25"/>
    </row>
    <row r="33317">
      <c r="D33317" s="10"/>
      <c r="E33317" s="10"/>
      <c r="G33317" s="81"/>
      <c r="AU33317" s="25"/>
    </row>
    <row r="33318">
      <c r="D33318" s="10"/>
      <c r="E33318" s="10"/>
      <c r="G33318" s="81"/>
      <c r="AU33318" s="25"/>
    </row>
    <row r="33319">
      <c r="D33319" s="10"/>
      <c r="E33319" s="10"/>
      <c r="G33319" s="81"/>
      <c r="AU33319" s="25"/>
    </row>
    <row r="33320">
      <c r="D33320" s="10"/>
      <c r="E33320" s="10"/>
      <c r="G33320" s="81"/>
      <c r="AU33320" s="25"/>
    </row>
    <row r="33321">
      <c r="D33321" s="10"/>
      <c r="E33321" s="10"/>
      <c r="G33321" s="81"/>
      <c r="AU33321" s="25"/>
    </row>
    <row r="33322">
      <c r="D33322" s="10"/>
      <c r="E33322" s="10"/>
      <c r="G33322" s="81"/>
      <c r="AU33322" s="25"/>
    </row>
    <row r="33323">
      <c r="D33323" s="10"/>
      <c r="E33323" s="10"/>
      <c r="G33323" s="81"/>
      <c r="AU33323" s="25"/>
    </row>
    <row r="33324">
      <c r="D33324" s="10"/>
      <c r="E33324" s="10"/>
      <c r="G33324" s="81"/>
      <c r="AU33324" s="25"/>
    </row>
    <row r="33325">
      <c r="D33325" s="10"/>
      <c r="E33325" s="10"/>
      <c r="G33325" s="81"/>
      <c r="AU33325" s="25"/>
    </row>
    <row r="33326">
      <c r="D33326" s="10"/>
      <c r="E33326" s="10"/>
      <c r="G33326" s="81"/>
      <c r="AU33326" s="25"/>
    </row>
    <row r="33327">
      <c r="D33327" s="10"/>
      <c r="E33327" s="10"/>
      <c r="G33327" s="81"/>
      <c r="AU33327" s="25"/>
    </row>
    <row r="33328">
      <c r="D33328" s="10"/>
      <c r="E33328" s="10"/>
      <c r="G33328" s="81"/>
      <c r="AU33328" s="25"/>
    </row>
    <row r="33329">
      <c r="D33329" s="10"/>
      <c r="E33329" s="10"/>
      <c r="G33329" s="81"/>
      <c r="AU33329" s="25"/>
    </row>
    <row r="33330">
      <c r="D33330" s="10"/>
      <c r="E33330" s="10"/>
      <c r="G33330" s="81"/>
      <c r="AU33330" s="25"/>
    </row>
    <row r="33331">
      <c r="D33331" s="10"/>
      <c r="E33331" s="10"/>
      <c r="G33331" s="81"/>
      <c r="AU33331" s="25"/>
    </row>
    <row r="33332">
      <c r="D33332" s="10"/>
      <c r="E33332" s="10"/>
      <c r="G33332" s="81"/>
      <c r="AU33332" s="25"/>
    </row>
    <row r="33333">
      <c r="D33333" s="10"/>
      <c r="E33333" s="10"/>
      <c r="G33333" s="81"/>
      <c r="AU33333" s="25"/>
    </row>
    <row r="33334">
      <c r="D33334" s="10"/>
      <c r="E33334" s="10"/>
      <c r="G33334" s="81"/>
      <c r="AU33334" s="25"/>
    </row>
    <row r="33335">
      <c r="D33335" s="10"/>
      <c r="E33335" s="10"/>
      <c r="G33335" s="81"/>
      <c r="AU33335" s="25"/>
    </row>
    <row r="33336">
      <c r="D33336" s="10"/>
      <c r="E33336" s="10"/>
      <c r="G33336" s="81"/>
      <c r="AU33336" s="25"/>
    </row>
    <row r="33337">
      <c r="D33337" s="10"/>
      <c r="E33337" s="10"/>
      <c r="G33337" s="81"/>
      <c r="AU33337" s="25"/>
    </row>
    <row r="33338">
      <c r="D33338" s="10"/>
      <c r="E33338" s="10"/>
      <c r="G33338" s="81"/>
      <c r="AU33338" s="25"/>
    </row>
    <row r="33339">
      <c r="D33339" s="10"/>
      <c r="E33339" s="10"/>
      <c r="G33339" s="81"/>
      <c r="AU33339" s="25"/>
    </row>
    <row r="33340">
      <c r="D33340" s="10"/>
      <c r="E33340" s="10"/>
      <c r="G33340" s="81"/>
      <c r="AU33340" s="25"/>
    </row>
    <row r="33341">
      <c r="D33341" s="10"/>
      <c r="E33341" s="10"/>
      <c r="G33341" s="81"/>
      <c r="AU33341" s="25"/>
    </row>
    <row r="33342">
      <c r="D33342" s="10"/>
      <c r="E33342" s="10"/>
      <c r="G33342" s="81"/>
      <c r="AU33342" s="25"/>
    </row>
    <row r="33343">
      <c r="D33343" s="10"/>
      <c r="E33343" s="10"/>
      <c r="G33343" s="81"/>
      <c r="AU33343" s="25"/>
    </row>
    <row r="33344">
      <c r="D33344" s="10"/>
      <c r="E33344" s="10"/>
      <c r="G33344" s="81"/>
      <c r="AU33344" s="25"/>
    </row>
    <row r="33345">
      <c r="D33345" s="10"/>
      <c r="E33345" s="10"/>
      <c r="G33345" s="81"/>
      <c r="AU33345" s="25"/>
    </row>
    <row r="33346">
      <c r="D33346" s="10"/>
      <c r="E33346" s="10"/>
      <c r="G33346" s="81"/>
      <c r="AU33346" s="25"/>
    </row>
    <row r="33347">
      <c r="D33347" s="10"/>
      <c r="E33347" s="10"/>
      <c r="G33347" s="81"/>
      <c r="AU33347" s="25"/>
    </row>
    <row r="33348">
      <c r="D33348" s="10"/>
      <c r="E33348" s="10"/>
      <c r="G33348" s="81"/>
      <c r="AU33348" s="25"/>
    </row>
    <row r="33349">
      <c r="D33349" s="10"/>
      <c r="E33349" s="10"/>
      <c r="G33349" s="81"/>
      <c r="AU33349" s="25"/>
    </row>
    <row r="33350">
      <c r="D33350" s="10"/>
      <c r="E33350" s="10"/>
      <c r="G33350" s="81"/>
      <c r="AU33350" s="25"/>
    </row>
    <row r="33351">
      <c r="D33351" s="10"/>
      <c r="E33351" s="10"/>
      <c r="G33351" s="81"/>
      <c r="AU33351" s="25"/>
    </row>
    <row r="33352">
      <c r="D33352" s="10"/>
      <c r="E33352" s="10"/>
      <c r="G33352" s="81"/>
      <c r="AU33352" s="25"/>
    </row>
    <row r="33353">
      <c r="D33353" s="10"/>
      <c r="E33353" s="10"/>
      <c r="G33353" s="81"/>
      <c r="AU33353" s="25"/>
    </row>
    <row r="33354">
      <c r="D33354" s="10"/>
      <c r="E33354" s="10"/>
      <c r="G33354" s="81"/>
      <c r="AU33354" s="25"/>
    </row>
    <row r="33355">
      <c r="D33355" s="10"/>
      <c r="E33355" s="10"/>
      <c r="G33355" s="81"/>
      <c r="AU33355" s="25"/>
    </row>
    <row r="33356">
      <c r="D33356" s="10"/>
      <c r="E33356" s="10"/>
      <c r="G33356" s="81"/>
      <c r="AU33356" s="25"/>
    </row>
    <row r="33357">
      <c r="D33357" s="10"/>
      <c r="E33357" s="10"/>
      <c r="G33357" s="81"/>
      <c r="AU33357" s="25"/>
    </row>
    <row r="33358">
      <c r="D33358" s="10"/>
      <c r="E33358" s="10"/>
      <c r="G33358" s="81"/>
      <c r="AU33358" s="25"/>
    </row>
    <row r="33359">
      <c r="D33359" s="10"/>
      <c r="E33359" s="10"/>
      <c r="G33359" s="81"/>
      <c r="AU33359" s="25"/>
    </row>
    <row r="33360">
      <c r="D33360" s="10"/>
      <c r="E33360" s="10"/>
      <c r="G33360" s="81"/>
      <c r="AU33360" s="25"/>
    </row>
    <row r="33361">
      <c r="D33361" s="10"/>
      <c r="E33361" s="10"/>
      <c r="G33361" s="81"/>
      <c r="AU33361" s="25"/>
    </row>
    <row r="33362">
      <c r="D33362" s="10"/>
      <c r="E33362" s="10"/>
      <c r="G33362" s="81"/>
      <c r="AU33362" s="25"/>
    </row>
    <row r="33363">
      <c r="D33363" s="10"/>
      <c r="E33363" s="10"/>
      <c r="G33363" s="81"/>
      <c r="AU33363" s="25"/>
    </row>
    <row r="33364">
      <c r="D33364" s="10"/>
      <c r="E33364" s="10"/>
      <c r="G33364" s="81"/>
      <c r="AU33364" s="25"/>
    </row>
    <row r="33365">
      <c r="D33365" s="10"/>
      <c r="E33365" s="10"/>
      <c r="G33365" s="81"/>
      <c r="AU33365" s="25"/>
    </row>
    <row r="33366">
      <c r="D33366" s="10"/>
      <c r="E33366" s="10"/>
      <c r="G33366" s="81"/>
      <c r="AU33366" s="25"/>
    </row>
    <row r="33367">
      <c r="D33367" s="10"/>
      <c r="E33367" s="10"/>
      <c r="G33367" s="81"/>
      <c r="AU33367" s="25"/>
    </row>
    <row r="33368">
      <c r="D33368" s="10"/>
      <c r="E33368" s="10"/>
      <c r="G33368" s="81"/>
      <c r="AU33368" s="25"/>
    </row>
    <row r="33369">
      <c r="D33369" s="10"/>
      <c r="E33369" s="10"/>
      <c r="G33369" s="81"/>
      <c r="AU33369" s="25"/>
    </row>
    <row r="33370">
      <c r="D33370" s="10"/>
      <c r="E33370" s="10"/>
      <c r="G33370" s="81"/>
      <c r="AU33370" s="25"/>
    </row>
    <row r="33371">
      <c r="D33371" s="10"/>
      <c r="E33371" s="10"/>
      <c r="G33371" s="81"/>
      <c r="AU33371" s="25"/>
    </row>
    <row r="33372">
      <c r="D33372" s="10"/>
      <c r="E33372" s="10"/>
      <c r="G33372" s="81"/>
      <c r="AU33372" s="25"/>
    </row>
    <row r="33373">
      <c r="D33373" s="10"/>
      <c r="E33373" s="10"/>
      <c r="G33373" s="81"/>
      <c r="AU33373" s="25"/>
    </row>
    <row r="33374">
      <c r="D33374" s="10"/>
      <c r="E33374" s="10"/>
      <c r="G33374" s="81"/>
      <c r="AU33374" s="25"/>
    </row>
    <row r="33375">
      <c r="D33375" s="10"/>
      <c r="E33375" s="10"/>
      <c r="G33375" s="81"/>
      <c r="AU33375" s="25"/>
    </row>
    <row r="33376">
      <c r="D33376" s="10"/>
      <c r="E33376" s="10"/>
      <c r="G33376" s="81"/>
      <c r="AU33376" s="25"/>
    </row>
    <row r="33377">
      <c r="D33377" s="10"/>
      <c r="E33377" s="10"/>
      <c r="G33377" s="81"/>
      <c r="AU33377" s="25"/>
    </row>
    <row r="33378">
      <c r="D33378" s="10"/>
      <c r="E33378" s="10"/>
      <c r="G33378" s="81"/>
      <c r="AU33378" s="25"/>
    </row>
    <row r="33379">
      <c r="D33379" s="10"/>
      <c r="E33379" s="10"/>
      <c r="G33379" s="81"/>
      <c r="AU33379" s="25"/>
    </row>
    <row r="33380">
      <c r="D33380" s="10"/>
      <c r="E33380" s="10"/>
      <c r="G33380" s="81"/>
      <c r="AU33380" s="25"/>
    </row>
    <row r="33381">
      <c r="D33381" s="10"/>
      <c r="E33381" s="10"/>
      <c r="G33381" s="81"/>
      <c r="AU33381" s="25"/>
    </row>
    <row r="33382">
      <c r="D33382" s="10"/>
      <c r="E33382" s="10"/>
      <c r="G33382" s="81"/>
      <c r="AU33382" s="25"/>
    </row>
    <row r="33383">
      <c r="D33383" s="10"/>
      <c r="E33383" s="10"/>
      <c r="G33383" s="81"/>
      <c r="AU33383" s="25"/>
    </row>
    <row r="33384">
      <c r="D33384" s="10"/>
      <c r="E33384" s="10"/>
      <c r="G33384" s="81"/>
      <c r="AU33384" s="25"/>
    </row>
    <row r="33385">
      <c r="D33385" s="10"/>
      <c r="E33385" s="10"/>
      <c r="G33385" s="81"/>
      <c r="AU33385" s="25"/>
    </row>
    <row r="33386">
      <c r="D33386" s="10"/>
      <c r="E33386" s="10"/>
      <c r="G33386" s="81"/>
      <c r="AU33386" s="25"/>
    </row>
    <row r="33387">
      <c r="D33387" s="10"/>
      <c r="E33387" s="10"/>
      <c r="G33387" s="81"/>
      <c r="AU33387" s="25"/>
    </row>
    <row r="33388">
      <c r="D33388" s="10"/>
      <c r="E33388" s="10"/>
      <c r="G33388" s="81"/>
      <c r="AU33388" s="25"/>
    </row>
    <row r="33389">
      <c r="D33389" s="10"/>
      <c r="E33389" s="10"/>
      <c r="G33389" s="81"/>
      <c r="AU33389" s="25"/>
    </row>
    <row r="33390">
      <c r="D33390" s="10"/>
      <c r="E33390" s="10"/>
      <c r="G33390" s="81"/>
      <c r="AU33390" s="25"/>
    </row>
    <row r="33391">
      <c r="D33391" s="10"/>
      <c r="E33391" s="10"/>
      <c r="G33391" s="81"/>
      <c r="AU33391" s="25"/>
    </row>
    <row r="33392">
      <c r="D33392" s="10"/>
      <c r="E33392" s="10"/>
      <c r="G33392" s="81"/>
      <c r="AU33392" s="25"/>
    </row>
    <row r="33393">
      <c r="D33393" s="10"/>
      <c r="E33393" s="10"/>
      <c r="G33393" s="81"/>
      <c r="AU33393" s="25"/>
    </row>
    <row r="33394">
      <c r="D33394" s="10"/>
      <c r="E33394" s="10"/>
      <c r="G33394" s="81"/>
      <c r="AU33394" s="25"/>
    </row>
    <row r="33395">
      <c r="D33395" s="10"/>
      <c r="E33395" s="10"/>
      <c r="G33395" s="81"/>
      <c r="AU33395" s="25"/>
    </row>
    <row r="33396">
      <c r="D33396" s="10"/>
      <c r="E33396" s="10"/>
      <c r="G33396" s="81"/>
      <c r="AU33396" s="25"/>
    </row>
    <row r="33397">
      <c r="D33397" s="10"/>
      <c r="E33397" s="10"/>
      <c r="G33397" s="81"/>
      <c r="AU33397" s="25"/>
    </row>
    <row r="33398">
      <c r="D33398" s="10"/>
      <c r="E33398" s="10"/>
      <c r="G33398" s="81"/>
      <c r="AU33398" s="25"/>
    </row>
    <row r="33399">
      <c r="D33399" s="10"/>
      <c r="E33399" s="10"/>
      <c r="G33399" s="81"/>
      <c r="AU33399" s="25"/>
    </row>
    <row r="33400">
      <c r="D33400" s="10"/>
      <c r="E33400" s="10"/>
      <c r="G33400" s="81"/>
      <c r="AU33400" s="25"/>
    </row>
    <row r="33401">
      <c r="D33401" s="10"/>
      <c r="E33401" s="10"/>
      <c r="G33401" s="81"/>
      <c r="AU33401" s="25"/>
    </row>
    <row r="33402">
      <c r="D33402" s="10"/>
      <c r="E33402" s="10"/>
      <c r="G33402" s="81"/>
      <c r="AU33402" s="25"/>
    </row>
    <row r="33403">
      <c r="D33403" s="10"/>
      <c r="E33403" s="10"/>
      <c r="G33403" s="81"/>
      <c r="AU33403" s="25"/>
    </row>
    <row r="33404">
      <c r="D33404" s="10"/>
      <c r="E33404" s="10"/>
      <c r="G33404" s="81"/>
      <c r="AU33404" s="25"/>
    </row>
    <row r="33405">
      <c r="D33405" s="10"/>
      <c r="E33405" s="10"/>
      <c r="G33405" s="81"/>
      <c r="AU33405" s="25"/>
    </row>
    <row r="33406">
      <c r="D33406" s="10"/>
      <c r="E33406" s="10"/>
      <c r="G33406" s="81"/>
      <c r="AU33406" s="25"/>
    </row>
    <row r="33407">
      <c r="D33407" s="10"/>
      <c r="E33407" s="10"/>
      <c r="G33407" s="81"/>
      <c r="AU33407" s="25"/>
    </row>
    <row r="33408">
      <c r="D33408" s="10"/>
      <c r="E33408" s="10"/>
      <c r="G33408" s="81"/>
      <c r="AU33408" s="25"/>
    </row>
    <row r="33409">
      <c r="D33409" s="10"/>
      <c r="E33409" s="10"/>
      <c r="G33409" s="81"/>
      <c r="AU33409" s="25"/>
    </row>
    <row r="33410">
      <c r="D33410" s="10"/>
      <c r="E33410" s="10"/>
      <c r="G33410" s="81"/>
      <c r="AU33410" s="25"/>
    </row>
    <row r="33411">
      <c r="D33411" s="10"/>
      <c r="E33411" s="10"/>
      <c r="G33411" s="81"/>
      <c r="AU33411" s="25"/>
    </row>
    <row r="33412">
      <c r="D33412" s="10"/>
      <c r="E33412" s="10"/>
      <c r="G33412" s="81"/>
      <c r="AU33412" s="25"/>
    </row>
    <row r="33413">
      <c r="D33413" s="10"/>
      <c r="E33413" s="10"/>
      <c r="G33413" s="81"/>
      <c r="AU33413" s="25"/>
    </row>
    <row r="33414">
      <c r="D33414" s="10"/>
      <c r="E33414" s="10"/>
      <c r="G33414" s="81"/>
      <c r="AU33414" s="25"/>
    </row>
    <row r="33415">
      <c r="D33415" s="10"/>
      <c r="E33415" s="10"/>
      <c r="G33415" s="81"/>
      <c r="AU33415" s="25"/>
    </row>
    <row r="33416">
      <c r="D33416" s="10"/>
      <c r="E33416" s="10"/>
      <c r="G33416" s="81"/>
      <c r="AU33416" s="25"/>
    </row>
    <row r="33417">
      <c r="D33417" s="10"/>
      <c r="E33417" s="10"/>
      <c r="G33417" s="81"/>
      <c r="AU33417" s="25"/>
    </row>
    <row r="33418">
      <c r="D33418" s="10"/>
      <c r="E33418" s="10"/>
      <c r="G33418" s="81"/>
      <c r="AU33418" s="25"/>
    </row>
    <row r="33419">
      <c r="D33419" s="10"/>
      <c r="E33419" s="10"/>
      <c r="G33419" s="81"/>
      <c r="AU33419" s="25"/>
    </row>
    <row r="33420">
      <c r="D33420" s="10"/>
      <c r="E33420" s="10"/>
      <c r="G33420" s="81"/>
      <c r="AU33420" s="25"/>
    </row>
    <row r="33421">
      <c r="D33421" s="10"/>
      <c r="E33421" s="10"/>
      <c r="G33421" s="81"/>
      <c r="AU33421" s="25"/>
    </row>
    <row r="33422">
      <c r="D33422" s="10"/>
      <c r="E33422" s="10"/>
      <c r="G33422" s="81"/>
      <c r="AU33422" s="25"/>
    </row>
    <row r="33423">
      <c r="D33423" s="10"/>
      <c r="E33423" s="10"/>
      <c r="G33423" s="81"/>
      <c r="AU33423" s="25"/>
    </row>
    <row r="33424">
      <c r="D33424" s="10"/>
      <c r="E33424" s="10"/>
      <c r="G33424" s="81"/>
      <c r="AU33424" s="25"/>
    </row>
    <row r="33425">
      <c r="D33425" s="10"/>
      <c r="E33425" s="10"/>
      <c r="G33425" s="81"/>
      <c r="AU33425" s="25"/>
    </row>
    <row r="33426">
      <c r="D33426" s="10"/>
      <c r="E33426" s="10"/>
      <c r="G33426" s="81"/>
      <c r="AU33426" s="25"/>
    </row>
    <row r="33427">
      <c r="D33427" s="10"/>
      <c r="E33427" s="10"/>
      <c r="G33427" s="81"/>
      <c r="AU33427" s="25"/>
    </row>
    <row r="33428">
      <c r="D33428" s="10"/>
      <c r="E33428" s="10"/>
      <c r="G33428" s="81"/>
      <c r="AU33428" s="25"/>
    </row>
    <row r="33429">
      <c r="D33429" s="10"/>
      <c r="E33429" s="10"/>
      <c r="G33429" s="81"/>
      <c r="AU33429" s="25"/>
    </row>
    <row r="33430">
      <c r="D33430" s="10"/>
      <c r="E33430" s="10"/>
      <c r="G33430" s="81"/>
      <c r="AU33430" s="25"/>
    </row>
    <row r="33431">
      <c r="D33431" s="10"/>
      <c r="E33431" s="10"/>
      <c r="G33431" s="81"/>
      <c r="AU33431" s="25"/>
    </row>
    <row r="33432">
      <c r="D33432" s="10"/>
      <c r="E33432" s="10"/>
      <c r="G33432" s="81"/>
      <c r="AU33432" s="25"/>
    </row>
    <row r="33433">
      <c r="D33433" s="10"/>
      <c r="E33433" s="10"/>
      <c r="G33433" s="81"/>
      <c r="AU33433" s="25"/>
    </row>
    <row r="33434">
      <c r="D33434" s="10"/>
      <c r="E33434" s="10"/>
      <c r="G33434" s="81"/>
      <c r="AU33434" s="25"/>
    </row>
    <row r="33435">
      <c r="D33435" s="10"/>
      <c r="E33435" s="10"/>
      <c r="G33435" s="81"/>
      <c r="AU33435" s="25"/>
    </row>
    <row r="33436">
      <c r="D33436" s="10"/>
      <c r="E33436" s="10"/>
      <c r="G33436" s="81"/>
      <c r="AU33436" s="25"/>
    </row>
    <row r="33437">
      <c r="D33437" s="10"/>
      <c r="E33437" s="10"/>
      <c r="G33437" s="81"/>
      <c r="AU33437" s="25"/>
    </row>
    <row r="33438">
      <c r="D33438" s="10"/>
      <c r="E33438" s="10"/>
      <c r="G33438" s="81"/>
      <c r="AU33438" s="25"/>
    </row>
    <row r="33439">
      <c r="D33439" s="10"/>
      <c r="E33439" s="10"/>
      <c r="G33439" s="81"/>
      <c r="AU33439" s="25"/>
    </row>
    <row r="33440">
      <c r="D33440" s="10"/>
      <c r="E33440" s="10"/>
      <c r="G33440" s="81"/>
      <c r="AU33440" s="25"/>
    </row>
    <row r="33441">
      <c r="D33441" s="10"/>
      <c r="E33441" s="10"/>
      <c r="G33441" s="81"/>
      <c r="AU33441" s="25"/>
    </row>
    <row r="33442">
      <c r="D33442" s="10"/>
      <c r="E33442" s="10"/>
      <c r="G33442" s="81"/>
      <c r="AU33442" s="25"/>
    </row>
    <row r="33443">
      <c r="D33443" s="10"/>
      <c r="E33443" s="10"/>
      <c r="G33443" s="81"/>
      <c r="AU33443" s="25"/>
    </row>
    <row r="33444">
      <c r="D33444" s="10"/>
      <c r="E33444" s="10"/>
      <c r="G33444" s="81"/>
      <c r="AU33444" s="25"/>
    </row>
    <row r="33445">
      <c r="D33445" s="10"/>
      <c r="E33445" s="10"/>
      <c r="G33445" s="81"/>
      <c r="AU33445" s="25"/>
    </row>
    <row r="33446">
      <c r="D33446" s="10"/>
      <c r="E33446" s="10"/>
      <c r="G33446" s="81"/>
      <c r="AU33446" s="25"/>
    </row>
    <row r="33447">
      <c r="D33447" s="10"/>
      <c r="E33447" s="10"/>
      <c r="G33447" s="81"/>
      <c r="AU33447" s="25"/>
    </row>
    <row r="33448">
      <c r="D33448" s="10"/>
      <c r="E33448" s="10"/>
      <c r="G33448" s="81"/>
      <c r="AU33448" s="25"/>
    </row>
    <row r="33449">
      <c r="D33449" s="10"/>
      <c r="E33449" s="10"/>
      <c r="G33449" s="81"/>
      <c r="AU33449" s="25"/>
    </row>
    <row r="33450">
      <c r="D33450" s="10"/>
      <c r="E33450" s="10"/>
      <c r="G33450" s="81"/>
      <c r="AU33450" s="25"/>
    </row>
    <row r="33451">
      <c r="D33451" s="10"/>
      <c r="E33451" s="10"/>
      <c r="G33451" s="81"/>
      <c r="AU33451" s="25"/>
    </row>
    <row r="33452">
      <c r="D33452" s="10"/>
      <c r="E33452" s="10"/>
      <c r="G33452" s="81"/>
      <c r="AU33452" s="25"/>
    </row>
    <row r="33453">
      <c r="D33453" s="10"/>
      <c r="E33453" s="10"/>
      <c r="G33453" s="81"/>
      <c r="AU33453" s="25"/>
    </row>
    <row r="33454">
      <c r="D33454" s="10"/>
      <c r="E33454" s="10"/>
      <c r="G33454" s="81"/>
      <c r="AU33454" s="25"/>
    </row>
    <row r="33455">
      <c r="D33455" s="10"/>
      <c r="E33455" s="10"/>
      <c r="G33455" s="81"/>
      <c r="AU33455" s="25"/>
    </row>
    <row r="33456">
      <c r="D33456" s="10"/>
      <c r="E33456" s="10"/>
      <c r="G33456" s="81"/>
      <c r="AU33456" s="25"/>
    </row>
    <row r="33457">
      <c r="D33457" s="10"/>
      <c r="E33457" s="10"/>
      <c r="G33457" s="81"/>
      <c r="AU33457" s="25"/>
    </row>
    <row r="33458">
      <c r="D33458" s="10"/>
      <c r="E33458" s="10"/>
      <c r="G33458" s="81"/>
      <c r="AU33458" s="25"/>
    </row>
    <row r="33459">
      <c r="D33459" s="10"/>
      <c r="E33459" s="10"/>
      <c r="G33459" s="81"/>
      <c r="AU33459" s="25"/>
    </row>
    <row r="33460">
      <c r="D33460" s="10"/>
      <c r="E33460" s="10"/>
      <c r="G33460" s="81"/>
      <c r="AU33460" s="25"/>
    </row>
    <row r="33461">
      <c r="D33461" s="10"/>
      <c r="E33461" s="10"/>
      <c r="G33461" s="81"/>
      <c r="AU33461" s="25"/>
    </row>
    <row r="33462">
      <c r="D33462" s="10"/>
      <c r="E33462" s="10"/>
      <c r="G33462" s="81"/>
      <c r="AU33462" s="25"/>
    </row>
    <row r="33463">
      <c r="D33463" s="10"/>
      <c r="E33463" s="10"/>
      <c r="G33463" s="81"/>
      <c r="AU33463" s="25"/>
    </row>
    <row r="33464">
      <c r="D33464" s="10"/>
      <c r="E33464" s="10"/>
      <c r="G33464" s="81"/>
      <c r="AU33464" s="25"/>
    </row>
    <row r="33465">
      <c r="D33465" s="10"/>
      <c r="E33465" s="10"/>
      <c r="G33465" s="81"/>
      <c r="AU33465" s="25"/>
    </row>
    <row r="33466">
      <c r="D33466" s="10"/>
      <c r="E33466" s="10"/>
      <c r="G33466" s="81"/>
      <c r="AU33466" s="25"/>
    </row>
    <row r="33467">
      <c r="D33467" s="10"/>
      <c r="E33467" s="10"/>
      <c r="G33467" s="81"/>
      <c r="AU33467" s="25"/>
    </row>
    <row r="33468">
      <c r="D33468" s="10"/>
      <c r="E33468" s="10"/>
      <c r="G33468" s="81"/>
      <c r="AU33468" s="25"/>
    </row>
    <row r="33469">
      <c r="D33469" s="10"/>
      <c r="E33469" s="10"/>
      <c r="G33469" s="81"/>
      <c r="AU33469" s="25"/>
    </row>
    <row r="33470">
      <c r="D33470" s="10"/>
      <c r="E33470" s="10"/>
      <c r="G33470" s="81"/>
      <c r="AU33470" s="25"/>
    </row>
    <row r="33471">
      <c r="D33471" s="10"/>
      <c r="E33471" s="10"/>
      <c r="G33471" s="81"/>
      <c r="AU33471" s="25"/>
    </row>
    <row r="33472">
      <c r="D33472" s="10"/>
      <c r="E33472" s="10"/>
      <c r="G33472" s="81"/>
      <c r="AU33472" s="25"/>
    </row>
    <row r="33473">
      <c r="D33473" s="10"/>
      <c r="E33473" s="10"/>
      <c r="G33473" s="81"/>
      <c r="AU33473" s="25"/>
    </row>
    <row r="33474">
      <c r="D33474" s="10"/>
      <c r="E33474" s="10"/>
      <c r="G33474" s="81"/>
      <c r="AU33474" s="25"/>
    </row>
    <row r="33475">
      <c r="D33475" s="10"/>
      <c r="E33475" s="10"/>
      <c r="G33475" s="81"/>
      <c r="AU33475" s="25"/>
    </row>
    <row r="33476">
      <c r="D33476" s="10"/>
      <c r="E33476" s="10"/>
      <c r="G33476" s="81"/>
      <c r="AU33476" s="25"/>
    </row>
    <row r="33477">
      <c r="D33477" s="10"/>
      <c r="E33477" s="10"/>
      <c r="G33477" s="81"/>
      <c r="AU33477" s="25"/>
    </row>
    <row r="33478">
      <c r="D33478" s="10"/>
      <c r="E33478" s="10"/>
      <c r="G33478" s="81"/>
      <c r="AU33478" s="25"/>
    </row>
    <row r="33479">
      <c r="D33479" s="10"/>
      <c r="E33479" s="10"/>
      <c r="G33479" s="81"/>
      <c r="AU33479" s="25"/>
    </row>
    <row r="33480">
      <c r="D33480" s="10"/>
      <c r="E33480" s="10"/>
      <c r="G33480" s="81"/>
      <c r="AU33480" s="25"/>
    </row>
    <row r="33481">
      <c r="D33481" s="10"/>
      <c r="E33481" s="10"/>
      <c r="G33481" s="81"/>
      <c r="AU33481" s="25"/>
    </row>
    <row r="33482">
      <c r="D33482" s="10"/>
      <c r="E33482" s="10"/>
      <c r="G33482" s="81"/>
      <c r="AU33482" s="25"/>
    </row>
    <row r="33483">
      <c r="D33483" s="10"/>
      <c r="E33483" s="10"/>
      <c r="G33483" s="81"/>
      <c r="AU33483" s="25"/>
    </row>
    <row r="33484">
      <c r="D33484" s="10"/>
      <c r="E33484" s="10"/>
      <c r="G33484" s="81"/>
      <c r="AU33484" s="25"/>
    </row>
    <row r="33485">
      <c r="D33485" s="10"/>
      <c r="E33485" s="10"/>
      <c r="G33485" s="81"/>
      <c r="AU33485" s="25"/>
    </row>
    <row r="33486">
      <c r="D33486" s="10"/>
      <c r="E33486" s="10"/>
      <c r="G33486" s="81"/>
      <c r="AU33486" s="25"/>
    </row>
    <row r="33487">
      <c r="D33487" s="10"/>
      <c r="E33487" s="10"/>
      <c r="G33487" s="81"/>
      <c r="AU33487" s="25"/>
    </row>
    <row r="33488">
      <c r="D33488" s="10"/>
      <c r="E33488" s="10"/>
      <c r="G33488" s="81"/>
      <c r="AU33488" s="25"/>
    </row>
    <row r="33489">
      <c r="D33489" s="10"/>
      <c r="E33489" s="10"/>
      <c r="G33489" s="81"/>
      <c r="AU33489" s="25"/>
    </row>
    <row r="33490">
      <c r="D33490" s="10"/>
      <c r="E33490" s="10"/>
      <c r="G33490" s="81"/>
      <c r="AU33490" s="25"/>
    </row>
    <row r="33491">
      <c r="D33491" s="10"/>
      <c r="E33491" s="10"/>
      <c r="G33491" s="81"/>
      <c r="AU33491" s="25"/>
    </row>
    <row r="33492">
      <c r="D33492" s="10"/>
      <c r="E33492" s="10"/>
      <c r="G33492" s="81"/>
      <c r="AU33492" s="25"/>
    </row>
    <row r="33493">
      <c r="D33493" s="10"/>
      <c r="E33493" s="10"/>
      <c r="G33493" s="81"/>
      <c r="AU33493" s="25"/>
    </row>
    <row r="33494">
      <c r="D33494" s="10"/>
      <c r="E33494" s="10"/>
      <c r="G33494" s="81"/>
      <c r="AU33494" s="25"/>
    </row>
    <row r="33495">
      <c r="D33495" s="10"/>
      <c r="E33495" s="10"/>
      <c r="G33495" s="81"/>
      <c r="AU33495" s="25"/>
    </row>
    <row r="33496">
      <c r="D33496" s="10"/>
      <c r="E33496" s="10"/>
      <c r="G33496" s="81"/>
      <c r="AU33496" s="25"/>
    </row>
    <row r="33497">
      <c r="D33497" s="10"/>
      <c r="E33497" s="10"/>
      <c r="G33497" s="81"/>
      <c r="AU33497" s="25"/>
    </row>
    <row r="33498">
      <c r="D33498" s="10"/>
      <c r="E33498" s="10"/>
      <c r="G33498" s="81"/>
      <c r="AU33498" s="25"/>
    </row>
    <row r="33499">
      <c r="D33499" s="10"/>
      <c r="E33499" s="10"/>
      <c r="G33499" s="81"/>
      <c r="AU33499" s="25"/>
    </row>
    <row r="33500">
      <c r="D33500" s="10"/>
      <c r="E33500" s="10"/>
      <c r="G33500" s="81"/>
      <c r="AU33500" s="25"/>
    </row>
    <row r="33501">
      <c r="D33501" s="10"/>
      <c r="E33501" s="10"/>
      <c r="G33501" s="81"/>
      <c r="AU33501" s="25"/>
    </row>
    <row r="33502">
      <c r="D33502" s="10"/>
      <c r="E33502" s="10"/>
      <c r="G33502" s="81"/>
      <c r="AU33502" s="25"/>
    </row>
    <row r="33503">
      <c r="D33503" s="10"/>
      <c r="E33503" s="10"/>
      <c r="G33503" s="81"/>
      <c r="AU33503" s="25"/>
    </row>
    <row r="33504">
      <c r="D33504" s="10"/>
      <c r="E33504" s="10"/>
      <c r="G33504" s="81"/>
      <c r="AU33504" s="25"/>
    </row>
    <row r="33505">
      <c r="D33505" s="10"/>
      <c r="E33505" s="10"/>
      <c r="G33505" s="81"/>
      <c r="AU33505" s="25"/>
    </row>
    <row r="33506">
      <c r="D33506" s="10"/>
      <c r="E33506" s="10"/>
      <c r="G33506" s="81"/>
      <c r="AU33506" s="25"/>
    </row>
    <row r="33507">
      <c r="D33507" s="10"/>
      <c r="E33507" s="10"/>
      <c r="G33507" s="81"/>
      <c r="AU33507" s="25"/>
    </row>
    <row r="33508">
      <c r="D33508" s="10"/>
      <c r="E33508" s="10"/>
      <c r="G33508" s="81"/>
      <c r="AU33508" s="25"/>
    </row>
    <row r="33509">
      <c r="D33509" s="10"/>
      <c r="E33509" s="10"/>
      <c r="G33509" s="81"/>
      <c r="AU33509" s="25"/>
    </row>
    <row r="33510">
      <c r="D33510" s="10"/>
      <c r="E33510" s="10"/>
      <c r="G33510" s="81"/>
      <c r="AU33510" s="25"/>
    </row>
    <row r="33511">
      <c r="D33511" s="10"/>
      <c r="E33511" s="10"/>
      <c r="G33511" s="81"/>
      <c r="AU33511" s="25"/>
    </row>
    <row r="33512">
      <c r="D33512" s="10"/>
      <c r="E33512" s="10"/>
      <c r="G33512" s="81"/>
      <c r="AU33512" s="25"/>
    </row>
    <row r="33513">
      <c r="D33513" s="10"/>
      <c r="E33513" s="10"/>
      <c r="G33513" s="81"/>
      <c r="AU33513" s="25"/>
    </row>
    <row r="33514">
      <c r="D33514" s="10"/>
      <c r="E33514" s="10"/>
      <c r="G33514" s="81"/>
      <c r="AU33514" s="25"/>
    </row>
    <row r="33515">
      <c r="D33515" s="10"/>
      <c r="E33515" s="10"/>
      <c r="G33515" s="81"/>
      <c r="AU33515" s="25"/>
    </row>
    <row r="33516">
      <c r="D33516" s="10"/>
      <c r="E33516" s="10"/>
      <c r="G33516" s="81"/>
      <c r="AU33516" s="25"/>
    </row>
    <row r="33517">
      <c r="D33517" s="10"/>
      <c r="E33517" s="10"/>
      <c r="G33517" s="81"/>
      <c r="AU33517" s="25"/>
    </row>
    <row r="33518">
      <c r="D33518" s="10"/>
      <c r="E33518" s="10"/>
      <c r="G33518" s="81"/>
      <c r="AU33518" s="25"/>
    </row>
    <row r="33519">
      <c r="D33519" s="10"/>
      <c r="E33519" s="10"/>
      <c r="G33519" s="81"/>
      <c r="AU33519" s="25"/>
    </row>
    <row r="33520">
      <c r="D33520" s="10"/>
      <c r="E33520" s="10"/>
      <c r="G33520" s="81"/>
      <c r="AU33520" s="25"/>
    </row>
    <row r="33521">
      <c r="D33521" s="10"/>
      <c r="E33521" s="10"/>
      <c r="G33521" s="81"/>
      <c r="AU33521" s="25"/>
    </row>
    <row r="33522">
      <c r="D33522" s="10"/>
      <c r="E33522" s="10"/>
      <c r="G33522" s="81"/>
      <c r="AU33522" s="25"/>
    </row>
    <row r="33523">
      <c r="D33523" s="10"/>
      <c r="E33523" s="10"/>
      <c r="G33523" s="81"/>
      <c r="AU33523" s="25"/>
    </row>
    <row r="33524">
      <c r="D33524" s="10"/>
      <c r="E33524" s="10"/>
      <c r="G33524" s="81"/>
      <c r="AU33524" s="25"/>
    </row>
    <row r="33525">
      <c r="D33525" s="10"/>
      <c r="E33525" s="10"/>
      <c r="G33525" s="81"/>
      <c r="AU33525" s="25"/>
    </row>
    <row r="33526">
      <c r="D33526" s="10"/>
      <c r="E33526" s="10"/>
      <c r="G33526" s="81"/>
      <c r="AU33526" s="25"/>
    </row>
    <row r="33527">
      <c r="D33527" s="10"/>
      <c r="E33527" s="10"/>
      <c r="G33527" s="81"/>
      <c r="AU33527" s="25"/>
    </row>
    <row r="33528">
      <c r="D33528" s="10"/>
      <c r="E33528" s="10"/>
      <c r="G33528" s="81"/>
      <c r="AU33528" s="25"/>
    </row>
    <row r="33529">
      <c r="D33529" s="10"/>
      <c r="E33529" s="10"/>
      <c r="G33529" s="81"/>
      <c r="AU33529" s="25"/>
    </row>
    <row r="33530">
      <c r="D33530" s="10"/>
      <c r="E33530" s="10"/>
      <c r="G33530" s="81"/>
      <c r="AU33530" s="25"/>
    </row>
    <row r="33531">
      <c r="D33531" s="10"/>
      <c r="E33531" s="10"/>
      <c r="G33531" s="81"/>
      <c r="AU33531" s="25"/>
    </row>
    <row r="33532">
      <c r="D33532" s="10"/>
      <c r="E33532" s="10"/>
      <c r="G33532" s="81"/>
      <c r="AU33532" s="25"/>
    </row>
    <row r="33533">
      <c r="D33533" s="10"/>
      <c r="E33533" s="10"/>
      <c r="G33533" s="81"/>
      <c r="AU33533" s="25"/>
    </row>
    <row r="33534">
      <c r="D33534" s="10"/>
      <c r="E33534" s="10"/>
      <c r="G33534" s="81"/>
      <c r="AU33534" s="25"/>
    </row>
    <row r="33535">
      <c r="D33535" s="10"/>
      <c r="E33535" s="10"/>
      <c r="G33535" s="81"/>
      <c r="AU33535" s="25"/>
    </row>
    <row r="33536">
      <c r="D33536" s="10"/>
      <c r="E33536" s="10"/>
      <c r="G33536" s="81"/>
      <c r="AU33536" s="25"/>
    </row>
    <row r="33537">
      <c r="D33537" s="10"/>
      <c r="E33537" s="10"/>
      <c r="G33537" s="81"/>
      <c r="AU33537" s="25"/>
    </row>
    <row r="33538">
      <c r="D33538" s="10"/>
      <c r="E33538" s="10"/>
      <c r="G33538" s="81"/>
      <c r="AU33538" s="25"/>
    </row>
    <row r="33539">
      <c r="D33539" s="10"/>
      <c r="E33539" s="10"/>
      <c r="G33539" s="81"/>
      <c r="AU33539" s="25"/>
    </row>
    <row r="33540">
      <c r="D33540" s="10"/>
      <c r="E33540" s="10"/>
      <c r="G33540" s="81"/>
      <c r="AU33540" s="25"/>
    </row>
    <row r="33541">
      <c r="D33541" s="10"/>
      <c r="E33541" s="10"/>
      <c r="G33541" s="81"/>
      <c r="AU33541" s="25"/>
    </row>
    <row r="33542">
      <c r="D33542" s="10"/>
      <c r="E33542" s="10"/>
      <c r="G33542" s="81"/>
      <c r="AU33542" s="25"/>
    </row>
    <row r="33543">
      <c r="D33543" s="10"/>
      <c r="E33543" s="10"/>
      <c r="G33543" s="81"/>
      <c r="AU33543" s="25"/>
    </row>
    <row r="33544">
      <c r="D33544" s="10"/>
      <c r="E33544" s="10"/>
      <c r="G33544" s="81"/>
      <c r="AU33544" s="25"/>
    </row>
    <row r="33545">
      <c r="D33545" s="10"/>
      <c r="E33545" s="10"/>
      <c r="G33545" s="81"/>
      <c r="AU33545" s="25"/>
    </row>
    <row r="33546">
      <c r="D33546" s="10"/>
      <c r="E33546" s="10"/>
      <c r="G33546" s="81"/>
      <c r="AU33546" s="25"/>
    </row>
    <row r="33547">
      <c r="D33547" s="10"/>
      <c r="E33547" s="10"/>
      <c r="G33547" s="81"/>
      <c r="AU33547" s="25"/>
    </row>
    <row r="33548">
      <c r="D33548" s="10"/>
      <c r="E33548" s="10"/>
      <c r="G33548" s="81"/>
      <c r="AU33548" s="25"/>
    </row>
    <row r="33549">
      <c r="D33549" s="10"/>
      <c r="E33549" s="10"/>
      <c r="G33549" s="81"/>
      <c r="AU33549" s="25"/>
    </row>
    <row r="33550">
      <c r="D33550" s="10"/>
      <c r="E33550" s="10"/>
      <c r="G33550" s="81"/>
      <c r="AU33550" s="25"/>
    </row>
    <row r="33551">
      <c r="D33551" s="10"/>
      <c r="E33551" s="10"/>
      <c r="G33551" s="81"/>
      <c r="AU33551" s="25"/>
    </row>
    <row r="33552">
      <c r="D33552" s="10"/>
      <c r="E33552" s="10"/>
      <c r="G33552" s="81"/>
      <c r="AU33552" s="25"/>
    </row>
    <row r="33553">
      <c r="D33553" s="10"/>
      <c r="E33553" s="10"/>
      <c r="G33553" s="81"/>
      <c r="AU33553" s="25"/>
    </row>
    <row r="33554">
      <c r="D33554" s="10"/>
      <c r="E33554" s="10"/>
      <c r="G33554" s="81"/>
      <c r="AU33554" s="25"/>
    </row>
    <row r="33555">
      <c r="D33555" s="10"/>
      <c r="E33555" s="10"/>
      <c r="G33555" s="81"/>
      <c r="AU33555" s="25"/>
    </row>
    <row r="33556">
      <c r="D33556" s="10"/>
      <c r="E33556" s="10"/>
      <c r="G33556" s="81"/>
      <c r="AU33556" s="25"/>
    </row>
    <row r="33557">
      <c r="D33557" s="10"/>
      <c r="E33557" s="10"/>
      <c r="G33557" s="81"/>
      <c r="AU33557" s="25"/>
    </row>
    <row r="33558">
      <c r="D33558" s="10"/>
      <c r="E33558" s="10"/>
      <c r="G33558" s="81"/>
      <c r="AU33558" s="25"/>
    </row>
    <row r="33559">
      <c r="D33559" s="10"/>
      <c r="E33559" s="10"/>
      <c r="G33559" s="81"/>
      <c r="AU33559" s="25"/>
    </row>
    <row r="33560">
      <c r="D33560" s="10"/>
      <c r="E33560" s="10"/>
      <c r="G33560" s="81"/>
      <c r="AU33560" s="25"/>
    </row>
    <row r="33561">
      <c r="D33561" s="10"/>
      <c r="E33561" s="10"/>
      <c r="G33561" s="81"/>
      <c r="AU33561" s="25"/>
    </row>
    <row r="33562">
      <c r="D33562" s="10"/>
      <c r="E33562" s="10"/>
      <c r="G33562" s="81"/>
      <c r="AU33562" s="25"/>
    </row>
    <row r="33563">
      <c r="D33563" s="10"/>
      <c r="E33563" s="10"/>
      <c r="G33563" s="81"/>
      <c r="AU33563" s="25"/>
    </row>
    <row r="33564">
      <c r="D33564" s="10"/>
      <c r="E33564" s="10"/>
      <c r="G33564" s="81"/>
      <c r="AU33564" s="25"/>
    </row>
    <row r="33565">
      <c r="D33565" s="10"/>
      <c r="E33565" s="10"/>
      <c r="G33565" s="81"/>
      <c r="AU33565" s="25"/>
    </row>
    <row r="33566">
      <c r="D33566" s="10"/>
      <c r="E33566" s="10"/>
      <c r="G33566" s="81"/>
      <c r="AU33566" s="25"/>
    </row>
    <row r="33567">
      <c r="D33567" s="10"/>
      <c r="E33567" s="10"/>
      <c r="G33567" s="81"/>
      <c r="AU33567" s="25"/>
    </row>
    <row r="33568">
      <c r="D33568" s="10"/>
      <c r="E33568" s="10"/>
      <c r="G33568" s="81"/>
      <c r="AU33568" s="25"/>
    </row>
    <row r="33569">
      <c r="D33569" s="10"/>
      <c r="E33569" s="10"/>
      <c r="G33569" s="81"/>
      <c r="AU33569" s="25"/>
    </row>
    <row r="33570">
      <c r="D33570" s="10"/>
      <c r="E33570" s="10"/>
      <c r="G33570" s="81"/>
      <c r="AU33570" s="25"/>
    </row>
    <row r="33571">
      <c r="D33571" s="10"/>
      <c r="E33571" s="10"/>
      <c r="G33571" s="81"/>
      <c r="AU33571" s="25"/>
    </row>
    <row r="33572">
      <c r="D33572" s="10"/>
      <c r="E33572" s="10"/>
      <c r="G33572" s="81"/>
      <c r="AU33572" s="25"/>
    </row>
    <row r="33573">
      <c r="D33573" s="10"/>
      <c r="E33573" s="10"/>
      <c r="G33573" s="81"/>
      <c r="AU33573" s="25"/>
    </row>
    <row r="33574">
      <c r="D33574" s="10"/>
      <c r="E33574" s="10"/>
      <c r="G33574" s="81"/>
      <c r="AU33574" s="25"/>
    </row>
    <row r="33575">
      <c r="D33575" s="10"/>
      <c r="E33575" s="10"/>
      <c r="G33575" s="81"/>
      <c r="AU33575" s="25"/>
    </row>
    <row r="33576">
      <c r="D33576" s="10"/>
      <c r="E33576" s="10"/>
      <c r="G33576" s="81"/>
      <c r="AU33576" s="25"/>
    </row>
    <row r="33577">
      <c r="D33577" s="10"/>
      <c r="E33577" s="10"/>
      <c r="G33577" s="81"/>
      <c r="AU33577" s="25"/>
    </row>
    <row r="33578">
      <c r="D33578" s="10"/>
      <c r="E33578" s="10"/>
      <c r="G33578" s="81"/>
      <c r="AU33578" s="25"/>
    </row>
    <row r="33579">
      <c r="D33579" s="10"/>
      <c r="E33579" s="10"/>
      <c r="G33579" s="81"/>
      <c r="AU33579" s="25"/>
    </row>
    <row r="33580">
      <c r="D33580" s="10"/>
      <c r="E33580" s="10"/>
      <c r="G33580" s="81"/>
      <c r="AU33580" s="25"/>
    </row>
    <row r="33581">
      <c r="D33581" s="10"/>
      <c r="E33581" s="10"/>
      <c r="G33581" s="81"/>
      <c r="AU33581" s="25"/>
    </row>
    <row r="33582">
      <c r="D33582" s="10"/>
      <c r="E33582" s="10"/>
      <c r="G33582" s="81"/>
      <c r="AU33582" s="25"/>
    </row>
    <row r="33583">
      <c r="D33583" s="10"/>
      <c r="E33583" s="10"/>
      <c r="G33583" s="81"/>
      <c r="AU33583" s="25"/>
    </row>
    <row r="33584">
      <c r="D33584" s="10"/>
      <c r="E33584" s="10"/>
      <c r="G33584" s="81"/>
      <c r="AU33584" s="25"/>
    </row>
    <row r="33585">
      <c r="D33585" s="10"/>
      <c r="E33585" s="10"/>
      <c r="G33585" s="81"/>
      <c r="AU33585" s="25"/>
    </row>
    <row r="33586">
      <c r="D33586" s="10"/>
      <c r="E33586" s="10"/>
      <c r="G33586" s="81"/>
      <c r="AU33586" s="25"/>
    </row>
    <row r="33587">
      <c r="D33587" s="10"/>
      <c r="E33587" s="10"/>
      <c r="G33587" s="81"/>
      <c r="AU33587" s="25"/>
    </row>
    <row r="33588">
      <c r="D33588" s="10"/>
      <c r="E33588" s="10"/>
      <c r="G33588" s="81"/>
      <c r="AU33588" s="25"/>
    </row>
    <row r="33589">
      <c r="D33589" s="10"/>
      <c r="E33589" s="10"/>
      <c r="G33589" s="81"/>
      <c r="AU33589" s="25"/>
    </row>
    <row r="33590">
      <c r="D33590" s="10"/>
      <c r="E33590" s="10"/>
      <c r="G33590" s="81"/>
      <c r="AU33590" s="25"/>
    </row>
    <row r="33591">
      <c r="D33591" s="10"/>
      <c r="E33591" s="10"/>
      <c r="G33591" s="81"/>
      <c r="AU33591" s="25"/>
    </row>
    <row r="33592">
      <c r="D33592" s="10"/>
      <c r="E33592" s="10"/>
      <c r="G33592" s="81"/>
      <c r="AU33592" s="25"/>
    </row>
    <row r="33593">
      <c r="D33593" s="10"/>
      <c r="E33593" s="10"/>
      <c r="G33593" s="81"/>
      <c r="AU33593" s="25"/>
    </row>
    <row r="33594">
      <c r="D33594" s="10"/>
      <c r="E33594" s="10"/>
      <c r="G33594" s="81"/>
      <c r="AU33594" s="25"/>
    </row>
    <row r="33595">
      <c r="D33595" s="10"/>
      <c r="E33595" s="10"/>
      <c r="G33595" s="81"/>
      <c r="AU33595" s="25"/>
    </row>
    <row r="33596">
      <c r="D33596" s="10"/>
      <c r="E33596" s="10"/>
      <c r="G33596" s="81"/>
      <c r="AU33596" s="25"/>
    </row>
    <row r="33597">
      <c r="D33597" s="10"/>
      <c r="E33597" s="10"/>
      <c r="G33597" s="81"/>
      <c r="AU33597" s="25"/>
    </row>
    <row r="33598">
      <c r="D33598" s="10"/>
      <c r="E33598" s="10"/>
      <c r="G33598" s="81"/>
      <c r="AU33598" s="25"/>
    </row>
    <row r="33599">
      <c r="D33599" s="10"/>
      <c r="E33599" s="10"/>
      <c r="G33599" s="81"/>
      <c r="AU33599" s="25"/>
    </row>
    <row r="33600">
      <c r="D33600" s="10"/>
      <c r="E33600" s="10"/>
      <c r="G33600" s="81"/>
      <c r="AU33600" s="25"/>
    </row>
    <row r="33601">
      <c r="D33601" s="10"/>
      <c r="E33601" s="10"/>
      <c r="G33601" s="81"/>
      <c r="AU33601" s="25"/>
    </row>
    <row r="33602">
      <c r="D33602" s="10"/>
      <c r="E33602" s="10"/>
      <c r="G33602" s="81"/>
      <c r="AU33602" s="25"/>
    </row>
    <row r="33603">
      <c r="D33603" s="10"/>
      <c r="E33603" s="10"/>
      <c r="G33603" s="81"/>
      <c r="AU33603" s="25"/>
    </row>
    <row r="33604">
      <c r="D33604" s="10"/>
      <c r="E33604" s="10"/>
      <c r="G33604" s="81"/>
      <c r="AU33604" s="25"/>
    </row>
    <row r="33605">
      <c r="D33605" s="10"/>
      <c r="E33605" s="10"/>
      <c r="G33605" s="81"/>
      <c r="AU33605" s="25"/>
    </row>
    <row r="33606">
      <c r="D33606" s="10"/>
      <c r="E33606" s="10"/>
      <c r="G33606" s="81"/>
      <c r="AU33606" s="25"/>
    </row>
    <row r="33607">
      <c r="D33607" s="10"/>
      <c r="E33607" s="10"/>
      <c r="G33607" s="81"/>
      <c r="AU33607" s="25"/>
    </row>
    <row r="33608">
      <c r="D33608" s="10"/>
      <c r="E33608" s="10"/>
      <c r="G33608" s="81"/>
      <c r="AU33608" s="25"/>
    </row>
    <row r="33609">
      <c r="D33609" s="10"/>
      <c r="E33609" s="10"/>
      <c r="G33609" s="81"/>
      <c r="AU33609" s="25"/>
    </row>
    <row r="33610">
      <c r="D33610" s="10"/>
      <c r="E33610" s="10"/>
      <c r="G33610" s="81"/>
      <c r="AU33610" s="25"/>
    </row>
    <row r="33611">
      <c r="D33611" s="10"/>
      <c r="E33611" s="10"/>
      <c r="G33611" s="81"/>
      <c r="AU33611" s="25"/>
    </row>
    <row r="33612">
      <c r="D33612" s="10"/>
      <c r="E33612" s="10"/>
      <c r="G33612" s="81"/>
      <c r="AU33612" s="25"/>
    </row>
    <row r="33613">
      <c r="D33613" s="10"/>
      <c r="E33613" s="10"/>
      <c r="G33613" s="81"/>
      <c r="AU33613" s="25"/>
    </row>
    <row r="33614">
      <c r="D33614" s="10"/>
      <c r="E33614" s="10"/>
      <c r="G33614" s="81"/>
      <c r="AU33614" s="25"/>
    </row>
    <row r="33615">
      <c r="D33615" s="10"/>
      <c r="E33615" s="10"/>
      <c r="G33615" s="81"/>
      <c r="AU33615" s="25"/>
    </row>
    <row r="33616">
      <c r="D33616" s="10"/>
      <c r="E33616" s="10"/>
      <c r="G33616" s="81"/>
      <c r="AU33616" s="25"/>
    </row>
    <row r="33617">
      <c r="D33617" s="10"/>
      <c r="E33617" s="10"/>
      <c r="G33617" s="81"/>
      <c r="AU33617" s="25"/>
    </row>
    <row r="33618">
      <c r="D33618" s="10"/>
      <c r="E33618" s="10"/>
      <c r="G33618" s="81"/>
      <c r="AU33618" s="25"/>
    </row>
    <row r="33619">
      <c r="D33619" s="10"/>
      <c r="E33619" s="10"/>
      <c r="G33619" s="81"/>
      <c r="AU33619" s="25"/>
    </row>
    <row r="33620">
      <c r="D33620" s="10"/>
      <c r="E33620" s="10"/>
      <c r="G33620" s="81"/>
      <c r="AU33620" s="25"/>
    </row>
    <row r="33621">
      <c r="D33621" s="10"/>
      <c r="E33621" s="10"/>
      <c r="G33621" s="81"/>
      <c r="AU33621" s="25"/>
    </row>
    <row r="33622">
      <c r="D33622" s="10"/>
      <c r="E33622" s="10"/>
      <c r="G33622" s="81"/>
      <c r="AU33622" s="25"/>
    </row>
    <row r="33623">
      <c r="D33623" s="10"/>
      <c r="E33623" s="10"/>
      <c r="G33623" s="81"/>
      <c r="AU33623" s="25"/>
    </row>
    <row r="33624">
      <c r="D33624" s="10"/>
      <c r="E33624" s="10"/>
      <c r="G33624" s="81"/>
      <c r="AU33624" s="25"/>
    </row>
    <row r="33625">
      <c r="D33625" s="10"/>
      <c r="E33625" s="10"/>
      <c r="G33625" s="81"/>
      <c r="AU33625" s="25"/>
    </row>
    <row r="33626">
      <c r="D33626" s="10"/>
      <c r="E33626" s="10"/>
      <c r="G33626" s="81"/>
      <c r="AU33626" s="25"/>
    </row>
    <row r="33627">
      <c r="D33627" s="10"/>
      <c r="E33627" s="10"/>
      <c r="G33627" s="81"/>
      <c r="AU33627" s="25"/>
    </row>
    <row r="33628">
      <c r="D33628" s="10"/>
      <c r="E33628" s="10"/>
      <c r="G33628" s="81"/>
      <c r="AU33628" s="25"/>
    </row>
    <row r="33629">
      <c r="D33629" s="10"/>
      <c r="E33629" s="10"/>
      <c r="G33629" s="81"/>
      <c r="AU33629" s="25"/>
    </row>
    <row r="33630">
      <c r="D33630" s="10"/>
      <c r="E33630" s="10"/>
      <c r="G33630" s="81"/>
      <c r="AU33630" s="25"/>
    </row>
    <row r="33631">
      <c r="D33631" s="10"/>
      <c r="E33631" s="10"/>
      <c r="G33631" s="81"/>
      <c r="AU33631" s="25"/>
    </row>
    <row r="33632">
      <c r="D33632" s="10"/>
      <c r="E33632" s="10"/>
      <c r="G33632" s="81"/>
      <c r="AU33632" s="25"/>
    </row>
    <row r="33633">
      <c r="D33633" s="10"/>
      <c r="E33633" s="10"/>
      <c r="G33633" s="81"/>
      <c r="AU33633" s="25"/>
    </row>
    <row r="33634">
      <c r="D33634" s="10"/>
      <c r="E33634" s="10"/>
      <c r="G33634" s="81"/>
      <c r="AU33634" s="25"/>
    </row>
    <row r="33635">
      <c r="D33635" s="10"/>
      <c r="E33635" s="10"/>
      <c r="G33635" s="81"/>
      <c r="AU33635" s="25"/>
    </row>
    <row r="33636">
      <c r="D33636" s="10"/>
      <c r="E33636" s="10"/>
      <c r="G33636" s="81"/>
      <c r="AU33636" s="25"/>
    </row>
    <row r="33637">
      <c r="D33637" s="10"/>
      <c r="E33637" s="10"/>
      <c r="G33637" s="81"/>
      <c r="AU33637" s="25"/>
    </row>
    <row r="33638">
      <c r="D33638" s="10"/>
      <c r="E33638" s="10"/>
      <c r="G33638" s="81"/>
      <c r="AU33638" s="25"/>
    </row>
    <row r="33639">
      <c r="D33639" s="10"/>
      <c r="E33639" s="10"/>
      <c r="G33639" s="81"/>
      <c r="AU33639" s="25"/>
    </row>
    <row r="33640">
      <c r="D33640" s="10"/>
      <c r="E33640" s="10"/>
      <c r="G33640" s="81"/>
      <c r="AU33640" s="25"/>
    </row>
    <row r="33641">
      <c r="D33641" s="10"/>
      <c r="E33641" s="10"/>
      <c r="G33641" s="81"/>
      <c r="AU33641" s="25"/>
    </row>
    <row r="33642">
      <c r="D33642" s="10"/>
      <c r="E33642" s="10"/>
      <c r="G33642" s="81"/>
      <c r="AU33642" s="25"/>
    </row>
    <row r="33643">
      <c r="D33643" s="10"/>
      <c r="E33643" s="10"/>
      <c r="G33643" s="81"/>
      <c r="AU33643" s="25"/>
    </row>
    <row r="33644">
      <c r="D33644" s="10"/>
      <c r="E33644" s="10"/>
      <c r="G33644" s="81"/>
      <c r="AU33644" s="25"/>
    </row>
    <row r="33645">
      <c r="D33645" s="10"/>
      <c r="E33645" s="10"/>
      <c r="G33645" s="81"/>
      <c r="AU33645" s="25"/>
    </row>
    <row r="33646">
      <c r="D33646" s="10"/>
      <c r="E33646" s="10"/>
      <c r="G33646" s="81"/>
      <c r="AU33646" s="25"/>
    </row>
    <row r="33647">
      <c r="D33647" s="10"/>
      <c r="E33647" s="10"/>
      <c r="G33647" s="81"/>
      <c r="AU33647" s="25"/>
    </row>
    <row r="33648">
      <c r="D33648" s="10"/>
      <c r="E33648" s="10"/>
      <c r="G33648" s="81"/>
      <c r="AU33648" s="25"/>
    </row>
    <row r="33649">
      <c r="D33649" s="10"/>
      <c r="E33649" s="10"/>
      <c r="G33649" s="81"/>
      <c r="AU33649" s="25"/>
    </row>
    <row r="33650">
      <c r="D33650" s="10"/>
      <c r="E33650" s="10"/>
      <c r="G33650" s="81"/>
      <c r="AU33650" s="25"/>
    </row>
    <row r="33651">
      <c r="D33651" s="10"/>
      <c r="E33651" s="10"/>
      <c r="G33651" s="81"/>
      <c r="AU33651" s="25"/>
    </row>
    <row r="33652">
      <c r="D33652" s="10"/>
      <c r="E33652" s="10"/>
      <c r="G33652" s="81"/>
      <c r="AU33652" s="25"/>
    </row>
    <row r="33653">
      <c r="D33653" s="10"/>
      <c r="E33653" s="10"/>
      <c r="G33653" s="81"/>
      <c r="AU33653" s="25"/>
    </row>
    <row r="33654">
      <c r="D33654" s="10"/>
      <c r="E33654" s="10"/>
      <c r="G33654" s="81"/>
      <c r="AU33654" s="25"/>
    </row>
    <row r="33655">
      <c r="D33655" s="10"/>
      <c r="E33655" s="10"/>
      <c r="G33655" s="81"/>
      <c r="AU33655" s="25"/>
    </row>
    <row r="33656">
      <c r="D33656" s="10"/>
      <c r="E33656" s="10"/>
      <c r="G33656" s="81"/>
      <c r="AU33656" s="25"/>
    </row>
    <row r="33657">
      <c r="D33657" s="10"/>
      <c r="E33657" s="10"/>
      <c r="G33657" s="81"/>
      <c r="AU33657" s="25"/>
    </row>
    <row r="33658">
      <c r="D33658" s="10"/>
      <c r="E33658" s="10"/>
      <c r="G33658" s="81"/>
      <c r="AU33658" s="25"/>
    </row>
    <row r="33659">
      <c r="D33659" s="10"/>
      <c r="E33659" s="10"/>
      <c r="G33659" s="81"/>
      <c r="AU33659" s="25"/>
    </row>
    <row r="33660">
      <c r="D33660" s="10"/>
      <c r="E33660" s="10"/>
      <c r="G33660" s="81"/>
      <c r="AU33660" s="25"/>
    </row>
    <row r="33661">
      <c r="D33661" s="10"/>
      <c r="E33661" s="10"/>
      <c r="G33661" s="81"/>
      <c r="AU33661" s="25"/>
    </row>
    <row r="33662">
      <c r="D33662" s="10"/>
      <c r="E33662" s="10"/>
      <c r="G33662" s="81"/>
      <c r="AU33662" s="25"/>
    </row>
    <row r="33663">
      <c r="D33663" s="10"/>
      <c r="E33663" s="10"/>
      <c r="G33663" s="81"/>
      <c r="AU33663" s="25"/>
    </row>
    <row r="33664">
      <c r="D33664" s="10"/>
      <c r="E33664" s="10"/>
      <c r="G33664" s="81"/>
      <c r="AU33664" s="25"/>
    </row>
    <row r="33665">
      <c r="D33665" s="10"/>
      <c r="E33665" s="10"/>
      <c r="G33665" s="81"/>
      <c r="AU33665" s="25"/>
    </row>
    <row r="33666">
      <c r="D33666" s="10"/>
      <c r="E33666" s="10"/>
      <c r="G33666" s="81"/>
      <c r="AU33666" s="25"/>
    </row>
    <row r="33667">
      <c r="D33667" s="10"/>
      <c r="E33667" s="10"/>
      <c r="G33667" s="81"/>
      <c r="AU33667" s="25"/>
    </row>
    <row r="33668">
      <c r="D33668" s="10"/>
      <c r="E33668" s="10"/>
      <c r="G33668" s="81"/>
      <c r="AU33668" s="25"/>
    </row>
    <row r="33669">
      <c r="D33669" s="10"/>
      <c r="E33669" s="10"/>
      <c r="G33669" s="81"/>
      <c r="AU33669" s="25"/>
    </row>
    <row r="33670">
      <c r="D33670" s="10"/>
      <c r="E33670" s="10"/>
      <c r="G33670" s="81"/>
      <c r="AU33670" s="25"/>
    </row>
    <row r="33671">
      <c r="D33671" s="10"/>
      <c r="E33671" s="10"/>
      <c r="G33671" s="81"/>
      <c r="AU33671" s="25"/>
    </row>
    <row r="33672">
      <c r="D33672" s="10"/>
      <c r="E33672" s="10"/>
      <c r="G33672" s="81"/>
      <c r="AU33672" s="25"/>
    </row>
    <row r="33673">
      <c r="D33673" s="10"/>
      <c r="E33673" s="10"/>
      <c r="G33673" s="81"/>
      <c r="AU33673" s="25"/>
    </row>
    <row r="33674">
      <c r="D33674" s="10"/>
      <c r="E33674" s="10"/>
      <c r="G33674" s="81"/>
      <c r="AU33674" s="25"/>
    </row>
    <row r="33675">
      <c r="D33675" s="10"/>
      <c r="E33675" s="10"/>
      <c r="G33675" s="81"/>
      <c r="AU33675" s="25"/>
    </row>
    <row r="33676">
      <c r="D33676" s="10"/>
      <c r="E33676" s="10"/>
      <c r="G33676" s="81"/>
      <c r="AU33676" s="25"/>
    </row>
    <row r="33677">
      <c r="D33677" s="10"/>
      <c r="E33677" s="10"/>
      <c r="G33677" s="81"/>
      <c r="AU33677" s="25"/>
    </row>
    <row r="33678">
      <c r="D33678" s="10"/>
      <c r="E33678" s="10"/>
      <c r="G33678" s="81"/>
      <c r="AU33678" s="25"/>
    </row>
    <row r="33679">
      <c r="D33679" s="10"/>
      <c r="E33679" s="10"/>
      <c r="G33679" s="81"/>
      <c r="AU33679" s="25"/>
    </row>
    <row r="33680">
      <c r="D33680" s="10"/>
      <c r="E33680" s="10"/>
      <c r="G33680" s="81"/>
      <c r="AU33680" s="25"/>
    </row>
    <row r="33681">
      <c r="D33681" s="10"/>
      <c r="E33681" s="10"/>
      <c r="G33681" s="81"/>
      <c r="AU33681" s="25"/>
    </row>
    <row r="33682">
      <c r="D33682" s="10"/>
      <c r="E33682" s="10"/>
      <c r="G33682" s="81"/>
      <c r="AU33682" s="25"/>
    </row>
    <row r="33683">
      <c r="D33683" s="10"/>
      <c r="E33683" s="10"/>
      <c r="G33683" s="81"/>
      <c r="AU33683" s="25"/>
    </row>
    <row r="33684">
      <c r="D33684" s="10"/>
      <c r="E33684" s="10"/>
      <c r="G33684" s="81"/>
      <c r="AU33684" s="25"/>
    </row>
    <row r="33685">
      <c r="D33685" s="10"/>
      <c r="E33685" s="10"/>
      <c r="G33685" s="81"/>
      <c r="AU33685" s="25"/>
    </row>
    <row r="33686">
      <c r="D33686" s="10"/>
      <c r="E33686" s="10"/>
      <c r="G33686" s="81"/>
      <c r="AU33686" s="25"/>
    </row>
    <row r="33687">
      <c r="D33687" s="10"/>
      <c r="E33687" s="10"/>
      <c r="G33687" s="81"/>
      <c r="AU33687" s="25"/>
    </row>
    <row r="33688">
      <c r="D33688" s="10"/>
      <c r="E33688" s="10"/>
      <c r="G33688" s="81"/>
      <c r="AU33688" s="25"/>
    </row>
    <row r="33689">
      <c r="D33689" s="10"/>
      <c r="E33689" s="10"/>
      <c r="G33689" s="81"/>
      <c r="AU33689" s="25"/>
    </row>
    <row r="33690">
      <c r="D33690" s="10"/>
      <c r="E33690" s="10"/>
      <c r="G33690" s="81"/>
      <c r="AU33690" s="25"/>
    </row>
    <row r="33691">
      <c r="D33691" s="10"/>
      <c r="E33691" s="10"/>
      <c r="G33691" s="81"/>
      <c r="AU33691" s="25"/>
    </row>
    <row r="33692">
      <c r="D33692" s="10"/>
      <c r="E33692" s="10"/>
      <c r="G33692" s="81"/>
      <c r="AU33692" s="25"/>
    </row>
    <row r="33693">
      <c r="D33693" s="10"/>
      <c r="E33693" s="10"/>
      <c r="G33693" s="81"/>
      <c r="AU33693" s="25"/>
    </row>
    <row r="33694">
      <c r="D33694" s="10"/>
      <c r="E33694" s="10"/>
      <c r="G33694" s="81"/>
      <c r="AU33694" s="25"/>
    </row>
    <row r="33695">
      <c r="D33695" s="10"/>
      <c r="E33695" s="10"/>
      <c r="G33695" s="81"/>
      <c r="AU33695" s="25"/>
    </row>
    <row r="33696">
      <c r="D33696" s="10"/>
      <c r="E33696" s="10"/>
      <c r="G33696" s="81"/>
      <c r="AU33696" s="25"/>
    </row>
    <row r="33697">
      <c r="D33697" s="10"/>
      <c r="E33697" s="10"/>
      <c r="G33697" s="81"/>
      <c r="AU33697" s="25"/>
    </row>
    <row r="33698">
      <c r="D33698" s="10"/>
      <c r="E33698" s="10"/>
      <c r="G33698" s="81"/>
      <c r="AU33698" s="25"/>
    </row>
    <row r="33699">
      <c r="D33699" s="10"/>
      <c r="E33699" s="10"/>
      <c r="G33699" s="81"/>
      <c r="AU33699" s="25"/>
    </row>
    <row r="33700">
      <c r="D33700" s="10"/>
      <c r="E33700" s="10"/>
      <c r="G33700" s="81"/>
      <c r="AU33700" s="25"/>
    </row>
    <row r="33701">
      <c r="D33701" s="10"/>
      <c r="E33701" s="10"/>
      <c r="G33701" s="81"/>
      <c r="AU33701" s="25"/>
    </row>
    <row r="33702">
      <c r="D33702" s="10"/>
      <c r="E33702" s="10"/>
      <c r="G33702" s="81"/>
      <c r="AU33702" s="25"/>
    </row>
    <row r="33703">
      <c r="D33703" s="10"/>
      <c r="E33703" s="10"/>
      <c r="G33703" s="81"/>
      <c r="AU33703" s="25"/>
    </row>
    <row r="33704">
      <c r="D33704" s="10"/>
      <c r="E33704" s="10"/>
      <c r="G33704" s="81"/>
      <c r="AU33704" s="25"/>
    </row>
    <row r="33705">
      <c r="D33705" s="10"/>
      <c r="E33705" s="10"/>
      <c r="G33705" s="81"/>
      <c r="AU33705" s="25"/>
    </row>
    <row r="33706">
      <c r="D33706" s="10"/>
      <c r="E33706" s="10"/>
      <c r="G33706" s="81"/>
      <c r="AU33706" s="25"/>
    </row>
    <row r="33707">
      <c r="D33707" s="10"/>
      <c r="E33707" s="10"/>
      <c r="G33707" s="81"/>
      <c r="AU33707" s="25"/>
    </row>
    <row r="33708">
      <c r="D33708" s="10"/>
      <c r="E33708" s="10"/>
      <c r="G33708" s="81"/>
      <c r="AU33708" s="25"/>
    </row>
    <row r="33709">
      <c r="D33709" s="10"/>
      <c r="E33709" s="10"/>
      <c r="G33709" s="81"/>
      <c r="AU33709" s="25"/>
    </row>
    <row r="33710">
      <c r="D33710" s="10"/>
      <c r="E33710" s="10"/>
      <c r="G33710" s="81"/>
      <c r="AU33710" s="25"/>
    </row>
    <row r="33711">
      <c r="D33711" s="10"/>
      <c r="E33711" s="10"/>
      <c r="G33711" s="81"/>
      <c r="AU33711" s="25"/>
    </row>
    <row r="33712">
      <c r="D33712" s="10"/>
      <c r="E33712" s="10"/>
      <c r="G33712" s="81"/>
      <c r="AU33712" s="25"/>
    </row>
    <row r="33713">
      <c r="D33713" s="10"/>
      <c r="E33713" s="10"/>
      <c r="G33713" s="81"/>
      <c r="AU33713" s="25"/>
    </row>
    <row r="33714">
      <c r="D33714" s="10"/>
      <c r="E33714" s="10"/>
      <c r="G33714" s="81"/>
      <c r="AU33714" s="25"/>
    </row>
    <row r="33715">
      <c r="D33715" s="10"/>
      <c r="E33715" s="10"/>
      <c r="G33715" s="81"/>
      <c r="AU33715" s="25"/>
    </row>
    <row r="33716">
      <c r="D33716" s="10"/>
      <c r="E33716" s="10"/>
      <c r="G33716" s="81"/>
      <c r="AU33716" s="25"/>
    </row>
    <row r="33717">
      <c r="D33717" s="10"/>
      <c r="E33717" s="10"/>
      <c r="G33717" s="81"/>
      <c r="AU33717" s="25"/>
    </row>
    <row r="33718">
      <c r="D33718" s="10"/>
      <c r="E33718" s="10"/>
      <c r="G33718" s="81"/>
      <c r="AU33718" s="25"/>
    </row>
    <row r="33719">
      <c r="D33719" s="10"/>
      <c r="E33719" s="10"/>
      <c r="G33719" s="81"/>
      <c r="AU33719" s="25"/>
    </row>
    <row r="33720">
      <c r="D33720" s="10"/>
      <c r="E33720" s="10"/>
      <c r="G33720" s="81"/>
      <c r="AU33720" s="25"/>
    </row>
    <row r="33721">
      <c r="D33721" s="10"/>
      <c r="E33721" s="10"/>
      <c r="G33721" s="81"/>
      <c r="AU33721" s="25"/>
    </row>
    <row r="33722">
      <c r="D33722" s="10"/>
      <c r="E33722" s="10"/>
      <c r="G33722" s="81"/>
      <c r="AU33722" s="25"/>
    </row>
    <row r="33723">
      <c r="D33723" s="10"/>
      <c r="E33723" s="10"/>
      <c r="G33723" s="81"/>
      <c r="AU33723" s="25"/>
    </row>
    <row r="33724">
      <c r="D33724" s="10"/>
      <c r="E33724" s="10"/>
      <c r="G33724" s="81"/>
      <c r="AU33724" s="25"/>
    </row>
    <row r="33725">
      <c r="D33725" s="10"/>
      <c r="E33725" s="10"/>
      <c r="G33725" s="81"/>
      <c r="AU33725" s="25"/>
    </row>
    <row r="33726">
      <c r="D33726" s="10"/>
      <c r="E33726" s="10"/>
      <c r="G33726" s="81"/>
      <c r="AU33726" s="25"/>
    </row>
    <row r="33727">
      <c r="D33727" s="10"/>
      <c r="E33727" s="10"/>
      <c r="G33727" s="81"/>
      <c r="AU33727" s="25"/>
    </row>
    <row r="33728">
      <c r="D33728" s="10"/>
      <c r="E33728" s="10"/>
      <c r="G33728" s="81"/>
      <c r="AU33728" s="25"/>
    </row>
    <row r="33729">
      <c r="D33729" s="10"/>
      <c r="E33729" s="10"/>
      <c r="G33729" s="81"/>
      <c r="AU33729" s="25"/>
    </row>
    <row r="33730">
      <c r="D33730" s="10"/>
      <c r="E33730" s="10"/>
      <c r="G33730" s="81"/>
      <c r="AU33730" s="25"/>
    </row>
    <row r="33731">
      <c r="D33731" s="10"/>
      <c r="E33731" s="10"/>
      <c r="G33731" s="81"/>
      <c r="AU33731" s="25"/>
    </row>
    <row r="33732">
      <c r="D33732" s="10"/>
      <c r="E33732" s="10"/>
      <c r="G33732" s="81"/>
      <c r="AU33732" s="25"/>
    </row>
    <row r="33733">
      <c r="D33733" s="10"/>
      <c r="E33733" s="10"/>
      <c r="G33733" s="81"/>
      <c r="AU33733" s="25"/>
    </row>
    <row r="33734">
      <c r="D33734" s="10"/>
      <c r="E33734" s="10"/>
      <c r="G33734" s="81"/>
      <c r="AU33734" s="25"/>
    </row>
    <row r="33735">
      <c r="D33735" s="10"/>
      <c r="E33735" s="10"/>
      <c r="G33735" s="81"/>
      <c r="AU33735" s="25"/>
    </row>
    <row r="33736">
      <c r="D33736" s="10"/>
      <c r="E33736" s="10"/>
      <c r="G33736" s="81"/>
      <c r="AU33736" s="25"/>
    </row>
    <row r="33737">
      <c r="D33737" s="10"/>
      <c r="E33737" s="10"/>
      <c r="G33737" s="81"/>
      <c r="AU33737" s="25"/>
    </row>
    <row r="33738">
      <c r="D33738" s="10"/>
      <c r="E33738" s="10"/>
      <c r="G33738" s="81"/>
      <c r="AU33738" s="25"/>
    </row>
    <row r="33739">
      <c r="D33739" s="10"/>
      <c r="E33739" s="10"/>
      <c r="G33739" s="81"/>
      <c r="AU33739" s="25"/>
    </row>
    <row r="33740">
      <c r="D33740" s="10"/>
      <c r="E33740" s="10"/>
      <c r="G33740" s="81"/>
      <c r="AU33740" s="25"/>
    </row>
    <row r="33741">
      <c r="D33741" s="10"/>
      <c r="E33741" s="10"/>
      <c r="G33741" s="81"/>
      <c r="AU33741" s="25"/>
    </row>
    <row r="33742">
      <c r="D33742" s="10"/>
      <c r="E33742" s="10"/>
      <c r="G33742" s="81"/>
      <c r="AU33742" s="25"/>
    </row>
    <row r="33743">
      <c r="D33743" s="10"/>
      <c r="E33743" s="10"/>
      <c r="G33743" s="81"/>
      <c r="AU33743" s="25"/>
    </row>
    <row r="33744">
      <c r="D33744" s="10"/>
      <c r="E33744" s="10"/>
      <c r="G33744" s="81"/>
      <c r="AU33744" s="25"/>
    </row>
    <row r="33745">
      <c r="D33745" s="10"/>
      <c r="E33745" s="10"/>
      <c r="G33745" s="81"/>
      <c r="AU33745" s="25"/>
    </row>
    <row r="33746">
      <c r="D33746" s="10"/>
      <c r="E33746" s="10"/>
      <c r="G33746" s="81"/>
      <c r="AU33746" s="25"/>
    </row>
    <row r="33747">
      <c r="D33747" s="10"/>
      <c r="E33747" s="10"/>
      <c r="G33747" s="81"/>
      <c r="AU33747" s="25"/>
    </row>
    <row r="33748">
      <c r="D33748" s="10"/>
      <c r="E33748" s="10"/>
      <c r="G33748" s="81"/>
      <c r="AU33748" s="25"/>
    </row>
    <row r="33749">
      <c r="D33749" s="10"/>
      <c r="E33749" s="10"/>
      <c r="G33749" s="81"/>
      <c r="AU33749" s="25"/>
    </row>
    <row r="33750">
      <c r="D33750" s="10"/>
      <c r="E33750" s="10"/>
      <c r="G33750" s="81"/>
      <c r="AU33750" s="25"/>
    </row>
    <row r="33751">
      <c r="D33751" s="10"/>
      <c r="E33751" s="10"/>
      <c r="G33751" s="81"/>
      <c r="AU33751" s="25"/>
    </row>
    <row r="33752">
      <c r="D33752" s="10"/>
      <c r="E33752" s="10"/>
      <c r="G33752" s="81"/>
      <c r="AU33752" s="25"/>
    </row>
    <row r="33753">
      <c r="D33753" s="10"/>
      <c r="E33753" s="10"/>
      <c r="G33753" s="81"/>
      <c r="AU33753" s="25"/>
    </row>
    <row r="33754">
      <c r="D33754" s="10"/>
      <c r="E33754" s="10"/>
      <c r="G33754" s="81"/>
      <c r="AU33754" s="25"/>
    </row>
    <row r="33755">
      <c r="D33755" s="10"/>
      <c r="E33755" s="10"/>
      <c r="G33755" s="81"/>
      <c r="AU33755" s="25"/>
    </row>
    <row r="33756">
      <c r="D33756" s="10"/>
      <c r="E33756" s="10"/>
      <c r="G33756" s="81"/>
      <c r="AU33756" s="25"/>
    </row>
    <row r="33757">
      <c r="D33757" s="10"/>
      <c r="E33757" s="10"/>
      <c r="G33757" s="81"/>
      <c r="AU33757" s="25"/>
    </row>
    <row r="33758">
      <c r="D33758" s="10"/>
      <c r="E33758" s="10"/>
      <c r="G33758" s="81"/>
      <c r="AU33758" s="25"/>
    </row>
    <row r="33759">
      <c r="D33759" s="10"/>
      <c r="E33759" s="10"/>
      <c r="G33759" s="81"/>
      <c r="AU33759" s="25"/>
    </row>
    <row r="33760">
      <c r="D33760" s="10"/>
      <c r="E33760" s="10"/>
      <c r="G33760" s="81"/>
      <c r="AU33760" s="25"/>
    </row>
    <row r="33761">
      <c r="D33761" s="10"/>
      <c r="E33761" s="10"/>
      <c r="G33761" s="81"/>
      <c r="AU33761" s="25"/>
    </row>
    <row r="33762">
      <c r="D33762" s="10"/>
      <c r="E33762" s="10"/>
      <c r="G33762" s="81"/>
      <c r="AU33762" s="25"/>
    </row>
    <row r="33763">
      <c r="D33763" s="10"/>
      <c r="E33763" s="10"/>
      <c r="G33763" s="81"/>
      <c r="AU33763" s="25"/>
    </row>
    <row r="33764">
      <c r="D33764" s="10"/>
      <c r="E33764" s="10"/>
      <c r="G33764" s="81"/>
      <c r="AU33764" s="25"/>
    </row>
    <row r="33765">
      <c r="D33765" s="10"/>
      <c r="E33765" s="10"/>
      <c r="G33765" s="81"/>
      <c r="AU33765" s="25"/>
    </row>
    <row r="33766">
      <c r="D33766" s="10"/>
      <c r="E33766" s="10"/>
      <c r="G33766" s="81"/>
      <c r="AU33766" s="25"/>
    </row>
    <row r="33767">
      <c r="D33767" s="10"/>
      <c r="E33767" s="10"/>
      <c r="G33767" s="81"/>
      <c r="AU33767" s="25"/>
    </row>
    <row r="33768">
      <c r="D33768" s="10"/>
      <c r="E33768" s="10"/>
      <c r="G33768" s="81"/>
      <c r="AU33768" s="25"/>
    </row>
    <row r="33769">
      <c r="D33769" s="10"/>
      <c r="E33769" s="10"/>
      <c r="G33769" s="81"/>
      <c r="AU33769" s="25"/>
    </row>
    <row r="33770">
      <c r="D33770" s="10"/>
      <c r="E33770" s="10"/>
      <c r="G33770" s="81"/>
      <c r="AU33770" s="25"/>
    </row>
    <row r="33771">
      <c r="D33771" s="10"/>
      <c r="E33771" s="10"/>
      <c r="G33771" s="81"/>
      <c r="AU33771" s="25"/>
    </row>
    <row r="33772">
      <c r="D33772" s="10"/>
      <c r="E33772" s="10"/>
      <c r="G33772" s="81"/>
      <c r="AU33772" s="25"/>
    </row>
    <row r="33773">
      <c r="D33773" s="10"/>
      <c r="E33773" s="10"/>
      <c r="G33773" s="81"/>
      <c r="AU33773" s="25"/>
    </row>
    <row r="33774">
      <c r="D33774" s="10"/>
      <c r="E33774" s="10"/>
      <c r="G33774" s="81"/>
      <c r="AU33774" s="25"/>
    </row>
    <row r="33775">
      <c r="D33775" s="10"/>
      <c r="E33775" s="10"/>
      <c r="G33775" s="81"/>
      <c r="AU33775" s="25"/>
    </row>
    <row r="33776">
      <c r="D33776" s="10"/>
      <c r="E33776" s="10"/>
      <c r="G33776" s="81"/>
      <c r="AU33776" s="25"/>
    </row>
    <row r="33777">
      <c r="D33777" s="10"/>
      <c r="E33777" s="10"/>
      <c r="G33777" s="81"/>
      <c r="AU33777" s="25"/>
    </row>
    <row r="33778">
      <c r="D33778" s="10"/>
      <c r="E33778" s="10"/>
      <c r="G33778" s="81"/>
      <c r="AU33778" s="25"/>
    </row>
    <row r="33779">
      <c r="D33779" s="10"/>
      <c r="E33779" s="10"/>
      <c r="G33779" s="81"/>
      <c r="AU33779" s="25"/>
    </row>
    <row r="33780">
      <c r="D33780" s="10"/>
      <c r="E33780" s="10"/>
      <c r="G33780" s="81"/>
      <c r="AU33780" s="25"/>
    </row>
    <row r="33781">
      <c r="D33781" s="10"/>
      <c r="E33781" s="10"/>
      <c r="G33781" s="81"/>
      <c r="AU33781" s="25"/>
    </row>
    <row r="33782">
      <c r="D33782" s="10"/>
      <c r="E33782" s="10"/>
      <c r="G33782" s="81"/>
      <c r="AU33782" s="25"/>
    </row>
    <row r="33783">
      <c r="D33783" s="10"/>
      <c r="E33783" s="10"/>
      <c r="G33783" s="81"/>
      <c r="AU33783" s="25"/>
    </row>
    <row r="33784">
      <c r="D33784" s="10"/>
      <c r="E33784" s="10"/>
      <c r="G33784" s="81"/>
      <c r="AU33784" s="25"/>
    </row>
    <row r="33785">
      <c r="D33785" s="10"/>
      <c r="E33785" s="10"/>
      <c r="G33785" s="81"/>
      <c r="AU33785" s="25"/>
    </row>
    <row r="33786">
      <c r="D33786" s="10"/>
      <c r="E33786" s="10"/>
      <c r="G33786" s="81"/>
      <c r="AU33786" s="25"/>
    </row>
    <row r="33787">
      <c r="D33787" s="10"/>
      <c r="E33787" s="10"/>
      <c r="G33787" s="81"/>
      <c r="AU33787" s="25"/>
    </row>
    <row r="33788">
      <c r="D33788" s="10"/>
      <c r="E33788" s="10"/>
      <c r="G33788" s="81"/>
      <c r="AU33788" s="25"/>
    </row>
    <row r="33789">
      <c r="D33789" s="10"/>
      <c r="E33789" s="10"/>
      <c r="G33789" s="81"/>
      <c r="AU33789" s="25"/>
    </row>
    <row r="33790">
      <c r="D33790" s="10"/>
      <c r="E33790" s="10"/>
      <c r="G33790" s="81"/>
      <c r="AU33790" s="25"/>
    </row>
    <row r="33791">
      <c r="D33791" s="10"/>
      <c r="E33791" s="10"/>
      <c r="G33791" s="81"/>
      <c r="AU33791" s="25"/>
    </row>
    <row r="33792">
      <c r="D33792" s="10"/>
      <c r="E33792" s="10"/>
      <c r="G33792" s="81"/>
      <c r="AU33792" s="25"/>
    </row>
    <row r="33793">
      <c r="D33793" s="10"/>
      <c r="E33793" s="10"/>
      <c r="G33793" s="81"/>
      <c r="AU33793" s="25"/>
    </row>
    <row r="33794">
      <c r="D33794" s="10"/>
      <c r="E33794" s="10"/>
      <c r="G33794" s="81"/>
      <c r="AU33794" s="25"/>
    </row>
    <row r="33795">
      <c r="D33795" s="10"/>
      <c r="E33795" s="10"/>
      <c r="G33795" s="81"/>
      <c r="AU33795" s="25"/>
    </row>
    <row r="33796">
      <c r="D33796" s="10"/>
      <c r="E33796" s="10"/>
      <c r="G33796" s="81"/>
      <c r="AU33796" s="25"/>
    </row>
    <row r="33797">
      <c r="D33797" s="10"/>
      <c r="E33797" s="10"/>
      <c r="G33797" s="81"/>
      <c r="AU33797" s="25"/>
    </row>
    <row r="33798">
      <c r="D33798" s="10"/>
      <c r="E33798" s="10"/>
      <c r="G33798" s="81"/>
      <c r="AU33798" s="25"/>
    </row>
    <row r="33799">
      <c r="D33799" s="10"/>
      <c r="E33799" s="10"/>
      <c r="G33799" s="81"/>
      <c r="AU33799" s="25"/>
    </row>
    <row r="33800">
      <c r="D33800" s="10"/>
      <c r="E33800" s="10"/>
      <c r="G33800" s="81"/>
      <c r="AU33800" s="25"/>
    </row>
    <row r="33801">
      <c r="D33801" s="10"/>
      <c r="E33801" s="10"/>
      <c r="G33801" s="81"/>
      <c r="AU33801" s="25"/>
    </row>
    <row r="33802">
      <c r="D33802" s="10"/>
      <c r="E33802" s="10"/>
      <c r="G33802" s="81"/>
      <c r="AU33802" s="25"/>
    </row>
    <row r="33803">
      <c r="D33803" s="10"/>
      <c r="E33803" s="10"/>
      <c r="G33803" s="81"/>
      <c r="AU33803" s="25"/>
    </row>
    <row r="33804">
      <c r="D33804" s="10"/>
      <c r="E33804" s="10"/>
      <c r="G33804" s="81"/>
      <c r="AU33804" s="25"/>
    </row>
    <row r="33805">
      <c r="D33805" s="10"/>
      <c r="E33805" s="10"/>
      <c r="G33805" s="81"/>
      <c r="AU33805" s="25"/>
    </row>
    <row r="33806">
      <c r="D33806" s="10"/>
      <c r="E33806" s="10"/>
      <c r="G33806" s="81"/>
      <c r="AU33806" s="25"/>
    </row>
    <row r="33807">
      <c r="D33807" s="10"/>
      <c r="E33807" s="10"/>
      <c r="G33807" s="81"/>
      <c r="AU33807" s="25"/>
    </row>
    <row r="33808">
      <c r="D33808" s="10"/>
      <c r="E33808" s="10"/>
      <c r="G33808" s="81"/>
      <c r="AU33808" s="25"/>
    </row>
    <row r="33809">
      <c r="D33809" s="10"/>
      <c r="E33809" s="10"/>
      <c r="G33809" s="81"/>
      <c r="AU33809" s="25"/>
    </row>
    <row r="33810">
      <c r="D33810" s="10"/>
      <c r="E33810" s="10"/>
      <c r="G33810" s="81"/>
      <c r="AU33810" s="25"/>
    </row>
    <row r="33811">
      <c r="D33811" s="10"/>
      <c r="E33811" s="10"/>
      <c r="G33811" s="81"/>
      <c r="AU33811" s="25"/>
    </row>
    <row r="33812">
      <c r="D33812" s="10"/>
      <c r="E33812" s="10"/>
      <c r="G33812" s="81"/>
      <c r="AU33812" s="25"/>
    </row>
    <row r="33813">
      <c r="D33813" s="10"/>
      <c r="E33813" s="10"/>
      <c r="G33813" s="81"/>
      <c r="AU33813" s="25"/>
    </row>
    <row r="33814">
      <c r="D33814" s="10"/>
      <c r="E33814" s="10"/>
      <c r="G33814" s="81"/>
      <c r="AU33814" s="25"/>
    </row>
    <row r="33815">
      <c r="D33815" s="10"/>
      <c r="E33815" s="10"/>
      <c r="G33815" s="81"/>
      <c r="AU33815" s="25"/>
    </row>
    <row r="33816">
      <c r="D33816" s="10"/>
      <c r="E33816" s="10"/>
      <c r="G33816" s="81"/>
      <c r="AU33816" s="25"/>
    </row>
    <row r="33817">
      <c r="D33817" s="10"/>
      <c r="E33817" s="10"/>
      <c r="G33817" s="81"/>
      <c r="AU33817" s="25"/>
    </row>
    <row r="33818">
      <c r="D33818" s="10"/>
      <c r="E33818" s="10"/>
      <c r="G33818" s="81"/>
      <c r="AU33818" s="25"/>
    </row>
    <row r="33819">
      <c r="D33819" s="10"/>
      <c r="E33819" s="10"/>
      <c r="G33819" s="81"/>
      <c r="AU33819" s="25"/>
    </row>
    <row r="33820">
      <c r="D33820" s="10"/>
      <c r="E33820" s="10"/>
      <c r="G33820" s="81"/>
      <c r="AU33820" s="25"/>
    </row>
    <row r="33821">
      <c r="D33821" s="10"/>
      <c r="E33821" s="10"/>
      <c r="G33821" s="81"/>
      <c r="AU33821" s="25"/>
    </row>
    <row r="33822">
      <c r="D33822" s="10"/>
      <c r="E33822" s="10"/>
      <c r="G33822" s="81"/>
      <c r="AU33822" s="25"/>
    </row>
    <row r="33823">
      <c r="D33823" s="10"/>
      <c r="E33823" s="10"/>
      <c r="G33823" s="81"/>
      <c r="AU33823" s="25"/>
    </row>
    <row r="33824">
      <c r="D33824" s="10"/>
      <c r="E33824" s="10"/>
      <c r="G33824" s="81"/>
      <c r="AU33824" s="25"/>
    </row>
    <row r="33825">
      <c r="D33825" s="10"/>
      <c r="E33825" s="10"/>
      <c r="G33825" s="81"/>
      <c r="AU33825" s="25"/>
    </row>
    <row r="33826">
      <c r="D33826" s="10"/>
      <c r="E33826" s="10"/>
      <c r="G33826" s="81"/>
      <c r="AU33826" s="25"/>
    </row>
    <row r="33827">
      <c r="D33827" s="10"/>
      <c r="E33827" s="10"/>
      <c r="G33827" s="81"/>
      <c r="AU33827" s="25"/>
    </row>
    <row r="33828">
      <c r="D33828" s="10"/>
      <c r="E33828" s="10"/>
      <c r="G33828" s="81"/>
      <c r="AU33828" s="25"/>
    </row>
    <row r="33829">
      <c r="D33829" s="10"/>
      <c r="E33829" s="10"/>
      <c r="G33829" s="81"/>
      <c r="AU33829" s="25"/>
    </row>
    <row r="33830">
      <c r="D33830" s="10"/>
      <c r="E33830" s="10"/>
      <c r="G33830" s="81"/>
      <c r="AU33830" s="25"/>
    </row>
    <row r="33831">
      <c r="D33831" s="10"/>
      <c r="E33831" s="10"/>
      <c r="G33831" s="81"/>
      <c r="AU33831" s="25"/>
    </row>
    <row r="33832">
      <c r="D33832" s="10"/>
      <c r="E33832" s="10"/>
      <c r="G33832" s="81"/>
      <c r="AU33832" s="25"/>
    </row>
    <row r="33833">
      <c r="D33833" s="10"/>
      <c r="E33833" s="10"/>
      <c r="G33833" s="81"/>
      <c r="AU33833" s="25"/>
    </row>
    <row r="33834">
      <c r="D33834" s="10"/>
      <c r="E33834" s="10"/>
      <c r="G33834" s="81"/>
      <c r="AU33834" s="25"/>
    </row>
    <row r="33835">
      <c r="D33835" s="10"/>
      <c r="E33835" s="10"/>
      <c r="G33835" s="81"/>
      <c r="AU33835" s="25"/>
    </row>
    <row r="33836">
      <c r="D33836" s="10"/>
      <c r="E33836" s="10"/>
      <c r="G33836" s="81"/>
      <c r="AU33836" s="25"/>
    </row>
    <row r="33837">
      <c r="D33837" s="10"/>
      <c r="E33837" s="10"/>
      <c r="G33837" s="81"/>
      <c r="AU33837" s="25"/>
    </row>
    <row r="33838">
      <c r="D33838" s="10"/>
      <c r="E33838" s="10"/>
      <c r="G33838" s="81"/>
      <c r="AU33838" s="25"/>
    </row>
    <row r="33839">
      <c r="D33839" s="10"/>
      <c r="E33839" s="10"/>
      <c r="G33839" s="81"/>
      <c r="AU33839" s="25"/>
    </row>
    <row r="33840">
      <c r="D33840" s="10"/>
      <c r="E33840" s="10"/>
      <c r="G33840" s="81"/>
      <c r="AU33840" s="25"/>
    </row>
    <row r="33841">
      <c r="D33841" s="10"/>
      <c r="E33841" s="10"/>
      <c r="G33841" s="81"/>
      <c r="AU33841" s="25"/>
    </row>
    <row r="33842">
      <c r="D33842" s="10"/>
      <c r="E33842" s="10"/>
      <c r="G33842" s="81"/>
      <c r="AU33842" s="25"/>
    </row>
    <row r="33843">
      <c r="D33843" s="10"/>
      <c r="E33843" s="10"/>
      <c r="G33843" s="81"/>
      <c r="AU33843" s="25"/>
    </row>
    <row r="33844">
      <c r="D33844" s="10"/>
      <c r="E33844" s="10"/>
      <c r="G33844" s="81"/>
      <c r="AU33844" s="25"/>
    </row>
    <row r="33845">
      <c r="D33845" s="10"/>
      <c r="E33845" s="10"/>
      <c r="G33845" s="81"/>
      <c r="AU33845" s="25"/>
    </row>
    <row r="33846">
      <c r="D33846" s="10"/>
      <c r="E33846" s="10"/>
      <c r="G33846" s="81"/>
      <c r="AU33846" s="25"/>
    </row>
    <row r="33847">
      <c r="D33847" s="10"/>
      <c r="E33847" s="10"/>
      <c r="G33847" s="81"/>
      <c r="AU33847" s="25"/>
    </row>
    <row r="33848">
      <c r="D33848" s="10"/>
      <c r="E33848" s="10"/>
      <c r="G33848" s="81"/>
      <c r="AU33848" s="25"/>
    </row>
    <row r="33849">
      <c r="D33849" s="10"/>
      <c r="E33849" s="10"/>
      <c r="G33849" s="81"/>
      <c r="AU33849" s="25"/>
    </row>
    <row r="33850">
      <c r="D33850" s="10"/>
      <c r="E33850" s="10"/>
      <c r="G33850" s="81"/>
      <c r="AU33850" s="25"/>
    </row>
    <row r="33851">
      <c r="D33851" s="10"/>
      <c r="E33851" s="10"/>
      <c r="G33851" s="81"/>
      <c r="AU33851" s="25"/>
    </row>
    <row r="33852">
      <c r="D33852" s="10"/>
      <c r="E33852" s="10"/>
      <c r="G33852" s="81"/>
      <c r="AU33852" s="25"/>
    </row>
    <row r="33853">
      <c r="D33853" s="10"/>
      <c r="E33853" s="10"/>
      <c r="G33853" s="81"/>
      <c r="AU33853" s="25"/>
    </row>
    <row r="33854">
      <c r="D33854" s="10"/>
      <c r="E33854" s="10"/>
      <c r="G33854" s="81"/>
      <c r="AU33854" s="25"/>
    </row>
    <row r="33855">
      <c r="D33855" s="10"/>
      <c r="E33855" s="10"/>
      <c r="G33855" s="81"/>
      <c r="AU33855" s="25"/>
    </row>
    <row r="33856">
      <c r="D33856" s="10"/>
      <c r="E33856" s="10"/>
      <c r="G33856" s="81"/>
      <c r="AU33856" s="25"/>
    </row>
    <row r="33857">
      <c r="D33857" s="10"/>
      <c r="E33857" s="10"/>
      <c r="G33857" s="81"/>
      <c r="AU33857" s="25"/>
    </row>
    <row r="33858">
      <c r="D33858" s="10"/>
      <c r="E33858" s="10"/>
      <c r="G33858" s="81"/>
      <c r="AU33858" s="25"/>
    </row>
    <row r="33859">
      <c r="D33859" s="10"/>
      <c r="E33859" s="10"/>
      <c r="G33859" s="81"/>
      <c r="AU33859" s="25"/>
    </row>
    <row r="33860">
      <c r="D33860" s="10"/>
      <c r="E33860" s="10"/>
      <c r="G33860" s="81"/>
      <c r="AU33860" s="25"/>
    </row>
    <row r="33861">
      <c r="D33861" s="10"/>
      <c r="E33861" s="10"/>
      <c r="G33861" s="81"/>
      <c r="AU33861" s="25"/>
    </row>
    <row r="33862">
      <c r="D33862" s="10"/>
      <c r="E33862" s="10"/>
      <c r="G33862" s="81"/>
      <c r="AU33862" s="25"/>
    </row>
    <row r="33863">
      <c r="D33863" s="10"/>
      <c r="E33863" s="10"/>
      <c r="G33863" s="81"/>
      <c r="AU33863" s="25"/>
    </row>
    <row r="33864">
      <c r="D33864" s="10"/>
      <c r="E33864" s="10"/>
      <c r="G33864" s="81"/>
      <c r="AU33864" s="25"/>
    </row>
    <row r="33865">
      <c r="D33865" s="10"/>
      <c r="E33865" s="10"/>
      <c r="G33865" s="81"/>
      <c r="AU33865" s="25"/>
    </row>
    <row r="33866">
      <c r="D33866" s="10"/>
      <c r="E33866" s="10"/>
      <c r="G33866" s="81"/>
      <c r="AU33866" s="25"/>
    </row>
    <row r="33867">
      <c r="D33867" s="10"/>
      <c r="E33867" s="10"/>
      <c r="G33867" s="81"/>
      <c r="AU33867" s="25"/>
    </row>
    <row r="33868">
      <c r="D33868" s="10"/>
      <c r="E33868" s="10"/>
      <c r="G33868" s="81"/>
      <c r="AU33868" s="25"/>
    </row>
    <row r="33869">
      <c r="D33869" s="10"/>
      <c r="E33869" s="10"/>
      <c r="G33869" s="81"/>
      <c r="AU33869" s="25"/>
    </row>
    <row r="33870">
      <c r="D33870" s="10"/>
      <c r="E33870" s="10"/>
      <c r="G33870" s="81"/>
      <c r="AU33870" s="25"/>
    </row>
    <row r="33871">
      <c r="D33871" s="10"/>
      <c r="E33871" s="10"/>
      <c r="G33871" s="81"/>
      <c r="AU33871" s="25"/>
    </row>
    <row r="33872">
      <c r="D33872" s="10"/>
      <c r="E33872" s="10"/>
      <c r="G33872" s="81"/>
      <c r="AU33872" s="25"/>
    </row>
    <row r="33873">
      <c r="D33873" s="10"/>
      <c r="E33873" s="10"/>
      <c r="G33873" s="81"/>
      <c r="AU33873" s="25"/>
    </row>
    <row r="33874">
      <c r="D33874" s="10"/>
      <c r="E33874" s="10"/>
      <c r="G33874" s="81"/>
      <c r="AU33874" s="25"/>
    </row>
    <row r="33875">
      <c r="D33875" s="10"/>
      <c r="E33875" s="10"/>
      <c r="G33875" s="81"/>
      <c r="AU33875" s="25"/>
    </row>
    <row r="33876">
      <c r="D33876" s="10"/>
      <c r="E33876" s="10"/>
      <c r="G33876" s="81"/>
      <c r="AU33876" s="25"/>
    </row>
    <row r="33877">
      <c r="D33877" s="10"/>
      <c r="E33877" s="10"/>
      <c r="G33877" s="81"/>
      <c r="AU33877" s="25"/>
    </row>
    <row r="33878">
      <c r="D33878" s="10"/>
      <c r="E33878" s="10"/>
      <c r="G33878" s="81"/>
      <c r="AU33878" s="25"/>
    </row>
    <row r="33879">
      <c r="D33879" s="10"/>
      <c r="E33879" s="10"/>
      <c r="G33879" s="81"/>
      <c r="AU33879" s="25"/>
    </row>
    <row r="33880">
      <c r="D33880" s="10"/>
      <c r="E33880" s="10"/>
      <c r="G33880" s="81"/>
      <c r="AU33880" s="25"/>
    </row>
    <row r="33881">
      <c r="D33881" s="10"/>
      <c r="E33881" s="10"/>
      <c r="G33881" s="81"/>
      <c r="AU33881" s="25"/>
    </row>
    <row r="33882">
      <c r="D33882" s="10"/>
      <c r="E33882" s="10"/>
      <c r="G33882" s="81"/>
      <c r="AU33882" s="25"/>
    </row>
    <row r="33883">
      <c r="D33883" s="10"/>
      <c r="E33883" s="10"/>
      <c r="G33883" s="81"/>
      <c r="AU33883" s="25"/>
    </row>
    <row r="33884">
      <c r="D33884" s="10"/>
      <c r="E33884" s="10"/>
      <c r="G33884" s="81"/>
      <c r="AU33884" s="25"/>
    </row>
    <row r="33885">
      <c r="D33885" s="10"/>
      <c r="E33885" s="10"/>
      <c r="G33885" s="81"/>
      <c r="AU33885" s="25"/>
    </row>
    <row r="33886">
      <c r="D33886" s="10"/>
      <c r="E33886" s="10"/>
      <c r="G33886" s="81"/>
      <c r="AU33886" s="25"/>
    </row>
    <row r="33887">
      <c r="D33887" s="10"/>
      <c r="E33887" s="10"/>
      <c r="G33887" s="81"/>
      <c r="AU33887" s="25"/>
    </row>
    <row r="33888">
      <c r="D33888" s="10"/>
      <c r="E33888" s="10"/>
      <c r="G33888" s="81"/>
      <c r="AU33888" s="25"/>
    </row>
    <row r="33889">
      <c r="D33889" s="10"/>
      <c r="E33889" s="10"/>
      <c r="G33889" s="81"/>
      <c r="AU33889" s="25"/>
    </row>
    <row r="33890">
      <c r="D33890" s="10"/>
      <c r="E33890" s="10"/>
      <c r="G33890" s="81"/>
      <c r="AU33890" s="25"/>
    </row>
    <row r="33891">
      <c r="D33891" s="10"/>
      <c r="E33891" s="10"/>
      <c r="G33891" s="81"/>
      <c r="AU33891" s="25"/>
    </row>
    <row r="33892">
      <c r="D33892" s="10"/>
      <c r="E33892" s="10"/>
      <c r="G33892" s="81"/>
      <c r="AU33892" s="25"/>
    </row>
    <row r="33893">
      <c r="D33893" s="10"/>
      <c r="E33893" s="10"/>
      <c r="G33893" s="81"/>
      <c r="AU33893" s="25"/>
    </row>
    <row r="33894">
      <c r="D33894" s="10"/>
      <c r="E33894" s="10"/>
      <c r="G33894" s="81"/>
      <c r="AU33894" s="25"/>
    </row>
    <row r="33895">
      <c r="D33895" s="10"/>
      <c r="E33895" s="10"/>
      <c r="G33895" s="81"/>
      <c r="AU33895" s="25"/>
    </row>
    <row r="33896">
      <c r="D33896" s="10"/>
      <c r="E33896" s="10"/>
      <c r="G33896" s="81"/>
      <c r="AU33896" s="25"/>
    </row>
    <row r="33897">
      <c r="D33897" s="10"/>
      <c r="E33897" s="10"/>
      <c r="G33897" s="81"/>
      <c r="AU33897" s="25"/>
    </row>
    <row r="33898">
      <c r="D33898" s="10"/>
      <c r="E33898" s="10"/>
      <c r="G33898" s="81"/>
      <c r="AU33898" s="25"/>
    </row>
    <row r="33899">
      <c r="D33899" s="10"/>
      <c r="E33899" s="10"/>
      <c r="G33899" s="81"/>
      <c r="AU33899" s="25"/>
    </row>
    <row r="33900">
      <c r="D33900" s="10"/>
      <c r="E33900" s="10"/>
      <c r="G33900" s="81"/>
      <c r="AU33900" s="25"/>
    </row>
    <row r="33901">
      <c r="D33901" s="10"/>
      <c r="E33901" s="10"/>
      <c r="G33901" s="81"/>
      <c r="AU33901" s="25"/>
    </row>
    <row r="33902">
      <c r="D33902" s="10"/>
      <c r="E33902" s="10"/>
      <c r="G33902" s="81"/>
      <c r="AU33902" s="25"/>
    </row>
    <row r="33903">
      <c r="D33903" s="10"/>
      <c r="E33903" s="10"/>
      <c r="G33903" s="81"/>
      <c r="AU33903" s="25"/>
    </row>
    <row r="33904">
      <c r="D33904" s="10"/>
      <c r="E33904" s="10"/>
      <c r="G33904" s="81"/>
      <c r="AU33904" s="25"/>
    </row>
    <row r="33905">
      <c r="D33905" s="10"/>
      <c r="E33905" s="10"/>
      <c r="G33905" s="81"/>
      <c r="AU33905" s="25"/>
    </row>
    <row r="33906">
      <c r="D33906" s="10"/>
      <c r="E33906" s="10"/>
      <c r="G33906" s="81"/>
      <c r="AU33906" s="25"/>
    </row>
    <row r="33907">
      <c r="D33907" s="10"/>
      <c r="E33907" s="10"/>
      <c r="G33907" s="81"/>
      <c r="AU33907" s="25"/>
    </row>
    <row r="33908">
      <c r="D33908" s="10"/>
      <c r="E33908" s="10"/>
      <c r="G33908" s="81"/>
      <c r="AU33908" s="25"/>
    </row>
    <row r="33909">
      <c r="D33909" s="10"/>
      <c r="E33909" s="10"/>
      <c r="G33909" s="81"/>
      <c r="AU33909" s="25"/>
    </row>
    <row r="33910">
      <c r="D33910" s="10"/>
      <c r="E33910" s="10"/>
      <c r="G33910" s="81"/>
      <c r="AU33910" s="25"/>
    </row>
    <row r="33911">
      <c r="D33911" s="10"/>
      <c r="E33911" s="10"/>
      <c r="G33911" s="81"/>
      <c r="AU33911" s="25"/>
    </row>
    <row r="33912">
      <c r="D33912" s="10"/>
      <c r="E33912" s="10"/>
      <c r="G33912" s="81"/>
      <c r="AU33912" s="25"/>
    </row>
    <row r="33913">
      <c r="D33913" s="10"/>
      <c r="E33913" s="10"/>
      <c r="G33913" s="81"/>
      <c r="AU33913" s="25"/>
    </row>
    <row r="33914">
      <c r="D33914" s="10"/>
      <c r="E33914" s="10"/>
      <c r="G33914" s="81"/>
      <c r="AU33914" s="25"/>
    </row>
    <row r="33915">
      <c r="D33915" s="10"/>
      <c r="E33915" s="10"/>
      <c r="G33915" s="81"/>
      <c r="AU33915" s="25"/>
    </row>
    <row r="33916">
      <c r="D33916" s="10"/>
      <c r="E33916" s="10"/>
      <c r="G33916" s="81"/>
      <c r="AU33916" s="25"/>
    </row>
    <row r="33917">
      <c r="D33917" s="10"/>
      <c r="E33917" s="10"/>
      <c r="G33917" s="81"/>
      <c r="AU33917" s="25"/>
    </row>
    <row r="33918">
      <c r="D33918" s="10"/>
      <c r="E33918" s="10"/>
      <c r="G33918" s="81"/>
      <c r="AU33918" s="25"/>
    </row>
    <row r="33919">
      <c r="D33919" s="10"/>
      <c r="E33919" s="10"/>
      <c r="G33919" s="81"/>
      <c r="AU33919" s="25"/>
    </row>
    <row r="33920">
      <c r="D33920" s="10"/>
      <c r="E33920" s="10"/>
      <c r="G33920" s="81"/>
      <c r="AU33920" s="25"/>
    </row>
    <row r="33921">
      <c r="D33921" s="10"/>
      <c r="E33921" s="10"/>
      <c r="G33921" s="81"/>
      <c r="AU33921" s="25"/>
    </row>
    <row r="33922">
      <c r="D33922" s="10"/>
      <c r="E33922" s="10"/>
      <c r="G33922" s="81"/>
      <c r="AU33922" s="25"/>
    </row>
    <row r="33923">
      <c r="D33923" s="10"/>
      <c r="E33923" s="10"/>
      <c r="G33923" s="81"/>
      <c r="AU33923" s="25"/>
    </row>
    <row r="33924">
      <c r="D33924" s="10"/>
      <c r="E33924" s="10"/>
      <c r="G33924" s="81"/>
      <c r="AU33924" s="25"/>
    </row>
    <row r="33925">
      <c r="D33925" s="10"/>
      <c r="E33925" s="10"/>
      <c r="G33925" s="81"/>
      <c r="AU33925" s="25"/>
    </row>
    <row r="33926">
      <c r="D33926" s="10"/>
      <c r="E33926" s="10"/>
      <c r="G33926" s="81"/>
      <c r="AU33926" s="25"/>
    </row>
    <row r="33927">
      <c r="D33927" s="10"/>
      <c r="E33927" s="10"/>
      <c r="G33927" s="81"/>
      <c r="AU33927" s="25"/>
    </row>
    <row r="33928">
      <c r="D33928" s="10"/>
      <c r="E33928" s="10"/>
      <c r="G33928" s="81"/>
      <c r="AU33928" s="25"/>
    </row>
    <row r="33929">
      <c r="D33929" s="10"/>
      <c r="E33929" s="10"/>
      <c r="G33929" s="81"/>
      <c r="AU33929" s="25"/>
    </row>
    <row r="33930">
      <c r="D33930" s="10"/>
      <c r="E33930" s="10"/>
      <c r="G33930" s="81"/>
      <c r="AU33930" s="25"/>
    </row>
    <row r="33931">
      <c r="D33931" s="10"/>
      <c r="E33931" s="10"/>
      <c r="G33931" s="81"/>
      <c r="AU33931" s="25"/>
    </row>
    <row r="33932">
      <c r="D33932" s="10"/>
      <c r="E33932" s="10"/>
      <c r="G33932" s="81"/>
      <c r="AU33932" s="25"/>
    </row>
    <row r="33933">
      <c r="D33933" s="10"/>
      <c r="E33933" s="10"/>
      <c r="G33933" s="81"/>
      <c r="AU33933" s="25"/>
    </row>
    <row r="33934">
      <c r="D33934" s="10"/>
      <c r="E33934" s="10"/>
      <c r="G33934" s="81"/>
      <c r="AU33934" s="25"/>
    </row>
    <row r="33935">
      <c r="D33935" s="10"/>
      <c r="E33935" s="10"/>
      <c r="G33935" s="81"/>
      <c r="AU33935" s="25"/>
    </row>
    <row r="33936">
      <c r="D33936" s="10"/>
      <c r="E33936" s="10"/>
      <c r="G33936" s="81"/>
      <c r="AU33936" s="25"/>
    </row>
    <row r="33937">
      <c r="D33937" s="10"/>
      <c r="E33937" s="10"/>
      <c r="G33937" s="81"/>
      <c r="AU33937" s="25"/>
    </row>
    <row r="33938">
      <c r="D33938" s="10"/>
      <c r="E33938" s="10"/>
      <c r="G33938" s="81"/>
      <c r="AU33938" s="25"/>
    </row>
    <row r="33939">
      <c r="D33939" s="10"/>
      <c r="E33939" s="10"/>
      <c r="G33939" s="81"/>
      <c r="AU33939" s="25"/>
    </row>
    <row r="33940">
      <c r="D33940" s="10"/>
      <c r="E33940" s="10"/>
      <c r="G33940" s="81"/>
      <c r="AU33940" s="25"/>
    </row>
    <row r="33941">
      <c r="D33941" s="10"/>
      <c r="E33941" s="10"/>
      <c r="G33941" s="81"/>
      <c r="AU33941" s="25"/>
    </row>
    <row r="33942">
      <c r="D33942" s="10"/>
      <c r="E33942" s="10"/>
      <c r="G33942" s="81"/>
      <c r="AU33942" s="25"/>
    </row>
    <row r="33943">
      <c r="D33943" s="10"/>
      <c r="E33943" s="10"/>
      <c r="G33943" s="81"/>
      <c r="AU33943" s="25"/>
    </row>
    <row r="33944">
      <c r="D33944" s="10"/>
      <c r="E33944" s="10"/>
      <c r="G33944" s="81"/>
      <c r="AU33944" s="25"/>
    </row>
    <row r="33945">
      <c r="D33945" s="10"/>
      <c r="E33945" s="10"/>
      <c r="G33945" s="81"/>
      <c r="AU33945" s="25"/>
    </row>
    <row r="33946">
      <c r="D33946" s="10"/>
      <c r="E33946" s="10"/>
      <c r="G33946" s="81"/>
      <c r="AU33946" s="25"/>
    </row>
    <row r="33947">
      <c r="D33947" s="10"/>
      <c r="E33947" s="10"/>
      <c r="G33947" s="81"/>
      <c r="AU33947" s="25"/>
    </row>
    <row r="33948">
      <c r="D33948" s="10"/>
      <c r="E33948" s="10"/>
      <c r="G33948" s="81"/>
      <c r="AU33948" s="25"/>
    </row>
    <row r="33949">
      <c r="D33949" s="10"/>
      <c r="E33949" s="10"/>
      <c r="G33949" s="81"/>
      <c r="AU33949" s="25"/>
    </row>
    <row r="33950">
      <c r="D33950" s="10"/>
      <c r="E33950" s="10"/>
      <c r="G33950" s="81"/>
      <c r="AU33950" s="25"/>
    </row>
    <row r="33951">
      <c r="D33951" s="10"/>
      <c r="E33951" s="10"/>
      <c r="G33951" s="81"/>
      <c r="AU33951" s="25"/>
    </row>
    <row r="33952">
      <c r="D33952" s="10"/>
      <c r="E33952" s="10"/>
      <c r="G33952" s="81"/>
      <c r="AU33952" s="25"/>
    </row>
    <row r="33953">
      <c r="D33953" s="10"/>
      <c r="E33953" s="10"/>
      <c r="G33953" s="81"/>
      <c r="AU33953" s="25"/>
    </row>
    <row r="33954">
      <c r="D33954" s="10"/>
      <c r="E33954" s="10"/>
      <c r="G33954" s="81"/>
      <c r="AU33954" s="25"/>
    </row>
    <row r="33955">
      <c r="D33955" s="10"/>
      <c r="E33955" s="10"/>
      <c r="G33955" s="81"/>
      <c r="AU33955" s="25"/>
    </row>
    <row r="33956">
      <c r="D33956" s="10"/>
      <c r="E33956" s="10"/>
      <c r="G33956" s="81"/>
      <c r="AU33956" s="25"/>
    </row>
    <row r="33957">
      <c r="D33957" s="10"/>
      <c r="E33957" s="10"/>
      <c r="G33957" s="81"/>
      <c r="AU33957" s="25"/>
    </row>
    <row r="33958">
      <c r="D33958" s="10"/>
      <c r="E33958" s="10"/>
      <c r="G33958" s="81"/>
      <c r="AU33958" s="25"/>
    </row>
    <row r="33959">
      <c r="D33959" s="10"/>
      <c r="E33959" s="10"/>
      <c r="G33959" s="81"/>
      <c r="AU33959" s="25"/>
    </row>
    <row r="33960">
      <c r="D33960" s="10"/>
      <c r="E33960" s="10"/>
      <c r="G33960" s="81"/>
      <c r="AU33960" s="25"/>
    </row>
    <row r="33961">
      <c r="D33961" s="10"/>
      <c r="E33961" s="10"/>
      <c r="G33961" s="81"/>
      <c r="AU33961" s="25"/>
    </row>
    <row r="33962">
      <c r="D33962" s="10"/>
      <c r="E33962" s="10"/>
      <c r="G33962" s="81"/>
      <c r="AU33962" s="25"/>
    </row>
    <row r="33963">
      <c r="D33963" s="10"/>
      <c r="E33963" s="10"/>
      <c r="G33963" s="81"/>
      <c r="AU33963" s="25"/>
    </row>
    <row r="33964">
      <c r="D33964" s="10"/>
      <c r="E33964" s="10"/>
      <c r="G33964" s="81"/>
      <c r="AU33964" s="25"/>
    </row>
    <row r="33965">
      <c r="D33965" s="10"/>
      <c r="E33965" s="10"/>
      <c r="G33965" s="81"/>
      <c r="AU33965" s="25"/>
    </row>
    <row r="33966">
      <c r="D33966" s="10"/>
      <c r="E33966" s="10"/>
      <c r="G33966" s="81"/>
      <c r="AU33966" s="25"/>
    </row>
    <row r="33967">
      <c r="D33967" s="10"/>
      <c r="E33967" s="10"/>
      <c r="G33967" s="81"/>
      <c r="AU33967" s="25"/>
    </row>
    <row r="33968">
      <c r="D33968" s="10"/>
      <c r="E33968" s="10"/>
      <c r="G33968" s="81"/>
      <c r="AU33968" s="25"/>
    </row>
    <row r="33969">
      <c r="D33969" s="10"/>
      <c r="E33969" s="10"/>
      <c r="G33969" s="81"/>
      <c r="AU33969" s="25"/>
    </row>
    <row r="33970">
      <c r="D33970" s="10"/>
      <c r="E33970" s="10"/>
      <c r="G33970" s="81"/>
      <c r="AU33970" s="25"/>
    </row>
    <row r="33971">
      <c r="D33971" s="10"/>
      <c r="E33971" s="10"/>
      <c r="G33971" s="81"/>
      <c r="AU33971" s="25"/>
    </row>
    <row r="33972">
      <c r="D33972" s="10"/>
      <c r="E33972" s="10"/>
      <c r="G33972" s="81"/>
      <c r="AU33972" s="25"/>
    </row>
    <row r="33973">
      <c r="D33973" s="10"/>
      <c r="E33973" s="10"/>
      <c r="G33973" s="81"/>
      <c r="AU33973" s="25"/>
    </row>
    <row r="33974">
      <c r="D33974" s="10"/>
      <c r="E33974" s="10"/>
      <c r="G33974" s="81"/>
      <c r="AU33974" s="25"/>
    </row>
    <row r="33975">
      <c r="D33975" s="10"/>
      <c r="E33975" s="10"/>
      <c r="G33975" s="81"/>
      <c r="AU33975" s="25"/>
    </row>
    <row r="33976">
      <c r="D33976" s="10"/>
      <c r="E33976" s="10"/>
      <c r="G33976" s="81"/>
      <c r="AU33976" s="25"/>
    </row>
    <row r="33977">
      <c r="D33977" s="10"/>
      <c r="E33977" s="10"/>
      <c r="G33977" s="81"/>
      <c r="AU33977" s="25"/>
    </row>
    <row r="33978">
      <c r="D33978" s="10"/>
      <c r="E33978" s="10"/>
      <c r="G33978" s="81"/>
      <c r="AU33978" s="25"/>
    </row>
    <row r="33979">
      <c r="D33979" s="10"/>
      <c r="E33979" s="10"/>
      <c r="G33979" s="81"/>
      <c r="AU33979" s="25"/>
    </row>
    <row r="33980">
      <c r="D33980" s="10"/>
      <c r="E33980" s="10"/>
      <c r="G33980" s="81"/>
      <c r="AU33980" s="25"/>
    </row>
    <row r="33981">
      <c r="D33981" s="10"/>
      <c r="E33981" s="10"/>
      <c r="G33981" s="81"/>
      <c r="AU33981" s="25"/>
    </row>
    <row r="33982">
      <c r="D33982" s="10"/>
      <c r="E33982" s="10"/>
      <c r="G33982" s="81"/>
      <c r="AU33982" s="25"/>
    </row>
    <row r="33983">
      <c r="D33983" s="10"/>
      <c r="E33983" s="10"/>
      <c r="G33983" s="81"/>
      <c r="AU33983" s="25"/>
    </row>
    <row r="33984">
      <c r="D33984" s="10"/>
      <c r="E33984" s="10"/>
      <c r="G33984" s="81"/>
      <c r="AU33984" s="25"/>
    </row>
    <row r="33985">
      <c r="D33985" s="10"/>
      <c r="E33985" s="10"/>
      <c r="G33985" s="81"/>
      <c r="AU33985" s="25"/>
    </row>
    <row r="33986">
      <c r="D33986" s="10"/>
      <c r="E33986" s="10"/>
      <c r="G33986" s="81"/>
      <c r="AU33986" s="25"/>
    </row>
    <row r="33987">
      <c r="D33987" s="10"/>
      <c r="E33987" s="10"/>
      <c r="G33987" s="81"/>
      <c r="AU33987" s="25"/>
    </row>
    <row r="33988">
      <c r="D33988" s="10"/>
      <c r="E33988" s="10"/>
      <c r="G33988" s="81"/>
      <c r="AU33988" s="25"/>
    </row>
    <row r="33989">
      <c r="D33989" s="10"/>
      <c r="E33989" s="10"/>
      <c r="G33989" s="81"/>
      <c r="AU33989" s="25"/>
    </row>
    <row r="33990">
      <c r="D33990" s="10"/>
      <c r="E33990" s="10"/>
      <c r="G33990" s="81"/>
      <c r="AU33990" s="25"/>
    </row>
    <row r="33991">
      <c r="D33991" s="10"/>
      <c r="E33991" s="10"/>
      <c r="G33991" s="81"/>
      <c r="AU33991" s="25"/>
    </row>
    <row r="33992">
      <c r="D33992" s="10"/>
      <c r="E33992" s="10"/>
      <c r="G33992" s="81"/>
      <c r="AU33992" s="25"/>
    </row>
    <row r="33993">
      <c r="D33993" s="10"/>
      <c r="E33993" s="10"/>
      <c r="G33993" s="81"/>
      <c r="AU33993" s="25"/>
    </row>
    <row r="33994">
      <c r="D33994" s="10"/>
      <c r="E33994" s="10"/>
      <c r="G33994" s="81"/>
      <c r="AU33994" s="25"/>
    </row>
    <row r="33995">
      <c r="D33995" s="10"/>
      <c r="E33995" s="10"/>
      <c r="G33995" s="81"/>
      <c r="AU33995" s="25"/>
    </row>
    <row r="33996">
      <c r="D33996" s="10"/>
      <c r="E33996" s="10"/>
      <c r="G33996" s="81"/>
      <c r="AU33996" s="25"/>
    </row>
    <row r="33997">
      <c r="D33997" s="10"/>
      <c r="E33997" s="10"/>
      <c r="G33997" s="81"/>
      <c r="AU33997" s="25"/>
    </row>
    <row r="33998">
      <c r="D33998" s="10"/>
      <c r="E33998" s="10"/>
      <c r="G33998" s="81"/>
      <c r="AU33998" s="25"/>
    </row>
    <row r="33999">
      <c r="D33999" s="10"/>
      <c r="E33999" s="10"/>
      <c r="G33999" s="81"/>
      <c r="AU33999" s="25"/>
    </row>
    <row r="34000">
      <c r="D34000" s="10"/>
      <c r="E34000" s="10"/>
      <c r="G34000" s="81"/>
      <c r="AU34000" s="25"/>
    </row>
    <row r="34001">
      <c r="D34001" s="10"/>
      <c r="E34001" s="10"/>
      <c r="G34001" s="81"/>
      <c r="AU34001" s="25"/>
    </row>
    <row r="34002">
      <c r="D34002" s="10"/>
      <c r="E34002" s="10"/>
      <c r="G34002" s="81"/>
      <c r="AU34002" s="25"/>
    </row>
    <row r="34003">
      <c r="D34003" s="10"/>
      <c r="E34003" s="10"/>
      <c r="G34003" s="81"/>
      <c r="AU34003" s="25"/>
    </row>
    <row r="34004">
      <c r="D34004" s="10"/>
      <c r="E34004" s="10"/>
      <c r="G34004" s="81"/>
      <c r="AU34004" s="25"/>
    </row>
    <row r="34005">
      <c r="D34005" s="10"/>
      <c r="E34005" s="10"/>
      <c r="G34005" s="81"/>
      <c r="AU34005" s="25"/>
    </row>
    <row r="34006">
      <c r="D34006" s="10"/>
      <c r="E34006" s="10"/>
      <c r="G34006" s="81"/>
      <c r="AU34006" s="25"/>
    </row>
    <row r="34007">
      <c r="D34007" s="10"/>
      <c r="E34007" s="10"/>
      <c r="G34007" s="81"/>
      <c r="AU34007" s="25"/>
    </row>
    <row r="34008">
      <c r="D34008" s="10"/>
      <c r="E34008" s="10"/>
      <c r="G34008" s="81"/>
      <c r="AU34008" s="25"/>
    </row>
    <row r="34009">
      <c r="D34009" s="10"/>
      <c r="E34009" s="10"/>
      <c r="G34009" s="81"/>
      <c r="AU34009" s="25"/>
    </row>
    <row r="34010">
      <c r="D34010" s="10"/>
      <c r="E34010" s="10"/>
      <c r="G34010" s="81"/>
      <c r="AU34010" s="25"/>
    </row>
    <row r="34011">
      <c r="D34011" s="10"/>
      <c r="E34011" s="10"/>
      <c r="G34011" s="81"/>
      <c r="AU34011" s="25"/>
    </row>
    <row r="34012">
      <c r="D34012" s="10"/>
      <c r="E34012" s="10"/>
      <c r="G34012" s="81"/>
      <c r="AU34012" s="25"/>
    </row>
    <row r="34013">
      <c r="D34013" s="10"/>
      <c r="E34013" s="10"/>
      <c r="G34013" s="81"/>
      <c r="AU34013" s="25"/>
    </row>
    <row r="34014">
      <c r="D34014" s="10"/>
      <c r="E34014" s="10"/>
      <c r="G34014" s="81"/>
      <c r="AU34014" s="25"/>
    </row>
    <row r="34015">
      <c r="D34015" s="10"/>
      <c r="E34015" s="10"/>
      <c r="G34015" s="81"/>
      <c r="AU34015" s="25"/>
    </row>
    <row r="34016">
      <c r="D34016" s="10"/>
      <c r="E34016" s="10"/>
      <c r="G34016" s="81"/>
      <c r="AU34016" s="25"/>
    </row>
    <row r="34017">
      <c r="D34017" s="10"/>
      <c r="E34017" s="10"/>
      <c r="G34017" s="81"/>
      <c r="AU34017" s="25"/>
    </row>
    <row r="34018">
      <c r="D34018" s="10"/>
      <c r="E34018" s="10"/>
      <c r="G34018" s="81"/>
      <c r="AU34018" s="25"/>
    </row>
    <row r="34019">
      <c r="D34019" s="10"/>
      <c r="E34019" s="10"/>
      <c r="G34019" s="81"/>
      <c r="AU34019" s="25"/>
    </row>
    <row r="34020">
      <c r="D34020" s="10"/>
      <c r="E34020" s="10"/>
      <c r="G34020" s="81"/>
      <c r="AU34020" s="25"/>
    </row>
    <row r="34021">
      <c r="D34021" s="10"/>
      <c r="E34021" s="10"/>
      <c r="G34021" s="81"/>
      <c r="AU34021" s="25"/>
    </row>
    <row r="34022">
      <c r="D34022" s="10"/>
      <c r="E34022" s="10"/>
      <c r="G34022" s="81"/>
      <c r="AU34022" s="25"/>
    </row>
    <row r="34023">
      <c r="D34023" s="10"/>
      <c r="E34023" s="10"/>
      <c r="G34023" s="81"/>
      <c r="AU34023" s="25"/>
    </row>
    <row r="34024">
      <c r="D34024" s="10"/>
      <c r="E34024" s="10"/>
      <c r="G34024" s="81"/>
      <c r="AU34024" s="25"/>
    </row>
    <row r="34025">
      <c r="D34025" s="10"/>
      <c r="E34025" s="10"/>
      <c r="G34025" s="81"/>
      <c r="AU34025" s="25"/>
    </row>
    <row r="34026">
      <c r="D34026" s="10"/>
      <c r="E34026" s="10"/>
      <c r="G34026" s="81"/>
      <c r="AU34026" s="25"/>
    </row>
    <row r="34027">
      <c r="D34027" s="10"/>
      <c r="E34027" s="10"/>
      <c r="G34027" s="81"/>
      <c r="AU34027" s="25"/>
    </row>
    <row r="34028">
      <c r="D34028" s="10"/>
      <c r="E34028" s="10"/>
      <c r="G34028" s="81"/>
      <c r="AU34028" s="25"/>
    </row>
    <row r="34029">
      <c r="D34029" s="10"/>
      <c r="E34029" s="10"/>
      <c r="G34029" s="81"/>
      <c r="AU34029" s="25"/>
    </row>
    <row r="34030">
      <c r="D34030" s="10"/>
      <c r="E34030" s="10"/>
      <c r="G34030" s="81"/>
      <c r="AU34030" s="25"/>
    </row>
    <row r="34031">
      <c r="D34031" s="10"/>
      <c r="E34031" s="10"/>
      <c r="G34031" s="81"/>
      <c r="AU34031" s="25"/>
    </row>
    <row r="34032">
      <c r="D34032" s="10"/>
      <c r="E34032" s="10"/>
      <c r="G34032" s="81"/>
      <c r="AU34032" s="25"/>
    </row>
    <row r="34033">
      <c r="D34033" s="10"/>
      <c r="E34033" s="10"/>
      <c r="G34033" s="81"/>
      <c r="AU34033" s="25"/>
    </row>
    <row r="34034">
      <c r="D34034" s="10"/>
      <c r="E34034" s="10"/>
      <c r="G34034" s="81"/>
      <c r="AU34034" s="25"/>
    </row>
    <row r="34035">
      <c r="D34035" s="10"/>
      <c r="E34035" s="10"/>
      <c r="G34035" s="81"/>
      <c r="AU34035" s="25"/>
    </row>
    <row r="34036">
      <c r="D34036" s="10"/>
      <c r="E34036" s="10"/>
      <c r="G34036" s="81"/>
      <c r="AU34036" s="25"/>
    </row>
    <row r="34037">
      <c r="D34037" s="10"/>
      <c r="E34037" s="10"/>
      <c r="G34037" s="81"/>
      <c r="AU34037" s="25"/>
    </row>
    <row r="34038">
      <c r="D34038" s="10"/>
      <c r="E34038" s="10"/>
      <c r="G34038" s="81"/>
      <c r="AU34038" s="25"/>
    </row>
    <row r="34039">
      <c r="D34039" s="10"/>
      <c r="E34039" s="10"/>
      <c r="G34039" s="81"/>
      <c r="AU34039" s="25"/>
    </row>
    <row r="34040">
      <c r="D34040" s="10"/>
      <c r="E34040" s="10"/>
      <c r="G34040" s="81"/>
      <c r="AU34040" s="25"/>
    </row>
    <row r="34041">
      <c r="D34041" s="10"/>
      <c r="E34041" s="10"/>
      <c r="G34041" s="81"/>
      <c r="AU34041" s="25"/>
    </row>
    <row r="34042">
      <c r="D34042" s="10"/>
      <c r="E34042" s="10"/>
      <c r="G34042" s="81"/>
      <c r="AU34042" s="25"/>
    </row>
    <row r="34043">
      <c r="D34043" s="10"/>
      <c r="E34043" s="10"/>
      <c r="G34043" s="81"/>
      <c r="AU34043" s="25"/>
    </row>
    <row r="34044">
      <c r="D34044" s="10"/>
      <c r="E34044" s="10"/>
      <c r="G34044" s="81"/>
      <c r="AU34044" s="25"/>
    </row>
    <row r="34045">
      <c r="D34045" s="10"/>
      <c r="E34045" s="10"/>
      <c r="G34045" s="81"/>
      <c r="AU34045" s="25"/>
    </row>
    <row r="34046">
      <c r="D34046" s="10"/>
      <c r="E34046" s="10"/>
      <c r="G34046" s="81"/>
      <c r="AU34046" s="25"/>
    </row>
    <row r="34047">
      <c r="D34047" s="10"/>
      <c r="E34047" s="10"/>
      <c r="G34047" s="81"/>
      <c r="AU34047" s="25"/>
    </row>
    <row r="34048">
      <c r="D34048" s="10"/>
      <c r="E34048" s="10"/>
      <c r="G34048" s="81"/>
      <c r="AU34048" s="25"/>
    </row>
    <row r="34049">
      <c r="D34049" s="10"/>
      <c r="E34049" s="10"/>
      <c r="G34049" s="81"/>
      <c r="AU34049" s="25"/>
    </row>
    <row r="34050">
      <c r="D34050" s="10"/>
      <c r="E34050" s="10"/>
      <c r="G34050" s="81"/>
      <c r="AU34050" s="25"/>
    </row>
    <row r="34051">
      <c r="D34051" s="10"/>
      <c r="E34051" s="10"/>
      <c r="G34051" s="81"/>
      <c r="AU34051" s="25"/>
    </row>
    <row r="34052">
      <c r="D34052" s="10"/>
      <c r="E34052" s="10"/>
      <c r="G34052" s="81"/>
      <c r="AU34052" s="25"/>
    </row>
    <row r="34053">
      <c r="D34053" s="10"/>
      <c r="E34053" s="10"/>
      <c r="G34053" s="81"/>
      <c r="AU34053" s="25"/>
    </row>
    <row r="34054">
      <c r="D34054" s="10"/>
      <c r="E34054" s="10"/>
      <c r="G34054" s="81"/>
      <c r="AU34054" s="25"/>
    </row>
    <row r="34055">
      <c r="D34055" s="10"/>
      <c r="E34055" s="10"/>
      <c r="G34055" s="81"/>
      <c r="AU34055" s="25"/>
    </row>
    <row r="34056">
      <c r="D34056" s="10"/>
      <c r="E34056" s="10"/>
      <c r="G34056" s="81"/>
      <c r="AU34056" s="25"/>
    </row>
    <row r="34057">
      <c r="D34057" s="10"/>
      <c r="E34057" s="10"/>
      <c r="G34057" s="81"/>
      <c r="AU34057" s="25"/>
    </row>
    <row r="34058">
      <c r="D34058" s="10"/>
      <c r="E34058" s="10"/>
      <c r="G34058" s="81"/>
      <c r="AU34058" s="25"/>
    </row>
    <row r="34059">
      <c r="D34059" s="10"/>
      <c r="E34059" s="10"/>
      <c r="G34059" s="81"/>
      <c r="AU34059" s="25"/>
    </row>
    <row r="34060">
      <c r="D34060" s="10"/>
      <c r="E34060" s="10"/>
      <c r="G34060" s="81"/>
      <c r="AU34060" s="25"/>
    </row>
    <row r="34061">
      <c r="D34061" s="10"/>
      <c r="E34061" s="10"/>
      <c r="G34061" s="81"/>
      <c r="AU34061" s="25"/>
    </row>
    <row r="34062">
      <c r="D34062" s="10"/>
      <c r="E34062" s="10"/>
      <c r="G34062" s="81"/>
      <c r="AU34062" s="25"/>
    </row>
    <row r="34063">
      <c r="D34063" s="10"/>
      <c r="E34063" s="10"/>
      <c r="G34063" s="81"/>
      <c r="AU34063" s="25"/>
    </row>
    <row r="34064">
      <c r="D34064" s="10"/>
      <c r="E34064" s="10"/>
      <c r="G34064" s="81"/>
      <c r="AU34064" s="25"/>
    </row>
    <row r="34065">
      <c r="D34065" s="10"/>
      <c r="E34065" s="10"/>
      <c r="G34065" s="81"/>
      <c r="AU34065" s="25"/>
    </row>
    <row r="34066">
      <c r="D34066" s="10"/>
      <c r="E34066" s="10"/>
      <c r="G34066" s="81"/>
      <c r="AU34066" s="25"/>
    </row>
    <row r="34067">
      <c r="D34067" s="10"/>
      <c r="E34067" s="10"/>
      <c r="G34067" s="81"/>
      <c r="AU34067" s="25"/>
    </row>
    <row r="34068">
      <c r="D34068" s="10"/>
      <c r="E34068" s="10"/>
      <c r="G34068" s="81"/>
      <c r="AU34068" s="25"/>
    </row>
    <row r="34069">
      <c r="D34069" s="10"/>
      <c r="E34069" s="10"/>
      <c r="G34069" s="81"/>
      <c r="AU34069" s="25"/>
    </row>
    <row r="34070">
      <c r="D34070" s="10"/>
      <c r="E34070" s="10"/>
      <c r="G34070" s="81"/>
      <c r="AU34070" s="25"/>
    </row>
    <row r="34071">
      <c r="D34071" s="10"/>
      <c r="E34071" s="10"/>
      <c r="G34071" s="81"/>
      <c r="AU34071" s="25"/>
    </row>
    <row r="34072">
      <c r="D34072" s="10"/>
      <c r="E34072" s="10"/>
      <c r="G34072" s="81"/>
      <c r="AU34072" s="25"/>
    </row>
    <row r="34073">
      <c r="D34073" s="10"/>
      <c r="E34073" s="10"/>
      <c r="G34073" s="81"/>
      <c r="AU34073" s="25"/>
    </row>
    <row r="34074">
      <c r="D34074" s="10"/>
      <c r="E34074" s="10"/>
      <c r="G34074" s="81"/>
      <c r="AU34074" s="25"/>
    </row>
    <row r="34075">
      <c r="D34075" s="10"/>
      <c r="E34075" s="10"/>
      <c r="G34075" s="81"/>
      <c r="AU34075" s="25"/>
    </row>
    <row r="34076">
      <c r="D34076" s="10"/>
      <c r="E34076" s="10"/>
      <c r="G34076" s="81"/>
      <c r="AU34076" s="25"/>
    </row>
    <row r="34077">
      <c r="D34077" s="10"/>
      <c r="E34077" s="10"/>
      <c r="G34077" s="81"/>
      <c r="AU34077" s="25"/>
    </row>
    <row r="34078">
      <c r="D34078" s="10"/>
      <c r="E34078" s="10"/>
      <c r="G34078" s="81"/>
      <c r="AU34078" s="25"/>
    </row>
    <row r="34079">
      <c r="D34079" s="10"/>
      <c r="E34079" s="10"/>
      <c r="G34079" s="81"/>
      <c r="AU34079" s="25"/>
    </row>
    <row r="34080">
      <c r="D34080" s="10"/>
      <c r="E34080" s="10"/>
      <c r="G34080" s="81"/>
      <c r="AU34080" s="25"/>
    </row>
    <row r="34081">
      <c r="D34081" s="10"/>
      <c r="E34081" s="10"/>
      <c r="G34081" s="81"/>
      <c r="AU34081" s="25"/>
    </row>
    <row r="34082">
      <c r="D34082" s="10"/>
      <c r="E34082" s="10"/>
      <c r="G34082" s="81"/>
      <c r="AU34082" s="25"/>
    </row>
    <row r="34083">
      <c r="D34083" s="10"/>
      <c r="E34083" s="10"/>
      <c r="G34083" s="81"/>
      <c r="AU34083" s="25"/>
    </row>
    <row r="34084">
      <c r="D34084" s="10"/>
      <c r="E34084" s="10"/>
      <c r="G34084" s="81"/>
      <c r="AU34084" s="25"/>
    </row>
    <row r="34085">
      <c r="D34085" s="10"/>
      <c r="E34085" s="10"/>
      <c r="G34085" s="81"/>
      <c r="AU34085" s="25"/>
    </row>
    <row r="34086">
      <c r="D34086" s="10"/>
      <c r="E34086" s="10"/>
      <c r="G34086" s="81"/>
      <c r="AU34086" s="25"/>
    </row>
    <row r="34087">
      <c r="D34087" s="10"/>
      <c r="E34087" s="10"/>
      <c r="G34087" s="81"/>
      <c r="AU34087" s="25"/>
    </row>
    <row r="34088">
      <c r="D34088" s="10"/>
      <c r="E34088" s="10"/>
      <c r="G34088" s="81"/>
      <c r="AU34088" s="25"/>
    </row>
    <row r="34089">
      <c r="D34089" s="10"/>
      <c r="E34089" s="10"/>
      <c r="G34089" s="81"/>
      <c r="AU34089" s="25"/>
    </row>
    <row r="34090">
      <c r="D34090" s="10"/>
      <c r="E34090" s="10"/>
      <c r="G34090" s="81"/>
      <c r="AU34090" s="25"/>
    </row>
    <row r="34091">
      <c r="D34091" s="10"/>
      <c r="E34091" s="10"/>
      <c r="G34091" s="81"/>
      <c r="AU34091" s="25"/>
    </row>
    <row r="34092">
      <c r="D34092" s="10"/>
      <c r="E34092" s="10"/>
      <c r="G34092" s="81"/>
      <c r="AU34092" s="25"/>
    </row>
    <row r="34093">
      <c r="D34093" s="10"/>
      <c r="E34093" s="10"/>
      <c r="G34093" s="81"/>
      <c r="AU34093" s="25"/>
    </row>
    <row r="34094">
      <c r="D34094" s="10"/>
      <c r="E34094" s="10"/>
      <c r="G34094" s="81"/>
      <c r="AU34094" s="25"/>
    </row>
    <row r="34095">
      <c r="D34095" s="10"/>
      <c r="E34095" s="10"/>
      <c r="G34095" s="81"/>
      <c r="AU34095" s="25"/>
    </row>
    <row r="34096">
      <c r="D34096" s="10"/>
      <c r="E34096" s="10"/>
      <c r="G34096" s="81"/>
      <c r="AU34096" s="25"/>
    </row>
    <row r="34097">
      <c r="D34097" s="10"/>
      <c r="E34097" s="10"/>
      <c r="G34097" s="81"/>
      <c r="AU34097" s="25"/>
    </row>
    <row r="34098">
      <c r="D34098" s="10"/>
      <c r="E34098" s="10"/>
      <c r="G34098" s="81"/>
      <c r="AU34098" s="25"/>
    </row>
    <row r="34099">
      <c r="D34099" s="10"/>
      <c r="E34099" s="10"/>
      <c r="G34099" s="81"/>
      <c r="AU34099" s="25"/>
    </row>
    <row r="34100">
      <c r="D34100" s="10"/>
      <c r="E34100" s="10"/>
      <c r="G34100" s="81"/>
      <c r="AU34100" s="25"/>
    </row>
    <row r="34101">
      <c r="D34101" s="10"/>
      <c r="E34101" s="10"/>
      <c r="G34101" s="81"/>
      <c r="AU34101" s="25"/>
    </row>
    <row r="34102">
      <c r="D34102" s="10"/>
      <c r="E34102" s="10"/>
      <c r="G34102" s="81"/>
      <c r="AU34102" s="25"/>
    </row>
    <row r="34103">
      <c r="D34103" s="10"/>
      <c r="E34103" s="10"/>
      <c r="G34103" s="81"/>
      <c r="AU34103" s="25"/>
    </row>
    <row r="34104">
      <c r="D34104" s="10"/>
      <c r="E34104" s="10"/>
      <c r="G34104" s="81"/>
      <c r="AU34104" s="25"/>
    </row>
    <row r="34105">
      <c r="D34105" s="10"/>
      <c r="E34105" s="10"/>
      <c r="G34105" s="81"/>
      <c r="AU34105" s="25"/>
    </row>
    <row r="34106">
      <c r="D34106" s="10"/>
      <c r="E34106" s="10"/>
      <c r="G34106" s="81"/>
      <c r="AU34106" s="25"/>
    </row>
    <row r="34107">
      <c r="D34107" s="10"/>
      <c r="E34107" s="10"/>
      <c r="G34107" s="81"/>
      <c r="AU34107" s="25"/>
    </row>
    <row r="34108">
      <c r="D34108" s="10"/>
      <c r="E34108" s="10"/>
      <c r="G34108" s="81"/>
      <c r="AU34108" s="25"/>
    </row>
    <row r="34109">
      <c r="D34109" s="10"/>
      <c r="E34109" s="10"/>
      <c r="G34109" s="81"/>
      <c r="AU34109" s="25"/>
    </row>
    <row r="34110">
      <c r="D34110" s="10"/>
      <c r="E34110" s="10"/>
      <c r="G34110" s="81"/>
      <c r="AU34110" s="25"/>
    </row>
    <row r="34111">
      <c r="D34111" s="10"/>
      <c r="E34111" s="10"/>
      <c r="G34111" s="81"/>
      <c r="AU34111" s="25"/>
    </row>
    <row r="34112">
      <c r="D34112" s="10"/>
      <c r="E34112" s="10"/>
      <c r="G34112" s="81"/>
      <c r="AU34112" s="25"/>
    </row>
    <row r="34113">
      <c r="D34113" s="10"/>
      <c r="E34113" s="10"/>
      <c r="G34113" s="81"/>
      <c r="AU34113" s="25"/>
    </row>
    <row r="34114">
      <c r="D34114" s="10"/>
      <c r="E34114" s="10"/>
      <c r="G34114" s="81"/>
      <c r="AU34114" s="25"/>
    </row>
    <row r="34115">
      <c r="D34115" s="10"/>
      <c r="E34115" s="10"/>
      <c r="G34115" s="81"/>
      <c r="AU34115" s="25"/>
    </row>
    <row r="34116">
      <c r="D34116" s="10"/>
      <c r="E34116" s="10"/>
      <c r="G34116" s="81"/>
      <c r="AU34116" s="25"/>
    </row>
    <row r="34117">
      <c r="D34117" s="10"/>
      <c r="E34117" s="10"/>
      <c r="G34117" s="81"/>
      <c r="AU34117" s="25"/>
    </row>
    <row r="34118">
      <c r="D34118" s="10"/>
      <c r="E34118" s="10"/>
      <c r="G34118" s="81"/>
      <c r="AU34118" s="25"/>
    </row>
    <row r="34119">
      <c r="D34119" s="10"/>
      <c r="E34119" s="10"/>
      <c r="G34119" s="81"/>
      <c r="AU34119" s="25"/>
    </row>
    <row r="34120">
      <c r="D34120" s="10"/>
      <c r="E34120" s="10"/>
      <c r="G34120" s="81"/>
      <c r="AU34120" s="25"/>
    </row>
    <row r="34121">
      <c r="D34121" s="10"/>
      <c r="E34121" s="10"/>
      <c r="G34121" s="81"/>
      <c r="AU34121" s="25"/>
    </row>
    <row r="34122">
      <c r="D34122" s="10"/>
      <c r="E34122" s="10"/>
      <c r="G34122" s="81"/>
      <c r="AU34122" s="25"/>
    </row>
    <row r="34123">
      <c r="D34123" s="10"/>
      <c r="E34123" s="10"/>
      <c r="G34123" s="81"/>
      <c r="AU34123" s="25"/>
    </row>
    <row r="34124">
      <c r="D34124" s="10"/>
      <c r="E34124" s="10"/>
      <c r="G34124" s="81"/>
      <c r="AU34124" s="25"/>
    </row>
    <row r="34125">
      <c r="D34125" s="10"/>
      <c r="E34125" s="10"/>
      <c r="G34125" s="81"/>
      <c r="AU34125" s="25"/>
    </row>
    <row r="34126">
      <c r="D34126" s="10"/>
      <c r="E34126" s="10"/>
      <c r="G34126" s="81"/>
      <c r="AU34126" s="25"/>
    </row>
    <row r="34127">
      <c r="D34127" s="10"/>
      <c r="E34127" s="10"/>
      <c r="G34127" s="81"/>
      <c r="AU34127" s="25"/>
    </row>
    <row r="34128">
      <c r="D34128" s="10"/>
      <c r="E34128" s="10"/>
      <c r="G34128" s="81"/>
      <c r="AU34128" s="25"/>
    </row>
    <row r="34129">
      <c r="D34129" s="10"/>
      <c r="E34129" s="10"/>
      <c r="G34129" s="81"/>
      <c r="AU34129" s="25"/>
    </row>
    <row r="34130">
      <c r="D34130" s="10"/>
      <c r="E34130" s="10"/>
      <c r="G34130" s="81"/>
      <c r="AU34130" s="25"/>
    </row>
    <row r="34131">
      <c r="D34131" s="10"/>
      <c r="E34131" s="10"/>
      <c r="G34131" s="81"/>
      <c r="AU34131" s="25"/>
    </row>
    <row r="34132">
      <c r="D34132" s="10"/>
      <c r="E34132" s="10"/>
      <c r="G34132" s="81"/>
      <c r="AU34132" s="25"/>
    </row>
    <row r="34133">
      <c r="D34133" s="10"/>
      <c r="E34133" s="10"/>
      <c r="G34133" s="81"/>
      <c r="AU34133" s="25"/>
    </row>
    <row r="34134">
      <c r="D34134" s="10"/>
      <c r="E34134" s="10"/>
      <c r="G34134" s="81"/>
      <c r="AU34134" s="25"/>
    </row>
    <row r="34135">
      <c r="D34135" s="10"/>
      <c r="E34135" s="10"/>
      <c r="G34135" s="81"/>
      <c r="AU34135" s="25"/>
    </row>
    <row r="34136">
      <c r="D34136" s="10"/>
      <c r="E34136" s="10"/>
      <c r="G34136" s="81"/>
      <c r="AU34136" s="25"/>
    </row>
    <row r="34137">
      <c r="D34137" s="10"/>
      <c r="E34137" s="10"/>
      <c r="G34137" s="81"/>
      <c r="AU34137" s="25"/>
    </row>
    <row r="34138">
      <c r="D34138" s="10"/>
      <c r="E34138" s="10"/>
      <c r="G34138" s="81"/>
      <c r="AU34138" s="25"/>
    </row>
    <row r="34139">
      <c r="D34139" s="10"/>
      <c r="E34139" s="10"/>
      <c r="G34139" s="81"/>
      <c r="AU34139" s="25"/>
    </row>
    <row r="34140">
      <c r="D34140" s="10"/>
      <c r="E34140" s="10"/>
      <c r="G34140" s="81"/>
      <c r="AU34140" s="25"/>
    </row>
    <row r="34141">
      <c r="D34141" s="10"/>
      <c r="E34141" s="10"/>
      <c r="G34141" s="81"/>
      <c r="AU34141" s="25"/>
    </row>
    <row r="34142">
      <c r="D34142" s="10"/>
      <c r="E34142" s="10"/>
      <c r="G34142" s="81"/>
      <c r="AU34142" s="25"/>
    </row>
    <row r="34143">
      <c r="D34143" s="10"/>
      <c r="E34143" s="10"/>
      <c r="G34143" s="81"/>
      <c r="AU34143" s="25"/>
    </row>
    <row r="34144">
      <c r="D34144" s="10"/>
      <c r="E34144" s="10"/>
      <c r="G34144" s="81"/>
      <c r="AU34144" s="25"/>
    </row>
    <row r="34145">
      <c r="D34145" s="10"/>
      <c r="E34145" s="10"/>
      <c r="G34145" s="81"/>
      <c r="AU34145" s="25"/>
    </row>
    <row r="34146">
      <c r="D34146" s="10"/>
      <c r="E34146" s="10"/>
      <c r="G34146" s="81"/>
      <c r="AU34146" s="25"/>
    </row>
    <row r="34147">
      <c r="D34147" s="10"/>
      <c r="E34147" s="10"/>
      <c r="G34147" s="81"/>
      <c r="AU34147" s="25"/>
    </row>
    <row r="34148">
      <c r="D34148" s="10"/>
      <c r="E34148" s="10"/>
      <c r="G34148" s="81"/>
      <c r="AU34148" s="25"/>
    </row>
    <row r="34149">
      <c r="D34149" s="10"/>
      <c r="E34149" s="10"/>
      <c r="G34149" s="81"/>
      <c r="AU34149" s="25"/>
    </row>
    <row r="34150">
      <c r="D34150" s="10"/>
      <c r="E34150" s="10"/>
      <c r="G34150" s="81"/>
      <c r="AU34150" s="25"/>
    </row>
    <row r="34151">
      <c r="D34151" s="10"/>
      <c r="E34151" s="10"/>
      <c r="G34151" s="81"/>
      <c r="AU34151" s="25"/>
    </row>
    <row r="34152">
      <c r="D34152" s="10"/>
      <c r="E34152" s="10"/>
      <c r="G34152" s="81"/>
      <c r="AU34152" s="25"/>
    </row>
    <row r="34153">
      <c r="D34153" s="10"/>
      <c r="E34153" s="10"/>
      <c r="G34153" s="81"/>
      <c r="AU34153" s="25"/>
    </row>
    <row r="34154">
      <c r="D34154" s="10"/>
      <c r="E34154" s="10"/>
      <c r="G34154" s="81"/>
      <c r="AU34154" s="25"/>
    </row>
    <row r="34155">
      <c r="D34155" s="10"/>
      <c r="E34155" s="10"/>
      <c r="G34155" s="81"/>
      <c r="AU34155" s="25"/>
    </row>
    <row r="34156">
      <c r="D34156" s="10"/>
      <c r="E34156" s="10"/>
      <c r="G34156" s="81"/>
      <c r="AU34156" s="25"/>
    </row>
    <row r="34157">
      <c r="D34157" s="10"/>
      <c r="E34157" s="10"/>
      <c r="G34157" s="81"/>
      <c r="AU34157" s="25"/>
    </row>
    <row r="34158">
      <c r="D34158" s="10"/>
      <c r="E34158" s="10"/>
      <c r="G34158" s="81"/>
      <c r="AU34158" s="25"/>
    </row>
    <row r="34159">
      <c r="D34159" s="10"/>
      <c r="E34159" s="10"/>
      <c r="G34159" s="81"/>
      <c r="AU34159" s="25"/>
    </row>
    <row r="34160">
      <c r="D34160" s="10"/>
      <c r="E34160" s="10"/>
      <c r="G34160" s="81"/>
      <c r="AU34160" s="25"/>
    </row>
    <row r="34161">
      <c r="D34161" s="10"/>
      <c r="E34161" s="10"/>
      <c r="G34161" s="81"/>
      <c r="AU34161" s="25"/>
    </row>
    <row r="34162">
      <c r="D34162" s="10"/>
      <c r="E34162" s="10"/>
      <c r="G34162" s="81"/>
      <c r="AU34162" s="25"/>
    </row>
    <row r="34163">
      <c r="D34163" s="10"/>
      <c r="E34163" s="10"/>
      <c r="G34163" s="81"/>
      <c r="AU34163" s="25"/>
    </row>
    <row r="34164">
      <c r="D34164" s="10"/>
      <c r="E34164" s="10"/>
      <c r="G34164" s="81"/>
      <c r="AU34164" s="25"/>
    </row>
    <row r="34165">
      <c r="D34165" s="10"/>
      <c r="E34165" s="10"/>
      <c r="G34165" s="81"/>
      <c r="AU34165" s="25"/>
    </row>
    <row r="34166">
      <c r="D34166" s="10"/>
      <c r="E34166" s="10"/>
      <c r="G34166" s="81"/>
      <c r="AU34166" s="25"/>
    </row>
    <row r="34167">
      <c r="D34167" s="10"/>
      <c r="E34167" s="10"/>
      <c r="G34167" s="81"/>
      <c r="AU34167" s="25"/>
    </row>
    <row r="34168">
      <c r="D34168" s="10"/>
      <c r="E34168" s="10"/>
      <c r="G34168" s="81"/>
      <c r="AU34168" s="25"/>
    </row>
    <row r="34169">
      <c r="D34169" s="10"/>
      <c r="E34169" s="10"/>
      <c r="G34169" s="81"/>
      <c r="AU34169" s="25"/>
    </row>
    <row r="34170">
      <c r="D34170" s="10"/>
      <c r="E34170" s="10"/>
      <c r="G34170" s="81"/>
      <c r="AU34170" s="25"/>
    </row>
    <row r="34171">
      <c r="D34171" s="10"/>
      <c r="E34171" s="10"/>
      <c r="G34171" s="81"/>
      <c r="AU34171" s="25"/>
    </row>
    <row r="34172">
      <c r="D34172" s="10"/>
      <c r="E34172" s="10"/>
      <c r="G34172" s="81"/>
      <c r="AU34172" s="25"/>
    </row>
    <row r="34173">
      <c r="D34173" s="10"/>
      <c r="E34173" s="10"/>
      <c r="G34173" s="81"/>
      <c r="AU34173" s="25"/>
    </row>
    <row r="34174">
      <c r="D34174" s="10"/>
      <c r="E34174" s="10"/>
      <c r="G34174" s="81"/>
      <c r="AU34174" s="25"/>
    </row>
    <row r="34175">
      <c r="D34175" s="10"/>
      <c r="E34175" s="10"/>
      <c r="G34175" s="81"/>
      <c r="AU34175" s="25"/>
    </row>
    <row r="34176">
      <c r="D34176" s="10"/>
      <c r="E34176" s="10"/>
      <c r="G34176" s="81"/>
      <c r="AU34176" s="25"/>
    </row>
    <row r="34177">
      <c r="D34177" s="10"/>
      <c r="E34177" s="10"/>
      <c r="G34177" s="81"/>
      <c r="AU34177" s="25"/>
    </row>
    <row r="34178">
      <c r="D34178" s="10"/>
      <c r="E34178" s="10"/>
      <c r="G34178" s="81"/>
      <c r="AU34178" s="25"/>
    </row>
    <row r="34179">
      <c r="D34179" s="10"/>
      <c r="E34179" s="10"/>
      <c r="G34179" s="81"/>
      <c r="AU34179" s="25"/>
    </row>
    <row r="34180">
      <c r="D34180" s="10"/>
      <c r="E34180" s="10"/>
      <c r="G34180" s="81"/>
      <c r="AU34180" s="25"/>
    </row>
    <row r="34181">
      <c r="D34181" s="10"/>
      <c r="E34181" s="10"/>
      <c r="G34181" s="81"/>
      <c r="AU34181" s="25"/>
    </row>
    <row r="34182">
      <c r="D34182" s="10"/>
      <c r="E34182" s="10"/>
      <c r="G34182" s="81"/>
      <c r="AU34182" s="25"/>
    </row>
    <row r="34183">
      <c r="D34183" s="10"/>
      <c r="E34183" s="10"/>
      <c r="G34183" s="81"/>
      <c r="AU34183" s="25"/>
    </row>
    <row r="34184">
      <c r="D34184" s="10"/>
      <c r="E34184" s="10"/>
      <c r="G34184" s="81"/>
      <c r="AU34184" s="25"/>
    </row>
    <row r="34185">
      <c r="D34185" s="10"/>
      <c r="E34185" s="10"/>
      <c r="G34185" s="81"/>
      <c r="AU34185" s="25"/>
    </row>
    <row r="34186">
      <c r="D34186" s="10"/>
      <c r="E34186" s="10"/>
      <c r="G34186" s="81"/>
      <c r="AU34186" s="25"/>
    </row>
    <row r="34187">
      <c r="D34187" s="10"/>
      <c r="E34187" s="10"/>
      <c r="G34187" s="81"/>
      <c r="AU34187" s="25"/>
    </row>
    <row r="34188">
      <c r="D34188" s="10"/>
      <c r="E34188" s="10"/>
      <c r="G34188" s="81"/>
      <c r="AU34188" s="25"/>
    </row>
    <row r="34189">
      <c r="D34189" s="10"/>
      <c r="E34189" s="10"/>
      <c r="G34189" s="81"/>
      <c r="AU34189" s="25"/>
    </row>
    <row r="34190">
      <c r="D34190" s="10"/>
      <c r="E34190" s="10"/>
      <c r="G34190" s="81"/>
      <c r="AU34190" s="25"/>
    </row>
    <row r="34191">
      <c r="D34191" s="10"/>
      <c r="E34191" s="10"/>
      <c r="G34191" s="81"/>
      <c r="AU34191" s="25"/>
    </row>
    <row r="34192">
      <c r="D34192" s="10"/>
      <c r="E34192" s="10"/>
      <c r="G34192" s="81"/>
      <c r="AU34192" s="25"/>
    </row>
    <row r="34193">
      <c r="D34193" s="10"/>
      <c r="E34193" s="10"/>
      <c r="G34193" s="81"/>
      <c r="AU34193" s="25"/>
    </row>
    <row r="34194">
      <c r="D34194" s="10"/>
      <c r="E34194" s="10"/>
      <c r="G34194" s="81"/>
      <c r="AU34194" s="25"/>
    </row>
    <row r="34195">
      <c r="D34195" s="10"/>
      <c r="E34195" s="10"/>
      <c r="G34195" s="81"/>
      <c r="AU34195" s="25"/>
    </row>
    <row r="34196">
      <c r="D34196" s="10"/>
      <c r="E34196" s="10"/>
      <c r="G34196" s="81"/>
      <c r="AU34196" s="25"/>
    </row>
    <row r="34197">
      <c r="D34197" s="10"/>
      <c r="E34197" s="10"/>
      <c r="G34197" s="81"/>
      <c r="AU34197" s="25"/>
    </row>
    <row r="34198">
      <c r="D34198" s="10"/>
      <c r="E34198" s="10"/>
      <c r="G34198" s="81"/>
      <c r="AU34198" s="25"/>
    </row>
    <row r="34199">
      <c r="D34199" s="10"/>
      <c r="E34199" s="10"/>
      <c r="G34199" s="81"/>
      <c r="AU34199" s="25"/>
    </row>
    <row r="34200">
      <c r="D34200" s="10"/>
      <c r="E34200" s="10"/>
      <c r="G34200" s="81"/>
      <c r="AU34200" s="25"/>
    </row>
    <row r="34201">
      <c r="D34201" s="10"/>
      <c r="E34201" s="10"/>
      <c r="G34201" s="81"/>
      <c r="AU34201" s="25"/>
    </row>
    <row r="34202">
      <c r="D34202" s="10"/>
      <c r="E34202" s="10"/>
      <c r="G34202" s="81"/>
      <c r="AU34202" s="25"/>
    </row>
    <row r="34203">
      <c r="D34203" s="10"/>
      <c r="E34203" s="10"/>
      <c r="G34203" s="81"/>
      <c r="AU34203" s="25"/>
    </row>
    <row r="34204">
      <c r="D34204" s="10"/>
      <c r="E34204" s="10"/>
      <c r="G34204" s="81"/>
      <c r="AU34204" s="25"/>
    </row>
    <row r="34205">
      <c r="D34205" s="10"/>
      <c r="E34205" s="10"/>
      <c r="G34205" s="81"/>
      <c r="AU34205" s="25"/>
    </row>
    <row r="34206">
      <c r="D34206" s="10"/>
      <c r="E34206" s="10"/>
      <c r="G34206" s="81"/>
      <c r="AU34206" s="25"/>
    </row>
    <row r="34207">
      <c r="D34207" s="10"/>
      <c r="E34207" s="10"/>
      <c r="G34207" s="81"/>
      <c r="AU34207" s="25"/>
    </row>
    <row r="34208">
      <c r="D34208" s="10"/>
      <c r="E34208" s="10"/>
      <c r="G34208" s="81"/>
      <c r="AU34208" s="25"/>
    </row>
    <row r="34209">
      <c r="D34209" s="10"/>
      <c r="E34209" s="10"/>
      <c r="G34209" s="81"/>
      <c r="AU34209" s="25"/>
    </row>
    <row r="34210">
      <c r="D34210" s="10"/>
      <c r="E34210" s="10"/>
      <c r="G34210" s="81"/>
      <c r="AU34210" s="25"/>
    </row>
    <row r="34211">
      <c r="D34211" s="10"/>
      <c r="E34211" s="10"/>
      <c r="G34211" s="81"/>
      <c r="AU34211" s="25"/>
    </row>
    <row r="34212">
      <c r="D34212" s="10"/>
      <c r="E34212" s="10"/>
      <c r="G34212" s="81"/>
      <c r="AU34212" s="25"/>
    </row>
    <row r="34213">
      <c r="D34213" s="10"/>
      <c r="E34213" s="10"/>
      <c r="G34213" s="81"/>
      <c r="AU34213" s="25"/>
    </row>
    <row r="34214">
      <c r="D34214" s="10"/>
      <c r="E34214" s="10"/>
      <c r="G34214" s="81"/>
      <c r="AU34214" s="25"/>
    </row>
    <row r="34215">
      <c r="D34215" s="10"/>
      <c r="E34215" s="10"/>
      <c r="G34215" s="81"/>
      <c r="AU34215" s="25"/>
    </row>
    <row r="34216">
      <c r="D34216" s="10"/>
      <c r="E34216" s="10"/>
      <c r="G34216" s="81"/>
      <c r="AU34216" s="25"/>
    </row>
    <row r="34217">
      <c r="D34217" s="10"/>
      <c r="E34217" s="10"/>
      <c r="G34217" s="81"/>
      <c r="AU34217" s="25"/>
    </row>
    <row r="34218">
      <c r="D34218" s="10"/>
      <c r="E34218" s="10"/>
      <c r="G34218" s="81"/>
      <c r="AU34218" s="25"/>
    </row>
    <row r="34219">
      <c r="D34219" s="10"/>
      <c r="E34219" s="10"/>
      <c r="G34219" s="81"/>
      <c r="AU34219" s="25"/>
    </row>
    <row r="34220">
      <c r="D34220" s="10"/>
      <c r="E34220" s="10"/>
      <c r="G34220" s="81"/>
      <c r="AU34220" s="25"/>
    </row>
    <row r="34221">
      <c r="D34221" s="10"/>
      <c r="E34221" s="10"/>
      <c r="G34221" s="81"/>
      <c r="AU34221" s="25"/>
    </row>
    <row r="34222">
      <c r="D34222" s="10"/>
      <c r="E34222" s="10"/>
      <c r="G34222" s="81"/>
      <c r="AU34222" s="25"/>
    </row>
    <row r="34223">
      <c r="D34223" s="10"/>
      <c r="E34223" s="10"/>
      <c r="G34223" s="81"/>
      <c r="AU34223" s="25"/>
    </row>
    <row r="34224">
      <c r="D34224" s="10"/>
      <c r="E34224" s="10"/>
      <c r="G34224" s="81"/>
      <c r="AU34224" s="25"/>
    </row>
    <row r="34225">
      <c r="D34225" s="10"/>
      <c r="E34225" s="10"/>
      <c r="G34225" s="81"/>
      <c r="AU34225" s="25"/>
    </row>
    <row r="34226">
      <c r="D34226" s="10"/>
      <c r="E34226" s="10"/>
      <c r="G34226" s="81"/>
      <c r="AU34226" s="25"/>
    </row>
    <row r="34227">
      <c r="D34227" s="10"/>
      <c r="E34227" s="10"/>
      <c r="G34227" s="81"/>
      <c r="AU34227" s="25"/>
    </row>
    <row r="34228">
      <c r="D34228" s="10"/>
      <c r="E34228" s="10"/>
      <c r="G34228" s="81"/>
      <c r="AU34228" s="25"/>
    </row>
    <row r="34229">
      <c r="D34229" s="10"/>
      <c r="E34229" s="10"/>
      <c r="G34229" s="81"/>
      <c r="AU34229" s="25"/>
    </row>
    <row r="34230">
      <c r="D34230" s="10"/>
      <c r="E34230" s="10"/>
      <c r="G34230" s="81"/>
      <c r="AU34230" s="25"/>
    </row>
    <row r="34231">
      <c r="D34231" s="10"/>
      <c r="E34231" s="10"/>
      <c r="G34231" s="81"/>
      <c r="AU34231" s="25"/>
    </row>
    <row r="34232">
      <c r="D34232" s="10"/>
      <c r="E34232" s="10"/>
      <c r="G34232" s="81"/>
      <c r="AU34232" s="25"/>
    </row>
    <row r="34233">
      <c r="D34233" s="10"/>
      <c r="E34233" s="10"/>
      <c r="G34233" s="81"/>
      <c r="AU34233" s="25"/>
    </row>
    <row r="34234">
      <c r="D34234" s="10"/>
      <c r="E34234" s="10"/>
      <c r="G34234" s="81"/>
      <c r="AU34234" s="25"/>
    </row>
    <row r="34235">
      <c r="D34235" s="10"/>
      <c r="E34235" s="10"/>
      <c r="G34235" s="81"/>
      <c r="AU34235" s="25"/>
    </row>
    <row r="34236">
      <c r="D34236" s="10"/>
      <c r="E34236" s="10"/>
      <c r="G34236" s="81"/>
      <c r="AU34236" s="25"/>
    </row>
    <row r="34237">
      <c r="D34237" s="10"/>
      <c r="E34237" s="10"/>
      <c r="G34237" s="81"/>
      <c r="AU34237" s="25"/>
    </row>
    <row r="34238">
      <c r="D34238" s="10"/>
      <c r="E34238" s="10"/>
      <c r="G34238" s="81"/>
      <c r="AU34238" s="25"/>
    </row>
    <row r="34239">
      <c r="D34239" s="10"/>
      <c r="E34239" s="10"/>
      <c r="G34239" s="81"/>
      <c r="AU34239" s="25"/>
    </row>
    <row r="34240">
      <c r="D34240" s="10"/>
      <c r="E34240" s="10"/>
      <c r="G34240" s="81"/>
      <c r="AU34240" s="25"/>
    </row>
    <row r="34241">
      <c r="D34241" s="10"/>
      <c r="E34241" s="10"/>
      <c r="G34241" s="81"/>
      <c r="AU34241" s="25"/>
    </row>
    <row r="34242">
      <c r="D34242" s="10"/>
      <c r="E34242" s="10"/>
      <c r="G34242" s="81"/>
      <c r="AU34242" s="25"/>
    </row>
    <row r="34243">
      <c r="D34243" s="10"/>
      <c r="E34243" s="10"/>
      <c r="G34243" s="81"/>
      <c r="AU34243" s="25"/>
    </row>
    <row r="34244">
      <c r="D34244" s="10"/>
      <c r="E34244" s="10"/>
      <c r="G34244" s="81"/>
      <c r="AU34244" s="25"/>
    </row>
    <row r="34245">
      <c r="D34245" s="10"/>
      <c r="E34245" s="10"/>
      <c r="G34245" s="81"/>
      <c r="AU34245" s="25"/>
    </row>
    <row r="34246">
      <c r="D34246" s="10"/>
      <c r="E34246" s="10"/>
      <c r="G34246" s="81"/>
      <c r="AU34246" s="25"/>
    </row>
    <row r="34247">
      <c r="D34247" s="10"/>
      <c r="E34247" s="10"/>
      <c r="G34247" s="81"/>
      <c r="AU34247" s="25"/>
    </row>
    <row r="34248">
      <c r="D34248" s="10"/>
      <c r="E34248" s="10"/>
      <c r="G34248" s="81"/>
      <c r="AU34248" s="25"/>
    </row>
    <row r="34249">
      <c r="D34249" s="10"/>
      <c r="E34249" s="10"/>
      <c r="G34249" s="81"/>
      <c r="AU34249" s="25"/>
    </row>
    <row r="34250">
      <c r="D34250" s="10"/>
      <c r="E34250" s="10"/>
      <c r="G34250" s="81"/>
      <c r="AU34250" s="25"/>
    </row>
    <row r="34251">
      <c r="D34251" s="10"/>
      <c r="E34251" s="10"/>
      <c r="G34251" s="81"/>
      <c r="AU34251" s="25"/>
    </row>
    <row r="34252">
      <c r="D34252" s="10"/>
      <c r="E34252" s="10"/>
      <c r="G34252" s="81"/>
      <c r="AU34252" s="25"/>
    </row>
    <row r="34253">
      <c r="D34253" s="10"/>
      <c r="E34253" s="10"/>
      <c r="G34253" s="81"/>
      <c r="AU34253" s="25"/>
    </row>
    <row r="34254">
      <c r="D34254" s="10"/>
      <c r="E34254" s="10"/>
      <c r="G34254" s="81"/>
      <c r="AU34254" s="25"/>
    </row>
    <row r="34255">
      <c r="D34255" s="10"/>
      <c r="E34255" s="10"/>
      <c r="G34255" s="81"/>
      <c r="AU34255" s="25"/>
    </row>
    <row r="34256">
      <c r="D34256" s="10"/>
      <c r="E34256" s="10"/>
      <c r="G34256" s="81"/>
      <c r="AU34256" s="25"/>
    </row>
    <row r="34257">
      <c r="D34257" s="10"/>
      <c r="E34257" s="10"/>
      <c r="G34257" s="81"/>
      <c r="AU34257" s="25"/>
    </row>
    <row r="34258">
      <c r="D34258" s="10"/>
      <c r="E34258" s="10"/>
      <c r="G34258" s="81"/>
      <c r="AU34258" s="25"/>
    </row>
    <row r="34259">
      <c r="D34259" s="10"/>
      <c r="E34259" s="10"/>
      <c r="G34259" s="81"/>
      <c r="AU34259" s="25"/>
    </row>
    <row r="34260">
      <c r="D34260" s="10"/>
      <c r="E34260" s="10"/>
      <c r="G34260" s="81"/>
      <c r="AU34260" s="25"/>
    </row>
    <row r="34261">
      <c r="D34261" s="10"/>
      <c r="E34261" s="10"/>
      <c r="G34261" s="81"/>
      <c r="AU34261" s="25"/>
    </row>
    <row r="34262">
      <c r="D34262" s="10"/>
      <c r="E34262" s="10"/>
      <c r="G34262" s="81"/>
      <c r="AU34262" s="25"/>
    </row>
    <row r="34263">
      <c r="D34263" s="10"/>
      <c r="E34263" s="10"/>
      <c r="G34263" s="81"/>
      <c r="AU34263" s="25"/>
    </row>
    <row r="34264">
      <c r="D34264" s="10"/>
      <c r="E34264" s="10"/>
      <c r="G34264" s="81"/>
      <c r="AU34264" s="25"/>
    </row>
    <row r="34265">
      <c r="D34265" s="10"/>
      <c r="E34265" s="10"/>
      <c r="G34265" s="81"/>
      <c r="AU34265" s="25"/>
    </row>
    <row r="34266">
      <c r="D34266" s="10"/>
      <c r="E34266" s="10"/>
      <c r="G34266" s="81"/>
      <c r="AU34266" s="25"/>
    </row>
    <row r="34267">
      <c r="D34267" s="10"/>
      <c r="E34267" s="10"/>
      <c r="G34267" s="81"/>
      <c r="AU34267" s="25"/>
    </row>
    <row r="34268">
      <c r="D34268" s="10"/>
      <c r="E34268" s="10"/>
      <c r="G34268" s="81"/>
      <c r="AU34268" s="25"/>
    </row>
    <row r="34269">
      <c r="D34269" s="10"/>
      <c r="E34269" s="10"/>
      <c r="G34269" s="81"/>
      <c r="AU34269" s="25"/>
    </row>
    <row r="34270">
      <c r="D34270" s="10"/>
      <c r="E34270" s="10"/>
      <c r="G34270" s="81"/>
      <c r="AU34270" s="25"/>
    </row>
    <row r="34271">
      <c r="D34271" s="10"/>
      <c r="E34271" s="10"/>
      <c r="G34271" s="81"/>
      <c r="AU34271" s="25"/>
    </row>
    <row r="34272">
      <c r="D34272" s="10"/>
      <c r="E34272" s="10"/>
      <c r="G34272" s="81"/>
      <c r="AU34272" s="25"/>
    </row>
    <row r="34273">
      <c r="D34273" s="10"/>
      <c r="E34273" s="10"/>
      <c r="G34273" s="81"/>
      <c r="AU34273" s="25"/>
    </row>
    <row r="34274">
      <c r="D34274" s="10"/>
      <c r="E34274" s="10"/>
      <c r="G34274" s="81"/>
      <c r="AU34274" s="25"/>
    </row>
    <row r="34275">
      <c r="D34275" s="10"/>
      <c r="E34275" s="10"/>
      <c r="G34275" s="81"/>
      <c r="AU34275" s="25"/>
    </row>
    <row r="34276">
      <c r="D34276" s="10"/>
      <c r="E34276" s="10"/>
      <c r="G34276" s="81"/>
      <c r="AU34276" s="25"/>
    </row>
    <row r="34277">
      <c r="D34277" s="10"/>
      <c r="E34277" s="10"/>
      <c r="G34277" s="81"/>
      <c r="AU34277" s="25"/>
    </row>
    <row r="34278">
      <c r="D34278" s="10"/>
      <c r="E34278" s="10"/>
      <c r="G34278" s="81"/>
      <c r="AU34278" s="25"/>
    </row>
    <row r="34279">
      <c r="D34279" s="10"/>
      <c r="E34279" s="10"/>
      <c r="G34279" s="81"/>
      <c r="AU34279" s="25"/>
    </row>
    <row r="34280">
      <c r="D34280" s="10"/>
      <c r="E34280" s="10"/>
      <c r="G34280" s="81"/>
      <c r="AU34280" s="25"/>
    </row>
    <row r="34281">
      <c r="D34281" s="10"/>
      <c r="E34281" s="10"/>
      <c r="G34281" s="81"/>
      <c r="AU34281" s="25"/>
    </row>
    <row r="34282">
      <c r="D34282" s="10"/>
      <c r="E34282" s="10"/>
      <c r="G34282" s="81"/>
      <c r="AU34282" s="25"/>
    </row>
    <row r="34283">
      <c r="D34283" s="10"/>
      <c r="E34283" s="10"/>
      <c r="G34283" s="81"/>
      <c r="AU34283" s="25"/>
    </row>
    <row r="34284">
      <c r="D34284" s="10"/>
      <c r="E34284" s="10"/>
      <c r="G34284" s="81"/>
      <c r="AU34284" s="25"/>
    </row>
    <row r="34285">
      <c r="D34285" s="10"/>
      <c r="E34285" s="10"/>
      <c r="G34285" s="81"/>
      <c r="AU34285" s="25"/>
    </row>
    <row r="34286">
      <c r="D34286" s="10"/>
      <c r="E34286" s="10"/>
      <c r="G34286" s="81"/>
      <c r="AU34286" s="25"/>
    </row>
    <row r="34287">
      <c r="D34287" s="10"/>
      <c r="E34287" s="10"/>
      <c r="G34287" s="81"/>
      <c r="AU34287" s="25"/>
    </row>
    <row r="34288">
      <c r="D34288" s="10"/>
      <c r="E34288" s="10"/>
      <c r="G34288" s="81"/>
      <c r="AU34288" s="25"/>
    </row>
    <row r="34289">
      <c r="D34289" s="10"/>
      <c r="E34289" s="10"/>
      <c r="G34289" s="81"/>
      <c r="AU34289" s="25"/>
    </row>
    <row r="34290">
      <c r="D34290" s="10"/>
      <c r="E34290" s="10"/>
      <c r="G34290" s="81"/>
      <c r="AU34290" s="25"/>
    </row>
    <row r="34291">
      <c r="D34291" s="10"/>
      <c r="E34291" s="10"/>
      <c r="G34291" s="81"/>
      <c r="AU34291" s="25"/>
    </row>
    <row r="34292">
      <c r="D34292" s="10"/>
      <c r="E34292" s="10"/>
      <c r="G34292" s="81"/>
      <c r="AU34292" s="25"/>
    </row>
    <row r="34293">
      <c r="D34293" s="10"/>
      <c r="E34293" s="10"/>
      <c r="G34293" s="81"/>
      <c r="AU34293" s="25"/>
    </row>
    <row r="34294">
      <c r="D34294" s="10"/>
      <c r="E34294" s="10"/>
      <c r="G34294" s="81"/>
      <c r="AU34294" s="25"/>
    </row>
    <row r="34295">
      <c r="D34295" s="10"/>
      <c r="E34295" s="10"/>
      <c r="G34295" s="81"/>
      <c r="AU34295" s="25"/>
    </row>
    <row r="34296">
      <c r="D34296" s="10"/>
      <c r="E34296" s="10"/>
      <c r="G34296" s="81"/>
      <c r="AU34296" s="25"/>
    </row>
    <row r="34297">
      <c r="D34297" s="10"/>
      <c r="E34297" s="10"/>
      <c r="G34297" s="81"/>
      <c r="AU34297" s="25"/>
    </row>
    <row r="34298">
      <c r="D34298" s="10"/>
      <c r="E34298" s="10"/>
      <c r="G34298" s="81"/>
      <c r="AU34298" s="25"/>
    </row>
    <row r="34299">
      <c r="D34299" s="10"/>
      <c r="E34299" s="10"/>
      <c r="G34299" s="81"/>
      <c r="AU34299" s="25"/>
    </row>
    <row r="34300">
      <c r="D34300" s="10"/>
      <c r="E34300" s="10"/>
      <c r="G34300" s="81"/>
      <c r="AU34300" s="25"/>
    </row>
    <row r="34301">
      <c r="D34301" s="10"/>
      <c r="E34301" s="10"/>
      <c r="G34301" s="81"/>
      <c r="AU34301" s="25"/>
    </row>
    <row r="34302">
      <c r="D34302" s="10"/>
      <c r="E34302" s="10"/>
      <c r="G34302" s="81"/>
      <c r="AU34302" s="25"/>
    </row>
    <row r="34303">
      <c r="D34303" s="10"/>
      <c r="E34303" s="10"/>
      <c r="G34303" s="81"/>
      <c r="AU34303" s="25"/>
    </row>
    <row r="34304">
      <c r="D34304" s="10"/>
      <c r="E34304" s="10"/>
      <c r="G34304" s="81"/>
      <c r="AU34304" s="25"/>
    </row>
    <row r="34305">
      <c r="D34305" s="10"/>
      <c r="E34305" s="10"/>
      <c r="G34305" s="81"/>
      <c r="AU34305" s="25"/>
    </row>
    <row r="34306">
      <c r="D34306" s="10"/>
      <c r="E34306" s="10"/>
      <c r="G34306" s="81"/>
      <c r="AU34306" s="25"/>
    </row>
    <row r="34307">
      <c r="D34307" s="10"/>
      <c r="E34307" s="10"/>
      <c r="G34307" s="81"/>
      <c r="AU34307" s="25"/>
    </row>
    <row r="34308">
      <c r="D34308" s="10"/>
      <c r="E34308" s="10"/>
      <c r="G34308" s="81"/>
      <c r="AU34308" s="25"/>
    </row>
    <row r="34309">
      <c r="D34309" s="10"/>
      <c r="E34309" s="10"/>
      <c r="G34309" s="81"/>
      <c r="AU34309" s="25"/>
    </row>
    <row r="34310">
      <c r="D34310" s="10"/>
      <c r="E34310" s="10"/>
      <c r="G34310" s="81"/>
      <c r="AU34310" s="25"/>
    </row>
    <row r="34311">
      <c r="D34311" s="10"/>
      <c r="E34311" s="10"/>
      <c r="G34311" s="81"/>
      <c r="AU34311" s="25"/>
    </row>
    <row r="34312">
      <c r="D34312" s="10"/>
      <c r="E34312" s="10"/>
      <c r="G34312" s="81"/>
      <c r="AU34312" s="25"/>
    </row>
    <row r="34313">
      <c r="D34313" s="10"/>
      <c r="E34313" s="10"/>
      <c r="G34313" s="81"/>
      <c r="AU34313" s="25"/>
    </row>
    <row r="34314">
      <c r="D34314" s="10"/>
      <c r="E34314" s="10"/>
      <c r="G34314" s="81"/>
      <c r="AU34314" s="25"/>
    </row>
    <row r="34315">
      <c r="D34315" s="10"/>
      <c r="E34315" s="10"/>
      <c r="G34315" s="81"/>
      <c r="AU34315" s="25"/>
    </row>
    <row r="34316">
      <c r="D34316" s="10"/>
      <c r="E34316" s="10"/>
      <c r="G34316" s="81"/>
      <c r="AU34316" s="25"/>
    </row>
    <row r="34317">
      <c r="D34317" s="10"/>
      <c r="E34317" s="10"/>
      <c r="G34317" s="81"/>
      <c r="AU34317" s="25"/>
    </row>
    <row r="34318">
      <c r="D34318" s="10"/>
      <c r="E34318" s="10"/>
      <c r="G34318" s="81"/>
      <c r="AU34318" s="25"/>
    </row>
    <row r="34319">
      <c r="D34319" s="10"/>
      <c r="E34319" s="10"/>
      <c r="G34319" s="81"/>
      <c r="AU34319" s="25"/>
    </row>
    <row r="34320">
      <c r="D34320" s="10"/>
      <c r="E34320" s="10"/>
      <c r="G34320" s="81"/>
      <c r="AU34320" s="25"/>
    </row>
    <row r="34321">
      <c r="D34321" s="10"/>
      <c r="E34321" s="10"/>
      <c r="G34321" s="81"/>
      <c r="AU34321" s="25"/>
    </row>
    <row r="34322">
      <c r="D34322" s="10"/>
      <c r="E34322" s="10"/>
      <c r="G34322" s="81"/>
      <c r="AU34322" s="25"/>
    </row>
    <row r="34323">
      <c r="D34323" s="10"/>
      <c r="E34323" s="10"/>
      <c r="G34323" s="81"/>
      <c r="AU34323" s="25"/>
    </row>
    <row r="34324">
      <c r="D34324" s="10"/>
      <c r="E34324" s="10"/>
      <c r="G34324" s="81"/>
      <c r="AU34324" s="25"/>
    </row>
    <row r="34325">
      <c r="D34325" s="10"/>
      <c r="E34325" s="10"/>
      <c r="G34325" s="81"/>
      <c r="AU34325" s="25"/>
    </row>
    <row r="34326">
      <c r="D34326" s="10"/>
      <c r="E34326" s="10"/>
      <c r="G34326" s="81"/>
      <c r="AU34326" s="25"/>
    </row>
    <row r="34327">
      <c r="D34327" s="10"/>
      <c r="E34327" s="10"/>
      <c r="G34327" s="81"/>
      <c r="AU34327" s="25"/>
    </row>
    <row r="34328">
      <c r="D34328" s="10"/>
      <c r="E34328" s="10"/>
      <c r="G34328" s="81"/>
      <c r="AU34328" s="25"/>
    </row>
    <row r="34329">
      <c r="D34329" s="10"/>
      <c r="E34329" s="10"/>
      <c r="G34329" s="81"/>
      <c r="AU34329" s="25"/>
    </row>
    <row r="34330">
      <c r="D34330" s="10"/>
      <c r="E34330" s="10"/>
      <c r="G34330" s="81"/>
      <c r="AU34330" s="25"/>
    </row>
    <row r="34331">
      <c r="D34331" s="10"/>
      <c r="E34331" s="10"/>
      <c r="G34331" s="81"/>
      <c r="AU34331" s="25"/>
    </row>
    <row r="34332">
      <c r="D34332" s="10"/>
      <c r="E34332" s="10"/>
      <c r="G34332" s="81"/>
      <c r="AU34332" s="25"/>
    </row>
    <row r="34333">
      <c r="D34333" s="10"/>
      <c r="E34333" s="10"/>
      <c r="G34333" s="81"/>
      <c r="AU34333" s="25"/>
    </row>
    <row r="34334">
      <c r="D34334" s="10"/>
      <c r="E34334" s="10"/>
      <c r="G34334" s="81"/>
      <c r="AU34334" s="25"/>
    </row>
    <row r="34335">
      <c r="D34335" s="10"/>
      <c r="E34335" s="10"/>
      <c r="G34335" s="81"/>
      <c r="AU34335" s="25"/>
    </row>
    <row r="34336">
      <c r="D34336" s="10"/>
      <c r="E34336" s="10"/>
      <c r="G34336" s="81"/>
      <c r="AU34336" s="25"/>
    </row>
    <row r="34337">
      <c r="D34337" s="10"/>
      <c r="E34337" s="10"/>
      <c r="G34337" s="81"/>
      <c r="AU34337" s="25"/>
    </row>
    <row r="34338">
      <c r="D34338" s="10"/>
      <c r="E34338" s="10"/>
      <c r="G34338" s="81"/>
      <c r="AU34338" s="25"/>
    </row>
    <row r="34339">
      <c r="D34339" s="10"/>
      <c r="E34339" s="10"/>
      <c r="G34339" s="81"/>
      <c r="AU34339" s="25"/>
    </row>
    <row r="34340">
      <c r="D34340" s="10"/>
      <c r="E34340" s="10"/>
      <c r="G34340" s="81"/>
      <c r="AU34340" s="25"/>
    </row>
    <row r="34341">
      <c r="D34341" s="10"/>
      <c r="E34341" s="10"/>
      <c r="G34341" s="81"/>
      <c r="AU34341" s="25"/>
    </row>
    <row r="34342">
      <c r="D34342" s="10"/>
      <c r="E34342" s="10"/>
      <c r="G34342" s="81"/>
      <c r="AU34342" s="25"/>
    </row>
    <row r="34343">
      <c r="D34343" s="10"/>
      <c r="E34343" s="10"/>
      <c r="G34343" s="81"/>
      <c r="AU34343" s="25"/>
    </row>
    <row r="34344">
      <c r="D34344" s="10"/>
      <c r="E34344" s="10"/>
      <c r="G34344" s="81"/>
      <c r="AU34344" s="25"/>
    </row>
    <row r="34345">
      <c r="D34345" s="10"/>
      <c r="E34345" s="10"/>
      <c r="G34345" s="81"/>
      <c r="AU34345" s="25"/>
    </row>
    <row r="34346">
      <c r="D34346" s="10"/>
      <c r="E34346" s="10"/>
      <c r="G34346" s="81"/>
      <c r="AU34346" s="25"/>
    </row>
    <row r="34347">
      <c r="D34347" s="10"/>
      <c r="E34347" s="10"/>
      <c r="G34347" s="81"/>
      <c r="AU34347" s="25"/>
    </row>
    <row r="34348">
      <c r="D34348" s="10"/>
      <c r="E34348" s="10"/>
      <c r="G34348" s="81"/>
      <c r="AU34348" s="25"/>
    </row>
    <row r="34349">
      <c r="D34349" s="10"/>
      <c r="E34349" s="10"/>
      <c r="G34349" s="81"/>
      <c r="AU34349" s="25"/>
    </row>
    <row r="34350">
      <c r="D34350" s="10"/>
      <c r="E34350" s="10"/>
      <c r="G34350" s="81"/>
      <c r="AU34350" s="25"/>
    </row>
    <row r="34351">
      <c r="D34351" s="10"/>
      <c r="E34351" s="10"/>
      <c r="G34351" s="81"/>
      <c r="AU34351" s="25"/>
    </row>
    <row r="34352">
      <c r="D34352" s="10"/>
      <c r="E34352" s="10"/>
      <c r="G34352" s="81"/>
      <c r="AU34352" s="25"/>
    </row>
    <row r="34353">
      <c r="D34353" s="10"/>
      <c r="E34353" s="10"/>
      <c r="G34353" s="81"/>
      <c r="AU34353" s="25"/>
    </row>
    <row r="34354">
      <c r="D34354" s="10"/>
      <c r="E34354" s="10"/>
      <c r="G34354" s="81"/>
      <c r="AU34354" s="25"/>
    </row>
    <row r="34355">
      <c r="D34355" s="10"/>
      <c r="E34355" s="10"/>
      <c r="G34355" s="81"/>
      <c r="AU34355" s="25"/>
    </row>
    <row r="34356">
      <c r="D34356" s="10"/>
      <c r="E34356" s="10"/>
      <c r="G34356" s="81"/>
      <c r="AU34356" s="25"/>
    </row>
    <row r="34357">
      <c r="D34357" s="10"/>
      <c r="E34357" s="10"/>
      <c r="G34357" s="81"/>
      <c r="AU34357" s="25"/>
    </row>
    <row r="34358">
      <c r="D34358" s="10"/>
      <c r="E34358" s="10"/>
      <c r="G34358" s="81"/>
      <c r="AU34358" s="25"/>
    </row>
    <row r="34359">
      <c r="D34359" s="10"/>
      <c r="E34359" s="10"/>
      <c r="G34359" s="81"/>
      <c r="AU34359" s="25"/>
    </row>
    <row r="34360">
      <c r="D34360" s="10"/>
      <c r="E34360" s="10"/>
      <c r="G34360" s="81"/>
      <c r="AU34360" s="25"/>
    </row>
    <row r="34361">
      <c r="D34361" s="10"/>
      <c r="E34361" s="10"/>
      <c r="G34361" s="81"/>
      <c r="AU34361" s="25"/>
    </row>
    <row r="34362">
      <c r="D34362" s="10"/>
      <c r="E34362" s="10"/>
      <c r="G34362" s="81"/>
      <c r="AU34362" s="25"/>
    </row>
    <row r="34363">
      <c r="D34363" s="10"/>
      <c r="E34363" s="10"/>
      <c r="G34363" s="81"/>
      <c r="AU34363" s="25"/>
    </row>
    <row r="34364">
      <c r="D34364" s="10"/>
      <c r="E34364" s="10"/>
      <c r="G34364" s="81"/>
      <c r="AU34364" s="25"/>
    </row>
    <row r="34365">
      <c r="D34365" s="10"/>
      <c r="E34365" s="10"/>
      <c r="G34365" s="81"/>
      <c r="AU34365" s="25"/>
    </row>
    <row r="34366">
      <c r="D34366" s="10"/>
      <c r="E34366" s="10"/>
      <c r="G34366" s="81"/>
      <c r="AU34366" s="25"/>
    </row>
    <row r="34367">
      <c r="D34367" s="10"/>
      <c r="E34367" s="10"/>
      <c r="G34367" s="81"/>
      <c r="AU34367" s="25"/>
    </row>
    <row r="34368">
      <c r="D34368" s="10"/>
      <c r="E34368" s="10"/>
      <c r="G34368" s="81"/>
      <c r="AU34368" s="25"/>
    </row>
    <row r="34369">
      <c r="D34369" s="10"/>
      <c r="E34369" s="10"/>
      <c r="G34369" s="81"/>
      <c r="AU34369" s="25"/>
    </row>
    <row r="34370">
      <c r="D34370" s="10"/>
      <c r="E34370" s="10"/>
      <c r="G34370" s="81"/>
      <c r="AU34370" s="25"/>
    </row>
    <row r="34371">
      <c r="D34371" s="10"/>
      <c r="E34371" s="10"/>
      <c r="G34371" s="81"/>
      <c r="AU34371" s="25"/>
    </row>
    <row r="34372">
      <c r="D34372" s="10"/>
      <c r="E34372" s="10"/>
      <c r="G34372" s="81"/>
      <c r="AU34372" s="25"/>
    </row>
    <row r="34373">
      <c r="D34373" s="10"/>
      <c r="E34373" s="10"/>
      <c r="G34373" s="81"/>
      <c r="AU34373" s="25"/>
    </row>
    <row r="34374">
      <c r="D34374" s="10"/>
      <c r="E34374" s="10"/>
      <c r="G34374" s="81"/>
      <c r="AU34374" s="25"/>
    </row>
    <row r="34375">
      <c r="D34375" s="10"/>
      <c r="E34375" s="10"/>
      <c r="G34375" s="81"/>
      <c r="AU34375" s="25"/>
    </row>
    <row r="34376">
      <c r="D34376" s="10"/>
      <c r="E34376" s="10"/>
      <c r="G34376" s="81"/>
      <c r="AU34376" s="25"/>
    </row>
    <row r="34377">
      <c r="D34377" s="10"/>
      <c r="E34377" s="10"/>
      <c r="G34377" s="81"/>
      <c r="AU34377" s="25"/>
    </row>
    <row r="34378">
      <c r="D34378" s="10"/>
      <c r="E34378" s="10"/>
      <c r="G34378" s="81"/>
      <c r="AU34378" s="25"/>
    </row>
    <row r="34379">
      <c r="D34379" s="10"/>
      <c r="E34379" s="10"/>
      <c r="G34379" s="81"/>
      <c r="AU34379" s="25"/>
    </row>
    <row r="34380">
      <c r="D34380" s="10"/>
      <c r="E34380" s="10"/>
      <c r="G34380" s="81"/>
      <c r="AU34380" s="25"/>
    </row>
    <row r="34381">
      <c r="D34381" s="10"/>
      <c r="E34381" s="10"/>
      <c r="G34381" s="81"/>
      <c r="AU34381" s="25"/>
    </row>
    <row r="34382">
      <c r="D34382" s="10"/>
      <c r="E34382" s="10"/>
      <c r="G34382" s="81"/>
      <c r="AU34382" s="25"/>
    </row>
    <row r="34383">
      <c r="D34383" s="10"/>
      <c r="E34383" s="10"/>
      <c r="G34383" s="81"/>
      <c r="AU34383" s="25"/>
    </row>
    <row r="34384">
      <c r="D34384" s="10"/>
      <c r="E34384" s="10"/>
      <c r="G34384" s="81"/>
      <c r="AU34384" s="25"/>
    </row>
    <row r="34385">
      <c r="D34385" s="10"/>
      <c r="E34385" s="10"/>
      <c r="G34385" s="81"/>
      <c r="AU34385" s="25"/>
    </row>
    <row r="34386">
      <c r="D34386" s="10"/>
      <c r="E34386" s="10"/>
      <c r="G34386" s="81"/>
      <c r="AU34386" s="25"/>
    </row>
    <row r="34387">
      <c r="D34387" s="10"/>
      <c r="E34387" s="10"/>
      <c r="G34387" s="81"/>
      <c r="AU34387" s="25"/>
    </row>
    <row r="34388">
      <c r="D34388" s="10"/>
      <c r="E34388" s="10"/>
      <c r="G34388" s="81"/>
      <c r="AU34388" s="25"/>
    </row>
    <row r="34389">
      <c r="D34389" s="10"/>
      <c r="E34389" s="10"/>
      <c r="G34389" s="81"/>
      <c r="AU34389" s="25"/>
    </row>
    <row r="34390">
      <c r="D34390" s="10"/>
      <c r="E34390" s="10"/>
      <c r="G34390" s="81"/>
      <c r="AU34390" s="25"/>
    </row>
    <row r="34391">
      <c r="D34391" s="10"/>
      <c r="E34391" s="10"/>
      <c r="G34391" s="81"/>
      <c r="AU34391" s="25"/>
    </row>
    <row r="34392">
      <c r="D34392" s="10"/>
      <c r="E34392" s="10"/>
      <c r="G34392" s="81"/>
      <c r="AU34392" s="25"/>
    </row>
    <row r="34393">
      <c r="D34393" s="10"/>
      <c r="E34393" s="10"/>
      <c r="G34393" s="81"/>
      <c r="AU34393" s="25"/>
    </row>
    <row r="34394">
      <c r="D34394" s="10"/>
      <c r="E34394" s="10"/>
      <c r="G34394" s="81"/>
      <c r="AU34394" s="25"/>
    </row>
    <row r="34395">
      <c r="D34395" s="10"/>
      <c r="E34395" s="10"/>
      <c r="G34395" s="81"/>
      <c r="AU34395" s="25"/>
    </row>
    <row r="34396">
      <c r="D34396" s="10"/>
      <c r="E34396" s="10"/>
      <c r="G34396" s="81"/>
      <c r="AU34396" s="25"/>
    </row>
    <row r="34397">
      <c r="D34397" s="10"/>
      <c r="E34397" s="10"/>
      <c r="G34397" s="81"/>
      <c r="AU34397" s="25"/>
    </row>
    <row r="34398">
      <c r="D34398" s="10"/>
      <c r="E34398" s="10"/>
      <c r="G34398" s="81"/>
      <c r="AU34398" s="25"/>
    </row>
    <row r="34399">
      <c r="D34399" s="10"/>
      <c r="E34399" s="10"/>
      <c r="G34399" s="81"/>
      <c r="AU34399" s="25"/>
    </row>
    <row r="34400">
      <c r="D34400" s="10"/>
      <c r="E34400" s="10"/>
      <c r="G34400" s="81"/>
      <c r="AU34400" s="25"/>
    </row>
    <row r="34401">
      <c r="D34401" s="10"/>
      <c r="E34401" s="10"/>
      <c r="G34401" s="81"/>
      <c r="AU34401" s="25"/>
    </row>
    <row r="34402">
      <c r="D34402" s="10"/>
      <c r="E34402" s="10"/>
      <c r="G34402" s="81"/>
      <c r="AU34402" s="25"/>
    </row>
    <row r="34403">
      <c r="D34403" s="10"/>
      <c r="E34403" s="10"/>
      <c r="G34403" s="81"/>
      <c r="AU34403" s="25"/>
    </row>
    <row r="34404">
      <c r="D34404" s="10"/>
      <c r="E34404" s="10"/>
      <c r="G34404" s="81"/>
      <c r="AU34404" s="25"/>
    </row>
    <row r="34405">
      <c r="D34405" s="10"/>
      <c r="E34405" s="10"/>
      <c r="G34405" s="81"/>
      <c r="AU34405" s="25"/>
    </row>
    <row r="34406">
      <c r="D34406" s="10"/>
      <c r="E34406" s="10"/>
      <c r="G34406" s="81"/>
      <c r="AU34406" s="25"/>
    </row>
    <row r="34407">
      <c r="D34407" s="10"/>
      <c r="E34407" s="10"/>
      <c r="G34407" s="81"/>
      <c r="AU34407" s="25"/>
    </row>
    <row r="34408">
      <c r="D34408" s="10"/>
      <c r="E34408" s="10"/>
      <c r="G34408" s="81"/>
      <c r="AU34408" s="25"/>
    </row>
    <row r="34409">
      <c r="D34409" s="10"/>
      <c r="E34409" s="10"/>
      <c r="G34409" s="81"/>
      <c r="AU34409" s="25"/>
    </row>
    <row r="34410">
      <c r="D34410" s="10"/>
      <c r="E34410" s="10"/>
      <c r="G34410" s="81"/>
      <c r="AU34410" s="25"/>
    </row>
    <row r="34411">
      <c r="D34411" s="10"/>
      <c r="E34411" s="10"/>
      <c r="G34411" s="81"/>
      <c r="AU34411" s="25"/>
    </row>
    <row r="34412">
      <c r="D34412" s="10"/>
      <c r="E34412" s="10"/>
      <c r="G34412" s="81"/>
      <c r="AU34412" s="25"/>
    </row>
    <row r="34413">
      <c r="D34413" s="10"/>
      <c r="E34413" s="10"/>
      <c r="G34413" s="81"/>
      <c r="AU34413" s="25"/>
    </row>
    <row r="34414">
      <c r="D34414" s="10"/>
      <c r="E34414" s="10"/>
      <c r="G34414" s="81"/>
      <c r="AU34414" s="25"/>
    </row>
    <row r="34415">
      <c r="D34415" s="10"/>
      <c r="E34415" s="10"/>
      <c r="G34415" s="81"/>
      <c r="AU34415" s="25"/>
    </row>
    <row r="34416">
      <c r="D34416" s="10"/>
      <c r="E34416" s="10"/>
      <c r="G34416" s="81"/>
      <c r="AU34416" s="25"/>
    </row>
    <row r="34417">
      <c r="D34417" s="10"/>
      <c r="E34417" s="10"/>
      <c r="G34417" s="81"/>
      <c r="AU34417" s="25"/>
    </row>
    <row r="34418">
      <c r="D34418" s="10"/>
      <c r="E34418" s="10"/>
      <c r="G34418" s="81"/>
      <c r="AU34418" s="25"/>
    </row>
    <row r="34419">
      <c r="D34419" s="10"/>
      <c r="E34419" s="10"/>
      <c r="G34419" s="81"/>
      <c r="AU34419" s="25"/>
    </row>
    <row r="34420">
      <c r="D34420" s="10"/>
      <c r="E34420" s="10"/>
      <c r="G34420" s="81"/>
      <c r="AU34420" s="25"/>
    </row>
    <row r="34421">
      <c r="D34421" s="10"/>
      <c r="E34421" s="10"/>
      <c r="G34421" s="81"/>
      <c r="AU34421" s="25"/>
    </row>
    <row r="34422">
      <c r="D34422" s="10"/>
      <c r="E34422" s="10"/>
      <c r="G34422" s="81"/>
      <c r="AU34422" s="25"/>
    </row>
    <row r="34423">
      <c r="D34423" s="10"/>
      <c r="E34423" s="10"/>
      <c r="G34423" s="81"/>
      <c r="AU34423" s="25"/>
    </row>
    <row r="34424">
      <c r="D34424" s="10"/>
      <c r="E34424" s="10"/>
      <c r="G34424" s="81"/>
      <c r="AU34424" s="25"/>
    </row>
    <row r="34425">
      <c r="D34425" s="10"/>
      <c r="E34425" s="10"/>
      <c r="G34425" s="81"/>
      <c r="AU34425" s="25"/>
    </row>
    <row r="34426">
      <c r="D34426" s="10"/>
      <c r="E34426" s="10"/>
      <c r="G34426" s="81"/>
      <c r="AU34426" s="25"/>
    </row>
    <row r="34427">
      <c r="D34427" s="10"/>
      <c r="E34427" s="10"/>
      <c r="G34427" s="81"/>
      <c r="AU34427" s="25"/>
    </row>
    <row r="34428">
      <c r="D34428" s="10"/>
      <c r="E34428" s="10"/>
      <c r="G34428" s="81"/>
      <c r="AU34428" s="25"/>
    </row>
    <row r="34429">
      <c r="D34429" s="10"/>
      <c r="E34429" s="10"/>
      <c r="G34429" s="81"/>
      <c r="AU34429" s="25"/>
    </row>
    <row r="34430">
      <c r="D34430" s="10"/>
      <c r="E34430" s="10"/>
      <c r="G34430" s="81"/>
      <c r="AU34430" s="25"/>
    </row>
    <row r="34431">
      <c r="D34431" s="10"/>
      <c r="E34431" s="10"/>
      <c r="G34431" s="81"/>
      <c r="AU34431" s="25"/>
    </row>
    <row r="34432">
      <c r="D34432" s="10"/>
      <c r="E34432" s="10"/>
      <c r="G34432" s="81"/>
      <c r="AU34432" s="25"/>
    </row>
    <row r="34433">
      <c r="D34433" s="10"/>
      <c r="E34433" s="10"/>
      <c r="G34433" s="81"/>
      <c r="AU34433" s="25"/>
    </row>
    <row r="34434">
      <c r="D34434" s="10"/>
      <c r="E34434" s="10"/>
      <c r="G34434" s="81"/>
      <c r="AU34434" s="25"/>
    </row>
    <row r="34435">
      <c r="D34435" s="10"/>
      <c r="E34435" s="10"/>
      <c r="G34435" s="81"/>
      <c r="AU34435" s="25"/>
    </row>
    <row r="34436">
      <c r="D34436" s="10"/>
      <c r="E34436" s="10"/>
      <c r="G34436" s="81"/>
      <c r="AU34436" s="25"/>
    </row>
    <row r="34437">
      <c r="D34437" s="10"/>
      <c r="E34437" s="10"/>
      <c r="G34437" s="81"/>
      <c r="AU34437" s="25"/>
    </row>
    <row r="34438">
      <c r="D34438" s="10"/>
      <c r="E34438" s="10"/>
      <c r="G34438" s="81"/>
      <c r="AU34438" s="25"/>
    </row>
    <row r="34439">
      <c r="D34439" s="10"/>
      <c r="E34439" s="10"/>
      <c r="G34439" s="81"/>
      <c r="AU34439" s="25"/>
    </row>
    <row r="34440">
      <c r="D34440" s="10"/>
      <c r="E34440" s="10"/>
      <c r="G34440" s="81"/>
      <c r="AU34440" s="25"/>
    </row>
    <row r="34441">
      <c r="D34441" s="10"/>
      <c r="E34441" s="10"/>
      <c r="G34441" s="81"/>
      <c r="AU34441" s="25"/>
    </row>
    <row r="34442">
      <c r="D34442" s="10"/>
      <c r="E34442" s="10"/>
      <c r="G34442" s="81"/>
      <c r="AU34442" s="25"/>
    </row>
    <row r="34443">
      <c r="D34443" s="10"/>
      <c r="E34443" s="10"/>
      <c r="G34443" s="81"/>
      <c r="AU34443" s="25"/>
    </row>
    <row r="34444">
      <c r="D34444" s="10"/>
      <c r="E34444" s="10"/>
      <c r="G34444" s="81"/>
      <c r="AU34444" s="25"/>
    </row>
    <row r="34445">
      <c r="D34445" s="10"/>
      <c r="E34445" s="10"/>
      <c r="G34445" s="81"/>
      <c r="AU34445" s="25"/>
    </row>
    <row r="34446">
      <c r="D34446" s="10"/>
      <c r="E34446" s="10"/>
      <c r="G34446" s="81"/>
      <c r="AU34446" s="25"/>
    </row>
    <row r="34447">
      <c r="D34447" s="10"/>
      <c r="E34447" s="10"/>
      <c r="G34447" s="81"/>
      <c r="AU34447" s="25"/>
    </row>
    <row r="34448">
      <c r="D34448" s="10"/>
      <c r="E34448" s="10"/>
      <c r="G34448" s="81"/>
      <c r="AU34448" s="25"/>
    </row>
    <row r="34449">
      <c r="D34449" s="10"/>
      <c r="E34449" s="10"/>
      <c r="G34449" s="81"/>
      <c r="AU34449" s="25"/>
    </row>
    <row r="34450">
      <c r="D34450" s="10"/>
      <c r="E34450" s="10"/>
      <c r="G34450" s="81"/>
      <c r="AU34450" s="25"/>
    </row>
    <row r="34451">
      <c r="D34451" s="10"/>
      <c r="E34451" s="10"/>
      <c r="G34451" s="81"/>
      <c r="AU34451" s="25"/>
    </row>
    <row r="34452">
      <c r="D34452" s="10"/>
      <c r="E34452" s="10"/>
      <c r="G34452" s="81"/>
      <c r="AU34452" s="25"/>
    </row>
    <row r="34453">
      <c r="D34453" s="10"/>
      <c r="E34453" s="10"/>
      <c r="G34453" s="81"/>
      <c r="AU34453" s="25"/>
    </row>
    <row r="34454">
      <c r="D34454" s="10"/>
      <c r="E34454" s="10"/>
      <c r="G34454" s="81"/>
      <c r="AU34454" s="25"/>
    </row>
    <row r="34455">
      <c r="D34455" s="10"/>
      <c r="E34455" s="10"/>
      <c r="G34455" s="81"/>
      <c r="AU34455" s="25"/>
    </row>
    <row r="34456">
      <c r="D34456" s="10"/>
      <c r="E34456" s="10"/>
      <c r="G34456" s="81"/>
      <c r="AU34456" s="25"/>
    </row>
    <row r="34457">
      <c r="D34457" s="10"/>
      <c r="E34457" s="10"/>
      <c r="G34457" s="81"/>
      <c r="AU34457" s="25"/>
    </row>
    <row r="34458">
      <c r="D34458" s="10"/>
      <c r="E34458" s="10"/>
      <c r="G34458" s="81"/>
      <c r="AU34458" s="25"/>
    </row>
    <row r="34459">
      <c r="D34459" s="10"/>
      <c r="E34459" s="10"/>
      <c r="G34459" s="81"/>
      <c r="AU34459" s="25"/>
    </row>
    <row r="34460">
      <c r="D34460" s="10"/>
      <c r="E34460" s="10"/>
      <c r="G34460" s="81"/>
      <c r="AU34460" s="25"/>
    </row>
    <row r="34461">
      <c r="D34461" s="10"/>
      <c r="E34461" s="10"/>
      <c r="G34461" s="81"/>
      <c r="AU34461" s="25"/>
    </row>
    <row r="34462">
      <c r="D34462" s="10"/>
      <c r="E34462" s="10"/>
      <c r="G34462" s="81"/>
      <c r="AU34462" s="25"/>
    </row>
    <row r="34463">
      <c r="D34463" s="10"/>
      <c r="E34463" s="10"/>
      <c r="G34463" s="81"/>
      <c r="AU34463" s="25"/>
    </row>
    <row r="34464">
      <c r="D34464" s="10"/>
      <c r="E34464" s="10"/>
      <c r="G34464" s="81"/>
      <c r="AU34464" s="25"/>
    </row>
    <row r="34465">
      <c r="D34465" s="10"/>
      <c r="E34465" s="10"/>
      <c r="G34465" s="81"/>
      <c r="AU34465" s="25"/>
    </row>
    <row r="34466">
      <c r="D34466" s="10"/>
      <c r="E34466" s="10"/>
      <c r="G34466" s="81"/>
      <c r="AU34466" s="25"/>
    </row>
    <row r="34467">
      <c r="D34467" s="10"/>
      <c r="E34467" s="10"/>
      <c r="G34467" s="81"/>
      <c r="AU34467" s="25"/>
    </row>
    <row r="34468">
      <c r="D34468" s="10"/>
      <c r="E34468" s="10"/>
      <c r="G34468" s="81"/>
      <c r="AU34468" s="25"/>
    </row>
    <row r="34469">
      <c r="D34469" s="10"/>
      <c r="E34469" s="10"/>
      <c r="G34469" s="81"/>
      <c r="AU34469" s="25"/>
    </row>
    <row r="34470">
      <c r="D34470" s="10"/>
      <c r="E34470" s="10"/>
      <c r="G34470" s="81"/>
      <c r="AU34470" s="25"/>
    </row>
    <row r="34471">
      <c r="D34471" s="10"/>
      <c r="E34471" s="10"/>
      <c r="G34471" s="81"/>
      <c r="AU34471" s="25"/>
    </row>
    <row r="34472">
      <c r="D34472" s="10"/>
      <c r="E34472" s="10"/>
      <c r="G34472" s="81"/>
      <c r="AU34472" s="25"/>
    </row>
    <row r="34473">
      <c r="D34473" s="10"/>
      <c r="E34473" s="10"/>
      <c r="G34473" s="81"/>
      <c r="AU34473" s="25"/>
    </row>
    <row r="34474">
      <c r="D34474" s="10"/>
      <c r="E34474" s="10"/>
      <c r="G34474" s="81"/>
      <c r="AU34474" s="25"/>
    </row>
    <row r="34475">
      <c r="D34475" s="10"/>
      <c r="E34475" s="10"/>
      <c r="G34475" s="81"/>
      <c r="AU34475" s="25"/>
    </row>
    <row r="34476">
      <c r="D34476" s="10"/>
      <c r="E34476" s="10"/>
      <c r="G34476" s="81"/>
      <c r="AU34476" s="25"/>
    </row>
    <row r="34477">
      <c r="D34477" s="10"/>
      <c r="E34477" s="10"/>
      <c r="G34477" s="81"/>
      <c r="AU34477" s="25"/>
    </row>
    <row r="34478">
      <c r="D34478" s="10"/>
      <c r="E34478" s="10"/>
      <c r="G34478" s="81"/>
      <c r="AU34478" s="25"/>
    </row>
    <row r="34479">
      <c r="D34479" s="10"/>
      <c r="E34479" s="10"/>
      <c r="G34479" s="81"/>
      <c r="AU34479" s="25"/>
    </row>
    <row r="34480">
      <c r="D34480" s="10"/>
      <c r="E34480" s="10"/>
      <c r="G34480" s="81"/>
      <c r="AU34480" s="25"/>
    </row>
    <row r="34481">
      <c r="D34481" s="10"/>
      <c r="E34481" s="10"/>
      <c r="G34481" s="81"/>
      <c r="AU34481" s="25"/>
    </row>
    <row r="34482">
      <c r="D34482" s="10"/>
      <c r="E34482" s="10"/>
      <c r="G34482" s="81"/>
      <c r="AU34482" s="25"/>
    </row>
    <row r="34483">
      <c r="D34483" s="10"/>
      <c r="E34483" s="10"/>
      <c r="G34483" s="81"/>
      <c r="AU34483" s="25"/>
    </row>
    <row r="34484">
      <c r="D34484" s="10"/>
      <c r="E34484" s="10"/>
      <c r="G34484" s="81"/>
      <c r="AU34484" s="25"/>
    </row>
    <row r="34485">
      <c r="D34485" s="10"/>
      <c r="E34485" s="10"/>
      <c r="G34485" s="81"/>
      <c r="AU34485" s="25"/>
    </row>
    <row r="34486">
      <c r="D34486" s="10"/>
      <c r="E34486" s="10"/>
      <c r="G34486" s="81"/>
      <c r="AU34486" s="25"/>
    </row>
    <row r="34487">
      <c r="D34487" s="10"/>
      <c r="E34487" s="10"/>
      <c r="G34487" s="81"/>
      <c r="AU34487" s="25"/>
    </row>
    <row r="34488">
      <c r="D34488" s="10"/>
      <c r="E34488" s="10"/>
      <c r="G34488" s="81"/>
      <c r="AU34488" s="25"/>
    </row>
    <row r="34489">
      <c r="D34489" s="10"/>
      <c r="E34489" s="10"/>
      <c r="G34489" s="81"/>
      <c r="AU34489" s="25"/>
    </row>
    <row r="34490">
      <c r="D34490" s="10"/>
      <c r="E34490" s="10"/>
      <c r="G34490" s="81"/>
      <c r="AU34490" s="25"/>
    </row>
    <row r="34491">
      <c r="D34491" s="10"/>
      <c r="E34491" s="10"/>
      <c r="G34491" s="81"/>
      <c r="AU34491" s="25"/>
    </row>
    <row r="34492">
      <c r="D34492" s="10"/>
      <c r="E34492" s="10"/>
      <c r="G34492" s="81"/>
      <c r="AU34492" s="25"/>
    </row>
    <row r="34493">
      <c r="D34493" s="10"/>
      <c r="E34493" s="10"/>
      <c r="G34493" s="81"/>
      <c r="AU34493" s="25"/>
    </row>
    <row r="34494">
      <c r="D34494" s="10"/>
      <c r="E34494" s="10"/>
      <c r="G34494" s="81"/>
      <c r="AU34494" s="25"/>
    </row>
    <row r="34495">
      <c r="D34495" s="10"/>
      <c r="E34495" s="10"/>
      <c r="G34495" s="81"/>
      <c r="AU34495" s="25"/>
    </row>
    <row r="34496">
      <c r="D34496" s="10"/>
      <c r="E34496" s="10"/>
      <c r="G34496" s="81"/>
      <c r="AU34496" s="25"/>
    </row>
    <row r="34497">
      <c r="D34497" s="10"/>
      <c r="E34497" s="10"/>
      <c r="G34497" s="81"/>
      <c r="AU34497" s="25"/>
    </row>
    <row r="34498">
      <c r="D34498" s="10"/>
      <c r="E34498" s="10"/>
      <c r="G34498" s="81"/>
      <c r="AU34498" s="25"/>
    </row>
    <row r="34499">
      <c r="D34499" s="10"/>
      <c r="E34499" s="10"/>
      <c r="G34499" s="81"/>
      <c r="AU34499" s="25"/>
    </row>
    <row r="34500">
      <c r="D34500" s="10"/>
      <c r="E34500" s="10"/>
      <c r="G34500" s="81"/>
      <c r="AU34500" s="25"/>
    </row>
    <row r="34501">
      <c r="D34501" s="10"/>
      <c r="E34501" s="10"/>
      <c r="G34501" s="81"/>
      <c r="AU34501" s="25"/>
    </row>
    <row r="34502">
      <c r="D34502" s="10"/>
      <c r="E34502" s="10"/>
      <c r="G34502" s="81"/>
      <c r="AU34502" s="25"/>
    </row>
    <row r="34503">
      <c r="D34503" s="10"/>
      <c r="E34503" s="10"/>
      <c r="G34503" s="81"/>
      <c r="AU34503" s="25"/>
    </row>
    <row r="34504">
      <c r="D34504" s="10"/>
      <c r="E34504" s="10"/>
      <c r="G34504" s="81"/>
      <c r="AU34504" s="25"/>
    </row>
    <row r="34505">
      <c r="D34505" s="10"/>
      <c r="E34505" s="10"/>
      <c r="G34505" s="81"/>
      <c r="AU34505" s="25"/>
    </row>
    <row r="34506">
      <c r="D34506" s="10"/>
      <c r="E34506" s="10"/>
      <c r="G34506" s="81"/>
      <c r="AU34506" s="25"/>
    </row>
    <row r="34507">
      <c r="D34507" s="10"/>
      <c r="E34507" s="10"/>
      <c r="G34507" s="81"/>
      <c r="AU34507" s="25"/>
    </row>
    <row r="34508">
      <c r="D34508" s="10"/>
      <c r="E34508" s="10"/>
      <c r="G34508" s="81"/>
      <c r="AU34508" s="25"/>
    </row>
    <row r="34509">
      <c r="D34509" s="10"/>
      <c r="E34509" s="10"/>
      <c r="G34509" s="81"/>
      <c r="AU34509" s="25"/>
    </row>
    <row r="34510">
      <c r="D34510" s="10"/>
      <c r="E34510" s="10"/>
      <c r="G34510" s="81"/>
      <c r="AU34510" s="25"/>
    </row>
    <row r="34511">
      <c r="D34511" s="10"/>
      <c r="E34511" s="10"/>
      <c r="G34511" s="81"/>
      <c r="AU34511" s="25"/>
    </row>
    <row r="34512">
      <c r="D34512" s="10"/>
      <c r="E34512" s="10"/>
      <c r="G34512" s="81"/>
      <c r="AU34512" s="25"/>
    </row>
    <row r="34513">
      <c r="D34513" s="10"/>
      <c r="E34513" s="10"/>
      <c r="G34513" s="81"/>
      <c r="AU34513" s="25"/>
    </row>
    <row r="34514">
      <c r="D34514" s="10"/>
      <c r="E34514" s="10"/>
      <c r="G34514" s="81"/>
      <c r="AU34514" s="25"/>
    </row>
    <row r="34515">
      <c r="D34515" s="10"/>
      <c r="E34515" s="10"/>
      <c r="G34515" s="81"/>
      <c r="AU34515" s="25"/>
    </row>
    <row r="34516">
      <c r="D34516" s="10"/>
      <c r="E34516" s="10"/>
      <c r="G34516" s="81"/>
      <c r="AU34516" s="25"/>
    </row>
    <row r="34517">
      <c r="D34517" s="10"/>
      <c r="E34517" s="10"/>
      <c r="G34517" s="81"/>
      <c r="AU34517" s="25"/>
    </row>
    <row r="34518">
      <c r="D34518" s="10"/>
      <c r="E34518" s="10"/>
      <c r="G34518" s="81"/>
      <c r="AU34518" s="25"/>
    </row>
    <row r="34519">
      <c r="D34519" s="10"/>
      <c r="E34519" s="10"/>
      <c r="G34519" s="81"/>
      <c r="AU34519" s="25"/>
    </row>
    <row r="34520">
      <c r="D34520" s="10"/>
      <c r="E34520" s="10"/>
      <c r="G34520" s="81"/>
      <c r="AU34520" s="25"/>
    </row>
    <row r="34521">
      <c r="D34521" s="10"/>
      <c r="E34521" s="10"/>
      <c r="G34521" s="81"/>
      <c r="AU34521" s="25"/>
    </row>
    <row r="34522">
      <c r="D34522" s="10"/>
      <c r="E34522" s="10"/>
      <c r="G34522" s="81"/>
      <c r="AU34522" s="25"/>
    </row>
    <row r="34523">
      <c r="D34523" s="10"/>
      <c r="E34523" s="10"/>
      <c r="G34523" s="81"/>
      <c r="AU34523" s="25"/>
    </row>
    <row r="34524">
      <c r="D34524" s="10"/>
      <c r="E34524" s="10"/>
      <c r="G34524" s="81"/>
      <c r="AU34524" s="25"/>
    </row>
    <row r="34525">
      <c r="D34525" s="10"/>
      <c r="E34525" s="10"/>
      <c r="G34525" s="81"/>
      <c r="AU34525" s="25"/>
    </row>
    <row r="34526">
      <c r="D34526" s="10"/>
      <c r="E34526" s="10"/>
      <c r="G34526" s="81"/>
      <c r="AU34526" s="25"/>
    </row>
    <row r="34527">
      <c r="D34527" s="10"/>
      <c r="E34527" s="10"/>
      <c r="G34527" s="81"/>
      <c r="AU34527" s="25"/>
    </row>
    <row r="34528">
      <c r="D34528" s="10"/>
      <c r="E34528" s="10"/>
      <c r="G34528" s="81"/>
      <c r="AU34528" s="25"/>
    </row>
    <row r="34529">
      <c r="D34529" s="10"/>
      <c r="E34529" s="10"/>
      <c r="G34529" s="81"/>
      <c r="AU34529" s="25"/>
    </row>
    <row r="34530">
      <c r="D34530" s="10"/>
      <c r="E34530" s="10"/>
      <c r="G34530" s="81"/>
      <c r="AU34530" s="25"/>
    </row>
    <row r="34531">
      <c r="D34531" s="10"/>
      <c r="E34531" s="10"/>
      <c r="G34531" s="81"/>
      <c r="AU34531" s="25"/>
    </row>
    <row r="34532">
      <c r="D34532" s="10"/>
      <c r="E34532" s="10"/>
      <c r="G34532" s="81"/>
      <c r="AU34532" s="25"/>
    </row>
    <row r="34533">
      <c r="D34533" s="10"/>
      <c r="E34533" s="10"/>
      <c r="G34533" s="81"/>
      <c r="AU34533" s="25"/>
    </row>
    <row r="34534">
      <c r="D34534" s="10"/>
      <c r="E34534" s="10"/>
      <c r="G34534" s="81"/>
      <c r="AU34534" s="25"/>
    </row>
    <row r="34535">
      <c r="D34535" s="10"/>
      <c r="E34535" s="10"/>
      <c r="G34535" s="81"/>
      <c r="AU34535" s="25"/>
    </row>
    <row r="34536">
      <c r="D34536" s="10"/>
      <c r="E34536" s="10"/>
      <c r="G34536" s="81"/>
      <c r="AU34536" s="25"/>
    </row>
    <row r="34537">
      <c r="D34537" s="10"/>
      <c r="E34537" s="10"/>
      <c r="G34537" s="81"/>
      <c r="AU34537" s="25"/>
    </row>
    <row r="34538">
      <c r="D34538" s="10"/>
      <c r="E34538" s="10"/>
      <c r="G34538" s="81"/>
      <c r="AU34538" s="25"/>
    </row>
    <row r="34539">
      <c r="D34539" s="10"/>
      <c r="E34539" s="10"/>
      <c r="G34539" s="81"/>
      <c r="AU34539" s="25"/>
    </row>
    <row r="34540">
      <c r="D34540" s="10"/>
      <c r="E34540" s="10"/>
      <c r="G34540" s="81"/>
      <c r="AU34540" s="25"/>
    </row>
    <row r="34541">
      <c r="D34541" s="10"/>
      <c r="E34541" s="10"/>
      <c r="G34541" s="81"/>
      <c r="AU34541" s="25"/>
    </row>
    <row r="34542">
      <c r="D34542" s="10"/>
      <c r="E34542" s="10"/>
      <c r="G34542" s="81"/>
      <c r="AU34542" s="25"/>
    </row>
    <row r="34543">
      <c r="D34543" s="10"/>
      <c r="E34543" s="10"/>
      <c r="G34543" s="81"/>
      <c r="AU34543" s="25"/>
    </row>
    <row r="34544">
      <c r="D34544" s="10"/>
      <c r="E34544" s="10"/>
      <c r="G34544" s="81"/>
      <c r="AU34544" s="25"/>
    </row>
    <row r="34545">
      <c r="D34545" s="10"/>
      <c r="E34545" s="10"/>
      <c r="G34545" s="81"/>
      <c r="AU34545" s="25"/>
    </row>
    <row r="34546">
      <c r="D34546" s="10"/>
      <c r="E34546" s="10"/>
      <c r="G34546" s="81"/>
      <c r="AU34546" s="25"/>
    </row>
    <row r="34547">
      <c r="D34547" s="10"/>
      <c r="E34547" s="10"/>
      <c r="G34547" s="81"/>
      <c r="AU34547" s="25"/>
    </row>
    <row r="34548">
      <c r="D34548" s="10"/>
      <c r="E34548" s="10"/>
      <c r="G34548" s="81"/>
      <c r="AU34548" s="25"/>
    </row>
    <row r="34549">
      <c r="D34549" s="10"/>
      <c r="E34549" s="10"/>
      <c r="G34549" s="81"/>
      <c r="AU34549" s="25"/>
    </row>
    <row r="34550">
      <c r="D34550" s="10"/>
      <c r="E34550" s="10"/>
      <c r="G34550" s="81"/>
      <c r="AU34550" s="25"/>
    </row>
    <row r="34551">
      <c r="D34551" s="10"/>
      <c r="E34551" s="10"/>
      <c r="G34551" s="81"/>
      <c r="AU34551" s="25"/>
    </row>
    <row r="34552">
      <c r="D34552" s="10"/>
      <c r="E34552" s="10"/>
      <c r="G34552" s="81"/>
      <c r="AU34552" s="25"/>
    </row>
    <row r="34553">
      <c r="D34553" s="10"/>
      <c r="E34553" s="10"/>
      <c r="G34553" s="81"/>
      <c r="AU34553" s="25"/>
    </row>
    <row r="34554">
      <c r="D34554" s="10"/>
      <c r="E34554" s="10"/>
      <c r="G34554" s="81"/>
      <c r="AU34554" s="25"/>
    </row>
    <row r="34555">
      <c r="D34555" s="10"/>
      <c r="E34555" s="10"/>
      <c r="G34555" s="81"/>
      <c r="AU34555" s="25"/>
    </row>
    <row r="34556">
      <c r="D34556" s="10"/>
      <c r="E34556" s="10"/>
      <c r="G34556" s="81"/>
      <c r="AU34556" s="25"/>
    </row>
    <row r="34557">
      <c r="D34557" s="10"/>
      <c r="E34557" s="10"/>
      <c r="G34557" s="81"/>
      <c r="AU34557" s="25"/>
    </row>
    <row r="34558">
      <c r="D34558" s="10"/>
      <c r="E34558" s="10"/>
      <c r="G34558" s="81"/>
      <c r="AU34558" s="25"/>
    </row>
    <row r="34559">
      <c r="D34559" s="10"/>
      <c r="E34559" s="10"/>
      <c r="G34559" s="81"/>
      <c r="AU34559" s="25"/>
    </row>
    <row r="34560">
      <c r="D34560" s="10"/>
      <c r="E34560" s="10"/>
      <c r="G34560" s="81"/>
      <c r="AU34560" s="25"/>
    </row>
    <row r="34561">
      <c r="D34561" s="10"/>
      <c r="E34561" s="10"/>
      <c r="G34561" s="81"/>
      <c r="AU34561" s="25"/>
    </row>
    <row r="34562">
      <c r="D34562" s="10"/>
      <c r="E34562" s="10"/>
      <c r="G34562" s="81"/>
      <c r="AU34562" s="25"/>
    </row>
    <row r="34563">
      <c r="D34563" s="10"/>
      <c r="E34563" s="10"/>
      <c r="G34563" s="81"/>
      <c r="AU34563" s="25"/>
    </row>
    <row r="34564">
      <c r="D34564" s="10"/>
      <c r="E34564" s="10"/>
      <c r="G34564" s="81"/>
      <c r="AU34564" s="25"/>
    </row>
    <row r="34565">
      <c r="D34565" s="10"/>
      <c r="E34565" s="10"/>
      <c r="G34565" s="81"/>
      <c r="AU34565" s="25"/>
    </row>
    <row r="34566">
      <c r="D34566" s="10"/>
      <c r="E34566" s="10"/>
      <c r="G34566" s="81"/>
      <c r="AU34566" s="25"/>
    </row>
    <row r="34567">
      <c r="D34567" s="10"/>
      <c r="E34567" s="10"/>
      <c r="G34567" s="81"/>
      <c r="AU34567" s="25"/>
    </row>
    <row r="34568">
      <c r="D34568" s="10"/>
      <c r="E34568" s="10"/>
      <c r="G34568" s="81"/>
      <c r="AU34568" s="25"/>
    </row>
    <row r="34569">
      <c r="D34569" s="10"/>
      <c r="E34569" s="10"/>
      <c r="G34569" s="81"/>
      <c r="AU34569" s="25"/>
    </row>
    <row r="34570">
      <c r="D34570" s="10"/>
      <c r="E34570" s="10"/>
      <c r="G34570" s="81"/>
      <c r="AU34570" s="25"/>
    </row>
    <row r="34571">
      <c r="D34571" s="10"/>
      <c r="E34571" s="10"/>
      <c r="G34571" s="81"/>
      <c r="AU34571" s="25"/>
    </row>
    <row r="34572">
      <c r="D34572" s="10"/>
      <c r="E34572" s="10"/>
      <c r="G34572" s="81"/>
      <c r="AU34572" s="25"/>
    </row>
    <row r="34573">
      <c r="D34573" s="10"/>
      <c r="E34573" s="10"/>
      <c r="G34573" s="81"/>
      <c r="AU34573" s="25"/>
    </row>
    <row r="34574">
      <c r="D34574" s="10"/>
      <c r="E34574" s="10"/>
      <c r="G34574" s="81"/>
      <c r="AU34574" s="25"/>
    </row>
    <row r="34575">
      <c r="D34575" s="10"/>
      <c r="E34575" s="10"/>
      <c r="G34575" s="81"/>
      <c r="AU34575" s="25"/>
    </row>
    <row r="34576">
      <c r="D34576" s="10"/>
      <c r="E34576" s="10"/>
      <c r="G34576" s="81"/>
      <c r="AU34576" s="25"/>
    </row>
    <row r="34577">
      <c r="D34577" s="10"/>
      <c r="E34577" s="10"/>
      <c r="G34577" s="81"/>
      <c r="AU34577" s="25"/>
    </row>
    <row r="34578">
      <c r="D34578" s="10"/>
      <c r="E34578" s="10"/>
      <c r="G34578" s="81"/>
      <c r="AU34578" s="25"/>
    </row>
    <row r="34579">
      <c r="D34579" s="10"/>
      <c r="E34579" s="10"/>
      <c r="G34579" s="81"/>
      <c r="AU34579" s="25"/>
    </row>
    <row r="34580">
      <c r="D34580" s="10"/>
      <c r="E34580" s="10"/>
      <c r="G34580" s="81"/>
      <c r="AU34580" s="25"/>
    </row>
    <row r="34581">
      <c r="D34581" s="10"/>
      <c r="E34581" s="10"/>
      <c r="G34581" s="81"/>
      <c r="AU34581" s="25"/>
    </row>
    <row r="34582">
      <c r="D34582" s="10"/>
      <c r="E34582" s="10"/>
      <c r="G34582" s="81"/>
      <c r="AU34582" s="25"/>
    </row>
    <row r="34583">
      <c r="D34583" s="10"/>
      <c r="E34583" s="10"/>
      <c r="G34583" s="81"/>
      <c r="AU34583" s="25"/>
    </row>
    <row r="34584">
      <c r="D34584" s="10"/>
      <c r="E34584" s="10"/>
      <c r="G34584" s="81"/>
      <c r="AU34584" s="25"/>
    </row>
    <row r="34585">
      <c r="D34585" s="10"/>
      <c r="E34585" s="10"/>
      <c r="G34585" s="81"/>
      <c r="AU34585" s="25"/>
    </row>
    <row r="34586">
      <c r="D34586" s="10"/>
      <c r="E34586" s="10"/>
      <c r="G34586" s="81"/>
      <c r="AU34586" s="25"/>
    </row>
    <row r="34587">
      <c r="D34587" s="10"/>
      <c r="E34587" s="10"/>
      <c r="G34587" s="81"/>
      <c r="AU34587" s="25"/>
    </row>
    <row r="34588">
      <c r="D34588" s="10"/>
      <c r="E34588" s="10"/>
      <c r="G34588" s="81"/>
      <c r="AU34588" s="25"/>
    </row>
    <row r="34589">
      <c r="D34589" s="10"/>
      <c r="E34589" s="10"/>
      <c r="G34589" s="81"/>
      <c r="AU34589" s="25"/>
    </row>
    <row r="34590">
      <c r="D34590" s="10"/>
      <c r="E34590" s="10"/>
      <c r="G34590" s="81"/>
      <c r="AU34590" s="25"/>
    </row>
    <row r="34591">
      <c r="D34591" s="10"/>
      <c r="E34591" s="10"/>
      <c r="G34591" s="81"/>
      <c r="AU34591" s="25"/>
    </row>
    <row r="34592">
      <c r="D34592" s="10"/>
      <c r="E34592" s="10"/>
      <c r="G34592" s="81"/>
      <c r="AU34592" s="25"/>
    </row>
    <row r="34593">
      <c r="D34593" s="10"/>
      <c r="E34593" s="10"/>
      <c r="G34593" s="81"/>
      <c r="AU34593" s="25"/>
    </row>
    <row r="34594">
      <c r="D34594" s="10"/>
      <c r="E34594" s="10"/>
      <c r="G34594" s="81"/>
      <c r="AU34594" s="25"/>
    </row>
    <row r="34595">
      <c r="D34595" s="10"/>
      <c r="E34595" s="10"/>
      <c r="G34595" s="81"/>
      <c r="AU34595" s="25"/>
    </row>
    <row r="34596">
      <c r="D34596" s="10"/>
      <c r="E34596" s="10"/>
      <c r="G34596" s="81"/>
      <c r="AU34596" s="25"/>
    </row>
    <row r="34597">
      <c r="D34597" s="10"/>
      <c r="E34597" s="10"/>
      <c r="G34597" s="81"/>
      <c r="AU34597" s="25"/>
    </row>
    <row r="34598">
      <c r="D34598" s="10"/>
      <c r="E34598" s="10"/>
      <c r="G34598" s="81"/>
      <c r="AU34598" s="25"/>
    </row>
    <row r="34599">
      <c r="D34599" s="10"/>
      <c r="E34599" s="10"/>
      <c r="G34599" s="81"/>
      <c r="AU34599" s="25"/>
    </row>
    <row r="34600">
      <c r="D34600" s="10"/>
      <c r="E34600" s="10"/>
      <c r="G34600" s="81"/>
      <c r="AU34600" s="25"/>
    </row>
    <row r="34601">
      <c r="D34601" s="10"/>
      <c r="E34601" s="10"/>
      <c r="G34601" s="81"/>
      <c r="AU34601" s="25"/>
    </row>
    <row r="34602">
      <c r="D34602" s="10"/>
      <c r="E34602" s="10"/>
      <c r="G34602" s="81"/>
      <c r="AU34602" s="25"/>
    </row>
    <row r="34603">
      <c r="D34603" s="10"/>
      <c r="E34603" s="10"/>
      <c r="G34603" s="81"/>
      <c r="AU34603" s="25"/>
    </row>
    <row r="34604">
      <c r="D34604" s="10"/>
      <c r="E34604" s="10"/>
      <c r="G34604" s="81"/>
      <c r="AU34604" s="25"/>
    </row>
    <row r="34605">
      <c r="D34605" s="10"/>
      <c r="E34605" s="10"/>
      <c r="G34605" s="81"/>
      <c r="AU34605" s="25"/>
    </row>
    <row r="34606">
      <c r="D34606" s="10"/>
      <c r="E34606" s="10"/>
      <c r="G34606" s="81"/>
      <c r="AU34606" s="25"/>
    </row>
    <row r="34607">
      <c r="D34607" s="10"/>
      <c r="E34607" s="10"/>
      <c r="G34607" s="81"/>
      <c r="AU34607" s="25"/>
    </row>
    <row r="34608">
      <c r="D34608" s="10"/>
      <c r="E34608" s="10"/>
      <c r="G34608" s="81"/>
      <c r="AU34608" s="25"/>
    </row>
    <row r="34609">
      <c r="D34609" s="10"/>
      <c r="E34609" s="10"/>
      <c r="G34609" s="81"/>
      <c r="AU34609" s="25"/>
    </row>
    <row r="34610">
      <c r="D34610" s="10"/>
      <c r="E34610" s="10"/>
      <c r="G34610" s="81"/>
      <c r="AU34610" s="25"/>
    </row>
    <row r="34611">
      <c r="D34611" s="10"/>
      <c r="E34611" s="10"/>
      <c r="G34611" s="81"/>
      <c r="AU34611" s="25"/>
    </row>
    <row r="34612">
      <c r="D34612" s="10"/>
      <c r="E34612" s="10"/>
      <c r="G34612" s="81"/>
      <c r="AU34612" s="25"/>
    </row>
    <row r="34613">
      <c r="D34613" s="10"/>
      <c r="E34613" s="10"/>
      <c r="G34613" s="81"/>
      <c r="AU34613" s="25"/>
    </row>
    <row r="34614">
      <c r="D34614" s="10"/>
      <c r="E34614" s="10"/>
      <c r="G34614" s="81"/>
      <c r="AU34614" s="25"/>
    </row>
    <row r="34615">
      <c r="D34615" s="10"/>
      <c r="E34615" s="10"/>
      <c r="G34615" s="81"/>
      <c r="AU34615" s="25"/>
    </row>
    <row r="34616">
      <c r="D34616" s="10"/>
      <c r="E34616" s="10"/>
      <c r="G34616" s="81"/>
      <c r="AU34616" s="25"/>
    </row>
    <row r="34617">
      <c r="D34617" s="10"/>
      <c r="E34617" s="10"/>
      <c r="G34617" s="81"/>
      <c r="AU34617" s="25"/>
    </row>
    <row r="34618">
      <c r="D34618" s="10"/>
      <c r="E34618" s="10"/>
      <c r="G34618" s="81"/>
      <c r="AU34618" s="25"/>
    </row>
    <row r="34619">
      <c r="D34619" s="10"/>
      <c r="E34619" s="10"/>
      <c r="G34619" s="81"/>
      <c r="AU34619" s="25"/>
    </row>
    <row r="34620">
      <c r="D34620" s="10"/>
      <c r="E34620" s="10"/>
      <c r="G34620" s="81"/>
      <c r="AU34620" s="25"/>
    </row>
    <row r="34621">
      <c r="D34621" s="10"/>
      <c r="E34621" s="10"/>
      <c r="G34621" s="81"/>
      <c r="AU34621" s="25"/>
    </row>
    <row r="34622">
      <c r="D34622" s="10"/>
      <c r="E34622" s="10"/>
      <c r="G34622" s="81"/>
      <c r="AU34622" s="25"/>
    </row>
    <row r="34623">
      <c r="D34623" s="10"/>
      <c r="E34623" s="10"/>
      <c r="G34623" s="81"/>
      <c r="AU34623" s="25"/>
    </row>
    <row r="34624">
      <c r="D34624" s="10"/>
      <c r="E34624" s="10"/>
      <c r="G34624" s="81"/>
      <c r="AU34624" s="25"/>
    </row>
    <row r="34625">
      <c r="D34625" s="10"/>
      <c r="E34625" s="10"/>
      <c r="G34625" s="81"/>
      <c r="AU34625" s="25"/>
    </row>
    <row r="34626">
      <c r="D34626" s="10"/>
      <c r="E34626" s="10"/>
      <c r="G34626" s="81"/>
      <c r="AU34626" s="25"/>
    </row>
    <row r="34627">
      <c r="D34627" s="10"/>
      <c r="E34627" s="10"/>
      <c r="G34627" s="81"/>
      <c r="AU34627" s="25"/>
    </row>
    <row r="34628">
      <c r="D34628" s="10"/>
      <c r="E34628" s="10"/>
      <c r="G34628" s="81"/>
      <c r="AU34628" s="25"/>
    </row>
    <row r="34629">
      <c r="D34629" s="10"/>
      <c r="E34629" s="10"/>
      <c r="G34629" s="81"/>
      <c r="AU34629" s="25"/>
    </row>
    <row r="34630">
      <c r="D34630" s="10"/>
      <c r="E34630" s="10"/>
      <c r="G34630" s="81"/>
      <c r="AU34630" s="25"/>
    </row>
    <row r="34631">
      <c r="D34631" s="10"/>
      <c r="E34631" s="10"/>
      <c r="G34631" s="81"/>
      <c r="AU34631" s="25"/>
    </row>
    <row r="34632">
      <c r="D34632" s="10"/>
      <c r="E34632" s="10"/>
      <c r="G34632" s="81"/>
      <c r="AU34632" s="25"/>
    </row>
    <row r="34633">
      <c r="D34633" s="10"/>
      <c r="E34633" s="10"/>
      <c r="G34633" s="81"/>
      <c r="AU34633" s="25"/>
    </row>
    <row r="34634">
      <c r="D34634" s="10"/>
      <c r="E34634" s="10"/>
      <c r="G34634" s="81"/>
      <c r="AU34634" s="25"/>
    </row>
    <row r="34635">
      <c r="D34635" s="10"/>
      <c r="E34635" s="10"/>
      <c r="G34635" s="81"/>
      <c r="AU34635" s="25"/>
    </row>
    <row r="34636">
      <c r="D34636" s="10"/>
      <c r="E34636" s="10"/>
      <c r="G34636" s="81"/>
      <c r="AU34636" s="25"/>
    </row>
    <row r="34637">
      <c r="D34637" s="10"/>
      <c r="E34637" s="10"/>
      <c r="G34637" s="81"/>
      <c r="AU34637" s="25"/>
    </row>
    <row r="34638">
      <c r="D34638" s="10"/>
      <c r="E34638" s="10"/>
      <c r="G34638" s="81"/>
      <c r="AU34638" s="25"/>
    </row>
    <row r="34639">
      <c r="D34639" s="10"/>
      <c r="E34639" s="10"/>
      <c r="G34639" s="81"/>
      <c r="AU34639" s="25"/>
    </row>
    <row r="34640">
      <c r="D34640" s="10"/>
      <c r="E34640" s="10"/>
      <c r="G34640" s="81"/>
      <c r="AU34640" s="25"/>
    </row>
    <row r="34641">
      <c r="D34641" s="10"/>
      <c r="E34641" s="10"/>
      <c r="G34641" s="81"/>
      <c r="AU34641" s="25"/>
    </row>
    <row r="34642">
      <c r="D34642" s="10"/>
      <c r="E34642" s="10"/>
      <c r="G34642" s="81"/>
      <c r="AU34642" s="25"/>
    </row>
    <row r="34643">
      <c r="D34643" s="10"/>
      <c r="E34643" s="10"/>
      <c r="G34643" s="81"/>
      <c r="AU34643" s="25"/>
    </row>
    <row r="34644">
      <c r="D34644" s="10"/>
      <c r="E34644" s="10"/>
      <c r="G34644" s="81"/>
      <c r="AU34644" s="25"/>
    </row>
    <row r="34645">
      <c r="D34645" s="10"/>
      <c r="E34645" s="10"/>
      <c r="G34645" s="81"/>
      <c r="AU34645" s="25"/>
    </row>
    <row r="34646">
      <c r="D34646" s="10"/>
      <c r="E34646" s="10"/>
      <c r="G34646" s="81"/>
      <c r="AU34646" s="25"/>
    </row>
    <row r="34647">
      <c r="D34647" s="10"/>
      <c r="E34647" s="10"/>
      <c r="G34647" s="81"/>
      <c r="AU34647" s="25"/>
    </row>
    <row r="34648">
      <c r="D34648" s="10"/>
      <c r="E34648" s="10"/>
      <c r="G34648" s="81"/>
      <c r="AU34648" s="25"/>
    </row>
    <row r="34649">
      <c r="D34649" s="10"/>
      <c r="E34649" s="10"/>
      <c r="G34649" s="81"/>
      <c r="AU34649" s="25"/>
    </row>
    <row r="34650">
      <c r="D34650" s="10"/>
      <c r="E34650" s="10"/>
      <c r="G34650" s="81"/>
      <c r="AU34650" s="25"/>
    </row>
    <row r="34651">
      <c r="D34651" s="10"/>
      <c r="E34651" s="10"/>
      <c r="G34651" s="81"/>
      <c r="AU34651" s="25"/>
    </row>
    <row r="34652">
      <c r="D34652" s="10"/>
      <c r="E34652" s="10"/>
      <c r="G34652" s="81"/>
      <c r="AU34652" s="25"/>
    </row>
    <row r="34653">
      <c r="D34653" s="10"/>
      <c r="E34653" s="10"/>
      <c r="G34653" s="81"/>
      <c r="AU34653" s="25"/>
    </row>
    <row r="34654">
      <c r="D34654" s="10"/>
      <c r="E34654" s="10"/>
      <c r="G34654" s="81"/>
      <c r="AU34654" s="25"/>
    </row>
    <row r="34655">
      <c r="D34655" s="10"/>
      <c r="E34655" s="10"/>
      <c r="G34655" s="81"/>
      <c r="AU34655" s="25"/>
    </row>
    <row r="34656">
      <c r="D34656" s="10"/>
      <c r="E34656" s="10"/>
      <c r="G34656" s="81"/>
      <c r="AU34656" s="25"/>
    </row>
    <row r="34657">
      <c r="D34657" s="10"/>
      <c r="E34657" s="10"/>
      <c r="G34657" s="81"/>
      <c r="AU34657" s="25"/>
    </row>
    <row r="34658">
      <c r="D34658" s="10"/>
      <c r="E34658" s="10"/>
      <c r="G34658" s="81"/>
      <c r="AU34658" s="25"/>
    </row>
    <row r="34659">
      <c r="D34659" s="10"/>
      <c r="E34659" s="10"/>
      <c r="G34659" s="81"/>
      <c r="AU34659" s="25"/>
    </row>
    <row r="34660">
      <c r="D34660" s="10"/>
      <c r="E34660" s="10"/>
      <c r="G34660" s="81"/>
      <c r="AU34660" s="25"/>
    </row>
    <row r="34661">
      <c r="D34661" s="10"/>
      <c r="E34661" s="10"/>
      <c r="G34661" s="81"/>
      <c r="AU34661" s="25"/>
    </row>
    <row r="34662">
      <c r="D34662" s="10"/>
      <c r="E34662" s="10"/>
      <c r="G34662" s="81"/>
      <c r="AU34662" s="25"/>
    </row>
    <row r="34663">
      <c r="D34663" s="10"/>
      <c r="E34663" s="10"/>
      <c r="G34663" s="81"/>
      <c r="AU34663" s="25"/>
    </row>
    <row r="34664">
      <c r="D34664" s="10"/>
      <c r="E34664" s="10"/>
      <c r="G34664" s="81"/>
      <c r="AU34664" s="25"/>
    </row>
    <row r="34665">
      <c r="D34665" s="10"/>
      <c r="E34665" s="10"/>
      <c r="G34665" s="81"/>
      <c r="AU34665" s="25"/>
    </row>
    <row r="34666">
      <c r="D34666" s="10"/>
      <c r="E34666" s="10"/>
      <c r="G34666" s="81"/>
      <c r="AU34666" s="25"/>
    </row>
    <row r="34667">
      <c r="D34667" s="10"/>
      <c r="E34667" s="10"/>
      <c r="G34667" s="81"/>
      <c r="AU34667" s="25"/>
    </row>
    <row r="34668">
      <c r="D34668" s="10"/>
      <c r="E34668" s="10"/>
      <c r="G34668" s="81"/>
      <c r="AU34668" s="25"/>
    </row>
    <row r="34669">
      <c r="D34669" s="10"/>
      <c r="E34669" s="10"/>
      <c r="G34669" s="81"/>
      <c r="AU34669" s="25"/>
    </row>
    <row r="34670">
      <c r="D34670" s="10"/>
      <c r="E34670" s="10"/>
      <c r="G34670" s="81"/>
      <c r="AU34670" s="25"/>
    </row>
    <row r="34671">
      <c r="D34671" s="10"/>
      <c r="E34671" s="10"/>
      <c r="G34671" s="81"/>
      <c r="AU34671" s="25"/>
    </row>
    <row r="34672">
      <c r="D34672" s="10"/>
      <c r="E34672" s="10"/>
      <c r="G34672" s="81"/>
      <c r="AU34672" s="25"/>
    </row>
    <row r="34673">
      <c r="D34673" s="10"/>
      <c r="E34673" s="10"/>
      <c r="G34673" s="81"/>
      <c r="AU34673" s="25"/>
    </row>
    <row r="34674">
      <c r="D34674" s="10"/>
      <c r="E34674" s="10"/>
      <c r="G34674" s="81"/>
      <c r="AU34674" s="25"/>
    </row>
    <row r="34675">
      <c r="D34675" s="10"/>
      <c r="E34675" s="10"/>
      <c r="G34675" s="81"/>
      <c r="AU34675" s="25"/>
    </row>
    <row r="34676">
      <c r="D34676" s="10"/>
      <c r="E34676" s="10"/>
      <c r="G34676" s="81"/>
      <c r="AU34676" s="25"/>
    </row>
    <row r="34677">
      <c r="D34677" s="10"/>
      <c r="E34677" s="10"/>
      <c r="G34677" s="81"/>
      <c r="AU34677" s="25"/>
    </row>
    <row r="34678">
      <c r="D34678" s="10"/>
      <c r="E34678" s="10"/>
      <c r="G34678" s="81"/>
      <c r="AU34678" s="25"/>
    </row>
    <row r="34679">
      <c r="D34679" s="10"/>
      <c r="E34679" s="10"/>
      <c r="G34679" s="81"/>
      <c r="AU34679" s="25"/>
    </row>
    <row r="34680">
      <c r="D34680" s="10"/>
      <c r="E34680" s="10"/>
      <c r="G34680" s="81"/>
      <c r="AU34680" s="25"/>
    </row>
    <row r="34681">
      <c r="D34681" s="10"/>
      <c r="E34681" s="10"/>
      <c r="G34681" s="81"/>
      <c r="AU34681" s="25"/>
    </row>
    <row r="34682">
      <c r="D34682" s="10"/>
      <c r="E34682" s="10"/>
      <c r="G34682" s="81"/>
      <c r="AU34682" s="25"/>
    </row>
    <row r="34683">
      <c r="D34683" s="10"/>
      <c r="E34683" s="10"/>
      <c r="G34683" s="81"/>
      <c r="AU34683" s="25"/>
    </row>
    <row r="34684">
      <c r="D34684" s="10"/>
      <c r="E34684" s="10"/>
      <c r="G34684" s="81"/>
      <c r="AU34684" s="25"/>
    </row>
    <row r="34685">
      <c r="D34685" s="10"/>
      <c r="E34685" s="10"/>
      <c r="G34685" s="81"/>
      <c r="AU34685" s="25"/>
    </row>
    <row r="34686">
      <c r="D34686" s="10"/>
      <c r="E34686" s="10"/>
      <c r="G34686" s="81"/>
      <c r="AU34686" s="25"/>
    </row>
    <row r="34687">
      <c r="D34687" s="10"/>
      <c r="E34687" s="10"/>
      <c r="G34687" s="81"/>
      <c r="AU34687" s="25"/>
    </row>
    <row r="34688">
      <c r="D34688" s="10"/>
      <c r="E34688" s="10"/>
      <c r="G34688" s="81"/>
      <c r="AU34688" s="25"/>
    </row>
    <row r="34689">
      <c r="D34689" s="10"/>
      <c r="E34689" s="10"/>
      <c r="G34689" s="81"/>
      <c r="AU34689" s="25"/>
    </row>
    <row r="34690">
      <c r="D34690" s="10"/>
      <c r="E34690" s="10"/>
      <c r="G34690" s="81"/>
      <c r="AU34690" s="25"/>
    </row>
    <row r="34691">
      <c r="D34691" s="10"/>
      <c r="E34691" s="10"/>
      <c r="G34691" s="81"/>
      <c r="AU34691" s="25"/>
    </row>
    <row r="34692">
      <c r="D34692" s="10"/>
      <c r="E34692" s="10"/>
      <c r="G34692" s="81"/>
      <c r="AU34692" s="25"/>
    </row>
    <row r="34693">
      <c r="D34693" s="10"/>
      <c r="E34693" s="10"/>
      <c r="G34693" s="81"/>
      <c r="AU34693" s="25"/>
    </row>
    <row r="34694">
      <c r="D34694" s="10"/>
      <c r="E34694" s="10"/>
      <c r="G34694" s="81"/>
      <c r="AU34694" s="25"/>
    </row>
    <row r="34695">
      <c r="D34695" s="10"/>
      <c r="E34695" s="10"/>
      <c r="G34695" s="81"/>
      <c r="AU34695" s="25"/>
    </row>
    <row r="34696">
      <c r="D34696" s="10"/>
      <c r="E34696" s="10"/>
      <c r="G34696" s="81"/>
      <c r="AU34696" s="25"/>
    </row>
    <row r="34697">
      <c r="D34697" s="10"/>
      <c r="E34697" s="10"/>
      <c r="G34697" s="81"/>
      <c r="AU34697" s="25"/>
    </row>
    <row r="34698">
      <c r="D34698" s="10"/>
      <c r="E34698" s="10"/>
      <c r="G34698" s="81"/>
      <c r="AU34698" s="25"/>
    </row>
    <row r="34699">
      <c r="D34699" s="10"/>
      <c r="E34699" s="10"/>
      <c r="G34699" s="81"/>
      <c r="AU34699" s="25"/>
    </row>
    <row r="34700">
      <c r="D34700" s="10"/>
      <c r="E34700" s="10"/>
      <c r="G34700" s="81"/>
      <c r="AU34700" s="25"/>
    </row>
    <row r="34701">
      <c r="D34701" s="10"/>
      <c r="E34701" s="10"/>
      <c r="G34701" s="81"/>
      <c r="AU34701" s="25"/>
    </row>
    <row r="34702">
      <c r="D34702" s="10"/>
      <c r="E34702" s="10"/>
      <c r="G34702" s="81"/>
      <c r="AU34702" s="25"/>
    </row>
    <row r="34703">
      <c r="D34703" s="10"/>
      <c r="E34703" s="10"/>
      <c r="G34703" s="81"/>
      <c r="AU34703" s="25"/>
    </row>
    <row r="34704">
      <c r="D34704" s="10"/>
      <c r="E34704" s="10"/>
      <c r="G34704" s="81"/>
      <c r="AU34704" s="25"/>
    </row>
    <row r="34705">
      <c r="D34705" s="10"/>
      <c r="E34705" s="10"/>
      <c r="G34705" s="81"/>
      <c r="AU34705" s="25"/>
    </row>
    <row r="34706">
      <c r="D34706" s="10"/>
      <c r="E34706" s="10"/>
      <c r="G34706" s="81"/>
      <c r="AU34706" s="25"/>
    </row>
    <row r="34707">
      <c r="D34707" s="10"/>
      <c r="E34707" s="10"/>
      <c r="G34707" s="81"/>
      <c r="AU34707" s="25"/>
    </row>
    <row r="34708">
      <c r="D34708" s="10"/>
      <c r="E34708" s="10"/>
      <c r="G34708" s="81"/>
      <c r="AU34708" s="25"/>
    </row>
    <row r="34709">
      <c r="D34709" s="10"/>
      <c r="E34709" s="10"/>
      <c r="G34709" s="81"/>
      <c r="AU34709" s="25"/>
    </row>
    <row r="34710">
      <c r="D34710" s="10"/>
      <c r="E34710" s="10"/>
      <c r="G34710" s="81"/>
      <c r="AU34710" s="25"/>
    </row>
    <row r="34711">
      <c r="D34711" s="10"/>
      <c r="E34711" s="10"/>
      <c r="G34711" s="81"/>
      <c r="AU34711" s="25"/>
    </row>
    <row r="34712">
      <c r="D34712" s="10"/>
      <c r="E34712" s="10"/>
      <c r="G34712" s="81"/>
      <c r="AU34712" s="25"/>
    </row>
    <row r="34713">
      <c r="D34713" s="10"/>
      <c r="E34713" s="10"/>
      <c r="G34713" s="81"/>
      <c r="AU34713" s="25"/>
    </row>
    <row r="34714">
      <c r="D34714" s="10"/>
      <c r="E34714" s="10"/>
      <c r="G34714" s="81"/>
      <c r="AU34714" s="25"/>
    </row>
    <row r="34715">
      <c r="D34715" s="10"/>
      <c r="E34715" s="10"/>
      <c r="G34715" s="81"/>
      <c r="AU34715" s="25"/>
    </row>
    <row r="34716">
      <c r="D34716" s="10"/>
      <c r="E34716" s="10"/>
      <c r="G34716" s="81"/>
      <c r="AU34716" s="25"/>
    </row>
    <row r="34717">
      <c r="D34717" s="10"/>
      <c r="E34717" s="10"/>
      <c r="G34717" s="81"/>
      <c r="AU34717" s="25"/>
    </row>
    <row r="34718">
      <c r="D34718" s="10"/>
      <c r="E34718" s="10"/>
      <c r="G34718" s="81"/>
      <c r="AU34718" s="25"/>
    </row>
    <row r="34719">
      <c r="D34719" s="10"/>
      <c r="E34719" s="10"/>
      <c r="G34719" s="81"/>
      <c r="AU34719" s="25"/>
    </row>
    <row r="34720">
      <c r="D34720" s="10"/>
      <c r="E34720" s="10"/>
      <c r="G34720" s="81"/>
      <c r="AU34720" s="25"/>
    </row>
    <row r="34721">
      <c r="D34721" s="10"/>
      <c r="E34721" s="10"/>
      <c r="G34721" s="81"/>
      <c r="AU34721" s="25"/>
    </row>
    <row r="34722">
      <c r="D34722" s="10"/>
      <c r="E34722" s="10"/>
      <c r="G34722" s="81"/>
      <c r="AU34722" s="25"/>
    </row>
    <row r="34723">
      <c r="D34723" s="10"/>
      <c r="E34723" s="10"/>
      <c r="G34723" s="81"/>
      <c r="AU34723" s="25"/>
    </row>
    <row r="34724">
      <c r="D34724" s="10"/>
      <c r="E34724" s="10"/>
      <c r="G34724" s="81"/>
      <c r="AU34724" s="25"/>
    </row>
    <row r="34725">
      <c r="D34725" s="10"/>
      <c r="E34725" s="10"/>
      <c r="G34725" s="81"/>
      <c r="AU34725" s="25"/>
    </row>
    <row r="34726">
      <c r="D34726" s="10"/>
      <c r="E34726" s="10"/>
      <c r="G34726" s="81"/>
      <c r="AU34726" s="25"/>
    </row>
    <row r="34727">
      <c r="D34727" s="10"/>
      <c r="E34727" s="10"/>
      <c r="G34727" s="81"/>
      <c r="AU34727" s="25"/>
    </row>
    <row r="34728">
      <c r="D34728" s="10"/>
      <c r="E34728" s="10"/>
      <c r="G34728" s="81"/>
      <c r="AU34728" s="25"/>
    </row>
    <row r="34729">
      <c r="D34729" s="10"/>
      <c r="E34729" s="10"/>
      <c r="G34729" s="81"/>
      <c r="AU34729" s="25"/>
    </row>
    <row r="34730">
      <c r="D34730" s="10"/>
      <c r="E34730" s="10"/>
      <c r="G34730" s="81"/>
      <c r="AU34730" s="25"/>
    </row>
    <row r="34731">
      <c r="D34731" s="10"/>
      <c r="E34731" s="10"/>
      <c r="G34731" s="81"/>
      <c r="AU34731" s="25"/>
    </row>
    <row r="34732">
      <c r="D34732" s="10"/>
      <c r="E34732" s="10"/>
      <c r="G34732" s="81"/>
      <c r="AU34732" s="25"/>
    </row>
    <row r="34733">
      <c r="D34733" s="10"/>
      <c r="E34733" s="10"/>
      <c r="G34733" s="81"/>
      <c r="AU34733" s="25"/>
    </row>
    <row r="34734">
      <c r="D34734" s="10"/>
      <c r="E34734" s="10"/>
      <c r="G34734" s="81"/>
      <c r="AU34734" s="25"/>
    </row>
    <row r="34735">
      <c r="D34735" s="10"/>
      <c r="E34735" s="10"/>
      <c r="G34735" s="81"/>
      <c r="AU34735" s="25"/>
    </row>
    <row r="34736">
      <c r="D34736" s="10"/>
      <c r="E34736" s="10"/>
      <c r="G34736" s="81"/>
      <c r="AU34736" s="25"/>
    </row>
    <row r="34737">
      <c r="D34737" s="10"/>
      <c r="E34737" s="10"/>
      <c r="G34737" s="81"/>
      <c r="AU34737" s="25"/>
    </row>
    <row r="34738">
      <c r="D34738" s="10"/>
      <c r="E34738" s="10"/>
      <c r="G34738" s="81"/>
      <c r="AU34738" s="25"/>
    </row>
    <row r="34739">
      <c r="D34739" s="10"/>
      <c r="E34739" s="10"/>
      <c r="G34739" s="81"/>
      <c r="AU34739" s="25"/>
    </row>
    <row r="34740">
      <c r="D34740" s="10"/>
      <c r="E34740" s="10"/>
      <c r="G34740" s="81"/>
      <c r="AU34740" s="25"/>
    </row>
    <row r="34741">
      <c r="D34741" s="10"/>
      <c r="E34741" s="10"/>
      <c r="G34741" s="81"/>
      <c r="AU34741" s="25"/>
    </row>
    <row r="34742">
      <c r="D34742" s="10"/>
      <c r="E34742" s="10"/>
      <c r="G34742" s="81"/>
      <c r="AU34742" s="25"/>
    </row>
    <row r="34743">
      <c r="D34743" s="10"/>
      <c r="E34743" s="10"/>
      <c r="G34743" s="81"/>
      <c r="AU34743" s="25"/>
    </row>
    <row r="34744">
      <c r="D34744" s="10"/>
      <c r="E34744" s="10"/>
      <c r="G34744" s="81"/>
      <c r="AU34744" s="25"/>
    </row>
    <row r="34745">
      <c r="D34745" s="10"/>
      <c r="E34745" s="10"/>
      <c r="G34745" s="81"/>
      <c r="AU34745" s="25"/>
    </row>
    <row r="34746">
      <c r="D34746" s="10"/>
      <c r="E34746" s="10"/>
      <c r="G34746" s="81"/>
      <c r="AU34746" s="25"/>
    </row>
    <row r="34747">
      <c r="D34747" s="10"/>
      <c r="E34747" s="10"/>
      <c r="G34747" s="81"/>
      <c r="AU34747" s="25"/>
    </row>
    <row r="34748">
      <c r="D34748" s="10"/>
      <c r="E34748" s="10"/>
      <c r="G34748" s="81"/>
      <c r="AU34748" s="25"/>
    </row>
    <row r="34749">
      <c r="D34749" s="10"/>
      <c r="E34749" s="10"/>
      <c r="G34749" s="81"/>
      <c r="AU34749" s="25"/>
    </row>
    <row r="34750">
      <c r="D34750" s="10"/>
      <c r="E34750" s="10"/>
      <c r="G34750" s="81"/>
      <c r="AU34750" s="25"/>
    </row>
    <row r="34751">
      <c r="D34751" s="10"/>
      <c r="E34751" s="10"/>
      <c r="G34751" s="81"/>
      <c r="AU34751" s="25"/>
    </row>
    <row r="34752">
      <c r="D34752" s="10"/>
      <c r="E34752" s="10"/>
      <c r="G34752" s="81"/>
      <c r="AU34752" s="25"/>
    </row>
    <row r="34753">
      <c r="D34753" s="10"/>
      <c r="E34753" s="10"/>
      <c r="G34753" s="81"/>
      <c r="AU34753" s="25"/>
    </row>
    <row r="34754">
      <c r="D34754" s="10"/>
      <c r="E34754" s="10"/>
      <c r="G34754" s="81"/>
      <c r="AU34754" s="25"/>
    </row>
    <row r="34755">
      <c r="D34755" s="10"/>
      <c r="E34755" s="10"/>
      <c r="G34755" s="81"/>
      <c r="AU34755" s="25"/>
    </row>
    <row r="34756">
      <c r="D34756" s="10"/>
      <c r="E34756" s="10"/>
      <c r="G34756" s="81"/>
      <c r="AU34756" s="25"/>
    </row>
    <row r="34757">
      <c r="D34757" s="10"/>
      <c r="E34757" s="10"/>
      <c r="G34757" s="81"/>
      <c r="AU34757" s="25"/>
    </row>
    <row r="34758">
      <c r="D34758" s="10"/>
      <c r="E34758" s="10"/>
      <c r="G34758" s="81"/>
      <c r="AU34758" s="25"/>
    </row>
    <row r="34759">
      <c r="D34759" s="10"/>
      <c r="E34759" s="10"/>
      <c r="G34759" s="81"/>
      <c r="AU34759" s="25"/>
    </row>
    <row r="34760">
      <c r="D34760" s="10"/>
      <c r="E34760" s="10"/>
      <c r="G34760" s="81"/>
      <c r="AU34760" s="25"/>
    </row>
    <row r="34761">
      <c r="D34761" s="10"/>
      <c r="E34761" s="10"/>
      <c r="G34761" s="81"/>
      <c r="AU34761" s="25"/>
    </row>
    <row r="34762">
      <c r="D34762" s="10"/>
      <c r="E34762" s="10"/>
      <c r="G34762" s="81"/>
      <c r="AU34762" s="25"/>
    </row>
    <row r="34763">
      <c r="D34763" s="10"/>
      <c r="E34763" s="10"/>
      <c r="G34763" s="81"/>
      <c r="AU34763" s="25"/>
    </row>
    <row r="34764">
      <c r="D34764" s="10"/>
      <c r="E34764" s="10"/>
      <c r="G34764" s="81"/>
      <c r="AU34764" s="25"/>
    </row>
    <row r="34765">
      <c r="D34765" s="10"/>
      <c r="E34765" s="10"/>
      <c r="G34765" s="81"/>
      <c r="AU34765" s="25"/>
    </row>
    <row r="34766">
      <c r="D34766" s="10"/>
      <c r="E34766" s="10"/>
      <c r="G34766" s="81"/>
      <c r="AU34766" s="25"/>
    </row>
    <row r="34767">
      <c r="D34767" s="10"/>
      <c r="E34767" s="10"/>
      <c r="G34767" s="81"/>
      <c r="AU34767" s="25"/>
    </row>
    <row r="34768">
      <c r="D34768" s="10"/>
      <c r="E34768" s="10"/>
      <c r="G34768" s="81"/>
      <c r="AU34768" s="25"/>
    </row>
    <row r="34769">
      <c r="D34769" s="10"/>
      <c r="E34769" s="10"/>
      <c r="G34769" s="81"/>
      <c r="AU34769" s="25"/>
    </row>
    <row r="34770">
      <c r="D34770" s="10"/>
      <c r="E34770" s="10"/>
      <c r="G34770" s="81"/>
      <c r="AU34770" s="25"/>
    </row>
    <row r="34771">
      <c r="D34771" s="10"/>
      <c r="E34771" s="10"/>
      <c r="G34771" s="81"/>
      <c r="AU34771" s="25"/>
    </row>
    <row r="34772">
      <c r="D34772" s="10"/>
      <c r="E34772" s="10"/>
      <c r="G34772" s="81"/>
      <c r="AU34772" s="25"/>
    </row>
    <row r="34773">
      <c r="D34773" s="10"/>
      <c r="E34773" s="10"/>
      <c r="G34773" s="81"/>
      <c r="AU34773" s="25"/>
    </row>
    <row r="34774">
      <c r="D34774" s="10"/>
      <c r="E34774" s="10"/>
      <c r="G34774" s="81"/>
      <c r="AU34774" s="25"/>
    </row>
    <row r="34775">
      <c r="D34775" s="10"/>
      <c r="E34775" s="10"/>
      <c r="G34775" s="81"/>
      <c r="AU34775" s="25"/>
    </row>
    <row r="34776">
      <c r="D34776" s="10"/>
      <c r="E34776" s="10"/>
      <c r="G34776" s="81"/>
      <c r="AU34776" s="25"/>
    </row>
    <row r="34777">
      <c r="D34777" s="10"/>
      <c r="E34777" s="10"/>
      <c r="G34777" s="81"/>
      <c r="AU34777" s="25"/>
    </row>
    <row r="34778">
      <c r="D34778" s="10"/>
      <c r="E34778" s="10"/>
      <c r="G34778" s="81"/>
      <c r="AU34778" s="25"/>
    </row>
    <row r="34779">
      <c r="D34779" s="10"/>
      <c r="E34779" s="10"/>
      <c r="G34779" s="81"/>
      <c r="AU34779" s="25"/>
    </row>
    <row r="34780">
      <c r="D34780" s="10"/>
      <c r="E34780" s="10"/>
      <c r="G34780" s="81"/>
      <c r="AU34780" s="25"/>
    </row>
    <row r="34781">
      <c r="D34781" s="10"/>
      <c r="E34781" s="10"/>
      <c r="G34781" s="81"/>
      <c r="AU34781" s="25"/>
    </row>
    <row r="34782">
      <c r="D34782" s="10"/>
      <c r="E34782" s="10"/>
      <c r="G34782" s="81"/>
      <c r="AU34782" s="25"/>
    </row>
    <row r="34783">
      <c r="D34783" s="10"/>
      <c r="E34783" s="10"/>
      <c r="G34783" s="81"/>
      <c r="AU34783" s="25"/>
    </row>
    <row r="34784">
      <c r="D34784" s="10"/>
      <c r="E34784" s="10"/>
      <c r="G34784" s="81"/>
      <c r="AU34784" s="25"/>
    </row>
    <row r="34785">
      <c r="D34785" s="10"/>
      <c r="E34785" s="10"/>
      <c r="G34785" s="81"/>
      <c r="AU34785" s="25"/>
    </row>
    <row r="34786">
      <c r="D34786" s="10"/>
      <c r="E34786" s="10"/>
      <c r="G34786" s="81"/>
      <c r="AU34786" s="25"/>
    </row>
    <row r="34787">
      <c r="D34787" s="10"/>
      <c r="E34787" s="10"/>
      <c r="G34787" s="81"/>
      <c r="AU34787" s="25"/>
    </row>
    <row r="34788">
      <c r="D34788" s="10"/>
      <c r="E34788" s="10"/>
      <c r="G34788" s="81"/>
      <c r="AU34788" s="25"/>
    </row>
    <row r="34789">
      <c r="D34789" s="10"/>
      <c r="E34789" s="10"/>
      <c r="G34789" s="81"/>
      <c r="AU34789" s="25"/>
    </row>
    <row r="34790">
      <c r="D34790" s="10"/>
      <c r="E34790" s="10"/>
      <c r="G34790" s="81"/>
      <c r="AU34790" s="25"/>
    </row>
    <row r="34791">
      <c r="D34791" s="10"/>
      <c r="E34791" s="10"/>
      <c r="G34791" s="81"/>
      <c r="AU34791" s="25"/>
    </row>
    <row r="34792">
      <c r="D34792" s="10"/>
      <c r="E34792" s="10"/>
      <c r="G34792" s="81"/>
      <c r="AU34792" s="25"/>
    </row>
    <row r="34793">
      <c r="D34793" s="10"/>
      <c r="E34793" s="10"/>
      <c r="G34793" s="81"/>
      <c r="AU34793" s="25"/>
    </row>
    <row r="34794">
      <c r="D34794" s="10"/>
      <c r="E34794" s="10"/>
      <c r="G34794" s="81"/>
      <c r="AU34794" s="25"/>
    </row>
    <row r="34795">
      <c r="D34795" s="10"/>
      <c r="E34795" s="10"/>
      <c r="G34795" s="81"/>
      <c r="AU34795" s="25"/>
    </row>
    <row r="34796">
      <c r="D34796" s="10"/>
      <c r="E34796" s="10"/>
      <c r="G34796" s="81"/>
      <c r="AU34796" s="25"/>
    </row>
    <row r="34797">
      <c r="D34797" s="10"/>
      <c r="E34797" s="10"/>
      <c r="G34797" s="81"/>
      <c r="AU34797" s="25"/>
    </row>
    <row r="34798">
      <c r="D34798" s="10"/>
      <c r="E34798" s="10"/>
      <c r="G34798" s="81"/>
      <c r="AU34798" s="25"/>
    </row>
    <row r="34799">
      <c r="D34799" s="10"/>
      <c r="E34799" s="10"/>
      <c r="G34799" s="81"/>
      <c r="AU34799" s="25"/>
    </row>
    <row r="34800">
      <c r="D34800" s="10"/>
      <c r="E34800" s="10"/>
      <c r="G34800" s="81"/>
      <c r="AU34800" s="25"/>
    </row>
    <row r="34801">
      <c r="D34801" s="10"/>
      <c r="E34801" s="10"/>
      <c r="G34801" s="81"/>
      <c r="AU34801" s="25"/>
    </row>
    <row r="34802">
      <c r="D34802" s="10"/>
      <c r="E34802" s="10"/>
      <c r="G34802" s="81"/>
      <c r="AU34802" s="25"/>
    </row>
    <row r="34803">
      <c r="D34803" s="10"/>
      <c r="E34803" s="10"/>
      <c r="G34803" s="81"/>
      <c r="AU34803" s="25"/>
    </row>
    <row r="34804">
      <c r="D34804" s="10"/>
      <c r="E34804" s="10"/>
      <c r="G34804" s="81"/>
      <c r="AU34804" s="25"/>
    </row>
    <row r="34805">
      <c r="D34805" s="10"/>
      <c r="E34805" s="10"/>
      <c r="G34805" s="81"/>
      <c r="AU34805" s="25"/>
    </row>
    <row r="34806">
      <c r="D34806" s="10"/>
      <c r="E34806" s="10"/>
      <c r="G34806" s="81"/>
      <c r="AU34806" s="25"/>
    </row>
    <row r="34807">
      <c r="D34807" s="10"/>
      <c r="E34807" s="10"/>
      <c r="G34807" s="81"/>
      <c r="AU34807" s="25"/>
    </row>
    <row r="34808">
      <c r="D34808" s="10"/>
      <c r="E34808" s="10"/>
      <c r="G34808" s="81"/>
      <c r="AU34808" s="25"/>
    </row>
    <row r="34809">
      <c r="D34809" s="10"/>
      <c r="E34809" s="10"/>
      <c r="G34809" s="81"/>
      <c r="AU34809" s="25"/>
    </row>
    <row r="34810">
      <c r="D34810" s="10"/>
      <c r="E34810" s="10"/>
      <c r="G34810" s="81"/>
      <c r="AU34810" s="25"/>
    </row>
    <row r="34811">
      <c r="D34811" s="10"/>
      <c r="E34811" s="10"/>
      <c r="G34811" s="81"/>
      <c r="AU34811" s="25"/>
    </row>
    <row r="34812">
      <c r="D34812" s="10"/>
      <c r="E34812" s="10"/>
      <c r="G34812" s="81"/>
      <c r="AU34812" s="25"/>
    </row>
    <row r="34813">
      <c r="D34813" s="10"/>
      <c r="E34813" s="10"/>
      <c r="G34813" s="81"/>
      <c r="AU34813" s="25"/>
    </row>
    <row r="34814">
      <c r="D34814" s="10"/>
      <c r="E34814" s="10"/>
      <c r="G34814" s="81"/>
      <c r="AU34814" s="25"/>
    </row>
    <row r="34815">
      <c r="D34815" s="10"/>
      <c r="E34815" s="10"/>
      <c r="G34815" s="81"/>
      <c r="AU34815" s="25"/>
    </row>
    <row r="34816">
      <c r="D34816" s="10"/>
      <c r="E34816" s="10"/>
      <c r="G34816" s="81"/>
      <c r="AU34816" s="25"/>
    </row>
    <row r="34817">
      <c r="D34817" s="10"/>
      <c r="E34817" s="10"/>
      <c r="G34817" s="81"/>
      <c r="AU34817" s="25"/>
    </row>
    <row r="34818">
      <c r="D34818" s="10"/>
      <c r="E34818" s="10"/>
      <c r="G34818" s="81"/>
      <c r="AU34818" s="25"/>
    </row>
    <row r="34819">
      <c r="D34819" s="10"/>
      <c r="E34819" s="10"/>
      <c r="G34819" s="81"/>
      <c r="AU34819" s="25"/>
    </row>
    <row r="34820">
      <c r="D34820" s="10"/>
      <c r="E34820" s="10"/>
      <c r="G34820" s="81"/>
      <c r="AU34820" s="25"/>
    </row>
    <row r="34821">
      <c r="D34821" s="10"/>
      <c r="E34821" s="10"/>
      <c r="G34821" s="81"/>
      <c r="AU34821" s="25"/>
    </row>
    <row r="34822">
      <c r="D34822" s="10"/>
      <c r="E34822" s="10"/>
      <c r="G34822" s="81"/>
      <c r="AU34822" s="25"/>
    </row>
    <row r="34823">
      <c r="D34823" s="10"/>
      <c r="E34823" s="10"/>
      <c r="G34823" s="81"/>
      <c r="AU34823" s="25"/>
    </row>
    <row r="34824">
      <c r="D34824" s="10"/>
      <c r="E34824" s="10"/>
      <c r="G34824" s="81"/>
      <c r="AU34824" s="25"/>
    </row>
    <row r="34825">
      <c r="D34825" s="10"/>
      <c r="E34825" s="10"/>
      <c r="G34825" s="81"/>
      <c r="AU34825" s="25"/>
    </row>
    <row r="34826">
      <c r="D34826" s="10"/>
      <c r="E34826" s="10"/>
      <c r="G34826" s="81"/>
      <c r="AU34826" s="25"/>
    </row>
    <row r="34827">
      <c r="D34827" s="10"/>
      <c r="E34827" s="10"/>
      <c r="G34827" s="81"/>
      <c r="AU34827" s="25"/>
    </row>
    <row r="34828">
      <c r="D34828" s="10"/>
      <c r="E34828" s="10"/>
      <c r="G34828" s="81"/>
      <c r="AU34828" s="25"/>
    </row>
    <row r="34829">
      <c r="D34829" s="10"/>
      <c r="E34829" s="10"/>
      <c r="G34829" s="81"/>
      <c r="AU34829" s="25"/>
    </row>
    <row r="34830">
      <c r="D34830" s="10"/>
      <c r="E34830" s="10"/>
      <c r="G34830" s="81"/>
      <c r="AU34830" s="25"/>
    </row>
    <row r="34831">
      <c r="D34831" s="10"/>
      <c r="E34831" s="10"/>
      <c r="G34831" s="81"/>
      <c r="AU34831" s="25"/>
    </row>
    <row r="34832">
      <c r="D34832" s="10"/>
      <c r="E34832" s="10"/>
      <c r="G34832" s="81"/>
      <c r="AU34832" s="25"/>
    </row>
    <row r="34833">
      <c r="D34833" s="10"/>
      <c r="E34833" s="10"/>
      <c r="G34833" s="81"/>
      <c r="AU34833" s="25"/>
    </row>
    <row r="34834">
      <c r="D34834" s="10"/>
      <c r="E34834" s="10"/>
      <c r="G34834" s="81"/>
      <c r="AU34834" s="25"/>
    </row>
    <row r="34835">
      <c r="D34835" s="10"/>
      <c r="E34835" s="10"/>
      <c r="G34835" s="81"/>
      <c r="AU34835" s="25"/>
    </row>
    <row r="34836">
      <c r="D34836" s="10"/>
      <c r="E34836" s="10"/>
      <c r="G34836" s="81"/>
      <c r="AU34836" s="25"/>
    </row>
    <row r="34837">
      <c r="D34837" s="10"/>
      <c r="E34837" s="10"/>
      <c r="G34837" s="81"/>
      <c r="AU34837" s="25"/>
    </row>
    <row r="34838">
      <c r="D34838" s="10"/>
      <c r="E34838" s="10"/>
      <c r="G34838" s="81"/>
      <c r="AU34838" s="25"/>
    </row>
    <row r="34839">
      <c r="D34839" s="10"/>
      <c r="E34839" s="10"/>
      <c r="G34839" s="81"/>
      <c r="AU34839" s="25"/>
    </row>
    <row r="34840">
      <c r="D34840" s="10"/>
      <c r="E34840" s="10"/>
      <c r="G34840" s="81"/>
      <c r="AU34840" s="25"/>
    </row>
    <row r="34841">
      <c r="D34841" s="10"/>
      <c r="E34841" s="10"/>
      <c r="G34841" s="81"/>
      <c r="AU34841" s="25"/>
    </row>
    <row r="34842">
      <c r="D34842" s="10"/>
      <c r="E34842" s="10"/>
      <c r="G34842" s="81"/>
      <c r="AU34842" s="25"/>
    </row>
    <row r="34843">
      <c r="D34843" s="10"/>
      <c r="E34843" s="10"/>
      <c r="G34843" s="81"/>
      <c r="AU34843" s="25"/>
    </row>
    <row r="34844">
      <c r="D34844" s="10"/>
      <c r="E34844" s="10"/>
      <c r="G34844" s="81"/>
      <c r="AU34844" s="25"/>
    </row>
    <row r="34845">
      <c r="D34845" s="10"/>
      <c r="E34845" s="10"/>
      <c r="G34845" s="81"/>
      <c r="AU34845" s="25"/>
    </row>
    <row r="34846">
      <c r="D34846" s="10"/>
      <c r="E34846" s="10"/>
      <c r="G34846" s="81"/>
      <c r="AU34846" s="25"/>
    </row>
    <row r="34847">
      <c r="D34847" s="10"/>
      <c r="E34847" s="10"/>
      <c r="G34847" s="81"/>
      <c r="AU34847" s="25"/>
    </row>
    <row r="34848">
      <c r="D34848" s="10"/>
      <c r="E34848" s="10"/>
      <c r="G34848" s="81"/>
      <c r="AU34848" s="25"/>
    </row>
    <row r="34849">
      <c r="D34849" s="10"/>
      <c r="E34849" s="10"/>
      <c r="G34849" s="81"/>
      <c r="AU34849" s="25"/>
    </row>
    <row r="34850">
      <c r="D34850" s="10"/>
      <c r="E34850" s="10"/>
      <c r="G34850" s="81"/>
      <c r="AU34850" s="25"/>
    </row>
    <row r="34851">
      <c r="D34851" s="10"/>
      <c r="E34851" s="10"/>
      <c r="G34851" s="81"/>
      <c r="AU34851" s="25"/>
    </row>
    <row r="34852">
      <c r="D34852" s="10"/>
      <c r="E34852" s="10"/>
      <c r="G34852" s="81"/>
      <c r="AU34852" s="25"/>
    </row>
    <row r="34853">
      <c r="D34853" s="10"/>
      <c r="E34853" s="10"/>
      <c r="G34853" s="81"/>
      <c r="AU34853" s="25"/>
    </row>
    <row r="34854">
      <c r="D34854" s="10"/>
      <c r="E34854" s="10"/>
      <c r="G34854" s="81"/>
      <c r="AU34854" s="25"/>
    </row>
    <row r="34855">
      <c r="D34855" s="10"/>
      <c r="E34855" s="10"/>
      <c r="G34855" s="81"/>
      <c r="AU34855" s="25"/>
    </row>
    <row r="34856">
      <c r="D34856" s="10"/>
      <c r="E34856" s="10"/>
      <c r="G34856" s="81"/>
      <c r="AU34856" s="25"/>
    </row>
    <row r="34857">
      <c r="D34857" s="10"/>
      <c r="E34857" s="10"/>
      <c r="G34857" s="81"/>
      <c r="AU34857" s="25"/>
    </row>
    <row r="34858">
      <c r="D34858" s="10"/>
      <c r="E34858" s="10"/>
      <c r="G34858" s="81"/>
      <c r="AU34858" s="25"/>
    </row>
    <row r="34859">
      <c r="D34859" s="10"/>
      <c r="E34859" s="10"/>
      <c r="G34859" s="81"/>
      <c r="AU34859" s="25"/>
    </row>
    <row r="34860">
      <c r="D34860" s="10"/>
      <c r="E34860" s="10"/>
      <c r="G34860" s="81"/>
      <c r="AU34860" s="25"/>
    </row>
    <row r="34861">
      <c r="D34861" s="10"/>
      <c r="E34861" s="10"/>
      <c r="G34861" s="81"/>
      <c r="AU34861" s="25"/>
    </row>
    <row r="34862">
      <c r="D34862" s="10"/>
      <c r="E34862" s="10"/>
      <c r="G34862" s="81"/>
      <c r="AU34862" s="25"/>
    </row>
    <row r="34863">
      <c r="D34863" s="10"/>
      <c r="E34863" s="10"/>
      <c r="G34863" s="81"/>
      <c r="AU34863" s="25"/>
    </row>
    <row r="34864">
      <c r="D34864" s="10"/>
      <c r="E34864" s="10"/>
      <c r="G34864" s="81"/>
      <c r="AU34864" s="25"/>
    </row>
    <row r="34865">
      <c r="D34865" s="10"/>
      <c r="E34865" s="10"/>
      <c r="G34865" s="81"/>
      <c r="AU34865" s="25"/>
    </row>
    <row r="34866">
      <c r="D34866" s="10"/>
      <c r="E34866" s="10"/>
      <c r="G34866" s="81"/>
      <c r="AU34866" s="25"/>
    </row>
    <row r="34867">
      <c r="D34867" s="10"/>
      <c r="E34867" s="10"/>
      <c r="G34867" s="81"/>
      <c r="AU34867" s="25"/>
    </row>
    <row r="34868">
      <c r="D34868" s="10"/>
      <c r="E34868" s="10"/>
      <c r="G34868" s="81"/>
      <c r="AU34868" s="25"/>
    </row>
    <row r="34869">
      <c r="D34869" s="10"/>
      <c r="E34869" s="10"/>
      <c r="G34869" s="81"/>
      <c r="AU34869" s="25"/>
    </row>
    <row r="34870">
      <c r="D34870" s="10"/>
      <c r="E34870" s="10"/>
      <c r="G34870" s="81"/>
      <c r="AU34870" s="25"/>
    </row>
    <row r="34871">
      <c r="D34871" s="10"/>
      <c r="E34871" s="10"/>
      <c r="G34871" s="81"/>
      <c r="AU34871" s="25"/>
    </row>
    <row r="34872">
      <c r="D34872" s="10"/>
      <c r="E34872" s="10"/>
      <c r="G34872" s="81"/>
      <c r="AU34872" s="25"/>
    </row>
    <row r="34873">
      <c r="D34873" s="10"/>
      <c r="E34873" s="10"/>
      <c r="G34873" s="81"/>
      <c r="AU34873" s="25"/>
    </row>
    <row r="34874">
      <c r="D34874" s="10"/>
      <c r="E34874" s="10"/>
      <c r="G34874" s="81"/>
      <c r="AU34874" s="25"/>
    </row>
    <row r="34875">
      <c r="D34875" s="10"/>
      <c r="E34875" s="10"/>
      <c r="G34875" s="81"/>
      <c r="AU34875" s="25"/>
    </row>
    <row r="34876">
      <c r="D34876" s="10"/>
      <c r="E34876" s="10"/>
      <c r="G34876" s="81"/>
      <c r="AU34876" s="25"/>
    </row>
    <row r="34877">
      <c r="D34877" s="10"/>
      <c r="E34877" s="10"/>
      <c r="G34877" s="81"/>
      <c r="AU34877" s="25"/>
    </row>
    <row r="34878">
      <c r="D34878" s="10"/>
      <c r="E34878" s="10"/>
      <c r="G34878" s="81"/>
      <c r="AU34878" s="25"/>
    </row>
    <row r="34879">
      <c r="D34879" s="10"/>
      <c r="E34879" s="10"/>
      <c r="G34879" s="81"/>
      <c r="AU34879" s="25"/>
    </row>
    <row r="34880">
      <c r="D34880" s="10"/>
      <c r="E34880" s="10"/>
      <c r="G34880" s="81"/>
      <c r="AU34880" s="25"/>
    </row>
    <row r="34881">
      <c r="D34881" s="10"/>
      <c r="E34881" s="10"/>
      <c r="G34881" s="81"/>
      <c r="AU34881" s="25"/>
    </row>
    <row r="34882">
      <c r="D34882" s="10"/>
      <c r="E34882" s="10"/>
      <c r="G34882" s="81"/>
      <c r="AU34882" s="25"/>
    </row>
    <row r="34883">
      <c r="D34883" s="10"/>
      <c r="E34883" s="10"/>
      <c r="G34883" s="81"/>
      <c r="AU34883" s="25"/>
    </row>
    <row r="34884">
      <c r="D34884" s="10"/>
      <c r="E34884" s="10"/>
      <c r="G34884" s="81"/>
      <c r="AU34884" s="25"/>
    </row>
    <row r="34885">
      <c r="D34885" s="10"/>
      <c r="E34885" s="10"/>
      <c r="G34885" s="81"/>
      <c r="AU34885" s="25"/>
    </row>
    <row r="34886">
      <c r="D34886" s="10"/>
      <c r="E34886" s="10"/>
      <c r="G34886" s="81"/>
      <c r="AU34886" s="25"/>
    </row>
    <row r="34887">
      <c r="D34887" s="10"/>
      <c r="E34887" s="10"/>
      <c r="G34887" s="81"/>
      <c r="AU34887" s="25"/>
    </row>
    <row r="34888">
      <c r="D34888" s="10"/>
      <c r="E34888" s="10"/>
      <c r="G34888" s="81"/>
      <c r="AU34888" s="25"/>
    </row>
    <row r="34889">
      <c r="D34889" s="10"/>
      <c r="E34889" s="10"/>
      <c r="G34889" s="81"/>
      <c r="AU34889" s="25"/>
    </row>
    <row r="34890">
      <c r="D34890" s="10"/>
      <c r="E34890" s="10"/>
      <c r="G34890" s="81"/>
      <c r="AU34890" s="25"/>
    </row>
    <row r="34891">
      <c r="D34891" s="10"/>
      <c r="E34891" s="10"/>
      <c r="G34891" s="81"/>
      <c r="AU34891" s="25"/>
    </row>
    <row r="34892">
      <c r="D34892" s="10"/>
      <c r="E34892" s="10"/>
      <c r="G34892" s="81"/>
      <c r="AU34892" s="25"/>
    </row>
    <row r="34893">
      <c r="D34893" s="10"/>
      <c r="E34893" s="10"/>
      <c r="G34893" s="81"/>
      <c r="AU34893" s="25"/>
    </row>
    <row r="34894">
      <c r="D34894" s="10"/>
      <c r="E34894" s="10"/>
      <c r="G34894" s="81"/>
      <c r="AU34894" s="25"/>
    </row>
    <row r="34895">
      <c r="D34895" s="10"/>
      <c r="E34895" s="10"/>
      <c r="G34895" s="81"/>
      <c r="AU34895" s="25"/>
    </row>
    <row r="34896">
      <c r="D34896" s="10"/>
      <c r="E34896" s="10"/>
      <c r="G34896" s="81"/>
      <c r="AU34896" s="25"/>
    </row>
    <row r="34897">
      <c r="D34897" s="10"/>
      <c r="E34897" s="10"/>
      <c r="G34897" s="81"/>
      <c r="AU34897" s="25"/>
    </row>
    <row r="34898">
      <c r="D34898" s="10"/>
      <c r="E34898" s="10"/>
      <c r="G34898" s="81"/>
      <c r="AU34898" s="25"/>
    </row>
    <row r="34899">
      <c r="D34899" s="10"/>
      <c r="E34899" s="10"/>
      <c r="G34899" s="81"/>
      <c r="AU34899" s="25"/>
    </row>
    <row r="34900">
      <c r="D34900" s="10"/>
      <c r="E34900" s="10"/>
      <c r="G34900" s="81"/>
      <c r="AU34900" s="25"/>
    </row>
    <row r="34901">
      <c r="D34901" s="10"/>
      <c r="E34901" s="10"/>
      <c r="G34901" s="81"/>
      <c r="AU34901" s="25"/>
    </row>
    <row r="34902">
      <c r="D34902" s="10"/>
      <c r="E34902" s="10"/>
      <c r="G34902" s="81"/>
      <c r="AU34902" s="25"/>
    </row>
    <row r="34903">
      <c r="D34903" s="10"/>
      <c r="E34903" s="10"/>
      <c r="G34903" s="81"/>
      <c r="AU34903" s="25"/>
    </row>
    <row r="34904">
      <c r="D34904" s="10"/>
      <c r="E34904" s="10"/>
      <c r="G34904" s="81"/>
      <c r="AU34904" s="25"/>
    </row>
    <row r="34905">
      <c r="D34905" s="10"/>
      <c r="E34905" s="10"/>
      <c r="G34905" s="81"/>
      <c r="AU34905" s="25"/>
    </row>
    <row r="34906">
      <c r="D34906" s="10"/>
      <c r="E34906" s="10"/>
      <c r="G34906" s="81"/>
      <c r="AU34906" s="25"/>
    </row>
    <row r="34907">
      <c r="D34907" s="10"/>
      <c r="E34907" s="10"/>
      <c r="G34907" s="81"/>
      <c r="AU34907" s="25"/>
    </row>
    <row r="34908">
      <c r="D34908" s="10"/>
      <c r="E34908" s="10"/>
      <c r="G34908" s="81"/>
      <c r="AU34908" s="25"/>
    </row>
    <row r="34909">
      <c r="D34909" s="10"/>
      <c r="E34909" s="10"/>
      <c r="G34909" s="81"/>
      <c r="AU34909" s="25"/>
    </row>
    <row r="34910">
      <c r="D34910" s="10"/>
      <c r="E34910" s="10"/>
      <c r="G34910" s="81"/>
      <c r="AU34910" s="25"/>
    </row>
    <row r="34911">
      <c r="D34911" s="10"/>
      <c r="E34911" s="10"/>
      <c r="G34911" s="81"/>
      <c r="AU34911" s="25"/>
    </row>
    <row r="34912">
      <c r="D34912" s="10"/>
      <c r="E34912" s="10"/>
      <c r="G34912" s="81"/>
      <c r="AU34912" s="25"/>
    </row>
    <row r="34913">
      <c r="D34913" s="10"/>
      <c r="E34913" s="10"/>
      <c r="G34913" s="81"/>
      <c r="AU34913" s="25"/>
    </row>
    <row r="34914">
      <c r="D34914" s="10"/>
      <c r="E34914" s="10"/>
      <c r="G34914" s="81"/>
      <c r="AU34914" s="25"/>
    </row>
    <row r="34915">
      <c r="D34915" s="10"/>
      <c r="E34915" s="10"/>
      <c r="G34915" s="81"/>
      <c r="AU34915" s="25"/>
    </row>
    <row r="34916">
      <c r="D34916" s="10"/>
      <c r="E34916" s="10"/>
      <c r="G34916" s="81"/>
      <c r="AU34916" s="25"/>
    </row>
    <row r="34917">
      <c r="D34917" s="10"/>
      <c r="E34917" s="10"/>
      <c r="G34917" s="81"/>
      <c r="AU34917" s="25"/>
    </row>
    <row r="34918">
      <c r="D34918" s="10"/>
      <c r="E34918" s="10"/>
      <c r="G34918" s="81"/>
      <c r="AU34918" s="25"/>
    </row>
    <row r="34919">
      <c r="D34919" s="10"/>
      <c r="E34919" s="10"/>
      <c r="G34919" s="81"/>
      <c r="AU34919" s="25"/>
    </row>
    <row r="34920">
      <c r="D34920" s="10"/>
      <c r="E34920" s="10"/>
      <c r="G34920" s="81"/>
      <c r="AU34920" s="25"/>
    </row>
    <row r="34921">
      <c r="D34921" s="10"/>
      <c r="E34921" s="10"/>
      <c r="G34921" s="81"/>
      <c r="AU34921" s="25"/>
    </row>
    <row r="34922">
      <c r="D34922" s="10"/>
      <c r="E34922" s="10"/>
      <c r="G34922" s="81"/>
      <c r="AU34922" s="25"/>
    </row>
    <row r="34923">
      <c r="D34923" s="10"/>
      <c r="E34923" s="10"/>
      <c r="G34923" s="81"/>
      <c r="AU34923" s="25"/>
    </row>
    <row r="34924">
      <c r="D34924" s="10"/>
      <c r="E34924" s="10"/>
      <c r="G34924" s="81"/>
      <c r="AU34924" s="25"/>
    </row>
    <row r="34925">
      <c r="D34925" s="10"/>
      <c r="E34925" s="10"/>
      <c r="G34925" s="81"/>
      <c r="AU34925" s="25"/>
    </row>
    <row r="34926">
      <c r="D34926" s="10"/>
      <c r="E34926" s="10"/>
      <c r="G34926" s="81"/>
      <c r="AU34926" s="25"/>
    </row>
    <row r="34927">
      <c r="D34927" s="10"/>
      <c r="E34927" s="10"/>
      <c r="G34927" s="81"/>
      <c r="AU34927" s="25"/>
    </row>
    <row r="34928">
      <c r="D34928" s="10"/>
      <c r="E34928" s="10"/>
      <c r="G34928" s="81"/>
      <c r="AU34928" s="25"/>
    </row>
    <row r="34929">
      <c r="D34929" s="10"/>
      <c r="E34929" s="10"/>
      <c r="G34929" s="81"/>
      <c r="AU34929" s="25"/>
    </row>
    <row r="34930">
      <c r="D34930" s="10"/>
      <c r="E34930" s="10"/>
      <c r="G34930" s="81"/>
      <c r="AU34930" s="25"/>
    </row>
    <row r="34931">
      <c r="D34931" s="10"/>
      <c r="E34931" s="10"/>
      <c r="G34931" s="81"/>
      <c r="AU34931" s="25"/>
    </row>
    <row r="34932">
      <c r="D34932" s="10"/>
      <c r="E34932" s="10"/>
      <c r="G34932" s="81"/>
      <c r="AU34932" s="25"/>
    </row>
    <row r="34933">
      <c r="D34933" s="10"/>
      <c r="E34933" s="10"/>
      <c r="G34933" s="81"/>
      <c r="AU34933" s="25"/>
    </row>
    <row r="34934">
      <c r="D34934" s="10"/>
      <c r="E34934" s="10"/>
      <c r="G34934" s="81"/>
      <c r="AU34934" s="25"/>
    </row>
    <row r="34935">
      <c r="D34935" s="10"/>
      <c r="E34935" s="10"/>
      <c r="G34935" s="81"/>
      <c r="AU34935" s="25"/>
    </row>
    <row r="34936">
      <c r="D34936" s="10"/>
      <c r="E34936" s="10"/>
      <c r="G34936" s="81"/>
      <c r="AU34936" s="25"/>
    </row>
    <row r="34937">
      <c r="D34937" s="10"/>
      <c r="E34937" s="10"/>
      <c r="G34937" s="81"/>
      <c r="AU34937" s="25"/>
    </row>
    <row r="34938">
      <c r="D34938" s="10"/>
      <c r="E34938" s="10"/>
      <c r="G34938" s="81"/>
      <c r="AU34938" s="25"/>
    </row>
    <row r="34939">
      <c r="D34939" s="10"/>
      <c r="E34939" s="10"/>
      <c r="G34939" s="81"/>
      <c r="AU34939" s="25"/>
    </row>
    <row r="34940">
      <c r="D34940" s="10"/>
      <c r="E34940" s="10"/>
      <c r="G34940" s="81"/>
      <c r="AU34940" s="25"/>
    </row>
    <row r="34941">
      <c r="D34941" s="10"/>
      <c r="E34941" s="10"/>
      <c r="G34941" s="81"/>
      <c r="AU34941" s="25"/>
    </row>
    <row r="34942">
      <c r="D34942" s="10"/>
      <c r="E34942" s="10"/>
      <c r="G34942" s="81"/>
      <c r="AU34942" s="25"/>
    </row>
    <row r="34943">
      <c r="D34943" s="10"/>
      <c r="E34943" s="10"/>
      <c r="G34943" s="81"/>
      <c r="AU34943" s="25"/>
    </row>
    <row r="34944">
      <c r="D34944" s="10"/>
      <c r="E34944" s="10"/>
      <c r="G34944" s="81"/>
      <c r="AU34944" s="25"/>
    </row>
    <row r="34945">
      <c r="D34945" s="10"/>
      <c r="E34945" s="10"/>
      <c r="G34945" s="81"/>
      <c r="AU34945" s="25"/>
    </row>
    <row r="34946">
      <c r="D34946" s="10"/>
      <c r="E34946" s="10"/>
      <c r="G34946" s="81"/>
      <c r="AU34946" s="25"/>
    </row>
    <row r="34947">
      <c r="D34947" s="10"/>
      <c r="E34947" s="10"/>
      <c r="G34947" s="81"/>
      <c r="AU34947" s="25"/>
    </row>
    <row r="34948">
      <c r="D34948" s="10"/>
      <c r="E34948" s="10"/>
      <c r="G34948" s="81"/>
      <c r="AU34948" s="25"/>
    </row>
    <row r="34949">
      <c r="D34949" s="10"/>
      <c r="E34949" s="10"/>
      <c r="G34949" s="81"/>
      <c r="AU34949" s="25"/>
    </row>
    <row r="34950">
      <c r="D34950" s="10"/>
      <c r="E34950" s="10"/>
      <c r="G34950" s="81"/>
      <c r="AU34950" s="25"/>
    </row>
    <row r="34951">
      <c r="D34951" s="10"/>
      <c r="E34951" s="10"/>
      <c r="G34951" s="81"/>
      <c r="AU34951" s="25"/>
    </row>
    <row r="34952">
      <c r="D34952" s="10"/>
      <c r="E34952" s="10"/>
      <c r="G34952" s="81"/>
      <c r="AU34952" s="25"/>
    </row>
    <row r="34953">
      <c r="D34953" s="10"/>
      <c r="E34953" s="10"/>
      <c r="G34953" s="81"/>
      <c r="AU34953" s="25"/>
    </row>
    <row r="34954">
      <c r="D34954" s="10"/>
      <c r="E34954" s="10"/>
      <c r="G34954" s="81"/>
      <c r="AU34954" s="25"/>
    </row>
    <row r="34955">
      <c r="D34955" s="10"/>
      <c r="E34955" s="10"/>
      <c r="G34955" s="81"/>
      <c r="AU34955" s="25"/>
    </row>
    <row r="34956">
      <c r="D34956" s="10"/>
      <c r="E34956" s="10"/>
      <c r="G34956" s="81"/>
      <c r="AU34956" s="25"/>
    </row>
    <row r="34957">
      <c r="D34957" s="10"/>
      <c r="E34957" s="10"/>
      <c r="G34957" s="81"/>
      <c r="AU34957" s="25"/>
    </row>
    <row r="34958">
      <c r="D34958" s="10"/>
      <c r="E34958" s="10"/>
      <c r="G34958" s="81"/>
      <c r="AU34958" s="25"/>
    </row>
    <row r="34959">
      <c r="D34959" s="10"/>
      <c r="E34959" s="10"/>
      <c r="G34959" s="81"/>
      <c r="AU34959" s="25"/>
    </row>
    <row r="34960">
      <c r="D34960" s="10"/>
      <c r="E34960" s="10"/>
      <c r="G34960" s="81"/>
      <c r="AU34960" s="25"/>
    </row>
    <row r="34961">
      <c r="D34961" s="10"/>
      <c r="E34961" s="10"/>
      <c r="G34961" s="81"/>
      <c r="AU34961" s="25"/>
    </row>
    <row r="34962">
      <c r="D34962" s="10"/>
      <c r="E34962" s="10"/>
      <c r="G34962" s="81"/>
      <c r="AU34962" s="25"/>
    </row>
    <row r="34963">
      <c r="D34963" s="10"/>
      <c r="E34963" s="10"/>
      <c r="G34963" s="81"/>
      <c r="AU34963" s="25"/>
    </row>
    <row r="34964">
      <c r="D34964" s="10"/>
      <c r="E34964" s="10"/>
      <c r="G34964" s="81"/>
      <c r="AU34964" s="25"/>
    </row>
    <row r="34965">
      <c r="D34965" s="10"/>
      <c r="E34965" s="10"/>
      <c r="G34965" s="81"/>
      <c r="AU34965" s="25"/>
    </row>
    <row r="34966">
      <c r="D34966" s="10"/>
      <c r="E34966" s="10"/>
      <c r="G34966" s="81"/>
      <c r="AU34966" s="25"/>
    </row>
    <row r="34967">
      <c r="D34967" s="10"/>
      <c r="E34967" s="10"/>
      <c r="G34967" s="81"/>
      <c r="AU34967" s="25"/>
    </row>
    <row r="34968">
      <c r="D34968" s="10"/>
      <c r="E34968" s="10"/>
      <c r="G34968" s="81"/>
      <c r="AU34968" s="25"/>
    </row>
    <row r="34969">
      <c r="D34969" s="10"/>
      <c r="E34969" s="10"/>
      <c r="G34969" s="81"/>
      <c r="AU34969" s="25"/>
    </row>
    <row r="34970">
      <c r="D34970" s="10"/>
      <c r="E34970" s="10"/>
      <c r="G34970" s="81"/>
      <c r="AU34970" s="25"/>
    </row>
    <row r="34971">
      <c r="D34971" s="10"/>
      <c r="E34971" s="10"/>
      <c r="G34971" s="81"/>
      <c r="AU34971" s="25"/>
    </row>
    <row r="34972">
      <c r="D34972" s="10"/>
      <c r="E34972" s="10"/>
      <c r="G34972" s="81"/>
      <c r="AU34972" s="25"/>
    </row>
    <row r="34973">
      <c r="D34973" s="10"/>
      <c r="E34973" s="10"/>
      <c r="G34973" s="81"/>
      <c r="AU34973" s="25"/>
    </row>
    <row r="34974">
      <c r="D34974" s="10"/>
      <c r="E34974" s="10"/>
      <c r="G34974" s="81"/>
      <c r="AU34974" s="25"/>
    </row>
    <row r="34975">
      <c r="D34975" s="10"/>
      <c r="E34975" s="10"/>
      <c r="G34975" s="81"/>
      <c r="AU34975" s="25"/>
    </row>
    <row r="34976">
      <c r="D34976" s="10"/>
      <c r="E34976" s="10"/>
      <c r="G34976" s="81"/>
      <c r="AU34976" s="25"/>
    </row>
    <row r="34977">
      <c r="D34977" s="10"/>
      <c r="E34977" s="10"/>
      <c r="G34977" s="81"/>
      <c r="AU34977" s="25"/>
    </row>
    <row r="34978">
      <c r="D34978" s="10"/>
      <c r="E34978" s="10"/>
      <c r="G34978" s="81"/>
      <c r="AU34978" s="25"/>
    </row>
    <row r="34979">
      <c r="D34979" s="10"/>
      <c r="E34979" s="10"/>
      <c r="G34979" s="81"/>
      <c r="AU34979" s="25"/>
    </row>
    <row r="34980">
      <c r="D34980" s="10"/>
      <c r="E34980" s="10"/>
      <c r="G34980" s="81"/>
      <c r="AU34980" s="25"/>
    </row>
    <row r="34981">
      <c r="D34981" s="10"/>
      <c r="E34981" s="10"/>
      <c r="G34981" s="81"/>
      <c r="AU34981" s="25"/>
    </row>
    <row r="34982">
      <c r="D34982" s="10"/>
      <c r="E34982" s="10"/>
      <c r="G34982" s="81"/>
      <c r="AU34982" s="25"/>
    </row>
    <row r="34983">
      <c r="D34983" s="10"/>
      <c r="E34983" s="10"/>
      <c r="G34983" s="81"/>
      <c r="AU34983" s="25"/>
    </row>
    <row r="34984">
      <c r="D34984" s="10"/>
      <c r="E34984" s="10"/>
      <c r="G34984" s="81"/>
      <c r="AU34984" s="25"/>
    </row>
    <row r="34985">
      <c r="D34985" s="10"/>
      <c r="E34985" s="10"/>
      <c r="G34985" s="81"/>
      <c r="AU34985" s="25"/>
    </row>
    <row r="34986">
      <c r="D34986" s="10"/>
      <c r="E34986" s="10"/>
      <c r="G34986" s="81"/>
      <c r="AU34986" s="25"/>
    </row>
    <row r="34987">
      <c r="D34987" s="10"/>
      <c r="E34987" s="10"/>
      <c r="G34987" s="81"/>
      <c r="AU34987" s="25"/>
    </row>
    <row r="34988">
      <c r="D34988" s="10"/>
      <c r="E34988" s="10"/>
      <c r="G34988" s="81"/>
      <c r="AU34988" s="25"/>
    </row>
    <row r="34989">
      <c r="D34989" s="10"/>
      <c r="E34989" s="10"/>
      <c r="G34989" s="81"/>
      <c r="AU34989" s="25"/>
    </row>
    <row r="34990">
      <c r="D34990" s="10"/>
      <c r="E34990" s="10"/>
      <c r="G34990" s="81"/>
      <c r="AU34990" s="25"/>
    </row>
    <row r="34991">
      <c r="D34991" s="10"/>
      <c r="E34991" s="10"/>
      <c r="G34991" s="81"/>
      <c r="AU34991" s="25"/>
    </row>
    <row r="34992">
      <c r="D34992" s="10"/>
      <c r="E34992" s="10"/>
      <c r="G34992" s="81"/>
      <c r="AU34992" s="25"/>
    </row>
    <row r="34993">
      <c r="D34993" s="10"/>
      <c r="E34993" s="10"/>
      <c r="G34993" s="81"/>
      <c r="AU34993" s="25"/>
    </row>
    <row r="34994">
      <c r="D34994" s="10"/>
      <c r="E34994" s="10"/>
      <c r="G34994" s="81"/>
      <c r="AU34994" s="25"/>
    </row>
    <row r="34995">
      <c r="D34995" s="10"/>
      <c r="E34995" s="10"/>
      <c r="G34995" s="81"/>
      <c r="AU34995" s="25"/>
    </row>
    <row r="34996">
      <c r="D34996" s="10"/>
      <c r="E34996" s="10"/>
      <c r="G34996" s="81"/>
      <c r="AU34996" s="25"/>
    </row>
    <row r="34997">
      <c r="D34997" s="10"/>
      <c r="E34997" s="10"/>
      <c r="G34997" s="81"/>
      <c r="AU34997" s="25"/>
    </row>
    <row r="34998">
      <c r="D34998" s="10"/>
      <c r="E34998" s="10"/>
      <c r="G34998" s="81"/>
      <c r="AU34998" s="25"/>
    </row>
    <row r="34999">
      <c r="D34999" s="10"/>
      <c r="E34999" s="10"/>
      <c r="G34999" s="81"/>
      <c r="AU34999" s="25"/>
    </row>
    <row r="35000">
      <c r="D35000" s="10"/>
      <c r="E35000" s="10"/>
      <c r="G35000" s="81"/>
      <c r="AU35000" s="25"/>
    </row>
    <row r="35001">
      <c r="D35001" s="10"/>
      <c r="E35001" s="10"/>
      <c r="G35001" s="81"/>
      <c r="AU35001" s="25"/>
    </row>
    <row r="35002">
      <c r="D35002" s="10"/>
      <c r="E35002" s="10"/>
      <c r="G35002" s="81"/>
      <c r="AU35002" s="25"/>
    </row>
    <row r="35003">
      <c r="D35003" s="10"/>
      <c r="E35003" s="10"/>
      <c r="G35003" s="81"/>
      <c r="AU35003" s="25"/>
    </row>
    <row r="35004">
      <c r="D35004" s="10"/>
      <c r="E35004" s="10"/>
      <c r="G35004" s="81"/>
      <c r="AU35004" s="25"/>
    </row>
    <row r="35005">
      <c r="D35005" s="10"/>
      <c r="E35005" s="10"/>
      <c r="G35005" s="81"/>
      <c r="AU35005" s="25"/>
    </row>
    <row r="35006">
      <c r="D35006" s="10"/>
      <c r="E35006" s="10"/>
      <c r="G35006" s="81"/>
      <c r="AU35006" s="25"/>
    </row>
    <row r="35007">
      <c r="D35007" s="10"/>
      <c r="E35007" s="10"/>
      <c r="G35007" s="81"/>
      <c r="AU35007" s="25"/>
    </row>
    <row r="35008">
      <c r="D35008" s="10"/>
      <c r="E35008" s="10"/>
      <c r="G35008" s="81"/>
      <c r="AU35008" s="25"/>
    </row>
    <row r="35009">
      <c r="D35009" s="10"/>
      <c r="E35009" s="10"/>
      <c r="G35009" s="81"/>
      <c r="AU35009" s="25"/>
    </row>
    <row r="35010">
      <c r="D35010" s="10"/>
      <c r="E35010" s="10"/>
      <c r="G35010" s="81"/>
      <c r="AU35010" s="25"/>
    </row>
    <row r="35011">
      <c r="D35011" s="10"/>
      <c r="E35011" s="10"/>
      <c r="G35011" s="81"/>
      <c r="AU35011" s="25"/>
    </row>
    <row r="35012">
      <c r="D35012" s="10"/>
      <c r="E35012" s="10"/>
      <c r="G35012" s="81"/>
      <c r="AU35012" s="25"/>
    </row>
    <row r="35013">
      <c r="D35013" s="10"/>
      <c r="E35013" s="10"/>
      <c r="G35013" s="81"/>
      <c r="AU35013" s="25"/>
    </row>
    <row r="35014">
      <c r="D35014" s="10"/>
      <c r="E35014" s="10"/>
      <c r="G35014" s="81"/>
      <c r="AU35014" s="25"/>
    </row>
    <row r="35015">
      <c r="D35015" s="10"/>
      <c r="E35015" s="10"/>
      <c r="G35015" s="81"/>
      <c r="AU35015" s="25"/>
    </row>
    <row r="35016">
      <c r="D35016" s="10"/>
      <c r="E35016" s="10"/>
      <c r="G35016" s="81"/>
      <c r="AU35016" s="25"/>
    </row>
    <row r="35017">
      <c r="D35017" s="10"/>
      <c r="E35017" s="10"/>
      <c r="G35017" s="81"/>
      <c r="AU35017" s="25"/>
    </row>
    <row r="35018">
      <c r="D35018" s="10"/>
      <c r="E35018" s="10"/>
      <c r="G35018" s="81"/>
      <c r="AU35018" s="25"/>
    </row>
    <row r="35019">
      <c r="D35019" s="10"/>
      <c r="E35019" s="10"/>
      <c r="G35019" s="81"/>
      <c r="AU35019" s="25"/>
    </row>
    <row r="35020">
      <c r="D35020" s="10"/>
      <c r="E35020" s="10"/>
      <c r="G35020" s="81"/>
      <c r="AU35020" s="25"/>
    </row>
    <row r="35021">
      <c r="D35021" s="10"/>
      <c r="E35021" s="10"/>
      <c r="G35021" s="81"/>
      <c r="AU35021" s="25"/>
    </row>
    <row r="35022">
      <c r="D35022" s="10"/>
      <c r="E35022" s="10"/>
      <c r="G35022" s="81"/>
      <c r="AU35022" s="25"/>
    </row>
    <row r="35023">
      <c r="D35023" s="10"/>
      <c r="E35023" s="10"/>
      <c r="G35023" s="81"/>
      <c r="AU35023" s="25"/>
    </row>
    <row r="35024">
      <c r="D35024" s="10"/>
      <c r="E35024" s="10"/>
      <c r="G35024" s="81"/>
      <c r="AU35024" s="25"/>
    </row>
    <row r="35025">
      <c r="D35025" s="10"/>
      <c r="E35025" s="10"/>
      <c r="G35025" s="81"/>
      <c r="AU35025" s="25"/>
    </row>
    <row r="35026">
      <c r="D35026" s="10"/>
      <c r="E35026" s="10"/>
      <c r="G35026" s="81"/>
      <c r="AU35026" s="25"/>
    </row>
    <row r="35027">
      <c r="D35027" s="10"/>
      <c r="E35027" s="10"/>
      <c r="G35027" s="81"/>
      <c r="AU35027" s="25"/>
    </row>
    <row r="35028">
      <c r="D35028" s="10"/>
      <c r="E35028" s="10"/>
      <c r="G35028" s="81"/>
      <c r="AU35028" s="25"/>
    </row>
    <row r="35029">
      <c r="D35029" s="10"/>
      <c r="E35029" s="10"/>
      <c r="G35029" s="81"/>
      <c r="AU35029" s="25"/>
    </row>
    <row r="35030">
      <c r="D35030" s="10"/>
      <c r="E35030" s="10"/>
      <c r="G35030" s="81"/>
      <c r="AU35030" s="25"/>
    </row>
    <row r="35031">
      <c r="D35031" s="10"/>
      <c r="E35031" s="10"/>
      <c r="G35031" s="81"/>
      <c r="AU35031" s="25"/>
    </row>
    <row r="35032">
      <c r="D35032" s="10"/>
      <c r="E35032" s="10"/>
      <c r="G35032" s="81"/>
      <c r="AU35032" s="25"/>
    </row>
    <row r="35033">
      <c r="D35033" s="10"/>
      <c r="E35033" s="10"/>
      <c r="G35033" s="81"/>
      <c r="AU35033" s="25"/>
    </row>
    <row r="35034">
      <c r="D35034" s="10"/>
      <c r="E35034" s="10"/>
      <c r="G35034" s="81"/>
      <c r="AU35034" s="25"/>
    </row>
    <row r="35035">
      <c r="D35035" s="10"/>
      <c r="E35035" s="10"/>
      <c r="G35035" s="81"/>
      <c r="AU35035" s="25"/>
    </row>
    <row r="35036">
      <c r="D35036" s="10"/>
      <c r="E35036" s="10"/>
      <c r="G35036" s="81"/>
      <c r="AU35036" s="25"/>
    </row>
    <row r="35037">
      <c r="D35037" s="10"/>
      <c r="E35037" s="10"/>
      <c r="G35037" s="81"/>
      <c r="AU35037" s="25"/>
    </row>
    <row r="35038">
      <c r="D35038" s="10"/>
      <c r="E35038" s="10"/>
      <c r="G35038" s="81"/>
      <c r="AU35038" s="25"/>
    </row>
    <row r="35039">
      <c r="D35039" s="10"/>
      <c r="E35039" s="10"/>
      <c r="G35039" s="81"/>
      <c r="AU35039" s="25"/>
    </row>
    <row r="35040">
      <c r="D35040" s="10"/>
      <c r="E35040" s="10"/>
      <c r="G35040" s="81"/>
      <c r="AU35040" s="25"/>
    </row>
    <row r="35041">
      <c r="D35041" s="10"/>
      <c r="E35041" s="10"/>
      <c r="G35041" s="81"/>
      <c r="AU35041" s="25"/>
    </row>
    <row r="35042">
      <c r="D35042" s="10"/>
      <c r="E35042" s="10"/>
      <c r="G35042" s="81"/>
      <c r="AU35042" s="25"/>
    </row>
    <row r="35043">
      <c r="D35043" s="10"/>
      <c r="E35043" s="10"/>
      <c r="G35043" s="81"/>
      <c r="AU35043" s="25"/>
    </row>
    <row r="35044">
      <c r="D35044" s="10"/>
      <c r="E35044" s="10"/>
      <c r="G35044" s="81"/>
      <c r="AU35044" s="25"/>
    </row>
    <row r="35045">
      <c r="D35045" s="10"/>
      <c r="E35045" s="10"/>
      <c r="G35045" s="81"/>
      <c r="AU35045" s="25"/>
    </row>
    <row r="35046">
      <c r="D35046" s="10"/>
      <c r="E35046" s="10"/>
      <c r="G35046" s="81"/>
      <c r="AU35046" s="25"/>
    </row>
    <row r="35047">
      <c r="D35047" s="10"/>
      <c r="E35047" s="10"/>
      <c r="G35047" s="81"/>
      <c r="AU35047" s="25"/>
    </row>
    <row r="35048">
      <c r="D35048" s="10"/>
      <c r="E35048" s="10"/>
      <c r="G35048" s="81"/>
      <c r="AU35048" s="25"/>
    </row>
    <row r="35049">
      <c r="D35049" s="10"/>
      <c r="E35049" s="10"/>
      <c r="G35049" s="81"/>
      <c r="AU35049" s="25"/>
    </row>
    <row r="35050">
      <c r="D35050" s="10"/>
      <c r="E35050" s="10"/>
      <c r="G35050" s="81"/>
      <c r="AU35050" s="25"/>
    </row>
    <row r="35051">
      <c r="D35051" s="10"/>
      <c r="E35051" s="10"/>
      <c r="G35051" s="81"/>
      <c r="AU35051" s="25"/>
    </row>
    <row r="35052">
      <c r="D35052" s="10"/>
      <c r="E35052" s="10"/>
      <c r="G35052" s="81"/>
      <c r="AU35052" s="25"/>
    </row>
    <row r="35053">
      <c r="D35053" s="10"/>
      <c r="E35053" s="10"/>
      <c r="G35053" s="81"/>
      <c r="AU35053" s="25"/>
    </row>
    <row r="35054">
      <c r="D35054" s="10"/>
      <c r="E35054" s="10"/>
      <c r="G35054" s="81"/>
      <c r="AU35054" s="25"/>
    </row>
    <row r="35055">
      <c r="D35055" s="10"/>
      <c r="E35055" s="10"/>
      <c r="G35055" s="81"/>
      <c r="AU35055" s="25"/>
    </row>
    <row r="35056">
      <c r="D35056" s="10"/>
      <c r="E35056" s="10"/>
      <c r="G35056" s="81"/>
      <c r="AU35056" s="25"/>
    </row>
    <row r="35057">
      <c r="D35057" s="10"/>
      <c r="E35057" s="10"/>
      <c r="G35057" s="81"/>
      <c r="AU35057" s="25"/>
    </row>
    <row r="35058">
      <c r="D35058" s="10"/>
      <c r="E35058" s="10"/>
      <c r="G35058" s="81"/>
      <c r="AU35058" s="25"/>
    </row>
    <row r="35059">
      <c r="D35059" s="10"/>
      <c r="E35059" s="10"/>
      <c r="G35059" s="81"/>
      <c r="AU35059" s="25"/>
    </row>
    <row r="35060">
      <c r="D35060" s="10"/>
      <c r="E35060" s="10"/>
      <c r="G35060" s="81"/>
      <c r="AU35060" s="25"/>
    </row>
    <row r="35061">
      <c r="D35061" s="10"/>
      <c r="E35061" s="10"/>
      <c r="G35061" s="81"/>
      <c r="AU35061" s="25"/>
    </row>
    <row r="35062">
      <c r="D35062" s="10"/>
      <c r="E35062" s="10"/>
      <c r="G35062" s="81"/>
      <c r="AU35062" s="25"/>
    </row>
    <row r="35063">
      <c r="D35063" s="10"/>
      <c r="E35063" s="10"/>
      <c r="G35063" s="81"/>
      <c r="AU35063" s="25"/>
    </row>
    <row r="35064">
      <c r="D35064" s="10"/>
      <c r="E35064" s="10"/>
      <c r="G35064" s="81"/>
      <c r="AU35064" s="25"/>
    </row>
    <row r="35065">
      <c r="D35065" s="10"/>
      <c r="E35065" s="10"/>
      <c r="G35065" s="81"/>
      <c r="AU35065" s="25"/>
    </row>
    <row r="35066">
      <c r="D35066" s="10"/>
      <c r="E35066" s="10"/>
      <c r="G35066" s="81"/>
      <c r="AU35066" s="25"/>
    </row>
    <row r="35067">
      <c r="D35067" s="10"/>
      <c r="E35067" s="10"/>
      <c r="G35067" s="81"/>
      <c r="AU35067" s="25"/>
    </row>
    <row r="35068">
      <c r="D35068" s="10"/>
      <c r="E35068" s="10"/>
      <c r="G35068" s="81"/>
      <c r="AU35068" s="25"/>
    </row>
    <row r="35069">
      <c r="D35069" s="10"/>
      <c r="E35069" s="10"/>
      <c r="G35069" s="81"/>
      <c r="AU35069" s="25"/>
    </row>
    <row r="35070">
      <c r="D35070" s="10"/>
      <c r="E35070" s="10"/>
      <c r="G35070" s="81"/>
      <c r="AU35070" s="25"/>
    </row>
    <row r="35071">
      <c r="D35071" s="10"/>
      <c r="E35071" s="10"/>
      <c r="G35071" s="81"/>
      <c r="AU35071" s="25"/>
    </row>
    <row r="35072">
      <c r="D35072" s="10"/>
      <c r="E35072" s="10"/>
      <c r="G35072" s="81"/>
      <c r="AU35072" s="25"/>
    </row>
    <row r="35073">
      <c r="D35073" s="10"/>
      <c r="E35073" s="10"/>
      <c r="G35073" s="81"/>
      <c r="AU35073" s="25"/>
    </row>
    <row r="35074">
      <c r="D35074" s="10"/>
      <c r="E35074" s="10"/>
      <c r="G35074" s="81"/>
      <c r="AU35074" s="25"/>
    </row>
    <row r="35075">
      <c r="D35075" s="10"/>
      <c r="E35075" s="10"/>
      <c r="G35075" s="81"/>
      <c r="AU35075" s="25"/>
    </row>
    <row r="35076">
      <c r="D35076" s="10"/>
      <c r="E35076" s="10"/>
      <c r="G35076" s="81"/>
      <c r="AU35076" s="25"/>
    </row>
    <row r="35077">
      <c r="D35077" s="10"/>
      <c r="E35077" s="10"/>
      <c r="G35077" s="81"/>
      <c r="AU35077" s="25"/>
    </row>
    <row r="35078">
      <c r="D35078" s="10"/>
      <c r="E35078" s="10"/>
      <c r="G35078" s="81"/>
      <c r="AU35078" s="25"/>
    </row>
    <row r="35079">
      <c r="D35079" s="10"/>
      <c r="E35079" s="10"/>
      <c r="G35079" s="81"/>
      <c r="AU35079" s="25"/>
    </row>
    <row r="35080">
      <c r="D35080" s="10"/>
      <c r="E35080" s="10"/>
      <c r="G35080" s="81"/>
      <c r="AU35080" s="25"/>
    </row>
    <row r="35081">
      <c r="D35081" s="10"/>
      <c r="E35081" s="10"/>
      <c r="G35081" s="81"/>
      <c r="AU35081" s="25"/>
    </row>
    <row r="35082">
      <c r="D35082" s="10"/>
      <c r="E35082" s="10"/>
      <c r="G35082" s="81"/>
      <c r="AU35082" s="25"/>
    </row>
    <row r="35083">
      <c r="D35083" s="10"/>
      <c r="E35083" s="10"/>
      <c r="G35083" s="81"/>
      <c r="AU35083" s="25"/>
    </row>
    <row r="35084">
      <c r="D35084" s="10"/>
      <c r="E35084" s="10"/>
      <c r="G35084" s="81"/>
      <c r="AU35084" s="25"/>
    </row>
    <row r="35085">
      <c r="D35085" s="10"/>
      <c r="E35085" s="10"/>
      <c r="G35085" s="81"/>
      <c r="AU35085" s="25"/>
    </row>
    <row r="35086">
      <c r="D35086" s="10"/>
      <c r="E35086" s="10"/>
      <c r="G35086" s="81"/>
      <c r="AU35086" s="25"/>
    </row>
    <row r="35087">
      <c r="D35087" s="10"/>
      <c r="E35087" s="10"/>
      <c r="G35087" s="81"/>
      <c r="AU35087" s="25"/>
    </row>
    <row r="35088">
      <c r="D35088" s="10"/>
      <c r="E35088" s="10"/>
      <c r="G35088" s="81"/>
      <c r="AU35088" s="25"/>
    </row>
    <row r="35089">
      <c r="D35089" s="10"/>
      <c r="E35089" s="10"/>
      <c r="G35089" s="81"/>
      <c r="AU35089" s="25"/>
    </row>
    <row r="35090">
      <c r="D35090" s="10"/>
      <c r="E35090" s="10"/>
      <c r="G35090" s="81"/>
      <c r="AU35090" s="25"/>
    </row>
    <row r="35091">
      <c r="D35091" s="10"/>
      <c r="E35091" s="10"/>
      <c r="G35091" s="81"/>
      <c r="AU35091" s="25"/>
    </row>
    <row r="35092">
      <c r="D35092" s="10"/>
      <c r="E35092" s="10"/>
      <c r="G35092" s="81"/>
      <c r="AU35092" s="25"/>
    </row>
    <row r="35093">
      <c r="D35093" s="10"/>
      <c r="E35093" s="10"/>
      <c r="G35093" s="81"/>
      <c r="AU35093" s="25"/>
    </row>
    <row r="35094">
      <c r="D35094" s="10"/>
      <c r="E35094" s="10"/>
      <c r="G35094" s="81"/>
      <c r="AU35094" s="25"/>
    </row>
    <row r="35095">
      <c r="D35095" s="10"/>
      <c r="E35095" s="10"/>
      <c r="G35095" s="81"/>
      <c r="AU35095" s="25"/>
    </row>
    <row r="35096">
      <c r="D35096" s="10"/>
      <c r="E35096" s="10"/>
      <c r="G35096" s="81"/>
      <c r="AU35096" s="25"/>
    </row>
    <row r="35097">
      <c r="D35097" s="10"/>
      <c r="E35097" s="10"/>
      <c r="G35097" s="81"/>
      <c r="AU35097" s="25"/>
    </row>
    <row r="35098">
      <c r="D35098" s="10"/>
      <c r="E35098" s="10"/>
      <c r="G35098" s="81"/>
      <c r="AU35098" s="25"/>
    </row>
    <row r="35099">
      <c r="D35099" s="10"/>
      <c r="E35099" s="10"/>
      <c r="G35099" s="81"/>
      <c r="AU35099" s="25"/>
    </row>
    <row r="35100">
      <c r="D35100" s="10"/>
      <c r="E35100" s="10"/>
      <c r="G35100" s="81"/>
      <c r="AU35100" s="25"/>
    </row>
    <row r="35101">
      <c r="D35101" s="10"/>
      <c r="E35101" s="10"/>
      <c r="G35101" s="81"/>
      <c r="AU35101" s="25"/>
    </row>
    <row r="35102">
      <c r="D35102" s="10"/>
      <c r="E35102" s="10"/>
      <c r="G35102" s="81"/>
      <c r="AU35102" s="25"/>
    </row>
    <row r="35103">
      <c r="D35103" s="10"/>
      <c r="E35103" s="10"/>
      <c r="G35103" s="81"/>
      <c r="AU35103" s="25"/>
    </row>
    <row r="35104">
      <c r="D35104" s="10"/>
      <c r="E35104" s="10"/>
      <c r="G35104" s="81"/>
      <c r="AU35104" s="25"/>
    </row>
    <row r="35105">
      <c r="D35105" s="10"/>
      <c r="E35105" s="10"/>
      <c r="G35105" s="81"/>
      <c r="AU35105" s="25"/>
    </row>
    <row r="35106">
      <c r="D35106" s="10"/>
      <c r="E35106" s="10"/>
      <c r="G35106" s="81"/>
      <c r="AU35106" s="25"/>
    </row>
    <row r="35107">
      <c r="D35107" s="10"/>
      <c r="E35107" s="10"/>
      <c r="G35107" s="81"/>
      <c r="AU35107" s="25"/>
    </row>
    <row r="35108">
      <c r="D35108" s="10"/>
      <c r="E35108" s="10"/>
      <c r="G35108" s="81"/>
      <c r="AU35108" s="25"/>
    </row>
    <row r="35109">
      <c r="D35109" s="10"/>
      <c r="E35109" s="10"/>
      <c r="G35109" s="81"/>
      <c r="AU35109" s="25"/>
    </row>
    <row r="35110">
      <c r="D35110" s="10"/>
      <c r="E35110" s="10"/>
      <c r="G35110" s="81"/>
      <c r="AU35110" s="25"/>
    </row>
    <row r="35111">
      <c r="D35111" s="10"/>
      <c r="E35111" s="10"/>
      <c r="G35111" s="81"/>
      <c r="AU35111" s="25"/>
    </row>
    <row r="35112">
      <c r="D35112" s="10"/>
      <c r="E35112" s="10"/>
      <c r="G35112" s="81"/>
      <c r="AU35112" s="25"/>
    </row>
    <row r="35113">
      <c r="D35113" s="10"/>
      <c r="E35113" s="10"/>
      <c r="G35113" s="81"/>
      <c r="AU35113" s="25"/>
    </row>
    <row r="35114">
      <c r="D35114" s="10"/>
      <c r="E35114" s="10"/>
      <c r="G35114" s="81"/>
      <c r="AU35114" s="25"/>
    </row>
    <row r="35115">
      <c r="D35115" s="10"/>
      <c r="E35115" s="10"/>
      <c r="G35115" s="81"/>
      <c r="AU35115" s="25"/>
    </row>
    <row r="35116">
      <c r="D35116" s="10"/>
      <c r="E35116" s="10"/>
      <c r="G35116" s="81"/>
      <c r="AU35116" s="25"/>
    </row>
    <row r="35117">
      <c r="D35117" s="10"/>
      <c r="E35117" s="10"/>
      <c r="G35117" s="81"/>
      <c r="AU35117" s="25"/>
    </row>
    <row r="35118">
      <c r="D35118" s="10"/>
      <c r="E35118" s="10"/>
      <c r="G35118" s="81"/>
      <c r="AU35118" s="25"/>
    </row>
    <row r="35119">
      <c r="D35119" s="10"/>
      <c r="E35119" s="10"/>
      <c r="G35119" s="81"/>
      <c r="AU35119" s="25"/>
    </row>
    <row r="35120">
      <c r="D35120" s="10"/>
      <c r="E35120" s="10"/>
      <c r="G35120" s="81"/>
      <c r="AU35120" s="25"/>
    </row>
    <row r="35121">
      <c r="D35121" s="10"/>
      <c r="E35121" s="10"/>
      <c r="G35121" s="81"/>
      <c r="AU35121" s="25"/>
    </row>
    <row r="35122">
      <c r="D35122" s="10"/>
      <c r="E35122" s="10"/>
      <c r="G35122" s="81"/>
      <c r="AU35122" s="25"/>
    </row>
    <row r="35123">
      <c r="D35123" s="10"/>
      <c r="E35123" s="10"/>
      <c r="G35123" s="81"/>
      <c r="AU35123" s="25"/>
    </row>
    <row r="35124">
      <c r="D35124" s="10"/>
      <c r="E35124" s="10"/>
      <c r="G35124" s="81"/>
      <c r="AU35124" s="25"/>
    </row>
    <row r="35125">
      <c r="D35125" s="10"/>
      <c r="E35125" s="10"/>
      <c r="G35125" s="81"/>
      <c r="AU35125" s="25"/>
    </row>
    <row r="35126">
      <c r="D35126" s="10"/>
      <c r="E35126" s="10"/>
      <c r="G35126" s="81"/>
      <c r="AU35126" s="25"/>
    </row>
    <row r="35127">
      <c r="D35127" s="10"/>
      <c r="E35127" s="10"/>
      <c r="G35127" s="81"/>
      <c r="AU35127" s="25"/>
    </row>
    <row r="35128">
      <c r="D35128" s="10"/>
      <c r="E35128" s="10"/>
      <c r="G35128" s="81"/>
      <c r="AU35128" s="25"/>
    </row>
    <row r="35129">
      <c r="D35129" s="10"/>
      <c r="E35129" s="10"/>
      <c r="G35129" s="81"/>
      <c r="AU35129" s="25"/>
    </row>
    <row r="35130">
      <c r="D35130" s="10"/>
      <c r="E35130" s="10"/>
      <c r="G35130" s="81"/>
      <c r="AU35130" s="25"/>
    </row>
    <row r="35131">
      <c r="D35131" s="10"/>
      <c r="E35131" s="10"/>
      <c r="G35131" s="81"/>
      <c r="AU35131" s="25"/>
    </row>
    <row r="35132">
      <c r="D35132" s="10"/>
      <c r="E35132" s="10"/>
      <c r="G35132" s="81"/>
      <c r="AU35132" s="25"/>
    </row>
    <row r="35133">
      <c r="D35133" s="10"/>
      <c r="E35133" s="10"/>
      <c r="G35133" s="81"/>
      <c r="AU35133" s="25"/>
    </row>
    <row r="35134">
      <c r="D35134" s="10"/>
      <c r="E35134" s="10"/>
      <c r="G35134" s="81"/>
      <c r="AU35134" s="25"/>
    </row>
    <row r="35135">
      <c r="D35135" s="10"/>
      <c r="E35135" s="10"/>
      <c r="G35135" s="81"/>
      <c r="AU35135" s="25"/>
    </row>
    <row r="35136">
      <c r="D35136" s="10"/>
      <c r="E35136" s="10"/>
      <c r="G35136" s="81"/>
      <c r="AU35136" s="25"/>
    </row>
    <row r="35137">
      <c r="D35137" s="10"/>
      <c r="E35137" s="10"/>
      <c r="G35137" s="81"/>
      <c r="AU35137" s="25"/>
    </row>
    <row r="35138">
      <c r="D35138" s="10"/>
      <c r="E35138" s="10"/>
      <c r="G35138" s="81"/>
      <c r="AU35138" s="25"/>
    </row>
    <row r="35139">
      <c r="D35139" s="10"/>
      <c r="E35139" s="10"/>
      <c r="G35139" s="81"/>
      <c r="AU35139" s="25"/>
    </row>
    <row r="35140">
      <c r="D35140" s="10"/>
      <c r="E35140" s="10"/>
      <c r="G35140" s="81"/>
      <c r="AU35140" s="25"/>
    </row>
    <row r="35141">
      <c r="D35141" s="10"/>
      <c r="E35141" s="10"/>
      <c r="G35141" s="81"/>
      <c r="AU35141" s="25"/>
    </row>
    <row r="35142">
      <c r="D35142" s="10"/>
      <c r="E35142" s="10"/>
      <c r="G35142" s="81"/>
      <c r="AU35142" s="25"/>
    </row>
    <row r="35143">
      <c r="D35143" s="10"/>
      <c r="E35143" s="10"/>
      <c r="G35143" s="81"/>
      <c r="AU35143" s="25"/>
    </row>
    <row r="35144">
      <c r="D35144" s="10"/>
      <c r="E35144" s="10"/>
      <c r="G35144" s="81"/>
      <c r="AU35144" s="25"/>
    </row>
    <row r="35145">
      <c r="D35145" s="10"/>
      <c r="E35145" s="10"/>
      <c r="G35145" s="81"/>
      <c r="AU35145" s="25"/>
    </row>
    <row r="35146">
      <c r="D35146" s="10"/>
      <c r="E35146" s="10"/>
      <c r="G35146" s="81"/>
      <c r="AU35146" s="25"/>
    </row>
    <row r="35147">
      <c r="D35147" s="10"/>
      <c r="E35147" s="10"/>
      <c r="G35147" s="81"/>
      <c r="AU35147" s="25"/>
    </row>
    <row r="35148">
      <c r="D35148" s="10"/>
      <c r="E35148" s="10"/>
      <c r="G35148" s="81"/>
      <c r="AU35148" s="25"/>
    </row>
    <row r="35149">
      <c r="D35149" s="10"/>
      <c r="E35149" s="10"/>
      <c r="G35149" s="81"/>
      <c r="AU35149" s="25"/>
    </row>
    <row r="35150">
      <c r="D35150" s="10"/>
      <c r="E35150" s="10"/>
      <c r="G35150" s="81"/>
      <c r="AU35150" s="25"/>
    </row>
    <row r="35151">
      <c r="D35151" s="10"/>
      <c r="E35151" s="10"/>
      <c r="G35151" s="81"/>
      <c r="AU35151" s="25"/>
    </row>
    <row r="35152">
      <c r="D35152" s="10"/>
      <c r="E35152" s="10"/>
      <c r="G35152" s="81"/>
      <c r="AU35152" s="25"/>
    </row>
    <row r="35153">
      <c r="D35153" s="10"/>
      <c r="E35153" s="10"/>
      <c r="G35153" s="81"/>
      <c r="AU35153" s="25"/>
    </row>
    <row r="35154">
      <c r="D35154" s="10"/>
      <c r="E35154" s="10"/>
      <c r="G35154" s="81"/>
      <c r="AU35154" s="25"/>
    </row>
    <row r="35155">
      <c r="D35155" s="10"/>
      <c r="E35155" s="10"/>
      <c r="G35155" s="81"/>
      <c r="AU35155" s="25"/>
    </row>
    <row r="35156">
      <c r="D35156" s="10"/>
      <c r="E35156" s="10"/>
      <c r="G35156" s="81"/>
      <c r="AU35156" s="25"/>
    </row>
    <row r="35157">
      <c r="D35157" s="10"/>
      <c r="E35157" s="10"/>
      <c r="G35157" s="81"/>
      <c r="AU35157" s="25"/>
    </row>
    <row r="35158">
      <c r="D35158" s="10"/>
      <c r="E35158" s="10"/>
      <c r="G35158" s="81"/>
      <c r="AU35158" s="25"/>
    </row>
    <row r="35159">
      <c r="D35159" s="10"/>
      <c r="E35159" s="10"/>
      <c r="G35159" s="81"/>
      <c r="AU35159" s="25"/>
    </row>
    <row r="35160">
      <c r="D35160" s="10"/>
      <c r="E35160" s="10"/>
      <c r="G35160" s="81"/>
      <c r="AU35160" s="25"/>
    </row>
    <row r="35161">
      <c r="D35161" s="10"/>
      <c r="E35161" s="10"/>
      <c r="G35161" s="81"/>
      <c r="AU35161" s="25"/>
    </row>
    <row r="35162">
      <c r="D35162" s="10"/>
      <c r="E35162" s="10"/>
      <c r="G35162" s="81"/>
      <c r="AU35162" s="25"/>
    </row>
    <row r="35163">
      <c r="D35163" s="10"/>
      <c r="E35163" s="10"/>
      <c r="G35163" s="81"/>
      <c r="AU35163" s="25"/>
    </row>
    <row r="35164">
      <c r="D35164" s="10"/>
      <c r="E35164" s="10"/>
      <c r="G35164" s="81"/>
      <c r="AU35164" s="25"/>
    </row>
    <row r="35165">
      <c r="D35165" s="10"/>
      <c r="E35165" s="10"/>
      <c r="G35165" s="81"/>
      <c r="AU35165" s="25"/>
    </row>
    <row r="35166">
      <c r="D35166" s="10"/>
      <c r="E35166" s="10"/>
      <c r="G35166" s="81"/>
      <c r="AU35166" s="25"/>
    </row>
    <row r="35167">
      <c r="D35167" s="10"/>
      <c r="E35167" s="10"/>
      <c r="G35167" s="81"/>
      <c r="AU35167" s="25"/>
    </row>
    <row r="35168">
      <c r="D35168" s="10"/>
      <c r="E35168" s="10"/>
      <c r="G35168" s="81"/>
      <c r="AU35168" s="25"/>
    </row>
    <row r="35169">
      <c r="D35169" s="10"/>
      <c r="E35169" s="10"/>
      <c r="G35169" s="81"/>
      <c r="AU35169" s="25"/>
    </row>
    <row r="35170">
      <c r="D35170" s="10"/>
      <c r="E35170" s="10"/>
      <c r="G35170" s="81"/>
      <c r="AU35170" s="25"/>
    </row>
    <row r="35171">
      <c r="D35171" s="10"/>
      <c r="E35171" s="10"/>
      <c r="G35171" s="81"/>
      <c r="AU35171" s="25"/>
    </row>
    <row r="35172">
      <c r="D35172" s="10"/>
      <c r="E35172" s="10"/>
      <c r="G35172" s="81"/>
      <c r="AU35172" s="25"/>
    </row>
    <row r="35173">
      <c r="D35173" s="10"/>
      <c r="E35173" s="10"/>
      <c r="G35173" s="81"/>
      <c r="AU35173" s="25"/>
    </row>
    <row r="35174">
      <c r="D35174" s="10"/>
      <c r="E35174" s="10"/>
      <c r="G35174" s="81"/>
      <c r="AU35174" s="25"/>
    </row>
    <row r="35175">
      <c r="D35175" s="10"/>
      <c r="E35175" s="10"/>
      <c r="G35175" s="81"/>
      <c r="AU35175" s="25"/>
    </row>
    <row r="35176">
      <c r="D35176" s="10"/>
      <c r="E35176" s="10"/>
      <c r="G35176" s="81"/>
      <c r="AU35176" s="25"/>
    </row>
    <row r="35177">
      <c r="D35177" s="10"/>
      <c r="E35177" s="10"/>
      <c r="G35177" s="81"/>
      <c r="AU35177" s="25"/>
    </row>
    <row r="35178">
      <c r="D35178" s="10"/>
      <c r="E35178" s="10"/>
      <c r="G35178" s="81"/>
      <c r="AU35178" s="25"/>
    </row>
    <row r="35179">
      <c r="D35179" s="10"/>
      <c r="E35179" s="10"/>
      <c r="G35179" s="81"/>
      <c r="AU35179" s="25"/>
    </row>
    <row r="35180">
      <c r="D35180" s="10"/>
      <c r="E35180" s="10"/>
      <c r="G35180" s="81"/>
      <c r="AU35180" s="25"/>
    </row>
    <row r="35181">
      <c r="D35181" s="10"/>
      <c r="E35181" s="10"/>
      <c r="G35181" s="81"/>
      <c r="AU35181" s="25"/>
    </row>
    <row r="35182">
      <c r="D35182" s="10"/>
      <c r="E35182" s="10"/>
      <c r="G35182" s="81"/>
      <c r="AU35182" s="25"/>
    </row>
    <row r="35183">
      <c r="D35183" s="10"/>
      <c r="E35183" s="10"/>
      <c r="G35183" s="81"/>
      <c r="AU35183" s="25"/>
    </row>
    <row r="35184">
      <c r="D35184" s="10"/>
      <c r="E35184" s="10"/>
      <c r="G35184" s="81"/>
      <c r="AU35184" s="25"/>
    </row>
    <row r="35185">
      <c r="D35185" s="10"/>
      <c r="E35185" s="10"/>
      <c r="G35185" s="81"/>
      <c r="AU35185" s="25"/>
    </row>
    <row r="35186">
      <c r="D35186" s="10"/>
      <c r="E35186" s="10"/>
      <c r="G35186" s="81"/>
      <c r="AU35186" s="25"/>
    </row>
    <row r="35187">
      <c r="D35187" s="10"/>
      <c r="E35187" s="10"/>
      <c r="G35187" s="81"/>
      <c r="AU35187" s="25"/>
    </row>
    <row r="35188">
      <c r="D35188" s="10"/>
      <c r="E35188" s="10"/>
      <c r="G35188" s="81"/>
      <c r="AU35188" s="25"/>
    </row>
    <row r="35189">
      <c r="D35189" s="10"/>
      <c r="E35189" s="10"/>
      <c r="G35189" s="81"/>
      <c r="AU35189" s="25"/>
    </row>
    <row r="35190">
      <c r="D35190" s="10"/>
      <c r="E35190" s="10"/>
      <c r="G35190" s="81"/>
      <c r="AU35190" s="25"/>
    </row>
    <row r="35191">
      <c r="D35191" s="10"/>
      <c r="E35191" s="10"/>
      <c r="G35191" s="81"/>
      <c r="AU35191" s="25"/>
    </row>
    <row r="35192">
      <c r="D35192" s="10"/>
      <c r="E35192" s="10"/>
      <c r="G35192" s="81"/>
      <c r="AU35192" s="25"/>
    </row>
    <row r="35193">
      <c r="D35193" s="10"/>
      <c r="E35193" s="10"/>
      <c r="G35193" s="81"/>
      <c r="AU35193" s="25"/>
    </row>
    <row r="35194">
      <c r="D35194" s="10"/>
      <c r="E35194" s="10"/>
      <c r="G35194" s="81"/>
      <c r="AU35194" s="25"/>
    </row>
    <row r="35195">
      <c r="D35195" s="10"/>
      <c r="E35195" s="10"/>
      <c r="G35195" s="81"/>
      <c r="AU35195" s="25"/>
    </row>
    <row r="35196">
      <c r="D35196" s="10"/>
      <c r="E35196" s="10"/>
      <c r="G35196" s="81"/>
      <c r="AU35196" s="25"/>
    </row>
    <row r="35197">
      <c r="D35197" s="10"/>
      <c r="E35197" s="10"/>
      <c r="G35197" s="81"/>
      <c r="AU35197" s="25"/>
    </row>
    <row r="35198">
      <c r="D35198" s="10"/>
      <c r="E35198" s="10"/>
      <c r="G35198" s="81"/>
      <c r="AU35198" s="25"/>
    </row>
    <row r="35199">
      <c r="D35199" s="10"/>
      <c r="E35199" s="10"/>
      <c r="G35199" s="81"/>
      <c r="AU35199" s="25"/>
    </row>
    <row r="35200">
      <c r="D35200" s="10"/>
      <c r="E35200" s="10"/>
      <c r="G35200" s="81"/>
      <c r="AU35200" s="25"/>
    </row>
    <row r="35201">
      <c r="D35201" s="10"/>
      <c r="E35201" s="10"/>
      <c r="G35201" s="81"/>
      <c r="AU35201" s="25"/>
    </row>
    <row r="35202">
      <c r="D35202" s="10"/>
      <c r="E35202" s="10"/>
      <c r="G35202" s="81"/>
      <c r="AU35202" s="25"/>
    </row>
    <row r="35203">
      <c r="D35203" s="10"/>
      <c r="E35203" s="10"/>
      <c r="G35203" s="81"/>
      <c r="AU35203" s="25"/>
    </row>
    <row r="35204">
      <c r="D35204" s="10"/>
      <c r="E35204" s="10"/>
      <c r="G35204" s="81"/>
      <c r="AU35204" s="25"/>
    </row>
    <row r="35205">
      <c r="D35205" s="10"/>
      <c r="E35205" s="10"/>
      <c r="G35205" s="81"/>
      <c r="AU35205" s="25"/>
    </row>
    <row r="35206">
      <c r="D35206" s="10"/>
      <c r="E35206" s="10"/>
      <c r="G35206" s="81"/>
      <c r="AU35206" s="25"/>
    </row>
    <row r="35207">
      <c r="D35207" s="10"/>
      <c r="E35207" s="10"/>
      <c r="G35207" s="81"/>
      <c r="AU35207" s="25"/>
    </row>
    <row r="35208">
      <c r="D35208" s="10"/>
      <c r="E35208" s="10"/>
      <c r="G35208" s="81"/>
      <c r="AU35208" s="25"/>
    </row>
    <row r="35209">
      <c r="D35209" s="10"/>
      <c r="E35209" s="10"/>
      <c r="G35209" s="81"/>
      <c r="AU35209" s="25"/>
    </row>
    <row r="35210">
      <c r="D35210" s="10"/>
      <c r="E35210" s="10"/>
      <c r="G35210" s="81"/>
      <c r="AU35210" s="25"/>
    </row>
    <row r="35211">
      <c r="D35211" s="10"/>
      <c r="E35211" s="10"/>
      <c r="G35211" s="81"/>
      <c r="AU35211" s="25"/>
    </row>
    <row r="35212">
      <c r="D35212" s="10"/>
      <c r="E35212" s="10"/>
      <c r="G35212" s="81"/>
      <c r="AU35212" s="25"/>
    </row>
    <row r="35213">
      <c r="D35213" s="10"/>
      <c r="E35213" s="10"/>
      <c r="G35213" s="81"/>
      <c r="AU35213" s="25"/>
    </row>
    <row r="35214">
      <c r="D35214" s="10"/>
      <c r="E35214" s="10"/>
      <c r="G35214" s="81"/>
      <c r="AU35214" s="25"/>
    </row>
    <row r="35215">
      <c r="D35215" s="10"/>
      <c r="E35215" s="10"/>
      <c r="G35215" s="81"/>
      <c r="AU35215" s="25"/>
    </row>
    <row r="35216">
      <c r="D35216" s="10"/>
      <c r="E35216" s="10"/>
      <c r="G35216" s="81"/>
      <c r="AU35216" s="25"/>
    </row>
    <row r="35217">
      <c r="D35217" s="10"/>
      <c r="E35217" s="10"/>
      <c r="G35217" s="81"/>
      <c r="AU35217" s="25"/>
    </row>
    <row r="35218">
      <c r="D35218" s="10"/>
      <c r="E35218" s="10"/>
      <c r="G35218" s="81"/>
      <c r="AU35218" s="25"/>
    </row>
    <row r="35219">
      <c r="D35219" s="10"/>
      <c r="E35219" s="10"/>
      <c r="G35219" s="81"/>
      <c r="AU35219" s="25"/>
    </row>
    <row r="35220">
      <c r="D35220" s="10"/>
      <c r="E35220" s="10"/>
      <c r="G35220" s="81"/>
      <c r="AU35220" s="25"/>
    </row>
    <row r="35221">
      <c r="D35221" s="10"/>
      <c r="E35221" s="10"/>
      <c r="G35221" s="81"/>
      <c r="AU35221" s="25"/>
    </row>
    <row r="35222">
      <c r="D35222" s="10"/>
      <c r="E35222" s="10"/>
      <c r="G35222" s="81"/>
      <c r="AU35222" s="25"/>
    </row>
    <row r="35223">
      <c r="D35223" s="10"/>
      <c r="E35223" s="10"/>
      <c r="G35223" s="81"/>
      <c r="AU35223" s="25"/>
    </row>
    <row r="35224">
      <c r="D35224" s="10"/>
      <c r="E35224" s="10"/>
      <c r="G35224" s="81"/>
      <c r="AU35224" s="25"/>
    </row>
    <row r="35225">
      <c r="D35225" s="10"/>
      <c r="E35225" s="10"/>
      <c r="G35225" s="81"/>
      <c r="AU35225" s="25"/>
    </row>
    <row r="35226">
      <c r="D35226" s="10"/>
      <c r="E35226" s="10"/>
      <c r="G35226" s="81"/>
      <c r="AU35226" s="25"/>
    </row>
    <row r="35227">
      <c r="D35227" s="10"/>
      <c r="E35227" s="10"/>
      <c r="G35227" s="81"/>
      <c r="AU35227" s="25"/>
    </row>
    <row r="35228">
      <c r="D35228" s="10"/>
      <c r="E35228" s="10"/>
      <c r="G35228" s="81"/>
      <c r="AU35228" s="25"/>
    </row>
    <row r="35229">
      <c r="D35229" s="10"/>
      <c r="E35229" s="10"/>
      <c r="G35229" s="81"/>
      <c r="AU35229" s="25"/>
    </row>
    <row r="35230">
      <c r="D35230" s="10"/>
      <c r="E35230" s="10"/>
      <c r="G35230" s="81"/>
      <c r="AU35230" s="25"/>
    </row>
    <row r="35231">
      <c r="D35231" s="10"/>
      <c r="E35231" s="10"/>
      <c r="G35231" s="81"/>
      <c r="AU35231" s="25"/>
    </row>
    <row r="35232">
      <c r="D35232" s="10"/>
      <c r="E35232" s="10"/>
      <c r="G35232" s="81"/>
      <c r="AU35232" s="25"/>
    </row>
    <row r="35233">
      <c r="D35233" s="10"/>
      <c r="E35233" s="10"/>
      <c r="G35233" s="81"/>
      <c r="AU35233" s="25"/>
    </row>
    <row r="35234">
      <c r="D35234" s="10"/>
      <c r="E35234" s="10"/>
      <c r="G35234" s="81"/>
      <c r="AU35234" s="25"/>
    </row>
    <row r="35235">
      <c r="D35235" s="10"/>
      <c r="E35235" s="10"/>
      <c r="G35235" s="81"/>
      <c r="AU35235" s="25"/>
    </row>
    <row r="35236">
      <c r="D35236" s="10"/>
      <c r="E35236" s="10"/>
      <c r="G35236" s="81"/>
      <c r="AU35236" s="25"/>
    </row>
    <row r="35237">
      <c r="D35237" s="10"/>
      <c r="E35237" s="10"/>
      <c r="G35237" s="81"/>
      <c r="AU35237" s="25"/>
    </row>
    <row r="35238">
      <c r="D35238" s="10"/>
      <c r="E35238" s="10"/>
      <c r="G35238" s="81"/>
      <c r="AU35238" s="25"/>
    </row>
    <row r="35239">
      <c r="D35239" s="10"/>
      <c r="E35239" s="10"/>
      <c r="G35239" s="81"/>
      <c r="AU35239" s="25"/>
    </row>
    <row r="35240">
      <c r="D35240" s="10"/>
      <c r="E35240" s="10"/>
      <c r="G35240" s="81"/>
      <c r="AU35240" s="25"/>
    </row>
    <row r="35241">
      <c r="D35241" s="10"/>
      <c r="E35241" s="10"/>
      <c r="G35241" s="81"/>
      <c r="AU35241" s="25"/>
    </row>
    <row r="35242">
      <c r="D35242" s="10"/>
      <c r="E35242" s="10"/>
      <c r="G35242" s="81"/>
      <c r="AU35242" s="25"/>
    </row>
    <row r="35243">
      <c r="D35243" s="10"/>
      <c r="E35243" s="10"/>
      <c r="G35243" s="81"/>
      <c r="AU35243" s="25"/>
    </row>
    <row r="35244">
      <c r="D35244" s="10"/>
      <c r="E35244" s="10"/>
      <c r="G35244" s="81"/>
      <c r="AU35244" s="25"/>
    </row>
    <row r="35245">
      <c r="D35245" s="10"/>
      <c r="E35245" s="10"/>
      <c r="G35245" s="81"/>
      <c r="AU35245" s="25"/>
    </row>
    <row r="35246">
      <c r="D35246" s="10"/>
      <c r="E35246" s="10"/>
      <c r="G35246" s="81"/>
      <c r="AU35246" s="25"/>
    </row>
    <row r="35247">
      <c r="D35247" s="10"/>
      <c r="E35247" s="10"/>
      <c r="G35247" s="81"/>
      <c r="AU35247" s="25"/>
    </row>
    <row r="35248">
      <c r="D35248" s="10"/>
      <c r="E35248" s="10"/>
      <c r="G35248" s="81"/>
      <c r="AU35248" s="25"/>
    </row>
    <row r="35249">
      <c r="D35249" s="10"/>
      <c r="E35249" s="10"/>
      <c r="G35249" s="81"/>
      <c r="AU35249" s="25"/>
    </row>
    <row r="35250">
      <c r="D35250" s="10"/>
      <c r="E35250" s="10"/>
      <c r="G35250" s="81"/>
      <c r="AU35250" s="25"/>
    </row>
    <row r="35251">
      <c r="D35251" s="10"/>
      <c r="E35251" s="10"/>
      <c r="G35251" s="81"/>
      <c r="AU35251" s="25"/>
    </row>
    <row r="35252">
      <c r="D35252" s="10"/>
      <c r="E35252" s="10"/>
      <c r="G35252" s="81"/>
      <c r="AU35252" s="25"/>
    </row>
    <row r="35253">
      <c r="D35253" s="10"/>
      <c r="E35253" s="10"/>
      <c r="G35253" s="81"/>
      <c r="AU35253" s="25"/>
    </row>
    <row r="35254">
      <c r="D35254" s="10"/>
      <c r="E35254" s="10"/>
      <c r="G35254" s="81"/>
      <c r="AU35254" s="25"/>
    </row>
    <row r="35255">
      <c r="D35255" s="10"/>
      <c r="E35255" s="10"/>
      <c r="G35255" s="81"/>
      <c r="AU35255" s="25"/>
    </row>
    <row r="35256">
      <c r="D35256" s="10"/>
      <c r="E35256" s="10"/>
      <c r="G35256" s="81"/>
      <c r="AU35256" s="25"/>
    </row>
    <row r="35257">
      <c r="D35257" s="10"/>
      <c r="E35257" s="10"/>
      <c r="G35257" s="81"/>
      <c r="AU35257" s="25"/>
    </row>
    <row r="35258">
      <c r="D35258" s="10"/>
      <c r="E35258" s="10"/>
      <c r="G35258" s="81"/>
      <c r="AU35258" s="25"/>
    </row>
    <row r="35259">
      <c r="D35259" s="10"/>
      <c r="E35259" s="10"/>
      <c r="G35259" s="81"/>
      <c r="AU35259" s="25"/>
    </row>
    <row r="35260">
      <c r="D35260" s="10"/>
      <c r="E35260" s="10"/>
      <c r="G35260" s="81"/>
      <c r="AU35260" s="25"/>
    </row>
    <row r="35261">
      <c r="D35261" s="10"/>
      <c r="E35261" s="10"/>
      <c r="G35261" s="81"/>
      <c r="AU35261" s="25"/>
    </row>
    <row r="35262">
      <c r="D35262" s="10"/>
      <c r="E35262" s="10"/>
      <c r="G35262" s="81"/>
      <c r="AU35262" s="25"/>
    </row>
    <row r="35263">
      <c r="D35263" s="10"/>
      <c r="E35263" s="10"/>
      <c r="G35263" s="81"/>
      <c r="AU35263" s="25"/>
    </row>
    <row r="35264">
      <c r="D35264" s="10"/>
      <c r="E35264" s="10"/>
      <c r="G35264" s="81"/>
      <c r="AU35264" s="25"/>
    </row>
    <row r="35265">
      <c r="D35265" s="10"/>
      <c r="E35265" s="10"/>
      <c r="G35265" s="81"/>
      <c r="AU35265" s="25"/>
    </row>
    <row r="35266">
      <c r="D35266" s="10"/>
      <c r="E35266" s="10"/>
      <c r="G35266" s="81"/>
      <c r="AU35266" s="25"/>
    </row>
    <row r="35267">
      <c r="D35267" s="10"/>
      <c r="E35267" s="10"/>
      <c r="G35267" s="81"/>
      <c r="AU35267" s="25"/>
    </row>
    <row r="35268">
      <c r="D35268" s="10"/>
      <c r="E35268" s="10"/>
      <c r="G35268" s="81"/>
      <c r="AU35268" s="25"/>
    </row>
    <row r="35269">
      <c r="D35269" s="10"/>
      <c r="E35269" s="10"/>
      <c r="G35269" s="81"/>
      <c r="AU35269" s="25"/>
    </row>
    <row r="35270">
      <c r="D35270" s="10"/>
      <c r="E35270" s="10"/>
      <c r="G35270" s="81"/>
      <c r="AU35270" s="25"/>
    </row>
    <row r="35271">
      <c r="D35271" s="10"/>
      <c r="E35271" s="10"/>
      <c r="G35271" s="81"/>
      <c r="AU35271" s="25"/>
    </row>
    <row r="35272">
      <c r="D35272" s="10"/>
      <c r="E35272" s="10"/>
      <c r="G35272" s="81"/>
      <c r="AU35272" s="25"/>
    </row>
    <row r="35273">
      <c r="D35273" s="10"/>
      <c r="E35273" s="10"/>
      <c r="G35273" s="81"/>
      <c r="AU35273" s="25"/>
    </row>
    <row r="35274">
      <c r="D35274" s="10"/>
      <c r="E35274" s="10"/>
      <c r="G35274" s="81"/>
      <c r="AU35274" s="25"/>
    </row>
    <row r="35275">
      <c r="D35275" s="10"/>
      <c r="E35275" s="10"/>
      <c r="G35275" s="81"/>
      <c r="AU35275" s="25"/>
    </row>
    <row r="35276">
      <c r="D35276" s="10"/>
      <c r="E35276" s="10"/>
      <c r="G35276" s="81"/>
      <c r="AU35276" s="25"/>
    </row>
    <row r="35277">
      <c r="D35277" s="10"/>
      <c r="E35277" s="10"/>
      <c r="G35277" s="81"/>
      <c r="AU35277" s="25"/>
    </row>
    <row r="35278">
      <c r="D35278" s="10"/>
      <c r="E35278" s="10"/>
      <c r="G35278" s="81"/>
      <c r="AU35278" s="25"/>
    </row>
    <row r="35279">
      <c r="D35279" s="10"/>
      <c r="E35279" s="10"/>
      <c r="G35279" s="81"/>
      <c r="AU35279" s="25"/>
    </row>
    <row r="35280">
      <c r="D35280" s="10"/>
      <c r="E35280" s="10"/>
      <c r="G35280" s="81"/>
      <c r="AU35280" s="25"/>
    </row>
    <row r="35281">
      <c r="D35281" s="10"/>
      <c r="E35281" s="10"/>
      <c r="G35281" s="81"/>
      <c r="AU35281" s="25"/>
    </row>
    <row r="35282">
      <c r="D35282" s="10"/>
      <c r="E35282" s="10"/>
      <c r="G35282" s="81"/>
      <c r="AU35282" s="25"/>
    </row>
    <row r="35283">
      <c r="D35283" s="10"/>
      <c r="E35283" s="10"/>
      <c r="G35283" s="81"/>
      <c r="AU35283" s="25"/>
    </row>
    <row r="35284">
      <c r="D35284" s="10"/>
      <c r="E35284" s="10"/>
      <c r="G35284" s="81"/>
      <c r="AU35284" s="25"/>
    </row>
    <row r="35285">
      <c r="D35285" s="10"/>
      <c r="E35285" s="10"/>
      <c r="G35285" s="81"/>
      <c r="AU35285" s="25"/>
    </row>
    <row r="35286">
      <c r="D35286" s="10"/>
      <c r="E35286" s="10"/>
      <c r="G35286" s="81"/>
      <c r="AU35286" s="25"/>
    </row>
    <row r="35287">
      <c r="D35287" s="10"/>
      <c r="E35287" s="10"/>
      <c r="G35287" s="81"/>
      <c r="AU35287" s="25"/>
    </row>
    <row r="35288">
      <c r="D35288" s="10"/>
      <c r="E35288" s="10"/>
      <c r="G35288" s="81"/>
      <c r="AU35288" s="25"/>
    </row>
    <row r="35289">
      <c r="D35289" s="10"/>
      <c r="E35289" s="10"/>
      <c r="G35289" s="81"/>
      <c r="AU35289" s="25"/>
    </row>
    <row r="35290">
      <c r="D35290" s="10"/>
      <c r="E35290" s="10"/>
      <c r="G35290" s="81"/>
      <c r="AU35290" s="25"/>
    </row>
    <row r="35291">
      <c r="D35291" s="10"/>
      <c r="E35291" s="10"/>
      <c r="G35291" s="81"/>
      <c r="AU35291" s="25"/>
    </row>
    <row r="35292">
      <c r="D35292" s="10"/>
      <c r="E35292" s="10"/>
      <c r="G35292" s="81"/>
      <c r="AU35292" s="25"/>
    </row>
    <row r="35293">
      <c r="D35293" s="10"/>
      <c r="E35293" s="10"/>
      <c r="G35293" s="81"/>
      <c r="AU35293" s="25"/>
    </row>
    <row r="35294">
      <c r="D35294" s="10"/>
      <c r="E35294" s="10"/>
      <c r="G35294" s="81"/>
      <c r="AU35294" s="25"/>
    </row>
    <row r="35295">
      <c r="D35295" s="10"/>
      <c r="E35295" s="10"/>
      <c r="G35295" s="81"/>
      <c r="AU35295" s="25"/>
    </row>
    <row r="35296">
      <c r="D35296" s="10"/>
      <c r="E35296" s="10"/>
      <c r="G35296" s="81"/>
      <c r="AU35296" s="25"/>
    </row>
    <row r="35297">
      <c r="D35297" s="10"/>
      <c r="E35297" s="10"/>
      <c r="G35297" s="81"/>
      <c r="AU35297" s="25"/>
    </row>
    <row r="35298">
      <c r="D35298" s="10"/>
      <c r="E35298" s="10"/>
      <c r="G35298" s="81"/>
      <c r="AU35298" s="25"/>
    </row>
    <row r="35299">
      <c r="D35299" s="10"/>
      <c r="E35299" s="10"/>
      <c r="G35299" s="81"/>
      <c r="AU35299" s="25"/>
    </row>
    <row r="35300">
      <c r="D35300" s="10"/>
      <c r="E35300" s="10"/>
      <c r="G35300" s="81"/>
      <c r="AU35300" s="25"/>
    </row>
    <row r="35301">
      <c r="D35301" s="10"/>
      <c r="E35301" s="10"/>
      <c r="G35301" s="81"/>
      <c r="AU35301" s="25"/>
    </row>
    <row r="35302">
      <c r="D35302" s="10"/>
      <c r="E35302" s="10"/>
      <c r="G35302" s="81"/>
      <c r="AU35302" s="25"/>
    </row>
    <row r="35303">
      <c r="D35303" s="10"/>
      <c r="E35303" s="10"/>
      <c r="G35303" s="81"/>
      <c r="AU35303" s="25"/>
    </row>
    <row r="35304">
      <c r="D35304" s="10"/>
      <c r="E35304" s="10"/>
      <c r="G35304" s="81"/>
      <c r="AU35304" s="25"/>
    </row>
    <row r="35305">
      <c r="D35305" s="10"/>
      <c r="E35305" s="10"/>
      <c r="G35305" s="81"/>
      <c r="AU35305" s="25"/>
    </row>
    <row r="35306">
      <c r="D35306" s="10"/>
      <c r="E35306" s="10"/>
      <c r="G35306" s="81"/>
      <c r="AU35306" s="25"/>
    </row>
    <row r="35307">
      <c r="D35307" s="10"/>
      <c r="E35307" s="10"/>
      <c r="G35307" s="81"/>
      <c r="AU35307" s="25"/>
    </row>
    <row r="35308">
      <c r="D35308" s="10"/>
      <c r="E35308" s="10"/>
      <c r="G35308" s="81"/>
      <c r="AU35308" s="25"/>
    </row>
    <row r="35309">
      <c r="D35309" s="10"/>
      <c r="E35309" s="10"/>
      <c r="G35309" s="81"/>
      <c r="AU35309" s="25"/>
    </row>
    <row r="35310">
      <c r="D35310" s="10"/>
      <c r="E35310" s="10"/>
      <c r="G35310" s="81"/>
      <c r="AU35310" s="25"/>
    </row>
    <row r="35311">
      <c r="D35311" s="10"/>
      <c r="E35311" s="10"/>
      <c r="G35311" s="81"/>
      <c r="AU35311" s="25"/>
    </row>
    <row r="35312">
      <c r="D35312" s="10"/>
      <c r="E35312" s="10"/>
      <c r="G35312" s="81"/>
      <c r="AU35312" s="25"/>
    </row>
    <row r="35313">
      <c r="D35313" s="10"/>
      <c r="E35313" s="10"/>
      <c r="G35313" s="81"/>
      <c r="AU35313" s="25"/>
    </row>
    <row r="35314">
      <c r="D35314" s="10"/>
      <c r="E35314" s="10"/>
      <c r="G35314" s="81"/>
      <c r="AU35314" s="25"/>
    </row>
    <row r="35315">
      <c r="D35315" s="10"/>
      <c r="E35315" s="10"/>
      <c r="G35315" s="81"/>
      <c r="AU35315" s="25"/>
    </row>
    <row r="35316">
      <c r="D35316" s="10"/>
      <c r="E35316" s="10"/>
      <c r="G35316" s="81"/>
      <c r="AU35316" s="25"/>
    </row>
    <row r="35317">
      <c r="D35317" s="10"/>
      <c r="E35317" s="10"/>
      <c r="G35317" s="81"/>
      <c r="AU35317" s="25"/>
    </row>
    <row r="35318">
      <c r="D35318" s="10"/>
      <c r="E35318" s="10"/>
      <c r="G35318" s="81"/>
      <c r="AU35318" s="25"/>
    </row>
    <row r="35319">
      <c r="D35319" s="10"/>
      <c r="E35319" s="10"/>
      <c r="G35319" s="81"/>
      <c r="AU35319" s="25"/>
    </row>
    <row r="35320">
      <c r="D35320" s="10"/>
      <c r="E35320" s="10"/>
      <c r="G35320" s="81"/>
      <c r="AU35320" s="25"/>
    </row>
    <row r="35321">
      <c r="D35321" s="10"/>
      <c r="E35321" s="10"/>
      <c r="G35321" s="81"/>
      <c r="AU35321" s="25"/>
    </row>
    <row r="35322">
      <c r="D35322" s="10"/>
      <c r="E35322" s="10"/>
      <c r="G35322" s="81"/>
      <c r="AU35322" s="25"/>
    </row>
    <row r="35323">
      <c r="D35323" s="10"/>
      <c r="E35323" s="10"/>
      <c r="G35323" s="81"/>
      <c r="AU35323" s="25"/>
    </row>
    <row r="35324">
      <c r="D35324" s="10"/>
      <c r="E35324" s="10"/>
      <c r="G35324" s="81"/>
      <c r="AU35324" s="25"/>
    </row>
    <row r="35325">
      <c r="D35325" s="10"/>
      <c r="E35325" s="10"/>
      <c r="G35325" s="81"/>
      <c r="AU35325" s="25"/>
    </row>
    <row r="35326">
      <c r="D35326" s="10"/>
      <c r="E35326" s="10"/>
      <c r="G35326" s="81"/>
      <c r="AU35326" s="25"/>
    </row>
    <row r="35327">
      <c r="D35327" s="10"/>
      <c r="E35327" s="10"/>
      <c r="G35327" s="81"/>
      <c r="AU35327" s="25"/>
    </row>
    <row r="35328">
      <c r="D35328" s="10"/>
      <c r="E35328" s="10"/>
      <c r="G35328" s="81"/>
      <c r="AU35328" s="25"/>
    </row>
    <row r="35329">
      <c r="D35329" s="10"/>
      <c r="E35329" s="10"/>
      <c r="G35329" s="81"/>
      <c r="AU35329" s="25"/>
    </row>
    <row r="35330">
      <c r="D35330" s="10"/>
      <c r="E35330" s="10"/>
      <c r="G35330" s="81"/>
      <c r="AU35330" s="25"/>
    </row>
    <row r="35331">
      <c r="D35331" s="10"/>
      <c r="E35331" s="10"/>
      <c r="G35331" s="81"/>
      <c r="AU35331" s="25"/>
    </row>
    <row r="35332">
      <c r="D35332" s="10"/>
      <c r="E35332" s="10"/>
      <c r="G35332" s="81"/>
      <c r="AU35332" s="25"/>
    </row>
    <row r="35333">
      <c r="D35333" s="10"/>
      <c r="E35333" s="10"/>
      <c r="G35333" s="81"/>
      <c r="AU35333" s="25"/>
    </row>
    <row r="35334">
      <c r="D35334" s="10"/>
      <c r="E35334" s="10"/>
      <c r="G35334" s="81"/>
      <c r="AU35334" s="25"/>
    </row>
    <row r="35335">
      <c r="D35335" s="10"/>
      <c r="E35335" s="10"/>
      <c r="G35335" s="81"/>
      <c r="AU35335" s="25"/>
    </row>
    <row r="35336">
      <c r="D35336" s="10"/>
      <c r="E35336" s="10"/>
      <c r="G35336" s="81"/>
      <c r="AU35336" s="25"/>
    </row>
    <row r="35337">
      <c r="D35337" s="10"/>
      <c r="E35337" s="10"/>
      <c r="G35337" s="81"/>
      <c r="AU35337" s="25"/>
    </row>
    <row r="35338">
      <c r="D35338" s="10"/>
      <c r="E35338" s="10"/>
      <c r="G35338" s="81"/>
      <c r="AU35338" s="25"/>
    </row>
    <row r="35339">
      <c r="D35339" s="10"/>
      <c r="E35339" s="10"/>
      <c r="G35339" s="81"/>
      <c r="AU35339" s="25"/>
    </row>
    <row r="35340">
      <c r="D35340" s="10"/>
      <c r="E35340" s="10"/>
      <c r="G35340" s="81"/>
      <c r="AU35340" s="25"/>
    </row>
    <row r="35341">
      <c r="D35341" s="10"/>
      <c r="E35341" s="10"/>
      <c r="G35341" s="81"/>
      <c r="AU35341" s="25"/>
    </row>
    <row r="35342">
      <c r="D35342" s="10"/>
      <c r="E35342" s="10"/>
      <c r="G35342" s="81"/>
      <c r="AU35342" s="25"/>
    </row>
    <row r="35343">
      <c r="D35343" s="10"/>
      <c r="E35343" s="10"/>
      <c r="G35343" s="81"/>
      <c r="AU35343" s="25"/>
    </row>
    <row r="35344">
      <c r="D35344" s="10"/>
      <c r="E35344" s="10"/>
      <c r="G35344" s="81"/>
      <c r="AU35344" s="25"/>
    </row>
    <row r="35345">
      <c r="D35345" s="10"/>
      <c r="E35345" s="10"/>
      <c r="G35345" s="81"/>
      <c r="AU35345" s="25"/>
    </row>
    <row r="35346">
      <c r="D35346" s="10"/>
      <c r="E35346" s="10"/>
      <c r="G35346" s="81"/>
      <c r="AU35346" s="25"/>
    </row>
    <row r="35347">
      <c r="D35347" s="10"/>
      <c r="E35347" s="10"/>
      <c r="G35347" s="81"/>
      <c r="AU35347" s="25"/>
    </row>
    <row r="35348">
      <c r="D35348" s="10"/>
      <c r="E35348" s="10"/>
      <c r="G35348" s="81"/>
      <c r="AU35348" s="25"/>
    </row>
    <row r="35349">
      <c r="D35349" s="10"/>
      <c r="E35349" s="10"/>
      <c r="G35349" s="81"/>
      <c r="AU35349" s="25"/>
    </row>
    <row r="35350">
      <c r="D35350" s="10"/>
      <c r="E35350" s="10"/>
      <c r="G35350" s="81"/>
      <c r="AU35350" s="25"/>
    </row>
    <row r="35351">
      <c r="D35351" s="10"/>
      <c r="E35351" s="10"/>
      <c r="G35351" s="81"/>
      <c r="AU35351" s="25"/>
    </row>
    <row r="35352">
      <c r="D35352" s="10"/>
      <c r="E35352" s="10"/>
      <c r="G35352" s="81"/>
      <c r="AU35352" s="25"/>
    </row>
    <row r="35353">
      <c r="D35353" s="10"/>
      <c r="E35353" s="10"/>
      <c r="G35353" s="81"/>
      <c r="AU35353" s="25"/>
    </row>
    <row r="35354">
      <c r="D35354" s="10"/>
      <c r="E35354" s="10"/>
      <c r="G35354" s="81"/>
      <c r="AU35354" s="25"/>
    </row>
    <row r="35355">
      <c r="D35355" s="10"/>
      <c r="E35355" s="10"/>
      <c r="G35355" s="81"/>
      <c r="AU35355" s="25"/>
    </row>
    <row r="35356">
      <c r="D35356" s="10"/>
      <c r="E35356" s="10"/>
      <c r="G35356" s="81"/>
      <c r="AU35356" s="25"/>
    </row>
    <row r="35357">
      <c r="D35357" s="10"/>
      <c r="E35357" s="10"/>
      <c r="G35357" s="81"/>
      <c r="AU35357" s="25"/>
    </row>
    <row r="35358">
      <c r="D35358" s="10"/>
      <c r="E35358" s="10"/>
      <c r="G35358" s="81"/>
      <c r="AU35358" s="25"/>
    </row>
    <row r="35359">
      <c r="D35359" s="10"/>
      <c r="E35359" s="10"/>
      <c r="G35359" s="81"/>
      <c r="AU35359" s="25"/>
    </row>
    <row r="35360">
      <c r="D35360" s="10"/>
      <c r="E35360" s="10"/>
      <c r="G35360" s="81"/>
      <c r="AU35360" s="25"/>
    </row>
    <row r="35361">
      <c r="D35361" s="10"/>
      <c r="E35361" s="10"/>
      <c r="G35361" s="81"/>
      <c r="AU35361" s="25"/>
    </row>
    <row r="35362">
      <c r="D35362" s="10"/>
      <c r="E35362" s="10"/>
      <c r="G35362" s="81"/>
      <c r="AU35362" s="25"/>
    </row>
    <row r="35363">
      <c r="D35363" s="10"/>
      <c r="E35363" s="10"/>
      <c r="G35363" s="81"/>
      <c r="AU35363" s="25"/>
    </row>
    <row r="35364">
      <c r="D35364" s="10"/>
      <c r="E35364" s="10"/>
      <c r="G35364" s="81"/>
      <c r="AU35364" s="25"/>
    </row>
    <row r="35365">
      <c r="D35365" s="10"/>
      <c r="E35365" s="10"/>
      <c r="G35365" s="81"/>
      <c r="AU35365" s="25"/>
    </row>
    <row r="35366">
      <c r="D35366" s="10"/>
      <c r="E35366" s="10"/>
      <c r="G35366" s="81"/>
      <c r="AU35366" s="25"/>
    </row>
    <row r="35367">
      <c r="D35367" s="10"/>
      <c r="E35367" s="10"/>
      <c r="G35367" s="81"/>
      <c r="AU35367" s="25"/>
    </row>
    <row r="35368">
      <c r="D35368" s="10"/>
      <c r="E35368" s="10"/>
      <c r="G35368" s="81"/>
      <c r="AU35368" s="25"/>
    </row>
    <row r="35369">
      <c r="D35369" s="10"/>
      <c r="E35369" s="10"/>
      <c r="G35369" s="81"/>
      <c r="AU35369" s="25"/>
    </row>
    <row r="35370">
      <c r="D35370" s="10"/>
      <c r="E35370" s="10"/>
      <c r="G35370" s="81"/>
      <c r="AU35370" s="25"/>
    </row>
    <row r="35371">
      <c r="D35371" s="10"/>
      <c r="E35371" s="10"/>
      <c r="G35371" s="81"/>
      <c r="AU35371" s="25"/>
    </row>
    <row r="35372">
      <c r="D35372" s="10"/>
      <c r="E35372" s="10"/>
      <c r="G35372" s="81"/>
      <c r="AU35372" s="25"/>
    </row>
    <row r="35373">
      <c r="D35373" s="10"/>
      <c r="E35373" s="10"/>
      <c r="G35373" s="81"/>
      <c r="AU35373" s="25"/>
    </row>
    <row r="35374">
      <c r="D35374" s="10"/>
      <c r="E35374" s="10"/>
      <c r="G35374" s="81"/>
      <c r="AU35374" s="25"/>
    </row>
    <row r="35375">
      <c r="D35375" s="10"/>
      <c r="E35375" s="10"/>
      <c r="G35375" s="81"/>
      <c r="AU35375" s="25"/>
    </row>
    <row r="35376">
      <c r="D35376" s="10"/>
      <c r="E35376" s="10"/>
      <c r="G35376" s="81"/>
      <c r="AU35376" s="25"/>
    </row>
    <row r="35377">
      <c r="D35377" s="10"/>
      <c r="E35377" s="10"/>
      <c r="G35377" s="81"/>
      <c r="AU35377" s="25"/>
    </row>
    <row r="35378">
      <c r="D35378" s="10"/>
      <c r="E35378" s="10"/>
      <c r="G35378" s="81"/>
      <c r="AU35378" s="25"/>
    </row>
    <row r="35379">
      <c r="D35379" s="10"/>
      <c r="E35379" s="10"/>
      <c r="G35379" s="81"/>
      <c r="AU35379" s="25"/>
    </row>
    <row r="35380">
      <c r="D35380" s="10"/>
      <c r="E35380" s="10"/>
      <c r="G35380" s="81"/>
      <c r="AU35380" s="25"/>
    </row>
    <row r="35381">
      <c r="D35381" s="10"/>
      <c r="E35381" s="10"/>
      <c r="G35381" s="81"/>
      <c r="AU35381" s="25"/>
    </row>
    <row r="35382">
      <c r="D35382" s="10"/>
      <c r="E35382" s="10"/>
      <c r="G35382" s="81"/>
      <c r="AU35382" s="25"/>
    </row>
    <row r="35383">
      <c r="D35383" s="10"/>
      <c r="E35383" s="10"/>
      <c r="G35383" s="81"/>
      <c r="AU35383" s="25"/>
    </row>
    <row r="35384">
      <c r="D35384" s="10"/>
      <c r="E35384" s="10"/>
      <c r="G35384" s="81"/>
      <c r="AU35384" s="25"/>
    </row>
    <row r="35385">
      <c r="D35385" s="10"/>
      <c r="E35385" s="10"/>
      <c r="G35385" s="81"/>
      <c r="AU35385" s="25"/>
    </row>
    <row r="35386">
      <c r="D35386" s="10"/>
      <c r="E35386" s="10"/>
      <c r="G35386" s="81"/>
      <c r="AU35386" s="25"/>
    </row>
    <row r="35387">
      <c r="D35387" s="10"/>
      <c r="E35387" s="10"/>
      <c r="G35387" s="81"/>
      <c r="AU35387" s="25"/>
    </row>
    <row r="35388">
      <c r="D35388" s="10"/>
      <c r="E35388" s="10"/>
      <c r="G35388" s="81"/>
      <c r="AU35388" s="25"/>
    </row>
    <row r="35389">
      <c r="D35389" s="10"/>
      <c r="E35389" s="10"/>
      <c r="G35389" s="81"/>
      <c r="AU35389" s="25"/>
    </row>
    <row r="35390">
      <c r="D35390" s="10"/>
      <c r="E35390" s="10"/>
      <c r="G35390" s="81"/>
      <c r="AU35390" s="25"/>
    </row>
    <row r="35391">
      <c r="D35391" s="10"/>
      <c r="E35391" s="10"/>
      <c r="G35391" s="81"/>
      <c r="AU35391" s="25"/>
    </row>
    <row r="35392">
      <c r="D35392" s="10"/>
      <c r="E35392" s="10"/>
      <c r="G35392" s="81"/>
      <c r="AU35392" s="25"/>
    </row>
    <row r="35393">
      <c r="D35393" s="10"/>
      <c r="E35393" s="10"/>
      <c r="G35393" s="81"/>
      <c r="AU35393" s="25"/>
    </row>
    <row r="35394">
      <c r="D35394" s="10"/>
      <c r="E35394" s="10"/>
      <c r="G35394" s="81"/>
      <c r="AU35394" s="25"/>
    </row>
    <row r="35395">
      <c r="D35395" s="10"/>
      <c r="E35395" s="10"/>
      <c r="G35395" s="81"/>
      <c r="AU35395" s="25"/>
    </row>
    <row r="35396">
      <c r="D35396" s="10"/>
      <c r="E35396" s="10"/>
      <c r="G35396" s="81"/>
      <c r="AU35396" s="25"/>
    </row>
    <row r="35397">
      <c r="D35397" s="10"/>
      <c r="E35397" s="10"/>
      <c r="G35397" s="81"/>
      <c r="AU35397" s="25"/>
    </row>
    <row r="35398">
      <c r="D35398" s="10"/>
      <c r="E35398" s="10"/>
      <c r="G35398" s="81"/>
      <c r="AU35398" s="25"/>
    </row>
    <row r="35399">
      <c r="D35399" s="10"/>
      <c r="E35399" s="10"/>
      <c r="G35399" s="81"/>
      <c r="AU35399" s="25"/>
    </row>
    <row r="35400">
      <c r="D35400" s="10"/>
      <c r="E35400" s="10"/>
      <c r="G35400" s="81"/>
      <c r="AU35400" s="25"/>
    </row>
    <row r="35401">
      <c r="D35401" s="10"/>
      <c r="E35401" s="10"/>
      <c r="G35401" s="81"/>
      <c r="AU35401" s="25"/>
    </row>
    <row r="35402">
      <c r="D35402" s="10"/>
      <c r="E35402" s="10"/>
      <c r="G35402" s="81"/>
      <c r="AU35402" s="25"/>
    </row>
    <row r="35403">
      <c r="D35403" s="10"/>
      <c r="E35403" s="10"/>
      <c r="G35403" s="81"/>
      <c r="AU35403" s="25"/>
    </row>
    <row r="35404">
      <c r="D35404" s="10"/>
      <c r="E35404" s="10"/>
      <c r="G35404" s="81"/>
      <c r="AU35404" s="25"/>
    </row>
    <row r="35405">
      <c r="D35405" s="10"/>
      <c r="E35405" s="10"/>
      <c r="G35405" s="81"/>
      <c r="AU35405" s="25"/>
    </row>
    <row r="35406">
      <c r="D35406" s="10"/>
      <c r="E35406" s="10"/>
      <c r="G35406" s="81"/>
      <c r="AU35406" s="25"/>
    </row>
    <row r="35407">
      <c r="D35407" s="10"/>
      <c r="E35407" s="10"/>
      <c r="G35407" s="81"/>
      <c r="AU35407" s="25"/>
    </row>
    <row r="35408">
      <c r="D35408" s="10"/>
      <c r="E35408" s="10"/>
      <c r="G35408" s="81"/>
      <c r="AU35408" s="25"/>
    </row>
    <row r="35409">
      <c r="D35409" s="10"/>
      <c r="E35409" s="10"/>
      <c r="G35409" s="81"/>
      <c r="AU35409" s="25"/>
    </row>
    <row r="35410">
      <c r="D35410" s="10"/>
      <c r="E35410" s="10"/>
      <c r="G35410" s="81"/>
      <c r="AU35410" s="25"/>
    </row>
    <row r="35411">
      <c r="D35411" s="10"/>
      <c r="E35411" s="10"/>
      <c r="G35411" s="81"/>
      <c r="AU35411" s="25"/>
    </row>
    <row r="35412">
      <c r="D35412" s="10"/>
      <c r="E35412" s="10"/>
      <c r="G35412" s="81"/>
      <c r="AU35412" s="25"/>
    </row>
    <row r="35413">
      <c r="D35413" s="10"/>
      <c r="E35413" s="10"/>
      <c r="G35413" s="81"/>
      <c r="AU35413" s="25"/>
    </row>
    <row r="35414">
      <c r="D35414" s="10"/>
      <c r="E35414" s="10"/>
      <c r="G35414" s="81"/>
      <c r="AU35414" s="25"/>
    </row>
    <row r="35415">
      <c r="D35415" s="10"/>
      <c r="E35415" s="10"/>
      <c r="G35415" s="81"/>
      <c r="AU35415" s="25"/>
    </row>
    <row r="35416">
      <c r="D35416" s="10"/>
      <c r="E35416" s="10"/>
      <c r="G35416" s="81"/>
      <c r="AU35416" s="25"/>
    </row>
    <row r="35417">
      <c r="D35417" s="10"/>
      <c r="E35417" s="10"/>
      <c r="G35417" s="81"/>
      <c r="AU35417" s="25"/>
    </row>
    <row r="35418">
      <c r="D35418" s="10"/>
      <c r="E35418" s="10"/>
      <c r="G35418" s="81"/>
      <c r="AU35418" s="25"/>
    </row>
    <row r="35419">
      <c r="D35419" s="10"/>
      <c r="E35419" s="10"/>
      <c r="G35419" s="81"/>
      <c r="AU35419" s="25"/>
    </row>
    <row r="35420">
      <c r="D35420" s="10"/>
      <c r="E35420" s="10"/>
      <c r="G35420" s="81"/>
      <c r="AU35420" s="25"/>
    </row>
    <row r="35421">
      <c r="D35421" s="10"/>
      <c r="E35421" s="10"/>
      <c r="G35421" s="81"/>
      <c r="AU35421" s="25"/>
    </row>
    <row r="35422">
      <c r="D35422" s="10"/>
      <c r="E35422" s="10"/>
      <c r="G35422" s="81"/>
      <c r="AU35422" s="25"/>
    </row>
    <row r="35423">
      <c r="D35423" s="10"/>
      <c r="E35423" s="10"/>
      <c r="G35423" s="81"/>
      <c r="AU35423" s="25"/>
    </row>
    <row r="35424">
      <c r="D35424" s="10"/>
      <c r="E35424" s="10"/>
      <c r="G35424" s="81"/>
      <c r="AU35424" s="25"/>
    </row>
    <row r="35425">
      <c r="D35425" s="10"/>
      <c r="E35425" s="10"/>
      <c r="G35425" s="81"/>
      <c r="AU35425" s="25"/>
    </row>
    <row r="35426">
      <c r="D35426" s="10"/>
      <c r="E35426" s="10"/>
      <c r="G35426" s="81"/>
      <c r="AU35426" s="25"/>
    </row>
    <row r="35427">
      <c r="D35427" s="10"/>
      <c r="E35427" s="10"/>
      <c r="G35427" s="81"/>
      <c r="AU35427" s="25"/>
    </row>
    <row r="35428">
      <c r="D35428" s="10"/>
      <c r="E35428" s="10"/>
      <c r="G35428" s="81"/>
      <c r="AU35428" s="25"/>
    </row>
    <row r="35429">
      <c r="D35429" s="10"/>
      <c r="E35429" s="10"/>
      <c r="G35429" s="81"/>
      <c r="AU35429" s="25"/>
    </row>
    <row r="35430">
      <c r="D35430" s="10"/>
      <c r="E35430" s="10"/>
      <c r="G35430" s="81"/>
      <c r="AU35430" s="25"/>
    </row>
    <row r="35431">
      <c r="D35431" s="10"/>
      <c r="E35431" s="10"/>
      <c r="G35431" s="81"/>
      <c r="AU35431" s="25"/>
    </row>
    <row r="35432">
      <c r="D35432" s="10"/>
      <c r="E35432" s="10"/>
      <c r="G35432" s="81"/>
      <c r="AU35432" s="25"/>
    </row>
    <row r="35433">
      <c r="D35433" s="10"/>
      <c r="E35433" s="10"/>
      <c r="G35433" s="81"/>
      <c r="AU35433" s="25"/>
    </row>
    <row r="35434">
      <c r="D35434" s="10"/>
      <c r="E35434" s="10"/>
      <c r="G35434" s="81"/>
      <c r="AU35434" s="25"/>
    </row>
    <row r="35435">
      <c r="D35435" s="10"/>
      <c r="E35435" s="10"/>
      <c r="G35435" s="81"/>
      <c r="AU35435" s="25"/>
    </row>
    <row r="35436">
      <c r="D35436" s="10"/>
      <c r="E35436" s="10"/>
      <c r="G35436" s="81"/>
      <c r="AU35436" s="25"/>
    </row>
    <row r="35437">
      <c r="D35437" s="10"/>
      <c r="E35437" s="10"/>
      <c r="G35437" s="81"/>
      <c r="AU35437" s="25"/>
    </row>
    <row r="35438">
      <c r="D35438" s="10"/>
      <c r="E35438" s="10"/>
      <c r="G35438" s="81"/>
      <c r="AU35438" s="25"/>
    </row>
    <row r="35439">
      <c r="D35439" s="10"/>
      <c r="E35439" s="10"/>
      <c r="G35439" s="81"/>
      <c r="AU35439" s="25"/>
    </row>
    <row r="35440">
      <c r="D35440" s="10"/>
      <c r="E35440" s="10"/>
      <c r="G35440" s="81"/>
      <c r="AU35440" s="25"/>
    </row>
    <row r="35441">
      <c r="D35441" s="10"/>
      <c r="E35441" s="10"/>
      <c r="G35441" s="81"/>
      <c r="AU35441" s="25"/>
    </row>
    <row r="35442">
      <c r="D35442" s="10"/>
      <c r="E35442" s="10"/>
      <c r="G35442" s="81"/>
      <c r="AU35442" s="25"/>
    </row>
    <row r="35443">
      <c r="D35443" s="10"/>
      <c r="E35443" s="10"/>
      <c r="G35443" s="81"/>
      <c r="AU35443" s="25"/>
    </row>
    <row r="35444">
      <c r="D35444" s="10"/>
      <c r="E35444" s="10"/>
      <c r="G35444" s="81"/>
      <c r="AU35444" s="25"/>
    </row>
    <row r="35445">
      <c r="D35445" s="10"/>
      <c r="E35445" s="10"/>
      <c r="G35445" s="81"/>
      <c r="AU35445" s="25"/>
    </row>
    <row r="35446">
      <c r="D35446" s="10"/>
      <c r="E35446" s="10"/>
      <c r="G35446" s="81"/>
      <c r="AU35446" s="25"/>
    </row>
    <row r="35447">
      <c r="D35447" s="10"/>
      <c r="E35447" s="10"/>
      <c r="G35447" s="81"/>
      <c r="AU35447" s="25"/>
    </row>
    <row r="35448">
      <c r="D35448" s="10"/>
      <c r="E35448" s="10"/>
      <c r="G35448" s="81"/>
      <c r="AU35448" s="25"/>
    </row>
    <row r="35449">
      <c r="D35449" s="10"/>
      <c r="E35449" s="10"/>
      <c r="G35449" s="81"/>
      <c r="AU35449" s="25"/>
    </row>
    <row r="35450">
      <c r="D35450" s="10"/>
      <c r="E35450" s="10"/>
      <c r="G35450" s="81"/>
      <c r="AU35450" s="25"/>
    </row>
    <row r="35451">
      <c r="D35451" s="10"/>
      <c r="E35451" s="10"/>
      <c r="G35451" s="81"/>
      <c r="AU35451" s="25"/>
    </row>
    <row r="35452">
      <c r="D35452" s="10"/>
      <c r="E35452" s="10"/>
      <c r="G35452" s="81"/>
      <c r="AU35452" s="25"/>
    </row>
    <row r="35453">
      <c r="D35453" s="10"/>
      <c r="E35453" s="10"/>
      <c r="G35453" s="81"/>
      <c r="AU35453" s="25"/>
    </row>
    <row r="35454">
      <c r="D35454" s="10"/>
      <c r="E35454" s="10"/>
      <c r="G35454" s="81"/>
      <c r="AU35454" s="25"/>
    </row>
    <row r="35455">
      <c r="D35455" s="10"/>
      <c r="E35455" s="10"/>
      <c r="G35455" s="81"/>
      <c r="AU35455" s="25"/>
    </row>
    <row r="35456">
      <c r="D35456" s="10"/>
      <c r="E35456" s="10"/>
      <c r="G35456" s="81"/>
      <c r="AU35456" s="25"/>
    </row>
    <row r="35457">
      <c r="D35457" s="10"/>
      <c r="E35457" s="10"/>
      <c r="G35457" s="81"/>
      <c r="AU35457" s="25"/>
    </row>
    <row r="35458">
      <c r="D35458" s="10"/>
      <c r="E35458" s="10"/>
      <c r="G35458" s="81"/>
      <c r="AU35458" s="25"/>
    </row>
    <row r="35459">
      <c r="D35459" s="10"/>
      <c r="E35459" s="10"/>
      <c r="G35459" s="81"/>
      <c r="AU35459" s="25"/>
    </row>
    <row r="35460">
      <c r="D35460" s="10"/>
      <c r="E35460" s="10"/>
      <c r="G35460" s="81"/>
      <c r="AU35460" s="25"/>
    </row>
    <row r="35461">
      <c r="D35461" s="10"/>
      <c r="E35461" s="10"/>
      <c r="G35461" s="81"/>
      <c r="AU35461" s="25"/>
    </row>
    <row r="35462">
      <c r="D35462" s="10"/>
      <c r="E35462" s="10"/>
      <c r="G35462" s="81"/>
      <c r="AU35462" s="25"/>
    </row>
    <row r="35463">
      <c r="D35463" s="10"/>
      <c r="E35463" s="10"/>
      <c r="G35463" s="81"/>
      <c r="AU35463" s="25"/>
    </row>
    <row r="35464">
      <c r="D35464" s="10"/>
      <c r="E35464" s="10"/>
      <c r="G35464" s="81"/>
      <c r="AU35464" s="25"/>
    </row>
    <row r="35465">
      <c r="D35465" s="10"/>
      <c r="E35465" s="10"/>
      <c r="G35465" s="81"/>
      <c r="AU35465" s="25"/>
    </row>
    <row r="35466">
      <c r="D35466" s="10"/>
      <c r="E35466" s="10"/>
      <c r="G35466" s="81"/>
      <c r="AU35466" s="25"/>
    </row>
    <row r="35467">
      <c r="D35467" s="10"/>
      <c r="E35467" s="10"/>
      <c r="G35467" s="81"/>
      <c r="AU35467" s="25"/>
    </row>
    <row r="35468">
      <c r="D35468" s="10"/>
      <c r="E35468" s="10"/>
      <c r="G35468" s="81"/>
      <c r="AU35468" s="25"/>
    </row>
    <row r="35469">
      <c r="D35469" s="10"/>
      <c r="E35469" s="10"/>
      <c r="G35469" s="81"/>
      <c r="AU35469" s="25"/>
    </row>
    <row r="35470">
      <c r="D35470" s="10"/>
      <c r="E35470" s="10"/>
      <c r="G35470" s="81"/>
      <c r="AU35470" s="25"/>
    </row>
    <row r="35471">
      <c r="D35471" s="10"/>
      <c r="E35471" s="10"/>
      <c r="G35471" s="81"/>
      <c r="AU35471" s="25"/>
    </row>
    <row r="35472">
      <c r="D35472" s="10"/>
      <c r="E35472" s="10"/>
      <c r="G35472" s="81"/>
      <c r="AU35472" s="25"/>
    </row>
    <row r="35473">
      <c r="D35473" s="10"/>
      <c r="E35473" s="10"/>
      <c r="G35473" s="81"/>
      <c r="AU35473" s="25"/>
    </row>
    <row r="35474">
      <c r="D35474" s="10"/>
      <c r="E35474" s="10"/>
      <c r="G35474" s="81"/>
      <c r="AU35474" s="25"/>
    </row>
    <row r="35475">
      <c r="D35475" s="10"/>
      <c r="E35475" s="10"/>
      <c r="G35475" s="81"/>
      <c r="AU35475" s="25"/>
    </row>
    <row r="35476">
      <c r="D35476" s="10"/>
      <c r="E35476" s="10"/>
      <c r="G35476" s="81"/>
      <c r="AU35476" s="25"/>
    </row>
    <row r="35477">
      <c r="D35477" s="10"/>
      <c r="E35477" s="10"/>
      <c r="G35477" s="81"/>
      <c r="AU35477" s="25"/>
    </row>
    <row r="35478">
      <c r="D35478" s="10"/>
      <c r="E35478" s="10"/>
      <c r="G35478" s="81"/>
      <c r="AU35478" s="25"/>
    </row>
    <row r="35479">
      <c r="D35479" s="10"/>
      <c r="E35479" s="10"/>
      <c r="G35479" s="81"/>
      <c r="AU35479" s="25"/>
    </row>
    <row r="35480">
      <c r="D35480" s="10"/>
      <c r="E35480" s="10"/>
      <c r="G35480" s="81"/>
      <c r="AU35480" s="25"/>
    </row>
    <row r="35481">
      <c r="D35481" s="10"/>
      <c r="E35481" s="10"/>
      <c r="G35481" s="81"/>
      <c r="AU35481" s="25"/>
    </row>
    <row r="35482">
      <c r="D35482" s="10"/>
      <c r="E35482" s="10"/>
      <c r="G35482" s="81"/>
      <c r="AU35482" s="25"/>
    </row>
    <row r="35483">
      <c r="D35483" s="10"/>
      <c r="E35483" s="10"/>
      <c r="G35483" s="81"/>
      <c r="AU35483" s="25"/>
    </row>
    <row r="35484">
      <c r="D35484" s="10"/>
      <c r="E35484" s="10"/>
      <c r="G35484" s="81"/>
      <c r="AU35484" s="25"/>
    </row>
    <row r="35485">
      <c r="D35485" s="10"/>
      <c r="E35485" s="10"/>
      <c r="G35485" s="81"/>
      <c r="AU35485" s="25"/>
    </row>
    <row r="35486">
      <c r="D35486" s="10"/>
      <c r="E35486" s="10"/>
      <c r="G35486" s="81"/>
      <c r="AU35486" s="25"/>
    </row>
    <row r="35487">
      <c r="D35487" s="10"/>
      <c r="E35487" s="10"/>
      <c r="G35487" s="81"/>
      <c r="AU35487" s="25"/>
    </row>
    <row r="35488">
      <c r="D35488" s="10"/>
      <c r="E35488" s="10"/>
      <c r="G35488" s="81"/>
      <c r="AU35488" s="25"/>
    </row>
    <row r="35489">
      <c r="D35489" s="10"/>
      <c r="E35489" s="10"/>
      <c r="G35489" s="81"/>
      <c r="AU35489" s="25"/>
    </row>
    <row r="35490">
      <c r="D35490" s="10"/>
      <c r="E35490" s="10"/>
      <c r="G35490" s="81"/>
      <c r="AU35490" s="25"/>
    </row>
    <row r="35491">
      <c r="D35491" s="10"/>
      <c r="E35491" s="10"/>
      <c r="G35491" s="81"/>
      <c r="AU35491" s="25"/>
    </row>
    <row r="35492">
      <c r="D35492" s="10"/>
      <c r="E35492" s="10"/>
      <c r="G35492" s="81"/>
      <c r="AU35492" s="25"/>
    </row>
    <row r="35493">
      <c r="D35493" s="10"/>
      <c r="E35493" s="10"/>
      <c r="G35493" s="81"/>
      <c r="AU35493" s="25"/>
    </row>
    <row r="35494">
      <c r="D35494" s="10"/>
      <c r="E35494" s="10"/>
      <c r="G35494" s="81"/>
      <c r="AU35494" s="25"/>
    </row>
    <row r="35495">
      <c r="D35495" s="10"/>
      <c r="E35495" s="10"/>
      <c r="G35495" s="81"/>
      <c r="AU35495" s="25"/>
    </row>
    <row r="35496">
      <c r="D35496" s="10"/>
      <c r="E35496" s="10"/>
      <c r="G35496" s="81"/>
      <c r="AU35496" s="25"/>
    </row>
    <row r="35497">
      <c r="D35497" s="10"/>
      <c r="E35497" s="10"/>
      <c r="G35497" s="81"/>
      <c r="AU35497" s="25"/>
    </row>
    <row r="35498">
      <c r="D35498" s="10"/>
      <c r="E35498" s="10"/>
      <c r="G35498" s="81"/>
      <c r="AU35498" s="25"/>
    </row>
    <row r="35499">
      <c r="D35499" s="10"/>
      <c r="E35499" s="10"/>
      <c r="G35499" s="81"/>
      <c r="AU35499" s="25"/>
    </row>
    <row r="35500">
      <c r="D35500" s="10"/>
      <c r="E35500" s="10"/>
      <c r="G35500" s="81"/>
      <c r="AU35500" s="25"/>
    </row>
    <row r="35501">
      <c r="D35501" s="10"/>
      <c r="E35501" s="10"/>
      <c r="G35501" s="81"/>
      <c r="AU35501" s="25"/>
    </row>
    <row r="35502">
      <c r="D35502" s="10"/>
      <c r="E35502" s="10"/>
      <c r="G35502" s="81"/>
      <c r="AU35502" s="25"/>
    </row>
    <row r="35503">
      <c r="D35503" s="10"/>
      <c r="E35503" s="10"/>
      <c r="G35503" s="81"/>
      <c r="AU35503" s="25"/>
    </row>
    <row r="35504">
      <c r="D35504" s="10"/>
      <c r="E35504" s="10"/>
      <c r="G35504" s="81"/>
      <c r="AU35504" s="25"/>
    </row>
    <row r="35505">
      <c r="D35505" s="10"/>
      <c r="E35505" s="10"/>
      <c r="G35505" s="81"/>
      <c r="AU35505" s="25"/>
    </row>
    <row r="35506">
      <c r="D35506" s="10"/>
      <c r="E35506" s="10"/>
      <c r="G35506" s="81"/>
      <c r="AU35506" s="25"/>
    </row>
    <row r="35507">
      <c r="D35507" s="10"/>
      <c r="E35507" s="10"/>
      <c r="G35507" s="81"/>
      <c r="AU35507" s="25"/>
    </row>
    <row r="35508">
      <c r="D35508" s="10"/>
      <c r="E35508" s="10"/>
      <c r="G35508" s="81"/>
      <c r="AU35508" s="25"/>
    </row>
    <row r="35509">
      <c r="D35509" s="10"/>
      <c r="E35509" s="10"/>
      <c r="G35509" s="81"/>
      <c r="AU35509" s="25"/>
    </row>
    <row r="35510">
      <c r="D35510" s="10"/>
      <c r="E35510" s="10"/>
      <c r="G35510" s="81"/>
      <c r="AU35510" s="25"/>
    </row>
    <row r="35511">
      <c r="D35511" s="10"/>
      <c r="E35511" s="10"/>
      <c r="G35511" s="81"/>
      <c r="AU35511" s="25"/>
    </row>
    <row r="35512">
      <c r="D35512" s="10"/>
      <c r="E35512" s="10"/>
      <c r="G35512" s="81"/>
      <c r="AU35512" s="25"/>
    </row>
    <row r="35513">
      <c r="D35513" s="10"/>
      <c r="E35513" s="10"/>
      <c r="G35513" s="81"/>
      <c r="AU35513" s="25"/>
    </row>
    <row r="35514">
      <c r="D35514" s="10"/>
      <c r="E35514" s="10"/>
      <c r="G35514" s="81"/>
      <c r="AU35514" s="25"/>
    </row>
    <row r="35515">
      <c r="D35515" s="10"/>
      <c r="E35515" s="10"/>
      <c r="G35515" s="81"/>
      <c r="AU35515" s="25"/>
    </row>
    <row r="35516">
      <c r="D35516" s="10"/>
      <c r="E35516" s="10"/>
      <c r="G35516" s="81"/>
      <c r="AU35516" s="25"/>
    </row>
    <row r="35517">
      <c r="D35517" s="10"/>
      <c r="E35517" s="10"/>
      <c r="G35517" s="81"/>
      <c r="AU35517" s="25"/>
    </row>
    <row r="35518">
      <c r="D35518" s="10"/>
      <c r="E35518" s="10"/>
      <c r="G35518" s="81"/>
      <c r="AU35518" s="25"/>
    </row>
    <row r="35519">
      <c r="D35519" s="10"/>
      <c r="E35519" s="10"/>
      <c r="G35519" s="81"/>
      <c r="AU35519" s="25"/>
    </row>
    <row r="35520">
      <c r="D35520" s="10"/>
      <c r="E35520" s="10"/>
      <c r="G35520" s="81"/>
      <c r="AU35520" s="25"/>
    </row>
    <row r="35521">
      <c r="D35521" s="10"/>
      <c r="E35521" s="10"/>
      <c r="G35521" s="81"/>
      <c r="AU35521" s="25"/>
    </row>
    <row r="35522">
      <c r="D35522" s="10"/>
      <c r="E35522" s="10"/>
      <c r="G35522" s="81"/>
      <c r="AU35522" s="25"/>
    </row>
    <row r="35523">
      <c r="D35523" s="10"/>
      <c r="E35523" s="10"/>
      <c r="G35523" s="81"/>
      <c r="AU35523" s="25"/>
    </row>
    <row r="35524">
      <c r="D35524" s="10"/>
      <c r="E35524" s="10"/>
      <c r="G35524" s="81"/>
      <c r="AU35524" s="25"/>
    </row>
    <row r="35525">
      <c r="D35525" s="10"/>
      <c r="E35525" s="10"/>
      <c r="G35525" s="81"/>
      <c r="AU35525" s="25"/>
    </row>
    <row r="35526">
      <c r="D35526" s="10"/>
      <c r="E35526" s="10"/>
      <c r="G35526" s="81"/>
      <c r="AU35526" s="25"/>
    </row>
    <row r="35527">
      <c r="D35527" s="10"/>
      <c r="E35527" s="10"/>
      <c r="G35527" s="81"/>
      <c r="AU35527" s="25"/>
    </row>
    <row r="35528">
      <c r="D35528" s="10"/>
      <c r="E35528" s="10"/>
      <c r="G35528" s="81"/>
      <c r="AU35528" s="25"/>
    </row>
    <row r="35529">
      <c r="D35529" s="10"/>
      <c r="E35529" s="10"/>
      <c r="G35529" s="81"/>
      <c r="AU35529" s="25"/>
    </row>
    <row r="35530">
      <c r="D35530" s="10"/>
      <c r="E35530" s="10"/>
      <c r="G35530" s="81"/>
      <c r="AU35530" s="25"/>
    </row>
    <row r="35531">
      <c r="D35531" s="10"/>
      <c r="E35531" s="10"/>
      <c r="G35531" s="81"/>
      <c r="AU35531" s="25"/>
    </row>
    <row r="35532">
      <c r="D35532" s="10"/>
      <c r="E35532" s="10"/>
      <c r="G35532" s="81"/>
      <c r="AU35532" s="25"/>
    </row>
    <row r="35533">
      <c r="D35533" s="10"/>
      <c r="E35533" s="10"/>
      <c r="G35533" s="81"/>
      <c r="AU35533" s="25"/>
    </row>
    <row r="35534">
      <c r="D35534" s="10"/>
      <c r="E35534" s="10"/>
      <c r="G35534" s="81"/>
      <c r="AU35534" s="25"/>
    </row>
    <row r="35535">
      <c r="D35535" s="10"/>
      <c r="E35535" s="10"/>
      <c r="G35535" s="81"/>
      <c r="AU35535" s="25"/>
    </row>
    <row r="35536">
      <c r="D35536" s="10"/>
      <c r="E35536" s="10"/>
      <c r="G35536" s="81"/>
      <c r="AU35536" s="25"/>
    </row>
    <row r="35537">
      <c r="D35537" s="10"/>
      <c r="E35537" s="10"/>
      <c r="G35537" s="81"/>
      <c r="AU35537" s="25"/>
    </row>
    <row r="35538">
      <c r="D35538" s="10"/>
      <c r="E35538" s="10"/>
      <c r="G35538" s="81"/>
      <c r="AU35538" s="25"/>
    </row>
    <row r="35539">
      <c r="D35539" s="10"/>
      <c r="E35539" s="10"/>
      <c r="G35539" s="81"/>
      <c r="AU35539" s="25"/>
    </row>
    <row r="35540">
      <c r="D35540" s="10"/>
      <c r="E35540" s="10"/>
      <c r="G35540" s="81"/>
      <c r="AU35540" s="25"/>
    </row>
    <row r="35541">
      <c r="D35541" s="10"/>
      <c r="E35541" s="10"/>
      <c r="G35541" s="81"/>
      <c r="AU35541" s="25"/>
    </row>
    <row r="35542">
      <c r="D35542" s="10"/>
      <c r="E35542" s="10"/>
      <c r="G35542" s="81"/>
      <c r="AU35542" s="25"/>
    </row>
    <row r="35543">
      <c r="D35543" s="10"/>
      <c r="E35543" s="10"/>
      <c r="G35543" s="81"/>
      <c r="AU35543" s="25"/>
    </row>
    <row r="35544">
      <c r="D35544" s="10"/>
      <c r="E35544" s="10"/>
      <c r="G35544" s="81"/>
      <c r="AU35544" s="25"/>
    </row>
    <row r="35545">
      <c r="D35545" s="10"/>
      <c r="E35545" s="10"/>
      <c r="G35545" s="81"/>
      <c r="AU35545" s="25"/>
    </row>
    <row r="35546">
      <c r="D35546" s="10"/>
      <c r="E35546" s="10"/>
      <c r="G35546" s="81"/>
      <c r="AU35546" s="25"/>
    </row>
    <row r="35547">
      <c r="D35547" s="10"/>
      <c r="E35547" s="10"/>
      <c r="G35547" s="81"/>
      <c r="AU35547" s="25"/>
    </row>
    <row r="35548">
      <c r="D35548" s="10"/>
      <c r="E35548" s="10"/>
      <c r="G35548" s="81"/>
      <c r="AU35548" s="25"/>
    </row>
    <row r="35549">
      <c r="D35549" s="10"/>
      <c r="E35549" s="10"/>
      <c r="G35549" s="81"/>
      <c r="AU35549" s="25"/>
    </row>
    <row r="35550">
      <c r="D35550" s="10"/>
      <c r="E35550" s="10"/>
      <c r="G35550" s="81"/>
      <c r="AU35550" s="25"/>
    </row>
    <row r="35551">
      <c r="D35551" s="10"/>
      <c r="E35551" s="10"/>
      <c r="G35551" s="81"/>
      <c r="AU35551" s="25"/>
    </row>
    <row r="35552">
      <c r="D35552" s="10"/>
      <c r="E35552" s="10"/>
      <c r="G35552" s="81"/>
      <c r="AU35552" s="25"/>
    </row>
    <row r="35553">
      <c r="D35553" s="10"/>
      <c r="E35553" s="10"/>
      <c r="G35553" s="81"/>
      <c r="AU35553" s="25"/>
    </row>
    <row r="35554">
      <c r="D35554" s="10"/>
      <c r="E35554" s="10"/>
      <c r="G35554" s="81"/>
      <c r="AU35554" s="25"/>
    </row>
    <row r="35555">
      <c r="D35555" s="10"/>
      <c r="E35555" s="10"/>
      <c r="G35555" s="81"/>
      <c r="AU35555" s="25"/>
    </row>
    <row r="35556">
      <c r="D35556" s="10"/>
      <c r="E35556" s="10"/>
      <c r="G35556" s="81"/>
      <c r="AU35556" s="25"/>
    </row>
    <row r="35557">
      <c r="D35557" s="10"/>
      <c r="E35557" s="10"/>
      <c r="G35557" s="81"/>
      <c r="AU35557" s="25"/>
    </row>
    <row r="35558">
      <c r="D35558" s="10"/>
      <c r="E35558" s="10"/>
      <c r="G35558" s="81"/>
      <c r="AU35558" s="25"/>
    </row>
    <row r="35559">
      <c r="D35559" s="10"/>
      <c r="E35559" s="10"/>
      <c r="G35559" s="81"/>
      <c r="AU35559" s="25"/>
    </row>
    <row r="35560">
      <c r="D35560" s="10"/>
      <c r="E35560" s="10"/>
      <c r="G35560" s="81"/>
      <c r="AU35560" s="25"/>
    </row>
    <row r="35561">
      <c r="D35561" s="10"/>
      <c r="E35561" s="10"/>
      <c r="G35561" s="81"/>
      <c r="AU35561" s="25"/>
    </row>
    <row r="35562">
      <c r="D35562" s="10"/>
      <c r="E35562" s="10"/>
      <c r="G35562" s="81"/>
      <c r="AU35562" s="25"/>
    </row>
    <row r="35563">
      <c r="D35563" s="10"/>
      <c r="E35563" s="10"/>
      <c r="G35563" s="81"/>
      <c r="AU35563" s="25"/>
    </row>
    <row r="35564">
      <c r="D35564" s="10"/>
      <c r="E35564" s="10"/>
      <c r="G35564" s="81"/>
      <c r="AU35564" s="25"/>
    </row>
    <row r="35565">
      <c r="D35565" s="10"/>
      <c r="E35565" s="10"/>
      <c r="G35565" s="81"/>
      <c r="AU35565" s="25"/>
    </row>
    <row r="35566">
      <c r="D35566" s="10"/>
      <c r="E35566" s="10"/>
      <c r="G35566" s="81"/>
      <c r="AU35566" s="25"/>
    </row>
    <row r="35567">
      <c r="D35567" s="10"/>
      <c r="E35567" s="10"/>
      <c r="G35567" s="81"/>
      <c r="AU35567" s="25"/>
    </row>
    <row r="35568">
      <c r="D35568" s="10"/>
      <c r="E35568" s="10"/>
      <c r="G35568" s="81"/>
      <c r="AU35568" s="25"/>
    </row>
    <row r="35569">
      <c r="D35569" s="10"/>
      <c r="E35569" s="10"/>
      <c r="G35569" s="81"/>
      <c r="AU35569" s="25"/>
    </row>
    <row r="35570">
      <c r="D35570" s="10"/>
      <c r="E35570" s="10"/>
      <c r="G35570" s="81"/>
      <c r="AU35570" s="25"/>
    </row>
    <row r="35571">
      <c r="D35571" s="10"/>
      <c r="E35571" s="10"/>
      <c r="G35571" s="81"/>
      <c r="AU35571" s="25"/>
    </row>
    <row r="35572">
      <c r="D35572" s="10"/>
      <c r="E35572" s="10"/>
      <c r="G35572" s="81"/>
      <c r="AU35572" s="25"/>
    </row>
    <row r="35573">
      <c r="D35573" s="10"/>
      <c r="E35573" s="10"/>
      <c r="G35573" s="81"/>
      <c r="AU35573" s="25"/>
    </row>
    <row r="35574">
      <c r="D35574" s="10"/>
      <c r="E35574" s="10"/>
      <c r="G35574" s="81"/>
      <c r="AU35574" s="25"/>
    </row>
    <row r="35575">
      <c r="D35575" s="10"/>
      <c r="E35575" s="10"/>
      <c r="G35575" s="81"/>
      <c r="AU35575" s="25"/>
    </row>
    <row r="35576">
      <c r="D35576" s="10"/>
      <c r="E35576" s="10"/>
      <c r="G35576" s="81"/>
      <c r="AU35576" s="25"/>
    </row>
    <row r="35577">
      <c r="D35577" s="10"/>
      <c r="E35577" s="10"/>
      <c r="G35577" s="81"/>
      <c r="AU35577" s="25"/>
    </row>
    <row r="35578">
      <c r="D35578" s="10"/>
      <c r="E35578" s="10"/>
      <c r="G35578" s="81"/>
      <c r="AU35578" s="25"/>
    </row>
    <row r="35579">
      <c r="D35579" s="10"/>
      <c r="E35579" s="10"/>
      <c r="G35579" s="81"/>
      <c r="AU35579" s="25"/>
    </row>
    <row r="35580">
      <c r="D35580" s="10"/>
      <c r="E35580" s="10"/>
      <c r="G35580" s="81"/>
      <c r="AU35580" s="25"/>
    </row>
    <row r="35581">
      <c r="D35581" s="10"/>
      <c r="E35581" s="10"/>
      <c r="G35581" s="81"/>
      <c r="AU35581" s="25"/>
    </row>
    <row r="35582">
      <c r="D35582" s="10"/>
      <c r="E35582" s="10"/>
      <c r="G35582" s="81"/>
      <c r="AU35582" s="25"/>
    </row>
    <row r="35583">
      <c r="D35583" s="10"/>
      <c r="E35583" s="10"/>
      <c r="G35583" s="81"/>
      <c r="AU35583" s="25"/>
    </row>
    <row r="35584">
      <c r="D35584" s="10"/>
      <c r="E35584" s="10"/>
      <c r="G35584" s="81"/>
      <c r="AU35584" s="25"/>
    </row>
    <row r="35585">
      <c r="D35585" s="10"/>
      <c r="E35585" s="10"/>
      <c r="G35585" s="81"/>
      <c r="AU35585" s="25"/>
    </row>
    <row r="35586">
      <c r="D35586" s="10"/>
      <c r="E35586" s="10"/>
      <c r="G35586" s="81"/>
      <c r="AU35586" s="25"/>
    </row>
    <row r="35587">
      <c r="D35587" s="10"/>
      <c r="E35587" s="10"/>
      <c r="G35587" s="81"/>
      <c r="AU35587" s="25"/>
    </row>
    <row r="35588">
      <c r="D35588" s="10"/>
      <c r="E35588" s="10"/>
      <c r="G35588" s="81"/>
      <c r="AU35588" s="25"/>
    </row>
    <row r="35589">
      <c r="D35589" s="10"/>
      <c r="E35589" s="10"/>
      <c r="G35589" s="81"/>
      <c r="AU35589" s="25"/>
    </row>
    <row r="35590">
      <c r="D35590" s="10"/>
      <c r="E35590" s="10"/>
      <c r="G35590" s="81"/>
      <c r="AU35590" s="25"/>
    </row>
    <row r="35591">
      <c r="D35591" s="10"/>
      <c r="E35591" s="10"/>
      <c r="G35591" s="81"/>
      <c r="AU35591" s="25"/>
    </row>
    <row r="35592">
      <c r="D35592" s="10"/>
      <c r="E35592" s="10"/>
      <c r="G35592" s="81"/>
      <c r="AU35592" s="25"/>
    </row>
    <row r="35593">
      <c r="D35593" s="10"/>
      <c r="E35593" s="10"/>
      <c r="G35593" s="81"/>
      <c r="AU35593" s="25"/>
    </row>
    <row r="35594">
      <c r="D35594" s="10"/>
      <c r="E35594" s="10"/>
      <c r="G35594" s="81"/>
      <c r="AU35594" s="25"/>
    </row>
    <row r="35595">
      <c r="D35595" s="10"/>
      <c r="E35595" s="10"/>
      <c r="G35595" s="81"/>
      <c r="AU35595" s="25"/>
    </row>
    <row r="35596">
      <c r="D35596" s="10"/>
      <c r="E35596" s="10"/>
      <c r="G35596" s="81"/>
      <c r="AU35596" s="25"/>
    </row>
    <row r="35597">
      <c r="D35597" s="10"/>
      <c r="E35597" s="10"/>
      <c r="G35597" s="81"/>
      <c r="AU35597" s="25"/>
    </row>
    <row r="35598">
      <c r="D35598" s="10"/>
      <c r="E35598" s="10"/>
      <c r="G35598" s="81"/>
      <c r="AU35598" s="25"/>
    </row>
    <row r="35599">
      <c r="D35599" s="10"/>
      <c r="E35599" s="10"/>
      <c r="G35599" s="81"/>
      <c r="AU35599" s="25"/>
    </row>
    <row r="35600">
      <c r="D35600" s="10"/>
      <c r="E35600" s="10"/>
      <c r="G35600" s="81"/>
      <c r="AU35600" s="25"/>
    </row>
    <row r="35601">
      <c r="D35601" s="10"/>
      <c r="E35601" s="10"/>
      <c r="G35601" s="81"/>
      <c r="AU35601" s="25"/>
    </row>
    <row r="35602">
      <c r="D35602" s="10"/>
      <c r="E35602" s="10"/>
      <c r="G35602" s="81"/>
      <c r="AU35602" s="25"/>
    </row>
    <row r="35603">
      <c r="D35603" s="10"/>
      <c r="E35603" s="10"/>
      <c r="G35603" s="81"/>
      <c r="AU35603" s="25"/>
    </row>
    <row r="35604">
      <c r="D35604" s="10"/>
      <c r="E35604" s="10"/>
      <c r="G35604" s="81"/>
      <c r="AU35604" s="25"/>
    </row>
    <row r="35605">
      <c r="D35605" s="10"/>
      <c r="E35605" s="10"/>
      <c r="G35605" s="81"/>
      <c r="AU35605" s="25"/>
    </row>
    <row r="35606">
      <c r="D35606" s="10"/>
      <c r="E35606" s="10"/>
      <c r="G35606" s="81"/>
      <c r="AU35606" s="25"/>
    </row>
    <row r="35607">
      <c r="D35607" s="10"/>
      <c r="E35607" s="10"/>
      <c r="G35607" s="81"/>
      <c r="AU35607" s="25"/>
    </row>
    <row r="35608">
      <c r="D35608" s="10"/>
      <c r="E35608" s="10"/>
      <c r="G35608" s="81"/>
      <c r="AU35608" s="25"/>
    </row>
    <row r="35609">
      <c r="D35609" s="10"/>
      <c r="E35609" s="10"/>
      <c r="G35609" s="81"/>
      <c r="AU35609" s="25"/>
    </row>
    <row r="35610">
      <c r="D35610" s="10"/>
      <c r="E35610" s="10"/>
      <c r="G35610" s="81"/>
      <c r="AU35610" s="25"/>
    </row>
    <row r="35611">
      <c r="D35611" s="10"/>
      <c r="E35611" s="10"/>
      <c r="G35611" s="81"/>
      <c r="AU35611" s="25"/>
    </row>
    <row r="35612">
      <c r="D35612" s="10"/>
      <c r="E35612" s="10"/>
      <c r="G35612" s="81"/>
      <c r="AU35612" s="25"/>
    </row>
    <row r="35613">
      <c r="D35613" s="10"/>
      <c r="E35613" s="10"/>
      <c r="G35613" s="81"/>
      <c r="AU35613" s="25"/>
    </row>
    <row r="35614">
      <c r="D35614" s="10"/>
      <c r="E35614" s="10"/>
      <c r="G35614" s="81"/>
      <c r="AU35614" s="25"/>
    </row>
    <row r="35615">
      <c r="D35615" s="10"/>
      <c r="E35615" s="10"/>
      <c r="G35615" s="81"/>
      <c r="AU35615" s="25"/>
    </row>
    <row r="35616">
      <c r="D35616" s="10"/>
      <c r="E35616" s="10"/>
      <c r="G35616" s="81"/>
      <c r="AU35616" s="25"/>
    </row>
    <row r="35617">
      <c r="D35617" s="10"/>
      <c r="E35617" s="10"/>
      <c r="G35617" s="81"/>
      <c r="AU35617" s="25"/>
    </row>
    <row r="35618">
      <c r="D35618" s="10"/>
      <c r="E35618" s="10"/>
      <c r="G35618" s="81"/>
      <c r="AU35618" s="25"/>
    </row>
    <row r="35619">
      <c r="D35619" s="10"/>
      <c r="E35619" s="10"/>
      <c r="G35619" s="81"/>
      <c r="AU35619" s="25"/>
    </row>
    <row r="35620">
      <c r="D35620" s="10"/>
      <c r="E35620" s="10"/>
      <c r="G35620" s="81"/>
      <c r="AU35620" s="25"/>
    </row>
    <row r="35621">
      <c r="D35621" s="10"/>
      <c r="E35621" s="10"/>
      <c r="G35621" s="81"/>
      <c r="AU35621" s="25"/>
    </row>
    <row r="35622">
      <c r="D35622" s="10"/>
      <c r="E35622" s="10"/>
      <c r="G35622" s="81"/>
      <c r="AU35622" s="25"/>
    </row>
    <row r="35623">
      <c r="D35623" s="10"/>
      <c r="E35623" s="10"/>
      <c r="G35623" s="81"/>
      <c r="AU35623" s="25"/>
    </row>
    <row r="35624">
      <c r="D35624" s="10"/>
      <c r="E35624" s="10"/>
      <c r="G35624" s="81"/>
      <c r="AU35624" s="25"/>
    </row>
    <row r="35625">
      <c r="D35625" s="10"/>
      <c r="E35625" s="10"/>
      <c r="G35625" s="81"/>
      <c r="AU35625" s="25"/>
    </row>
    <row r="35626">
      <c r="D35626" s="10"/>
      <c r="E35626" s="10"/>
      <c r="G35626" s="81"/>
      <c r="AU35626" s="25"/>
    </row>
    <row r="35627">
      <c r="D35627" s="10"/>
      <c r="E35627" s="10"/>
      <c r="G35627" s="81"/>
      <c r="AU35627" s="25"/>
    </row>
    <row r="35628">
      <c r="D35628" s="10"/>
      <c r="E35628" s="10"/>
      <c r="G35628" s="81"/>
      <c r="AU35628" s="25"/>
    </row>
    <row r="35629">
      <c r="D35629" s="10"/>
      <c r="E35629" s="10"/>
      <c r="G35629" s="81"/>
      <c r="AU35629" s="25"/>
    </row>
    <row r="35630">
      <c r="D35630" s="10"/>
      <c r="E35630" s="10"/>
      <c r="G35630" s="81"/>
      <c r="AU35630" s="25"/>
    </row>
    <row r="35631">
      <c r="D35631" s="10"/>
      <c r="E35631" s="10"/>
      <c r="G35631" s="81"/>
      <c r="AU35631" s="25"/>
    </row>
    <row r="35632">
      <c r="D35632" s="10"/>
      <c r="E35632" s="10"/>
      <c r="G35632" s="81"/>
      <c r="AU35632" s="25"/>
    </row>
    <row r="35633">
      <c r="D35633" s="10"/>
      <c r="E35633" s="10"/>
      <c r="G35633" s="81"/>
      <c r="AU35633" s="25"/>
    </row>
    <row r="35634">
      <c r="D35634" s="10"/>
      <c r="E35634" s="10"/>
      <c r="G35634" s="81"/>
      <c r="AU35634" s="25"/>
    </row>
    <row r="35635">
      <c r="D35635" s="10"/>
      <c r="E35635" s="10"/>
      <c r="G35635" s="81"/>
      <c r="AU35635" s="25"/>
    </row>
    <row r="35636">
      <c r="D35636" s="10"/>
      <c r="E35636" s="10"/>
      <c r="G35636" s="81"/>
      <c r="AU35636" s="25"/>
    </row>
    <row r="35637">
      <c r="D35637" s="10"/>
      <c r="E35637" s="10"/>
      <c r="G35637" s="81"/>
      <c r="AU35637" s="25"/>
    </row>
    <row r="35638">
      <c r="D35638" s="10"/>
      <c r="E35638" s="10"/>
      <c r="G35638" s="81"/>
      <c r="AU35638" s="25"/>
    </row>
    <row r="35639">
      <c r="D35639" s="10"/>
      <c r="E35639" s="10"/>
      <c r="G35639" s="81"/>
      <c r="AU35639" s="25"/>
    </row>
    <row r="35640">
      <c r="D35640" s="10"/>
      <c r="E35640" s="10"/>
      <c r="G35640" s="81"/>
      <c r="AU35640" s="25"/>
    </row>
    <row r="35641">
      <c r="D35641" s="10"/>
      <c r="E35641" s="10"/>
      <c r="G35641" s="81"/>
      <c r="AU35641" s="25"/>
    </row>
    <row r="35642">
      <c r="D35642" s="10"/>
      <c r="E35642" s="10"/>
      <c r="G35642" s="81"/>
      <c r="AU35642" s="25"/>
    </row>
    <row r="35643">
      <c r="D35643" s="10"/>
      <c r="E35643" s="10"/>
      <c r="G35643" s="81"/>
      <c r="AU35643" s="25"/>
    </row>
    <row r="35644">
      <c r="D35644" s="10"/>
      <c r="E35644" s="10"/>
      <c r="G35644" s="81"/>
      <c r="AU35644" s="25"/>
    </row>
    <row r="35645">
      <c r="D35645" s="10"/>
      <c r="E35645" s="10"/>
      <c r="G35645" s="81"/>
      <c r="AU35645" s="25"/>
    </row>
    <row r="35646">
      <c r="D35646" s="10"/>
      <c r="E35646" s="10"/>
      <c r="G35646" s="81"/>
      <c r="AU35646" s="25"/>
    </row>
    <row r="35647">
      <c r="D35647" s="10"/>
      <c r="E35647" s="10"/>
      <c r="G35647" s="81"/>
      <c r="AU35647" s="25"/>
    </row>
    <row r="35648">
      <c r="D35648" s="10"/>
      <c r="E35648" s="10"/>
      <c r="G35648" s="81"/>
      <c r="AU35648" s="25"/>
    </row>
    <row r="35649">
      <c r="D35649" s="10"/>
      <c r="E35649" s="10"/>
      <c r="G35649" s="81"/>
      <c r="AU35649" s="25"/>
    </row>
    <row r="35650">
      <c r="D35650" s="10"/>
      <c r="E35650" s="10"/>
      <c r="G35650" s="81"/>
      <c r="AU35650" s="25"/>
    </row>
    <row r="35651">
      <c r="D35651" s="10"/>
      <c r="E35651" s="10"/>
      <c r="G35651" s="81"/>
      <c r="AU35651" s="25"/>
    </row>
    <row r="35652">
      <c r="D35652" s="10"/>
      <c r="E35652" s="10"/>
      <c r="G35652" s="81"/>
      <c r="AU35652" s="25"/>
    </row>
    <row r="35653">
      <c r="D35653" s="10"/>
      <c r="E35653" s="10"/>
      <c r="G35653" s="81"/>
      <c r="AU35653" s="25"/>
    </row>
    <row r="35654">
      <c r="D35654" s="10"/>
      <c r="E35654" s="10"/>
      <c r="G35654" s="81"/>
      <c r="AU35654" s="25"/>
    </row>
    <row r="35655">
      <c r="D35655" s="10"/>
      <c r="E35655" s="10"/>
      <c r="G35655" s="81"/>
      <c r="AU35655" s="25"/>
    </row>
    <row r="35656">
      <c r="D35656" s="10"/>
      <c r="E35656" s="10"/>
      <c r="G35656" s="81"/>
      <c r="AU35656" s="25"/>
    </row>
    <row r="35657">
      <c r="D35657" s="10"/>
      <c r="E35657" s="10"/>
      <c r="G35657" s="81"/>
      <c r="AU35657" s="25"/>
    </row>
    <row r="35658">
      <c r="D35658" s="10"/>
      <c r="E35658" s="10"/>
      <c r="G35658" s="81"/>
      <c r="AU35658" s="25"/>
    </row>
    <row r="35659">
      <c r="D35659" s="10"/>
      <c r="E35659" s="10"/>
      <c r="G35659" s="81"/>
      <c r="AU35659" s="25"/>
    </row>
    <row r="35660">
      <c r="D35660" s="10"/>
      <c r="E35660" s="10"/>
      <c r="G35660" s="81"/>
      <c r="AU35660" s="25"/>
    </row>
    <row r="35661">
      <c r="D35661" s="10"/>
      <c r="E35661" s="10"/>
      <c r="G35661" s="81"/>
      <c r="AU35661" s="25"/>
    </row>
    <row r="35662">
      <c r="D35662" s="10"/>
      <c r="E35662" s="10"/>
      <c r="G35662" s="81"/>
      <c r="AU35662" s="25"/>
    </row>
    <row r="35663">
      <c r="D35663" s="10"/>
      <c r="E35663" s="10"/>
      <c r="G35663" s="81"/>
      <c r="AU35663" s="25"/>
    </row>
    <row r="35664">
      <c r="D35664" s="10"/>
      <c r="E35664" s="10"/>
      <c r="G35664" s="81"/>
      <c r="AU35664" s="25"/>
    </row>
    <row r="35665">
      <c r="D35665" s="10"/>
      <c r="E35665" s="10"/>
      <c r="G35665" s="81"/>
      <c r="AU35665" s="25"/>
    </row>
    <row r="35666">
      <c r="D35666" s="10"/>
      <c r="E35666" s="10"/>
      <c r="G35666" s="81"/>
      <c r="AU35666" s="25"/>
    </row>
    <row r="35667">
      <c r="D35667" s="10"/>
      <c r="E35667" s="10"/>
      <c r="G35667" s="81"/>
      <c r="AU35667" s="25"/>
    </row>
    <row r="35668">
      <c r="D35668" s="10"/>
      <c r="E35668" s="10"/>
      <c r="G35668" s="81"/>
      <c r="AU35668" s="25"/>
    </row>
    <row r="35669">
      <c r="D35669" s="10"/>
      <c r="E35669" s="10"/>
      <c r="G35669" s="81"/>
      <c r="AU35669" s="25"/>
    </row>
    <row r="35670">
      <c r="D35670" s="10"/>
      <c r="E35670" s="10"/>
      <c r="G35670" s="81"/>
      <c r="AU35670" s="25"/>
    </row>
    <row r="35671">
      <c r="D35671" s="10"/>
      <c r="E35671" s="10"/>
      <c r="G35671" s="81"/>
      <c r="AU35671" s="25"/>
    </row>
    <row r="35672">
      <c r="D35672" s="10"/>
      <c r="E35672" s="10"/>
      <c r="G35672" s="81"/>
      <c r="AU35672" s="25"/>
    </row>
    <row r="35673">
      <c r="D35673" s="10"/>
      <c r="E35673" s="10"/>
      <c r="G35673" s="81"/>
      <c r="AU35673" s="25"/>
    </row>
    <row r="35674">
      <c r="D35674" s="10"/>
      <c r="E35674" s="10"/>
      <c r="G35674" s="81"/>
      <c r="AU35674" s="25"/>
    </row>
    <row r="35675">
      <c r="D35675" s="10"/>
      <c r="E35675" s="10"/>
      <c r="G35675" s="81"/>
      <c r="AU35675" s="25"/>
    </row>
    <row r="35676">
      <c r="D35676" s="10"/>
      <c r="E35676" s="10"/>
      <c r="G35676" s="81"/>
      <c r="AU35676" s="25"/>
    </row>
    <row r="35677">
      <c r="D35677" s="10"/>
      <c r="E35677" s="10"/>
      <c r="G35677" s="81"/>
      <c r="AU35677" s="25"/>
    </row>
    <row r="35678">
      <c r="D35678" s="10"/>
      <c r="E35678" s="10"/>
      <c r="G35678" s="81"/>
      <c r="AU35678" s="25"/>
    </row>
    <row r="35679">
      <c r="D35679" s="10"/>
      <c r="E35679" s="10"/>
      <c r="G35679" s="81"/>
      <c r="AU35679" s="25"/>
    </row>
    <row r="35680">
      <c r="D35680" s="10"/>
      <c r="E35680" s="10"/>
      <c r="G35680" s="81"/>
      <c r="AU35680" s="25"/>
    </row>
    <row r="35681">
      <c r="D35681" s="10"/>
      <c r="E35681" s="10"/>
      <c r="G35681" s="81"/>
      <c r="AU35681" s="25"/>
    </row>
    <row r="35682">
      <c r="D35682" s="10"/>
      <c r="E35682" s="10"/>
      <c r="G35682" s="81"/>
      <c r="AU35682" s="25"/>
    </row>
    <row r="35683">
      <c r="D35683" s="10"/>
      <c r="E35683" s="10"/>
      <c r="G35683" s="81"/>
      <c r="AU35683" s="25"/>
    </row>
    <row r="35684">
      <c r="D35684" s="10"/>
      <c r="E35684" s="10"/>
      <c r="G35684" s="81"/>
      <c r="AU35684" s="25"/>
    </row>
    <row r="35685">
      <c r="D35685" s="10"/>
      <c r="E35685" s="10"/>
      <c r="G35685" s="81"/>
      <c r="AU35685" s="25"/>
    </row>
    <row r="35686">
      <c r="D35686" s="10"/>
      <c r="E35686" s="10"/>
      <c r="G35686" s="81"/>
      <c r="AU35686" s="25"/>
    </row>
    <row r="35687">
      <c r="D35687" s="10"/>
      <c r="E35687" s="10"/>
      <c r="G35687" s="81"/>
      <c r="AU35687" s="25"/>
    </row>
    <row r="35688">
      <c r="D35688" s="10"/>
      <c r="E35688" s="10"/>
      <c r="G35688" s="81"/>
      <c r="AU35688" s="25"/>
    </row>
    <row r="35689">
      <c r="D35689" s="10"/>
      <c r="E35689" s="10"/>
      <c r="G35689" s="81"/>
      <c r="AU35689" s="25"/>
    </row>
    <row r="35690">
      <c r="D35690" s="10"/>
      <c r="E35690" s="10"/>
      <c r="G35690" s="81"/>
      <c r="AU35690" s="25"/>
    </row>
    <row r="35691">
      <c r="D35691" s="10"/>
      <c r="E35691" s="10"/>
      <c r="G35691" s="81"/>
      <c r="AU35691" s="25"/>
    </row>
    <row r="35692">
      <c r="D35692" s="10"/>
      <c r="E35692" s="10"/>
      <c r="G35692" s="81"/>
      <c r="AU35692" s="25"/>
    </row>
    <row r="35693">
      <c r="D35693" s="10"/>
      <c r="E35693" s="10"/>
      <c r="G35693" s="81"/>
      <c r="AU35693" s="25"/>
    </row>
    <row r="35694">
      <c r="D35694" s="10"/>
      <c r="E35694" s="10"/>
      <c r="G35694" s="81"/>
      <c r="AU35694" s="25"/>
    </row>
    <row r="35695">
      <c r="D35695" s="10"/>
      <c r="E35695" s="10"/>
      <c r="G35695" s="81"/>
      <c r="AU35695" s="25"/>
    </row>
    <row r="35696">
      <c r="D35696" s="10"/>
      <c r="E35696" s="10"/>
      <c r="G35696" s="81"/>
      <c r="AU35696" s="25"/>
    </row>
    <row r="35697">
      <c r="D35697" s="10"/>
      <c r="E35697" s="10"/>
      <c r="G35697" s="81"/>
      <c r="AU35697" s="25"/>
    </row>
    <row r="35698">
      <c r="D35698" s="10"/>
      <c r="E35698" s="10"/>
      <c r="G35698" s="81"/>
      <c r="AU35698" s="25"/>
    </row>
    <row r="35699">
      <c r="D35699" s="10"/>
      <c r="E35699" s="10"/>
      <c r="G35699" s="81"/>
      <c r="AU35699" s="25"/>
    </row>
    <row r="35700">
      <c r="D35700" s="10"/>
      <c r="E35700" s="10"/>
      <c r="G35700" s="81"/>
      <c r="AU35700" s="25"/>
    </row>
    <row r="35701">
      <c r="D35701" s="10"/>
      <c r="E35701" s="10"/>
      <c r="G35701" s="81"/>
      <c r="AU35701" s="25"/>
    </row>
    <row r="35702">
      <c r="D35702" s="10"/>
      <c r="E35702" s="10"/>
      <c r="G35702" s="81"/>
      <c r="AU35702" s="25"/>
    </row>
    <row r="35703">
      <c r="D35703" s="10"/>
      <c r="E35703" s="10"/>
      <c r="G35703" s="81"/>
      <c r="AU35703" s="25"/>
    </row>
    <row r="35704">
      <c r="D35704" s="10"/>
      <c r="E35704" s="10"/>
      <c r="G35704" s="81"/>
      <c r="AU35704" s="25"/>
    </row>
    <row r="35705">
      <c r="D35705" s="10"/>
      <c r="E35705" s="10"/>
      <c r="G35705" s="81"/>
      <c r="AU35705" s="25"/>
    </row>
    <row r="35706">
      <c r="D35706" s="10"/>
      <c r="E35706" s="10"/>
      <c r="G35706" s="81"/>
      <c r="AU35706" s="25"/>
    </row>
    <row r="35707">
      <c r="D35707" s="10"/>
      <c r="E35707" s="10"/>
      <c r="G35707" s="81"/>
      <c r="AU35707" s="25"/>
    </row>
    <row r="35708">
      <c r="D35708" s="10"/>
      <c r="E35708" s="10"/>
      <c r="G35708" s="81"/>
      <c r="AU35708" s="25"/>
    </row>
    <row r="35709">
      <c r="D35709" s="10"/>
      <c r="E35709" s="10"/>
      <c r="G35709" s="81"/>
      <c r="AU35709" s="25"/>
    </row>
    <row r="35710">
      <c r="D35710" s="10"/>
      <c r="E35710" s="10"/>
      <c r="G35710" s="81"/>
      <c r="AU35710" s="25"/>
    </row>
    <row r="35711">
      <c r="D35711" s="10"/>
      <c r="E35711" s="10"/>
      <c r="G35711" s="81"/>
      <c r="AU35711" s="25"/>
    </row>
    <row r="35712">
      <c r="D35712" s="10"/>
      <c r="E35712" s="10"/>
      <c r="G35712" s="81"/>
      <c r="AU35712" s="25"/>
    </row>
    <row r="35713">
      <c r="D35713" s="10"/>
      <c r="E35713" s="10"/>
      <c r="G35713" s="81"/>
      <c r="AU35713" s="25"/>
    </row>
    <row r="35714">
      <c r="D35714" s="10"/>
      <c r="E35714" s="10"/>
      <c r="G35714" s="81"/>
      <c r="AU35714" s="25"/>
    </row>
    <row r="35715">
      <c r="D35715" s="10"/>
      <c r="E35715" s="10"/>
      <c r="G35715" s="81"/>
      <c r="AU35715" s="25"/>
    </row>
    <row r="35716">
      <c r="D35716" s="10"/>
      <c r="E35716" s="10"/>
      <c r="G35716" s="81"/>
      <c r="AU35716" s="25"/>
    </row>
    <row r="35717">
      <c r="D35717" s="10"/>
      <c r="E35717" s="10"/>
      <c r="G35717" s="81"/>
      <c r="AU35717" s="25"/>
    </row>
    <row r="35718">
      <c r="D35718" s="10"/>
      <c r="E35718" s="10"/>
      <c r="G35718" s="81"/>
      <c r="AU35718" s="25"/>
    </row>
    <row r="35719">
      <c r="D35719" s="10"/>
      <c r="E35719" s="10"/>
      <c r="G35719" s="81"/>
      <c r="AU35719" s="25"/>
    </row>
    <row r="35720">
      <c r="D35720" s="10"/>
      <c r="E35720" s="10"/>
      <c r="G35720" s="81"/>
      <c r="AU35720" s="25"/>
    </row>
    <row r="35721">
      <c r="D35721" s="10"/>
      <c r="E35721" s="10"/>
      <c r="G35721" s="81"/>
      <c r="AU35721" s="25"/>
    </row>
    <row r="35722">
      <c r="D35722" s="10"/>
      <c r="E35722" s="10"/>
      <c r="G35722" s="81"/>
      <c r="AU35722" s="25"/>
    </row>
    <row r="35723">
      <c r="D35723" s="10"/>
      <c r="E35723" s="10"/>
      <c r="G35723" s="81"/>
      <c r="AU35723" s="25"/>
    </row>
    <row r="35724">
      <c r="D35724" s="10"/>
      <c r="E35724" s="10"/>
      <c r="G35724" s="81"/>
      <c r="AU35724" s="25"/>
    </row>
    <row r="35725">
      <c r="D35725" s="10"/>
      <c r="E35725" s="10"/>
      <c r="G35725" s="81"/>
      <c r="AU35725" s="25"/>
    </row>
    <row r="35726">
      <c r="D35726" s="10"/>
      <c r="E35726" s="10"/>
      <c r="G35726" s="81"/>
      <c r="AU35726" s="25"/>
    </row>
    <row r="35727">
      <c r="D35727" s="10"/>
      <c r="E35727" s="10"/>
      <c r="G35727" s="81"/>
      <c r="AU35727" s="25"/>
    </row>
    <row r="35728">
      <c r="D35728" s="10"/>
      <c r="E35728" s="10"/>
      <c r="G35728" s="81"/>
      <c r="AU35728" s="25"/>
    </row>
    <row r="35729">
      <c r="D35729" s="10"/>
      <c r="E35729" s="10"/>
      <c r="G35729" s="81"/>
      <c r="AU35729" s="25"/>
    </row>
    <row r="35730">
      <c r="D35730" s="10"/>
      <c r="E35730" s="10"/>
      <c r="G35730" s="81"/>
      <c r="AU35730" s="25"/>
    </row>
    <row r="35731">
      <c r="D35731" s="10"/>
      <c r="E35731" s="10"/>
      <c r="G35731" s="81"/>
      <c r="AU35731" s="25"/>
    </row>
    <row r="35732">
      <c r="D35732" s="10"/>
      <c r="E35732" s="10"/>
      <c r="G35732" s="81"/>
      <c r="AU35732" s="25"/>
    </row>
    <row r="35733">
      <c r="D35733" s="10"/>
      <c r="E35733" s="10"/>
      <c r="G35733" s="81"/>
      <c r="AU35733" s="25"/>
    </row>
    <row r="35734">
      <c r="D35734" s="10"/>
      <c r="E35734" s="10"/>
      <c r="G35734" s="81"/>
      <c r="AU35734" s="25"/>
    </row>
    <row r="35735">
      <c r="D35735" s="10"/>
      <c r="E35735" s="10"/>
      <c r="G35735" s="81"/>
      <c r="AU35735" s="25"/>
    </row>
    <row r="35736">
      <c r="D35736" s="10"/>
      <c r="E35736" s="10"/>
      <c r="G35736" s="81"/>
      <c r="AU35736" s="25"/>
    </row>
    <row r="35737">
      <c r="D35737" s="10"/>
      <c r="E35737" s="10"/>
      <c r="G35737" s="81"/>
      <c r="AU35737" s="25"/>
    </row>
    <row r="35738">
      <c r="D35738" s="10"/>
      <c r="E35738" s="10"/>
      <c r="G35738" s="81"/>
      <c r="AU35738" s="25"/>
    </row>
    <row r="35739">
      <c r="D35739" s="10"/>
      <c r="E35739" s="10"/>
      <c r="G35739" s="81"/>
      <c r="AU35739" s="25"/>
    </row>
    <row r="35740">
      <c r="D35740" s="10"/>
      <c r="E35740" s="10"/>
      <c r="G35740" s="81"/>
      <c r="AU35740" s="25"/>
    </row>
    <row r="35741">
      <c r="D35741" s="10"/>
      <c r="E35741" s="10"/>
      <c r="G35741" s="81"/>
      <c r="AU35741" s="25"/>
    </row>
    <row r="35742">
      <c r="D35742" s="10"/>
      <c r="E35742" s="10"/>
      <c r="G35742" s="81"/>
      <c r="AU35742" s="25"/>
    </row>
    <row r="35743">
      <c r="D35743" s="10"/>
      <c r="E35743" s="10"/>
      <c r="G35743" s="81"/>
      <c r="AU35743" s="25"/>
    </row>
    <row r="35744">
      <c r="D35744" s="10"/>
      <c r="E35744" s="10"/>
      <c r="G35744" s="81"/>
      <c r="AU35744" s="25"/>
    </row>
    <row r="35745">
      <c r="D35745" s="10"/>
      <c r="E35745" s="10"/>
      <c r="G35745" s="81"/>
      <c r="AU35745" s="25"/>
    </row>
    <row r="35746">
      <c r="D35746" s="10"/>
      <c r="E35746" s="10"/>
      <c r="G35746" s="81"/>
      <c r="AU35746" s="25"/>
    </row>
    <row r="35747">
      <c r="D35747" s="10"/>
      <c r="E35747" s="10"/>
      <c r="G35747" s="81"/>
      <c r="AU35747" s="25"/>
    </row>
    <row r="35748">
      <c r="D35748" s="10"/>
      <c r="E35748" s="10"/>
      <c r="G35748" s="81"/>
      <c r="AU35748" s="25"/>
    </row>
    <row r="35749">
      <c r="D35749" s="10"/>
      <c r="E35749" s="10"/>
      <c r="G35749" s="81"/>
      <c r="AU35749" s="25"/>
    </row>
    <row r="35750">
      <c r="D35750" s="10"/>
      <c r="E35750" s="10"/>
      <c r="G35750" s="81"/>
      <c r="AU35750" s="25"/>
    </row>
    <row r="35751">
      <c r="D35751" s="10"/>
      <c r="E35751" s="10"/>
      <c r="G35751" s="81"/>
      <c r="AU35751" s="25"/>
    </row>
    <row r="35752">
      <c r="D35752" s="10"/>
      <c r="E35752" s="10"/>
      <c r="G35752" s="81"/>
      <c r="AU35752" s="25"/>
    </row>
    <row r="35753">
      <c r="D35753" s="10"/>
      <c r="E35753" s="10"/>
      <c r="G35753" s="81"/>
      <c r="AU35753" s="25"/>
    </row>
    <row r="35754">
      <c r="D35754" s="10"/>
      <c r="E35754" s="10"/>
      <c r="G35754" s="81"/>
      <c r="AU35754" s="25"/>
    </row>
    <row r="35755">
      <c r="D35755" s="10"/>
      <c r="E35755" s="10"/>
      <c r="G35755" s="81"/>
      <c r="AU35755" s="25"/>
    </row>
    <row r="35756">
      <c r="D35756" s="10"/>
      <c r="E35756" s="10"/>
      <c r="G35756" s="81"/>
      <c r="AU35756" s="25"/>
    </row>
    <row r="35757">
      <c r="D35757" s="10"/>
      <c r="E35757" s="10"/>
      <c r="G35757" s="81"/>
      <c r="AU35757" s="25"/>
    </row>
    <row r="35758">
      <c r="D35758" s="10"/>
      <c r="E35758" s="10"/>
      <c r="G35758" s="81"/>
      <c r="AU35758" s="25"/>
    </row>
    <row r="35759">
      <c r="D35759" s="10"/>
      <c r="E35759" s="10"/>
      <c r="G35759" s="81"/>
      <c r="AU35759" s="25"/>
    </row>
    <row r="35760">
      <c r="D35760" s="10"/>
      <c r="E35760" s="10"/>
      <c r="G35760" s="81"/>
      <c r="AU35760" s="25"/>
    </row>
    <row r="35761">
      <c r="D35761" s="10"/>
      <c r="E35761" s="10"/>
      <c r="G35761" s="81"/>
      <c r="AU35761" s="25"/>
    </row>
    <row r="35762">
      <c r="D35762" s="10"/>
      <c r="E35762" s="10"/>
      <c r="G35762" s="81"/>
      <c r="AU35762" s="25"/>
    </row>
    <row r="35763">
      <c r="D35763" s="10"/>
      <c r="E35763" s="10"/>
      <c r="G35763" s="81"/>
      <c r="AU35763" s="25"/>
    </row>
    <row r="35764">
      <c r="D35764" s="10"/>
      <c r="E35764" s="10"/>
      <c r="G35764" s="81"/>
      <c r="AU35764" s="25"/>
    </row>
    <row r="35765">
      <c r="D35765" s="10"/>
      <c r="E35765" s="10"/>
      <c r="G35765" s="81"/>
      <c r="AU35765" s="25"/>
    </row>
    <row r="35766">
      <c r="D35766" s="10"/>
      <c r="E35766" s="10"/>
      <c r="G35766" s="81"/>
      <c r="AU35766" s="25"/>
    </row>
    <row r="35767">
      <c r="D35767" s="10"/>
      <c r="E35767" s="10"/>
      <c r="G35767" s="81"/>
      <c r="AU35767" s="25"/>
    </row>
    <row r="35768">
      <c r="D35768" s="10"/>
      <c r="E35768" s="10"/>
      <c r="G35768" s="81"/>
      <c r="AU35768" s="25"/>
    </row>
    <row r="35769">
      <c r="D35769" s="10"/>
      <c r="E35769" s="10"/>
      <c r="G35769" s="81"/>
      <c r="AU35769" s="25"/>
    </row>
    <row r="35770">
      <c r="D35770" s="10"/>
      <c r="E35770" s="10"/>
      <c r="G35770" s="81"/>
      <c r="AU35770" s="25"/>
    </row>
    <row r="35771">
      <c r="D35771" s="10"/>
      <c r="E35771" s="10"/>
      <c r="G35771" s="81"/>
      <c r="AU35771" s="25"/>
    </row>
    <row r="35772">
      <c r="D35772" s="10"/>
      <c r="E35772" s="10"/>
      <c r="G35772" s="81"/>
      <c r="AU35772" s="25"/>
    </row>
    <row r="35773">
      <c r="D35773" s="10"/>
      <c r="E35773" s="10"/>
      <c r="G35773" s="81"/>
      <c r="AU35773" s="25"/>
    </row>
    <row r="35774">
      <c r="D35774" s="10"/>
      <c r="E35774" s="10"/>
      <c r="G35774" s="81"/>
      <c r="AU35774" s="25"/>
    </row>
    <row r="35775">
      <c r="D35775" s="10"/>
      <c r="E35775" s="10"/>
      <c r="G35775" s="81"/>
      <c r="AU35775" s="25"/>
    </row>
    <row r="35776">
      <c r="D35776" s="10"/>
      <c r="E35776" s="10"/>
      <c r="G35776" s="81"/>
      <c r="AU35776" s="25"/>
    </row>
    <row r="35777">
      <c r="D35777" s="10"/>
      <c r="E35777" s="10"/>
      <c r="G35777" s="81"/>
      <c r="AU35777" s="25"/>
    </row>
    <row r="35778">
      <c r="D35778" s="10"/>
      <c r="E35778" s="10"/>
      <c r="G35778" s="81"/>
      <c r="AU35778" s="25"/>
    </row>
    <row r="35779">
      <c r="D35779" s="10"/>
      <c r="E35779" s="10"/>
      <c r="G35779" s="81"/>
      <c r="AU35779" s="25"/>
    </row>
    <row r="35780">
      <c r="D35780" s="10"/>
      <c r="E35780" s="10"/>
      <c r="G35780" s="81"/>
      <c r="AU35780" s="25"/>
    </row>
    <row r="35781">
      <c r="D35781" s="10"/>
      <c r="E35781" s="10"/>
      <c r="G35781" s="81"/>
      <c r="AU35781" s="25"/>
    </row>
    <row r="35782">
      <c r="D35782" s="10"/>
      <c r="E35782" s="10"/>
      <c r="G35782" s="81"/>
      <c r="AU35782" s="25"/>
    </row>
    <row r="35783">
      <c r="D35783" s="10"/>
      <c r="E35783" s="10"/>
      <c r="G35783" s="81"/>
      <c r="AU35783" s="25"/>
    </row>
    <row r="35784">
      <c r="D35784" s="10"/>
      <c r="E35784" s="10"/>
      <c r="G35784" s="81"/>
      <c r="AU35784" s="25"/>
    </row>
    <row r="35785">
      <c r="D35785" s="10"/>
      <c r="E35785" s="10"/>
      <c r="G35785" s="81"/>
      <c r="AU35785" s="25"/>
    </row>
    <row r="35786">
      <c r="D35786" s="10"/>
      <c r="E35786" s="10"/>
      <c r="G35786" s="81"/>
      <c r="AU35786" s="25"/>
    </row>
    <row r="35787">
      <c r="D35787" s="10"/>
      <c r="E35787" s="10"/>
      <c r="G35787" s="81"/>
      <c r="AU35787" s="25"/>
    </row>
    <row r="35788">
      <c r="D35788" s="10"/>
      <c r="E35788" s="10"/>
      <c r="G35788" s="81"/>
      <c r="AU35788" s="25"/>
    </row>
    <row r="35789">
      <c r="D35789" s="10"/>
      <c r="E35789" s="10"/>
      <c r="G35789" s="81"/>
      <c r="AU35789" s="25"/>
    </row>
    <row r="35790">
      <c r="D35790" s="10"/>
      <c r="E35790" s="10"/>
      <c r="G35790" s="81"/>
      <c r="AU35790" s="25"/>
    </row>
    <row r="35791">
      <c r="D35791" s="10"/>
      <c r="E35791" s="10"/>
      <c r="G35791" s="81"/>
      <c r="AU35791" s="25"/>
    </row>
    <row r="35792">
      <c r="D35792" s="10"/>
      <c r="E35792" s="10"/>
      <c r="G35792" s="81"/>
      <c r="AU35792" s="25"/>
    </row>
    <row r="35793">
      <c r="D35793" s="10"/>
      <c r="E35793" s="10"/>
      <c r="G35793" s="81"/>
      <c r="AU35793" s="25"/>
    </row>
    <row r="35794">
      <c r="D35794" s="10"/>
      <c r="E35794" s="10"/>
      <c r="G35794" s="81"/>
      <c r="AU35794" s="25"/>
    </row>
    <row r="35795">
      <c r="D35795" s="10"/>
      <c r="E35795" s="10"/>
      <c r="G35795" s="81"/>
      <c r="AU35795" s="25"/>
    </row>
    <row r="35796">
      <c r="D35796" s="10"/>
      <c r="E35796" s="10"/>
      <c r="G35796" s="81"/>
      <c r="AU35796" s="25"/>
    </row>
    <row r="35797">
      <c r="D35797" s="10"/>
      <c r="E35797" s="10"/>
      <c r="G35797" s="81"/>
      <c r="AU35797" s="25"/>
    </row>
    <row r="35798">
      <c r="D35798" s="10"/>
      <c r="E35798" s="10"/>
      <c r="G35798" s="81"/>
      <c r="AU35798" s="25"/>
    </row>
    <row r="35799">
      <c r="D35799" s="10"/>
      <c r="E35799" s="10"/>
      <c r="G35799" s="81"/>
      <c r="AU35799" s="25"/>
    </row>
    <row r="35800">
      <c r="D35800" s="10"/>
      <c r="E35800" s="10"/>
      <c r="G35800" s="81"/>
      <c r="AU35800" s="25"/>
    </row>
    <row r="35801">
      <c r="D35801" s="10"/>
      <c r="E35801" s="10"/>
      <c r="G35801" s="81"/>
      <c r="AU35801" s="25"/>
    </row>
    <row r="35802">
      <c r="D35802" s="10"/>
      <c r="E35802" s="10"/>
      <c r="G35802" s="81"/>
      <c r="AU35802" s="25"/>
    </row>
    <row r="35803">
      <c r="D35803" s="10"/>
      <c r="E35803" s="10"/>
      <c r="G35803" s="81"/>
      <c r="AU35803" s="25"/>
    </row>
    <row r="35804">
      <c r="D35804" s="10"/>
      <c r="E35804" s="10"/>
      <c r="G35804" s="81"/>
      <c r="AU35804" s="25"/>
    </row>
    <row r="35805">
      <c r="D35805" s="10"/>
      <c r="E35805" s="10"/>
      <c r="G35805" s="81"/>
      <c r="AU35805" s="25"/>
    </row>
    <row r="35806">
      <c r="D35806" s="10"/>
      <c r="E35806" s="10"/>
      <c r="G35806" s="81"/>
      <c r="AU35806" s="25"/>
    </row>
    <row r="35807">
      <c r="D35807" s="10"/>
      <c r="E35807" s="10"/>
      <c r="G35807" s="81"/>
      <c r="AU35807" s="25"/>
    </row>
    <row r="35808">
      <c r="D35808" s="10"/>
      <c r="E35808" s="10"/>
      <c r="G35808" s="81"/>
      <c r="AU35808" s="25"/>
    </row>
    <row r="35809">
      <c r="D35809" s="10"/>
      <c r="E35809" s="10"/>
      <c r="G35809" s="81"/>
      <c r="AU35809" s="25"/>
    </row>
    <row r="35810">
      <c r="D35810" s="10"/>
      <c r="E35810" s="10"/>
      <c r="G35810" s="81"/>
      <c r="AU35810" s="25"/>
    </row>
    <row r="35811">
      <c r="D35811" s="10"/>
      <c r="E35811" s="10"/>
      <c r="G35811" s="81"/>
      <c r="AU35811" s="25"/>
    </row>
    <row r="35812">
      <c r="D35812" s="10"/>
      <c r="E35812" s="10"/>
      <c r="G35812" s="81"/>
      <c r="AU35812" s="25"/>
    </row>
    <row r="35813">
      <c r="D35813" s="10"/>
      <c r="E35813" s="10"/>
      <c r="G35813" s="81"/>
      <c r="AU35813" s="25"/>
    </row>
    <row r="35814">
      <c r="D35814" s="10"/>
      <c r="E35814" s="10"/>
      <c r="G35814" s="81"/>
      <c r="AU35814" s="25"/>
    </row>
    <row r="35815">
      <c r="D35815" s="10"/>
      <c r="E35815" s="10"/>
      <c r="G35815" s="81"/>
      <c r="AU35815" s="25"/>
    </row>
    <row r="35816">
      <c r="D35816" s="10"/>
      <c r="E35816" s="10"/>
      <c r="G35816" s="81"/>
      <c r="AU35816" s="25"/>
    </row>
    <row r="35817">
      <c r="D35817" s="10"/>
      <c r="E35817" s="10"/>
      <c r="G35817" s="81"/>
      <c r="AU35817" s="25"/>
    </row>
    <row r="35818">
      <c r="D35818" s="10"/>
      <c r="E35818" s="10"/>
      <c r="G35818" s="81"/>
      <c r="AU35818" s="25"/>
    </row>
    <row r="35819">
      <c r="D35819" s="10"/>
      <c r="E35819" s="10"/>
      <c r="G35819" s="81"/>
      <c r="AU35819" s="25"/>
    </row>
    <row r="35820">
      <c r="D35820" s="10"/>
      <c r="E35820" s="10"/>
      <c r="G35820" s="81"/>
      <c r="AU35820" s="25"/>
    </row>
    <row r="35821">
      <c r="D35821" s="10"/>
      <c r="E35821" s="10"/>
      <c r="G35821" s="81"/>
      <c r="AU35821" s="25"/>
    </row>
    <row r="35822">
      <c r="D35822" s="10"/>
      <c r="E35822" s="10"/>
      <c r="G35822" s="81"/>
      <c r="AU35822" s="25"/>
    </row>
    <row r="35823">
      <c r="D35823" s="10"/>
      <c r="E35823" s="10"/>
      <c r="G35823" s="81"/>
      <c r="AU35823" s="25"/>
    </row>
    <row r="35824">
      <c r="D35824" s="10"/>
      <c r="E35824" s="10"/>
      <c r="G35824" s="81"/>
      <c r="AU35824" s="25"/>
    </row>
    <row r="35825">
      <c r="D35825" s="10"/>
      <c r="E35825" s="10"/>
      <c r="G35825" s="81"/>
      <c r="AU35825" s="25"/>
    </row>
    <row r="35826">
      <c r="D35826" s="10"/>
      <c r="E35826" s="10"/>
      <c r="G35826" s="81"/>
      <c r="AU35826" s="25"/>
    </row>
    <row r="35827">
      <c r="D35827" s="10"/>
      <c r="E35827" s="10"/>
      <c r="G35827" s="81"/>
      <c r="AU35827" s="25"/>
    </row>
    <row r="35828">
      <c r="D35828" s="10"/>
      <c r="E35828" s="10"/>
      <c r="G35828" s="81"/>
      <c r="AU35828" s="25"/>
    </row>
    <row r="35829">
      <c r="D35829" s="10"/>
      <c r="E35829" s="10"/>
      <c r="G35829" s="81"/>
      <c r="AU35829" s="25"/>
    </row>
    <row r="35830">
      <c r="D35830" s="10"/>
      <c r="E35830" s="10"/>
      <c r="G35830" s="81"/>
      <c r="AU35830" s="25"/>
    </row>
    <row r="35831">
      <c r="D35831" s="10"/>
      <c r="E35831" s="10"/>
      <c r="G35831" s="81"/>
      <c r="AU35831" s="25"/>
    </row>
    <row r="35832">
      <c r="D35832" s="10"/>
      <c r="E35832" s="10"/>
      <c r="G35832" s="81"/>
      <c r="AU35832" s="25"/>
    </row>
    <row r="35833">
      <c r="D35833" s="10"/>
      <c r="E35833" s="10"/>
      <c r="G35833" s="81"/>
      <c r="AU35833" s="25"/>
    </row>
    <row r="35834">
      <c r="D35834" s="10"/>
      <c r="E35834" s="10"/>
      <c r="G35834" s="81"/>
      <c r="AU35834" s="25"/>
    </row>
    <row r="35835">
      <c r="D35835" s="10"/>
      <c r="E35835" s="10"/>
      <c r="G35835" s="81"/>
      <c r="AU35835" s="25"/>
    </row>
    <row r="35836">
      <c r="D35836" s="10"/>
      <c r="E35836" s="10"/>
      <c r="G35836" s="81"/>
      <c r="AU35836" s="25"/>
    </row>
    <row r="35837">
      <c r="D35837" s="10"/>
      <c r="E35837" s="10"/>
      <c r="G35837" s="81"/>
      <c r="AU35837" s="25"/>
    </row>
    <row r="35838">
      <c r="D35838" s="10"/>
      <c r="E35838" s="10"/>
      <c r="G35838" s="81"/>
      <c r="AU35838" s="25"/>
    </row>
    <row r="35839">
      <c r="D35839" s="10"/>
      <c r="E35839" s="10"/>
      <c r="G35839" s="81"/>
      <c r="AU35839" s="25"/>
    </row>
    <row r="35840">
      <c r="D35840" s="10"/>
      <c r="E35840" s="10"/>
      <c r="G35840" s="81"/>
      <c r="AU35840" s="25"/>
    </row>
    <row r="35841">
      <c r="D35841" s="10"/>
      <c r="E35841" s="10"/>
      <c r="G35841" s="81"/>
      <c r="AU35841" s="25"/>
    </row>
    <row r="35842">
      <c r="D35842" s="10"/>
      <c r="E35842" s="10"/>
      <c r="G35842" s="81"/>
      <c r="AU35842" s="25"/>
    </row>
    <row r="35843">
      <c r="D35843" s="10"/>
      <c r="E35843" s="10"/>
      <c r="G35843" s="81"/>
      <c r="AU35843" s="25"/>
    </row>
    <row r="35844">
      <c r="D35844" s="10"/>
      <c r="E35844" s="10"/>
      <c r="G35844" s="81"/>
      <c r="AU35844" s="25"/>
    </row>
    <row r="35845">
      <c r="D35845" s="10"/>
      <c r="E35845" s="10"/>
      <c r="G35845" s="81"/>
      <c r="AU35845" s="25"/>
    </row>
    <row r="35846">
      <c r="D35846" s="10"/>
      <c r="E35846" s="10"/>
      <c r="G35846" s="81"/>
      <c r="AU35846" s="25"/>
    </row>
    <row r="35847">
      <c r="D35847" s="10"/>
      <c r="E35847" s="10"/>
      <c r="G35847" s="81"/>
      <c r="AU35847" s="25"/>
    </row>
    <row r="35848">
      <c r="D35848" s="10"/>
      <c r="E35848" s="10"/>
      <c r="G35848" s="81"/>
      <c r="AU35848" s="25"/>
    </row>
    <row r="35849">
      <c r="D35849" s="10"/>
      <c r="E35849" s="10"/>
      <c r="G35849" s="81"/>
      <c r="AU35849" s="25"/>
    </row>
    <row r="35850">
      <c r="D35850" s="10"/>
      <c r="E35850" s="10"/>
      <c r="G35850" s="81"/>
      <c r="AU35850" s="25"/>
    </row>
    <row r="35851">
      <c r="D35851" s="10"/>
      <c r="E35851" s="10"/>
      <c r="G35851" s="81"/>
      <c r="AU35851" s="25"/>
    </row>
    <row r="35852">
      <c r="D35852" s="10"/>
      <c r="E35852" s="10"/>
      <c r="G35852" s="81"/>
      <c r="AU35852" s="25"/>
    </row>
    <row r="35853">
      <c r="D35853" s="10"/>
      <c r="E35853" s="10"/>
      <c r="G35853" s="81"/>
      <c r="AU35853" s="25"/>
    </row>
    <row r="35854">
      <c r="D35854" s="10"/>
      <c r="E35854" s="10"/>
      <c r="G35854" s="81"/>
      <c r="AU35854" s="25"/>
    </row>
    <row r="35855">
      <c r="D35855" s="10"/>
      <c r="E35855" s="10"/>
      <c r="G35855" s="81"/>
      <c r="AU35855" s="25"/>
    </row>
    <row r="35856">
      <c r="D35856" s="10"/>
      <c r="E35856" s="10"/>
      <c r="G35856" s="81"/>
      <c r="AU35856" s="25"/>
    </row>
    <row r="35857">
      <c r="D35857" s="10"/>
      <c r="E35857" s="10"/>
      <c r="G35857" s="81"/>
      <c r="AU35857" s="25"/>
    </row>
    <row r="35858">
      <c r="D35858" s="10"/>
      <c r="E35858" s="10"/>
      <c r="G35858" s="81"/>
      <c r="AU35858" s="25"/>
    </row>
    <row r="35859">
      <c r="D35859" s="10"/>
      <c r="E35859" s="10"/>
      <c r="G35859" s="81"/>
      <c r="AU35859" s="25"/>
    </row>
    <row r="35860">
      <c r="D35860" s="10"/>
      <c r="E35860" s="10"/>
      <c r="G35860" s="81"/>
      <c r="AU35860" s="25"/>
    </row>
    <row r="35861">
      <c r="D35861" s="10"/>
      <c r="E35861" s="10"/>
      <c r="G35861" s="81"/>
      <c r="AU35861" s="25"/>
    </row>
    <row r="35862">
      <c r="D35862" s="10"/>
      <c r="E35862" s="10"/>
      <c r="G35862" s="81"/>
      <c r="AU35862" s="25"/>
    </row>
    <row r="35863">
      <c r="D35863" s="10"/>
      <c r="E35863" s="10"/>
      <c r="G35863" s="81"/>
      <c r="AU35863" s="25"/>
    </row>
    <row r="35864">
      <c r="D35864" s="10"/>
      <c r="E35864" s="10"/>
      <c r="G35864" s="81"/>
      <c r="AU35864" s="25"/>
    </row>
    <row r="35865">
      <c r="D35865" s="10"/>
      <c r="E35865" s="10"/>
      <c r="G35865" s="81"/>
      <c r="AU35865" s="25"/>
    </row>
    <row r="35866">
      <c r="D35866" s="10"/>
      <c r="E35866" s="10"/>
      <c r="G35866" s="81"/>
      <c r="AU35866" s="25"/>
    </row>
    <row r="35867">
      <c r="D35867" s="10"/>
      <c r="E35867" s="10"/>
      <c r="G35867" s="81"/>
      <c r="AU35867" s="25"/>
    </row>
    <row r="35868">
      <c r="D35868" s="10"/>
      <c r="E35868" s="10"/>
      <c r="G35868" s="81"/>
      <c r="AU35868" s="25"/>
    </row>
    <row r="35869">
      <c r="D35869" s="10"/>
      <c r="E35869" s="10"/>
      <c r="G35869" s="81"/>
      <c r="AU35869" s="25"/>
    </row>
    <row r="35870">
      <c r="D35870" s="10"/>
      <c r="E35870" s="10"/>
      <c r="G35870" s="81"/>
      <c r="AU35870" s="25"/>
    </row>
    <row r="35871">
      <c r="D35871" s="10"/>
      <c r="E35871" s="10"/>
      <c r="G35871" s="81"/>
      <c r="AU35871" s="25"/>
    </row>
    <row r="35872">
      <c r="D35872" s="10"/>
      <c r="E35872" s="10"/>
      <c r="G35872" s="81"/>
      <c r="AU35872" s="25"/>
    </row>
    <row r="35873">
      <c r="D35873" s="10"/>
      <c r="E35873" s="10"/>
      <c r="G35873" s="81"/>
      <c r="AU35873" s="25"/>
    </row>
    <row r="35874">
      <c r="D35874" s="10"/>
      <c r="E35874" s="10"/>
      <c r="G35874" s="81"/>
      <c r="AU35874" s="25"/>
    </row>
    <row r="35875">
      <c r="D35875" s="10"/>
      <c r="E35875" s="10"/>
      <c r="G35875" s="81"/>
      <c r="AU35875" s="25"/>
    </row>
    <row r="35876">
      <c r="D35876" s="10"/>
      <c r="E35876" s="10"/>
      <c r="G35876" s="81"/>
      <c r="AU35876" s="25"/>
    </row>
    <row r="35877">
      <c r="D35877" s="10"/>
      <c r="E35877" s="10"/>
      <c r="G35877" s="81"/>
      <c r="AU35877" s="25"/>
    </row>
    <row r="35878">
      <c r="D35878" s="10"/>
      <c r="E35878" s="10"/>
      <c r="G35878" s="81"/>
      <c r="AU35878" s="25"/>
    </row>
    <row r="35879">
      <c r="D35879" s="10"/>
      <c r="E35879" s="10"/>
      <c r="G35879" s="81"/>
      <c r="AU35879" s="25"/>
    </row>
    <row r="35880">
      <c r="D35880" s="10"/>
      <c r="E35880" s="10"/>
      <c r="G35880" s="81"/>
      <c r="AU35880" s="25"/>
    </row>
    <row r="35881">
      <c r="D35881" s="10"/>
      <c r="E35881" s="10"/>
      <c r="G35881" s="81"/>
      <c r="AU35881" s="25"/>
    </row>
    <row r="35882">
      <c r="D35882" s="10"/>
      <c r="E35882" s="10"/>
      <c r="G35882" s="81"/>
      <c r="AU35882" s="25"/>
    </row>
    <row r="35883">
      <c r="D35883" s="10"/>
      <c r="E35883" s="10"/>
      <c r="G35883" s="81"/>
      <c r="AU35883" s="25"/>
    </row>
    <row r="35884">
      <c r="D35884" s="10"/>
      <c r="E35884" s="10"/>
      <c r="G35884" s="81"/>
      <c r="AU35884" s="25"/>
    </row>
    <row r="35885">
      <c r="D35885" s="10"/>
      <c r="E35885" s="10"/>
      <c r="G35885" s="81"/>
      <c r="AU35885" s="25"/>
    </row>
    <row r="35886">
      <c r="D35886" s="10"/>
      <c r="E35886" s="10"/>
      <c r="G35886" s="81"/>
      <c r="AU35886" s="25"/>
    </row>
    <row r="35887">
      <c r="D35887" s="10"/>
      <c r="E35887" s="10"/>
      <c r="G35887" s="81"/>
      <c r="AU35887" s="25"/>
    </row>
    <row r="35888">
      <c r="D35888" s="10"/>
      <c r="E35888" s="10"/>
      <c r="G35888" s="81"/>
      <c r="AU35888" s="25"/>
    </row>
    <row r="35889">
      <c r="D35889" s="10"/>
      <c r="E35889" s="10"/>
      <c r="G35889" s="81"/>
      <c r="AU35889" s="25"/>
    </row>
    <row r="35890">
      <c r="D35890" s="10"/>
      <c r="E35890" s="10"/>
      <c r="G35890" s="81"/>
      <c r="AU35890" s="25"/>
    </row>
    <row r="35891">
      <c r="D35891" s="10"/>
      <c r="E35891" s="10"/>
      <c r="G35891" s="81"/>
      <c r="AU35891" s="25"/>
    </row>
    <row r="35892">
      <c r="D35892" s="10"/>
      <c r="E35892" s="10"/>
      <c r="G35892" s="81"/>
      <c r="AU35892" s="25"/>
    </row>
    <row r="35893">
      <c r="D35893" s="10"/>
      <c r="E35893" s="10"/>
      <c r="G35893" s="81"/>
      <c r="AU35893" s="25"/>
    </row>
    <row r="35894">
      <c r="D35894" s="10"/>
      <c r="E35894" s="10"/>
      <c r="G35894" s="81"/>
      <c r="AU35894" s="25"/>
    </row>
    <row r="35895">
      <c r="D35895" s="10"/>
      <c r="E35895" s="10"/>
      <c r="G35895" s="81"/>
      <c r="AU35895" s="25"/>
    </row>
    <row r="35896">
      <c r="D35896" s="10"/>
      <c r="E35896" s="10"/>
      <c r="G35896" s="81"/>
      <c r="AU35896" s="25"/>
    </row>
    <row r="35897">
      <c r="D35897" s="10"/>
      <c r="E35897" s="10"/>
      <c r="G35897" s="81"/>
      <c r="AU35897" s="25"/>
    </row>
    <row r="35898">
      <c r="D35898" s="10"/>
      <c r="E35898" s="10"/>
      <c r="G35898" s="81"/>
      <c r="AU35898" s="25"/>
    </row>
    <row r="35899">
      <c r="D35899" s="10"/>
      <c r="E35899" s="10"/>
      <c r="G35899" s="81"/>
      <c r="AU35899" s="25"/>
    </row>
    <row r="35900">
      <c r="D35900" s="10"/>
      <c r="E35900" s="10"/>
      <c r="G35900" s="81"/>
      <c r="AU35900" s="25"/>
    </row>
    <row r="35901">
      <c r="D35901" s="10"/>
      <c r="E35901" s="10"/>
      <c r="G35901" s="81"/>
      <c r="AU35901" s="25"/>
    </row>
    <row r="35902">
      <c r="D35902" s="10"/>
      <c r="E35902" s="10"/>
      <c r="G35902" s="81"/>
      <c r="AU35902" s="25"/>
    </row>
    <row r="35903">
      <c r="D35903" s="10"/>
      <c r="E35903" s="10"/>
      <c r="G35903" s="81"/>
      <c r="AU35903" s="25"/>
    </row>
    <row r="35904">
      <c r="D35904" s="10"/>
      <c r="E35904" s="10"/>
      <c r="G35904" s="81"/>
      <c r="AU35904" s="25"/>
    </row>
    <row r="35905">
      <c r="D35905" s="10"/>
      <c r="E35905" s="10"/>
      <c r="G35905" s="81"/>
      <c r="AU35905" s="25"/>
    </row>
    <row r="35906">
      <c r="D35906" s="10"/>
      <c r="E35906" s="10"/>
      <c r="G35906" s="81"/>
      <c r="AU35906" s="25"/>
    </row>
    <row r="35907">
      <c r="D35907" s="10"/>
      <c r="E35907" s="10"/>
      <c r="G35907" s="81"/>
      <c r="AU35907" s="25"/>
    </row>
    <row r="35908">
      <c r="D35908" s="10"/>
      <c r="E35908" s="10"/>
      <c r="G35908" s="81"/>
      <c r="AU35908" s="25"/>
    </row>
    <row r="35909">
      <c r="D35909" s="10"/>
      <c r="E35909" s="10"/>
      <c r="G35909" s="81"/>
      <c r="AU35909" s="25"/>
    </row>
    <row r="35910">
      <c r="D35910" s="10"/>
      <c r="E35910" s="10"/>
      <c r="G35910" s="81"/>
      <c r="AU35910" s="25"/>
    </row>
    <row r="35911">
      <c r="D35911" s="10"/>
      <c r="E35911" s="10"/>
      <c r="G35911" s="81"/>
      <c r="AU35911" s="25"/>
    </row>
    <row r="35912">
      <c r="D35912" s="10"/>
      <c r="E35912" s="10"/>
      <c r="G35912" s="81"/>
      <c r="AU35912" s="25"/>
    </row>
    <row r="35913">
      <c r="D35913" s="10"/>
      <c r="E35913" s="10"/>
      <c r="G35913" s="81"/>
      <c r="AU35913" s="25"/>
    </row>
    <row r="35914">
      <c r="D35914" s="10"/>
      <c r="E35914" s="10"/>
      <c r="G35914" s="81"/>
      <c r="AU35914" s="25"/>
    </row>
    <row r="35915">
      <c r="D35915" s="10"/>
      <c r="E35915" s="10"/>
      <c r="G35915" s="81"/>
      <c r="AU35915" s="25"/>
    </row>
    <row r="35916">
      <c r="D35916" s="10"/>
      <c r="E35916" s="10"/>
      <c r="G35916" s="81"/>
      <c r="AU35916" s="25"/>
    </row>
    <row r="35917">
      <c r="D35917" s="10"/>
      <c r="E35917" s="10"/>
      <c r="G35917" s="81"/>
      <c r="AU35917" s="25"/>
    </row>
    <row r="35918">
      <c r="D35918" s="10"/>
      <c r="E35918" s="10"/>
      <c r="G35918" s="81"/>
      <c r="AU35918" s="25"/>
    </row>
    <row r="35919">
      <c r="D35919" s="10"/>
      <c r="E35919" s="10"/>
      <c r="G35919" s="81"/>
      <c r="AU35919" s="25"/>
    </row>
    <row r="35920">
      <c r="D35920" s="10"/>
      <c r="E35920" s="10"/>
      <c r="G35920" s="81"/>
      <c r="AU35920" s="25"/>
    </row>
    <row r="35921">
      <c r="D35921" s="10"/>
      <c r="E35921" s="10"/>
      <c r="G35921" s="81"/>
      <c r="AU35921" s="25"/>
    </row>
    <row r="35922">
      <c r="D35922" s="10"/>
      <c r="E35922" s="10"/>
      <c r="G35922" s="81"/>
      <c r="AU35922" s="25"/>
    </row>
    <row r="35923">
      <c r="D35923" s="10"/>
      <c r="E35923" s="10"/>
      <c r="G35923" s="81"/>
      <c r="AU35923" s="25"/>
    </row>
    <row r="35924">
      <c r="D35924" s="10"/>
      <c r="E35924" s="10"/>
      <c r="G35924" s="81"/>
      <c r="AU35924" s="25"/>
    </row>
    <row r="35925">
      <c r="D35925" s="10"/>
      <c r="E35925" s="10"/>
      <c r="G35925" s="81"/>
      <c r="AU35925" s="25"/>
    </row>
    <row r="35926">
      <c r="D35926" s="10"/>
      <c r="E35926" s="10"/>
      <c r="G35926" s="81"/>
      <c r="AU35926" s="25"/>
    </row>
    <row r="35927">
      <c r="D35927" s="10"/>
      <c r="E35927" s="10"/>
      <c r="G35927" s="81"/>
      <c r="AU35927" s="25"/>
    </row>
    <row r="35928">
      <c r="D35928" s="10"/>
      <c r="E35928" s="10"/>
      <c r="G35928" s="81"/>
      <c r="AU35928" s="25"/>
    </row>
    <row r="35929">
      <c r="D35929" s="10"/>
      <c r="E35929" s="10"/>
      <c r="G35929" s="81"/>
      <c r="AU35929" s="25"/>
    </row>
    <row r="35930">
      <c r="D35930" s="10"/>
      <c r="E35930" s="10"/>
      <c r="G35930" s="81"/>
      <c r="AU35930" s="25"/>
    </row>
    <row r="35931">
      <c r="D35931" s="10"/>
      <c r="E35931" s="10"/>
      <c r="G35931" s="81"/>
      <c r="AU35931" s="25"/>
    </row>
    <row r="35932">
      <c r="D35932" s="10"/>
      <c r="E35932" s="10"/>
      <c r="G35932" s="81"/>
      <c r="AU35932" s="25"/>
    </row>
    <row r="35933">
      <c r="D35933" s="10"/>
      <c r="E35933" s="10"/>
      <c r="G35933" s="81"/>
      <c r="AU35933" s="25"/>
    </row>
    <row r="35934">
      <c r="D35934" s="10"/>
      <c r="E35934" s="10"/>
      <c r="G35934" s="81"/>
      <c r="AU35934" s="25"/>
    </row>
    <row r="35935">
      <c r="D35935" s="10"/>
      <c r="E35935" s="10"/>
      <c r="G35935" s="81"/>
      <c r="AU35935" s="25"/>
    </row>
    <row r="35936">
      <c r="D35936" s="10"/>
      <c r="E35936" s="10"/>
      <c r="G35936" s="81"/>
      <c r="AU35936" s="25"/>
    </row>
    <row r="35937">
      <c r="D35937" s="10"/>
      <c r="E35937" s="10"/>
      <c r="G35937" s="81"/>
      <c r="AU35937" s="25"/>
    </row>
    <row r="35938">
      <c r="D35938" s="10"/>
      <c r="E35938" s="10"/>
      <c r="G35938" s="81"/>
      <c r="AU35938" s="25"/>
    </row>
    <row r="35939">
      <c r="D35939" s="10"/>
      <c r="E35939" s="10"/>
      <c r="G35939" s="81"/>
      <c r="AU35939" s="25"/>
    </row>
    <row r="35940">
      <c r="D35940" s="10"/>
      <c r="E35940" s="10"/>
      <c r="G35940" s="81"/>
      <c r="AU35940" s="25"/>
    </row>
    <row r="35941">
      <c r="D35941" s="10"/>
      <c r="E35941" s="10"/>
      <c r="G35941" s="81"/>
      <c r="AU35941" s="25"/>
    </row>
    <row r="35942">
      <c r="D35942" s="10"/>
      <c r="E35942" s="10"/>
      <c r="G35942" s="81"/>
      <c r="AU35942" s="25"/>
    </row>
    <row r="35943">
      <c r="D35943" s="10"/>
      <c r="E35943" s="10"/>
      <c r="G35943" s="81"/>
      <c r="AU35943" s="25"/>
    </row>
    <row r="35944">
      <c r="D35944" s="10"/>
      <c r="E35944" s="10"/>
      <c r="G35944" s="81"/>
      <c r="AU35944" s="25"/>
    </row>
    <row r="35945">
      <c r="D35945" s="10"/>
      <c r="E35945" s="10"/>
      <c r="G35945" s="81"/>
      <c r="AU35945" s="25"/>
    </row>
    <row r="35946">
      <c r="D35946" s="10"/>
      <c r="E35946" s="10"/>
      <c r="G35946" s="81"/>
      <c r="AU35946" s="25"/>
    </row>
    <row r="35947">
      <c r="D35947" s="10"/>
      <c r="E35947" s="10"/>
      <c r="G35947" s="81"/>
      <c r="AU35947" s="25"/>
    </row>
    <row r="35948">
      <c r="D35948" s="10"/>
      <c r="E35948" s="10"/>
      <c r="G35948" s="81"/>
      <c r="AU35948" s="25"/>
    </row>
    <row r="35949">
      <c r="D35949" s="10"/>
      <c r="E35949" s="10"/>
      <c r="G35949" s="81"/>
      <c r="AU35949" s="25"/>
    </row>
    <row r="35950">
      <c r="D35950" s="10"/>
      <c r="E35950" s="10"/>
      <c r="G35950" s="81"/>
      <c r="AU35950" s="25"/>
    </row>
    <row r="35951">
      <c r="D35951" s="10"/>
      <c r="E35951" s="10"/>
      <c r="G35951" s="81"/>
      <c r="AU35951" s="25"/>
    </row>
    <row r="35952">
      <c r="D35952" s="10"/>
      <c r="E35952" s="10"/>
      <c r="G35952" s="81"/>
      <c r="AU35952" s="25"/>
    </row>
    <row r="35953">
      <c r="D35953" s="10"/>
      <c r="E35953" s="10"/>
      <c r="G35953" s="81"/>
      <c r="AU35953" s="25"/>
    </row>
    <row r="35954">
      <c r="D35954" s="10"/>
      <c r="E35954" s="10"/>
      <c r="G35954" s="81"/>
      <c r="AU35954" s="25"/>
    </row>
    <row r="35955">
      <c r="D35955" s="10"/>
      <c r="E35955" s="10"/>
      <c r="G35955" s="81"/>
      <c r="AU35955" s="25"/>
    </row>
    <row r="35956">
      <c r="D35956" s="10"/>
      <c r="E35956" s="10"/>
      <c r="G35956" s="81"/>
      <c r="AU35956" s="25"/>
    </row>
    <row r="35957">
      <c r="D35957" s="10"/>
      <c r="E35957" s="10"/>
      <c r="G35957" s="81"/>
      <c r="AU35957" s="25"/>
    </row>
    <row r="35958">
      <c r="D35958" s="10"/>
      <c r="E35958" s="10"/>
      <c r="G35958" s="81"/>
      <c r="AU35958" s="25"/>
    </row>
    <row r="35959">
      <c r="D35959" s="10"/>
      <c r="E35959" s="10"/>
      <c r="G35959" s="81"/>
      <c r="AU35959" s="25"/>
    </row>
    <row r="35960">
      <c r="D35960" s="10"/>
      <c r="E35960" s="10"/>
      <c r="G35960" s="81"/>
      <c r="AU35960" s="25"/>
    </row>
    <row r="35961">
      <c r="D35961" s="10"/>
      <c r="E35961" s="10"/>
      <c r="G35961" s="81"/>
      <c r="AU35961" s="25"/>
    </row>
    <row r="35962">
      <c r="D35962" s="10"/>
      <c r="E35962" s="10"/>
      <c r="G35962" s="81"/>
      <c r="AU35962" s="25"/>
    </row>
    <row r="35963">
      <c r="D35963" s="10"/>
      <c r="E35963" s="10"/>
      <c r="G35963" s="81"/>
      <c r="AU35963" s="25"/>
    </row>
    <row r="35964">
      <c r="D35964" s="10"/>
      <c r="E35964" s="10"/>
      <c r="G35964" s="81"/>
      <c r="AU35964" s="25"/>
    </row>
    <row r="35965">
      <c r="D35965" s="10"/>
      <c r="E35965" s="10"/>
      <c r="G35965" s="81"/>
      <c r="AU35965" s="25"/>
    </row>
    <row r="35966">
      <c r="D35966" s="10"/>
      <c r="E35966" s="10"/>
      <c r="G35966" s="81"/>
      <c r="AU35966" s="25"/>
    </row>
    <row r="35967">
      <c r="D35967" s="10"/>
      <c r="E35967" s="10"/>
      <c r="G35967" s="81"/>
      <c r="AU35967" s="25"/>
    </row>
    <row r="35968">
      <c r="D35968" s="10"/>
      <c r="E35968" s="10"/>
      <c r="G35968" s="81"/>
      <c r="AU35968" s="25"/>
    </row>
    <row r="35969">
      <c r="D35969" s="10"/>
      <c r="E35969" s="10"/>
      <c r="G35969" s="81"/>
      <c r="AU35969" s="25"/>
    </row>
    <row r="35970">
      <c r="D35970" s="10"/>
      <c r="E35970" s="10"/>
      <c r="G35970" s="81"/>
      <c r="AU35970" s="25"/>
    </row>
    <row r="35971">
      <c r="D35971" s="10"/>
      <c r="E35971" s="10"/>
      <c r="G35971" s="81"/>
      <c r="AU35971" s="25"/>
    </row>
    <row r="35972">
      <c r="D35972" s="10"/>
      <c r="E35972" s="10"/>
      <c r="G35972" s="81"/>
      <c r="AU35972" s="25"/>
    </row>
    <row r="35973">
      <c r="D35973" s="10"/>
      <c r="E35973" s="10"/>
      <c r="G35973" s="81"/>
      <c r="AU35973" s="25"/>
    </row>
    <row r="35974">
      <c r="D35974" s="10"/>
      <c r="E35974" s="10"/>
      <c r="G35974" s="81"/>
      <c r="AU35974" s="25"/>
    </row>
    <row r="35975">
      <c r="D35975" s="10"/>
      <c r="E35975" s="10"/>
      <c r="G35975" s="81"/>
      <c r="AU35975" s="25"/>
    </row>
    <row r="35976">
      <c r="D35976" s="10"/>
      <c r="E35976" s="10"/>
      <c r="G35976" s="81"/>
      <c r="AU35976" s="25"/>
    </row>
    <row r="35977">
      <c r="D35977" s="10"/>
      <c r="E35977" s="10"/>
      <c r="G35977" s="81"/>
      <c r="AU35977" s="25"/>
    </row>
    <row r="35978">
      <c r="D35978" s="10"/>
      <c r="E35978" s="10"/>
      <c r="G35978" s="81"/>
      <c r="AU35978" s="25"/>
    </row>
    <row r="35979">
      <c r="D35979" s="10"/>
      <c r="E35979" s="10"/>
      <c r="G35979" s="81"/>
      <c r="AU35979" s="25"/>
    </row>
    <row r="35980">
      <c r="D35980" s="10"/>
      <c r="E35980" s="10"/>
      <c r="G35980" s="81"/>
      <c r="AU35980" s="25"/>
    </row>
    <row r="35981">
      <c r="D35981" s="10"/>
      <c r="E35981" s="10"/>
      <c r="G35981" s="81"/>
      <c r="AU35981" s="25"/>
    </row>
    <row r="35982">
      <c r="D35982" s="10"/>
      <c r="E35982" s="10"/>
      <c r="G35982" s="81"/>
      <c r="AU35982" s="25"/>
    </row>
    <row r="35983">
      <c r="D35983" s="10"/>
      <c r="E35983" s="10"/>
      <c r="G35983" s="81"/>
      <c r="AU35983" s="25"/>
    </row>
    <row r="35984">
      <c r="D35984" s="10"/>
      <c r="E35984" s="10"/>
      <c r="G35984" s="81"/>
      <c r="AU35984" s="25"/>
    </row>
    <row r="35985">
      <c r="D35985" s="10"/>
      <c r="E35985" s="10"/>
      <c r="G35985" s="81"/>
      <c r="AU35985" s="25"/>
    </row>
    <row r="35986">
      <c r="D35986" s="10"/>
      <c r="E35986" s="10"/>
      <c r="G35986" s="81"/>
      <c r="AU35986" s="25"/>
    </row>
    <row r="35987">
      <c r="D35987" s="10"/>
      <c r="E35987" s="10"/>
      <c r="G35987" s="81"/>
      <c r="AU35987" s="25"/>
    </row>
    <row r="35988">
      <c r="D35988" s="10"/>
      <c r="E35988" s="10"/>
      <c r="G35988" s="81"/>
      <c r="AU35988" s="25"/>
    </row>
    <row r="35989">
      <c r="D35989" s="10"/>
      <c r="E35989" s="10"/>
      <c r="G35989" s="81"/>
      <c r="AU35989" s="25"/>
    </row>
    <row r="35990">
      <c r="D35990" s="10"/>
      <c r="E35990" s="10"/>
      <c r="G35990" s="81"/>
      <c r="AU35990" s="25"/>
    </row>
    <row r="35991">
      <c r="D35991" s="10"/>
      <c r="E35991" s="10"/>
      <c r="G35991" s="81"/>
      <c r="AU35991" s="25"/>
    </row>
    <row r="35992">
      <c r="D35992" s="10"/>
      <c r="E35992" s="10"/>
      <c r="G35992" s="81"/>
      <c r="AU35992" s="25"/>
    </row>
    <row r="35993">
      <c r="D35993" s="10"/>
      <c r="E35993" s="10"/>
      <c r="G35993" s="81"/>
      <c r="AU35993" s="25"/>
    </row>
    <row r="35994">
      <c r="D35994" s="10"/>
      <c r="E35994" s="10"/>
      <c r="G35994" s="81"/>
      <c r="AU35994" s="25"/>
    </row>
    <row r="35995">
      <c r="D35995" s="10"/>
      <c r="E35995" s="10"/>
      <c r="G35995" s="81"/>
      <c r="AU35995" s="25"/>
    </row>
    <row r="35996">
      <c r="D35996" s="10"/>
      <c r="E35996" s="10"/>
      <c r="G35996" s="81"/>
      <c r="AU35996" s="25"/>
    </row>
    <row r="35997">
      <c r="D35997" s="10"/>
      <c r="E35997" s="10"/>
      <c r="G35997" s="81"/>
      <c r="AU35997" s="25"/>
    </row>
    <row r="35998">
      <c r="D35998" s="10"/>
      <c r="E35998" s="10"/>
      <c r="G35998" s="81"/>
      <c r="AU35998" s="25"/>
    </row>
    <row r="35999">
      <c r="D35999" s="10"/>
      <c r="E35999" s="10"/>
      <c r="G35999" s="81"/>
      <c r="AU35999" s="25"/>
    </row>
    <row r="36000">
      <c r="D36000" s="10"/>
      <c r="E36000" s="10"/>
      <c r="G36000" s="81"/>
      <c r="AU36000" s="25"/>
    </row>
    <row r="36001">
      <c r="D36001" s="10"/>
      <c r="E36001" s="10"/>
      <c r="G36001" s="81"/>
      <c r="AU36001" s="25"/>
    </row>
    <row r="36002">
      <c r="D36002" s="10"/>
      <c r="E36002" s="10"/>
      <c r="G36002" s="81"/>
      <c r="AU36002" s="25"/>
    </row>
    <row r="36003">
      <c r="D36003" s="10"/>
      <c r="E36003" s="10"/>
      <c r="G36003" s="81"/>
      <c r="AU36003" s="25"/>
    </row>
    <row r="36004">
      <c r="D36004" s="10"/>
      <c r="E36004" s="10"/>
      <c r="G36004" s="81"/>
      <c r="AU36004" s="25"/>
    </row>
    <row r="36005">
      <c r="D36005" s="10"/>
      <c r="E36005" s="10"/>
      <c r="G36005" s="81"/>
      <c r="AU36005" s="25"/>
    </row>
    <row r="36006">
      <c r="D36006" s="10"/>
      <c r="E36006" s="10"/>
      <c r="G36006" s="81"/>
      <c r="AU36006" s="25"/>
    </row>
    <row r="36007">
      <c r="D36007" s="10"/>
      <c r="E36007" s="10"/>
      <c r="G36007" s="81"/>
      <c r="AU36007" s="25"/>
    </row>
    <row r="36008">
      <c r="D36008" s="10"/>
      <c r="E36008" s="10"/>
      <c r="G36008" s="81"/>
      <c r="AU36008" s="25"/>
    </row>
    <row r="36009">
      <c r="D36009" s="10"/>
      <c r="E36009" s="10"/>
      <c r="G36009" s="81"/>
      <c r="AU36009" s="25"/>
    </row>
    <row r="36010">
      <c r="D36010" s="10"/>
      <c r="E36010" s="10"/>
      <c r="G36010" s="81"/>
      <c r="AU36010" s="25"/>
    </row>
    <row r="36011">
      <c r="D36011" s="10"/>
      <c r="E36011" s="10"/>
      <c r="G36011" s="81"/>
      <c r="AU36011" s="25"/>
    </row>
    <row r="36012">
      <c r="D36012" s="10"/>
      <c r="E36012" s="10"/>
      <c r="G36012" s="81"/>
      <c r="AU36012" s="25"/>
    </row>
    <row r="36013">
      <c r="D36013" s="10"/>
      <c r="E36013" s="10"/>
      <c r="G36013" s="81"/>
      <c r="AU36013" s="25"/>
    </row>
    <row r="36014">
      <c r="D36014" s="10"/>
      <c r="E36014" s="10"/>
      <c r="G36014" s="81"/>
      <c r="AU36014" s="25"/>
    </row>
    <row r="36015">
      <c r="D36015" s="10"/>
      <c r="E36015" s="10"/>
      <c r="G36015" s="81"/>
      <c r="AU36015" s="25"/>
    </row>
    <row r="36016">
      <c r="D36016" s="10"/>
      <c r="E36016" s="10"/>
      <c r="G36016" s="81"/>
      <c r="AU36016" s="25"/>
    </row>
    <row r="36017">
      <c r="D36017" s="10"/>
      <c r="E36017" s="10"/>
      <c r="G36017" s="81"/>
      <c r="AU36017" s="25"/>
    </row>
    <row r="36018">
      <c r="D36018" s="10"/>
      <c r="E36018" s="10"/>
      <c r="G36018" s="81"/>
      <c r="AU36018" s="25"/>
    </row>
    <row r="36019">
      <c r="D36019" s="10"/>
      <c r="E36019" s="10"/>
      <c r="G36019" s="81"/>
      <c r="AU36019" s="25"/>
    </row>
    <row r="36020">
      <c r="D36020" s="10"/>
      <c r="E36020" s="10"/>
      <c r="G36020" s="81"/>
      <c r="AU36020" s="25"/>
    </row>
    <row r="36021">
      <c r="D36021" s="10"/>
      <c r="E36021" s="10"/>
      <c r="G36021" s="81"/>
      <c r="AU36021" s="25"/>
    </row>
    <row r="36022">
      <c r="D36022" s="10"/>
      <c r="E36022" s="10"/>
      <c r="G36022" s="81"/>
      <c r="AU36022" s="25"/>
    </row>
    <row r="36023">
      <c r="D36023" s="10"/>
      <c r="E36023" s="10"/>
      <c r="G36023" s="81"/>
      <c r="AU36023" s="25"/>
    </row>
    <row r="36024">
      <c r="D36024" s="10"/>
      <c r="E36024" s="10"/>
      <c r="G36024" s="81"/>
      <c r="AU36024" s="25"/>
    </row>
    <row r="36025">
      <c r="D36025" s="10"/>
      <c r="E36025" s="10"/>
      <c r="G36025" s="81"/>
      <c r="AU36025" s="25"/>
    </row>
    <row r="36026">
      <c r="D36026" s="10"/>
      <c r="E36026" s="10"/>
      <c r="G36026" s="81"/>
      <c r="AU36026" s="25"/>
    </row>
    <row r="36027">
      <c r="D36027" s="10"/>
      <c r="E36027" s="10"/>
      <c r="G36027" s="81"/>
      <c r="AU36027" s="25"/>
    </row>
    <row r="36028">
      <c r="D36028" s="10"/>
      <c r="E36028" s="10"/>
      <c r="G36028" s="81"/>
      <c r="AU36028" s="25"/>
    </row>
    <row r="36029">
      <c r="D36029" s="10"/>
      <c r="E36029" s="10"/>
      <c r="G36029" s="81"/>
      <c r="AU36029" s="25"/>
    </row>
    <row r="36030">
      <c r="D36030" s="10"/>
      <c r="E36030" s="10"/>
      <c r="G36030" s="81"/>
      <c r="AU36030" s="25"/>
    </row>
    <row r="36031">
      <c r="D36031" s="10"/>
      <c r="E36031" s="10"/>
      <c r="G36031" s="81"/>
      <c r="AU36031" s="25"/>
    </row>
    <row r="36032">
      <c r="D36032" s="10"/>
      <c r="E36032" s="10"/>
      <c r="G36032" s="81"/>
      <c r="AU36032" s="25"/>
    </row>
    <row r="36033">
      <c r="D36033" s="10"/>
      <c r="E36033" s="10"/>
      <c r="G36033" s="81"/>
      <c r="AU36033" s="25"/>
    </row>
    <row r="36034">
      <c r="D36034" s="10"/>
      <c r="E36034" s="10"/>
      <c r="G36034" s="81"/>
      <c r="AU36034" s="25"/>
    </row>
    <row r="36035">
      <c r="D36035" s="10"/>
      <c r="E36035" s="10"/>
      <c r="G36035" s="81"/>
      <c r="AU36035" s="25"/>
    </row>
    <row r="36036">
      <c r="D36036" s="10"/>
      <c r="E36036" s="10"/>
      <c r="G36036" s="81"/>
      <c r="AU36036" s="25"/>
    </row>
    <row r="36037">
      <c r="D36037" s="10"/>
      <c r="E36037" s="10"/>
      <c r="G36037" s="81"/>
      <c r="AU36037" s="25"/>
    </row>
    <row r="36038">
      <c r="D36038" s="10"/>
      <c r="E36038" s="10"/>
      <c r="G36038" s="81"/>
      <c r="AU36038" s="25"/>
    </row>
    <row r="36039">
      <c r="D36039" s="10"/>
      <c r="E36039" s="10"/>
      <c r="G36039" s="81"/>
      <c r="AU36039" s="25"/>
    </row>
    <row r="36040">
      <c r="D36040" s="10"/>
      <c r="E36040" s="10"/>
      <c r="G36040" s="81"/>
      <c r="AU36040" s="25"/>
    </row>
    <row r="36041">
      <c r="D36041" s="10"/>
      <c r="E36041" s="10"/>
      <c r="G36041" s="81"/>
      <c r="AU36041" s="25"/>
    </row>
    <row r="36042">
      <c r="D36042" s="10"/>
      <c r="E36042" s="10"/>
      <c r="G36042" s="81"/>
      <c r="AU36042" s="25"/>
    </row>
    <row r="36043">
      <c r="D36043" s="10"/>
      <c r="E36043" s="10"/>
      <c r="G36043" s="81"/>
      <c r="AU36043" s="25"/>
    </row>
    <row r="36044">
      <c r="D36044" s="10"/>
      <c r="E36044" s="10"/>
      <c r="G36044" s="81"/>
      <c r="AU36044" s="25"/>
    </row>
    <row r="36045">
      <c r="D36045" s="10"/>
      <c r="E36045" s="10"/>
      <c r="G36045" s="81"/>
      <c r="AU36045" s="25"/>
    </row>
    <row r="36046">
      <c r="D36046" s="10"/>
      <c r="E36046" s="10"/>
      <c r="G36046" s="81"/>
      <c r="AU36046" s="25"/>
    </row>
    <row r="36047">
      <c r="D36047" s="10"/>
      <c r="E36047" s="10"/>
      <c r="G36047" s="81"/>
      <c r="AU36047" s="25"/>
    </row>
    <row r="36048">
      <c r="D36048" s="10"/>
      <c r="E36048" s="10"/>
      <c r="G36048" s="81"/>
      <c r="AU36048" s="25"/>
    </row>
    <row r="36049">
      <c r="D36049" s="10"/>
      <c r="E36049" s="10"/>
      <c r="G36049" s="81"/>
      <c r="AU36049" s="25"/>
    </row>
    <row r="36050">
      <c r="D36050" s="10"/>
      <c r="E36050" s="10"/>
      <c r="G36050" s="81"/>
      <c r="AU36050" s="25"/>
    </row>
    <row r="36051">
      <c r="D36051" s="10"/>
      <c r="E36051" s="10"/>
      <c r="G36051" s="81"/>
      <c r="AU36051" s="25"/>
    </row>
    <row r="36052">
      <c r="D36052" s="10"/>
      <c r="E36052" s="10"/>
      <c r="G36052" s="81"/>
      <c r="AU36052" s="25"/>
    </row>
    <row r="36053">
      <c r="D36053" s="10"/>
      <c r="E36053" s="10"/>
      <c r="G36053" s="81"/>
      <c r="AU36053" s="25"/>
    </row>
    <row r="36054">
      <c r="D36054" s="10"/>
      <c r="E36054" s="10"/>
      <c r="G36054" s="81"/>
      <c r="AU36054" s="25"/>
    </row>
    <row r="36055">
      <c r="D36055" s="10"/>
      <c r="E36055" s="10"/>
      <c r="G36055" s="81"/>
      <c r="AU36055" s="25"/>
    </row>
    <row r="36056">
      <c r="D36056" s="10"/>
      <c r="E36056" s="10"/>
      <c r="G36056" s="81"/>
      <c r="AU36056" s="25"/>
    </row>
    <row r="36057">
      <c r="D36057" s="10"/>
      <c r="E36057" s="10"/>
      <c r="G36057" s="81"/>
      <c r="AU36057" s="25"/>
    </row>
    <row r="36058">
      <c r="D36058" s="10"/>
      <c r="E36058" s="10"/>
      <c r="G36058" s="81"/>
      <c r="AU36058" s="25"/>
    </row>
    <row r="36059">
      <c r="D36059" s="10"/>
      <c r="E36059" s="10"/>
      <c r="G36059" s="81"/>
      <c r="AU36059" s="25"/>
    </row>
    <row r="36060">
      <c r="D36060" s="10"/>
      <c r="E36060" s="10"/>
      <c r="G36060" s="81"/>
      <c r="AU36060" s="25"/>
    </row>
    <row r="36061">
      <c r="D36061" s="10"/>
      <c r="E36061" s="10"/>
      <c r="G36061" s="81"/>
      <c r="AU36061" s="25"/>
    </row>
    <row r="36062">
      <c r="D36062" s="10"/>
      <c r="E36062" s="10"/>
      <c r="G36062" s="81"/>
      <c r="AU36062" s="25"/>
    </row>
    <row r="36063">
      <c r="D36063" s="10"/>
      <c r="E36063" s="10"/>
      <c r="G36063" s="81"/>
      <c r="AU36063" s="25"/>
    </row>
    <row r="36064">
      <c r="D36064" s="10"/>
      <c r="E36064" s="10"/>
      <c r="G36064" s="81"/>
      <c r="AU36064" s="25"/>
    </row>
    <row r="36065">
      <c r="D36065" s="10"/>
      <c r="E36065" s="10"/>
      <c r="G36065" s="81"/>
      <c r="AU36065" s="25"/>
    </row>
    <row r="36066">
      <c r="D36066" s="10"/>
      <c r="E36066" s="10"/>
      <c r="G36066" s="81"/>
      <c r="AU36066" s="25"/>
    </row>
    <row r="36067">
      <c r="D36067" s="10"/>
      <c r="E36067" s="10"/>
      <c r="G36067" s="81"/>
      <c r="AU36067" s="25"/>
    </row>
    <row r="36068">
      <c r="D36068" s="10"/>
      <c r="E36068" s="10"/>
      <c r="G36068" s="81"/>
      <c r="AU36068" s="25"/>
    </row>
    <row r="36069">
      <c r="D36069" s="10"/>
      <c r="E36069" s="10"/>
      <c r="G36069" s="81"/>
      <c r="AU36069" s="25"/>
    </row>
    <row r="36070">
      <c r="D36070" s="10"/>
      <c r="E36070" s="10"/>
      <c r="G36070" s="81"/>
      <c r="AU36070" s="25"/>
    </row>
    <row r="36071">
      <c r="D36071" s="10"/>
      <c r="E36071" s="10"/>
      <c r="G36071" s="81"/>
      <c r="AU36071" s="25"/>
    </row>
    <row r="36072">
      <c r="D36072" s="10"/>
      <c r="E36072" s="10"/>
      <c r="G36072" s="81"/>
      <c r="AU36072" s="25"/>
    </row>
    <row r="36073">
      <c r="D36073" s="10"/>
      <c r="E36073" s="10"/>
      <c r="G36073" s="81"/>
      <c r="AU36073" s="25"/>
    </row>
    <row r="36074">
      <c r="D36074" s="10"/>
      <c r="E36074" s="10"/>
      <c r="G36074" s="81"/>
      <c r="AU36074" s="25"/>
    </row>
    <row r="36075">
      <c r="D36075" s="10"/>
      <c r="E36075" s="10"/>
      <c r="G36075" s="81"/>
      <c r="AU36075" s="25"/>
    </row>
    <row r="36076">
      <c r="D36076" s="10"/>
      <c r="E36076" s="10"/>
      <c r="G36076" s="81"/>
      <c r="AU36076" s="25"/>
    </row>
    <row r="36077">
      <c r="D36077" s="10"/>
      <c r="E36077" s="10"/>
      <c r="G36077" s="81"/>
      <c r="AU36077" s="25"/>
    </row>
    <row r="36078">
      <c r="D36078" s="10"/>
      <c r="E36078" s="10"/>
      <c r="G36078" s="81"/>
      <c r="AU36078" s="25"/>
    </row>
    <row r="36079">
      <c r="D36079" s="10"/>
      <c r="E36079" s="10"/>
      <c r="G36079" s="81"/>
      <c r="AU36079" s="25"/>
    </row>
    <row r="36080">
      <c r="D36080" s="10"/>
      <c r="E36080" s="10"/>
      <c r="G36080" s="81"/>
      <c r="AU36080" s="25"/>
    </row>
    <row r="36081">
      <c r="D36081" s="10"/>
      <c r="E36081" s="10"/>
      <c r="G36081" s="81"/>
      <c r="AU36081" s="25"/>
    </row>
    <row r="36082">
      <c r="D36082" s="10"/>
      <c r="E36082" s="10"/>
      <c r="G36082" s="81"/>
      <c r="AU36082" s="25"/>
    </row>
    <row r="36083">
      <c r="D36083" s="10"/>
      <c r="E36083" s="10"/>
      <c r="G36083" s="81"/>
      <c r="AU36083" s="25"/>
    </row>
    <row r="36084">
      <c r="D36084" s="10"/>
      <c r="E36084" s="10"/>
      <c r="G36084" s="81"/>
      <c r="AU36084" s="25"/>
    </row>
    <row r="36085">
      <c r="D36085" s="10"/>
      <c r="E36085" s="10"/>
      <c r="G36085" s="81"/>
      <c r="AU36085" s="25"/>
    </row>
    <row r="36086">
      <c r="D36086" s="10"/>
      <c r="E36086" s="10"/>
      <c r="G36086" s="81"/>
      <c r="AU36086" s="25"/>
    </row>
    <row r="36087">
      <c r="D36087" s="10"/>
      <c r="E36087" s="10"/>
      <c r="G36087" s="81"/>
      <c r="AU36087" s="25"/>
    </row>
    <row r="36088">
      <c r="D36088" s="10"/>
      <c r="E36088" s="10"/>
      <c r="G36088" s="81"/>
      <c r="AU36088" s="25"/>
    </row>
    <row r="36089">
      <c r="D36089" s="10"/>
      <c r="E36089" s="10"/>
      <c r="G36089" s="81"/>
      <c r="AU36089" s="25"/>
    </row>
    <row r="36090">
      <c r="D36090" s="10"/>
      <c r="E36090" s="10"/>
      <c r="G36090" s="81"/>
      <c r="AU36090" s="25"/>
    </row>
    <row r="36091">
      <c r="D36091" s="10"/>
      <c r="E36091" s="10"/>
      <c r="G36091" s="81"/>
      <c r="AU36091" s="25"/>
    </row>
    <row r="36092">
      <c r="D36092" s="10"/>
      <c r="E36092" s="10"/>
      <c r="G36092" s="81"/>
      <c r="AU36092" s="25"/>
    </row>
    <row r="36093">
      <c r="D36093" s="10"/>
      <c r="E36093" s="10"/>
      <c r="G36093" s="81"/>
      <c r="AU36093" s="25"/>
    </row>
    <row r="36094">
      <c r="D36094" s="10"/>
      <c r="E36094" s="10"/>
      <c r="G36094" s="81"/>
      <c r="AU36094" s="25"/>
    </row>
    <row r="36095">
      <c r="D36095" s="10"/>
      <c r="E36095" s="10"/>
      <c r="G36095" s="81"/>
      <c r="AU36095" s="25"/>
    </row>
    <row r="36096">
      <c r="D36096" s="10"/>
      <c r="E36096" s="10"/>
      <c r="G36096" s="81"/>
      <c r="AU36096" s="25"/>
    </row>
    <row r="36097">
      <c r="D36097" s="10"/>
      <c r="E36097" s="10"/>
      <c r="G36097" s="81"/>
      <c r="AU36097" s="25"/>
    </row>
    <row r="36098">
      <c r="D36098" s="10"/>
      <c r="E36098" s="10"/>
      <c r="G36098" s="81"/>
      <c r="AU36098" s="25"/>
    </row>
    <row r="36099">
      <c r="D36099" s="10"/>
      <c r="E36099" s="10"/>
      <c r="G36099" s="81"/>
      <c r="AU36099" s="25"/>
    </row>
    <row r="36100">
      <c r="D36100" s="10"/>
      <c r="E36100" s="10"/>
      <c r="G36100" s="81"/>
      <c r="AU36100" s="25"/>
    </row>
    <row r="36101">
      <c r="D36101" s="10"/>
      <c r="E36101" s="10"/>
      <c r="G36101" s="81"/>
      <c r="AU36101" s="25"/>
    </row>
    <row r="36102">
      <c r="D36102" s="10"/>
      <c r="E36102" s="10"/>
      <c r="G36102" s="81"/>
      <c r="AU36102" s="25"/>
    </row>
    <row r="36103">
      <c r="D36103" s="10"/>
      <c r="E36103" s="10"/>
      <c r="G36103" s="81"/>
      <c r="AU36103" s="25"/>
    </row>
    <row r="36104">
      <c r="D36104" s="10"/>
      <c r="E36104" s="10"/>
      <c r="G36104" s="81"/>
      <c r="AU36104" s="25"/>
    </row>
    <row r="36105">
      <c r="D36105" s="10"/>
      <c r="E36105" s="10"/>
      <c r="G36105" s="81"/>
      <c r="AU36105" s="25"/>
    </row>
    <row r="36106">
      <c r="D36106" s="10"/>
      <c r="E36106" s="10"/>
      <c r="G36106" s="81"/>
      <c r="AU36106" s="25"/>
    </row>
    <row r="36107">
      <c r="D36107" s="10"/>
      <c r="E36107" s="10"/>
      <c r="G36107" s="81"/>
      <c r="AU36107" s="25"/>
    </row>
    <row r="36108">
      <c r="D36108" s="10"/>
      <c r="E36108" s="10"/>
      <c r="G36108" s="81"/>
      <c r="AU36108" s="25"/>
    </row>
    <row r="36109">
      <c r="D36109" s="10"/>
      <c r="E36109" s="10"/>
      <c r="G36109" s="81"/>
      <c r="AU36109" s="25"/>
    </row>
    <row r="36110">
      <c r="D36110" s="10"/>
      <c r="E36110" s="10"/>
      <c r="G36110" s="81"/>
      <c r="AU36110" s="25"/>
    </row>
    <row r="36111">
      <c r="D36111" s="10"/>
      <c r="E36111" s="10"/>
      <c r="G36111" s="81"/>
      <c r="AU36111" s="25"/>
    </row>
    <row r="36112">
      <c r="D36112" s="10"/>
      <c r="E36112" s="10"/>
      <c r="G36112" s="81"/>
      <c r="AU36112" s="25"/>
    </row>
    <row r="36113">
      <c r="D36113" s="10"/>
      <c r="E36113" s="10"/>
      <c r="G36113" s="81"/>
      <c r="AU36113" s="25"/>
    </row>
    <row r="36114">
      <c r="D36114" s="10"/>
      <c r="E36114" s="10"/>
      <c r="G36114" s="81"/>
      <c r="AU36114" s="25"/>
    </row>
    <row r="36115">
      <c r="D36115" s="10"/>
      <c r="E36115" s="10"/>
      <c r="G36115" s="81"/>
      <c r="AU36115" s="25"/>
    </row>
    <row r="36116">
      <c r="D36116" s="10"/>
      <c r="E36116" s="10"/>
      <c r="G36116" s="81"/>
      <c r="AU36116" s="25"/>
    </row>
    <row r="36117">
      <c r="D36117" s="10"/>
      <c r="E36117" s="10"/>
      <c r="G36117" s="81"/>
      <c r="AU36117" s="25"/>
    </row>
    <row r="36118">
      <c r="D36118" s="10"/>
      <c r="E36118" s="10"/>
      <c r="G36118" s="81"/>
      <c r="AU36118" s="25"/>
    </row>
    <row r="36119">
      <c r="D36119" s="10"/>
      <c r="E36119" s="10"/>
      <c r="G36119" s="81"/>
      <c r="AU36119" s="25"/>
    </row>
    <row r="36120">
      <c r="D36120" s="10"/>
      <c r="E36120" s="10"/>
      <c r="G36120" s="81"/>
      <c r="AU36120" s="25"/>
    </row>
    <row r="36121">
      <c r="D36121" s="10"/>
      <c r="E36121" s="10"/>
      <c r="G36121" s="81"/>
      <c r="AU36121" s="25"/>
    </row>
    <row r="36122">
      <c r="D36122" s="10"/>
      <c r="E36122" s="10"/>
      <c r="G36122" s="81"/>
      <c r="AU36122" s="25"/>
    </row>
    <row r="36123">
      <c r="D36123" s="10"/>
      <c r="E36123" s="10"/>
      <c r="G36123" s="81"/>
      <c r="AU36123" s="25"/>
    </row>
    <row r="36124">
      <c r="D36124" s="10"/>
      <c r="E36124" s="10"/>
      <c r="G36124" s="81"/>
      <c r="AU36124" s="25"/>
    </row>
    <row r="36125">
      <c r="D36125" s="10"/>
      <c r="E36125" s="10"/>
      <c r="G36125" s="81"/>
      <c r="AU36125" s="25"/>
    </row>
    <row r="36126">
      <c r="D36126" s="10"/>
      <c r="E36126" s="10"/>
      <c r="G36126" s="81"/>
      <c r="AU36126" s="25"/>
    </row>
    <row r="36127">
      <c r="D36127" s="10"/>
      <c r="E36127" s="10"/>
      <c r="G36127" s="81"/>
      <c r="AU36127" s="25"/>
    </row>
    <row r="36128">
      <c r="D36128" s="10"/>
      <c r="E36128" s="10"/>
      <c r="G36128" s="81"/>
      <c r="AU36128" s="25"/>
    </row>
    <row r="36129">
      <c r="D36129" s="10"/>
      <c r="E36129" s="10"/>
      <c r="G36129" s="81"/>
      <c r="AU36129" s="25"/>
    </row>
    <row r="36130">
      <c r="D36130" s="10"/>
      <c r="E36130" s="10"/>
      <c r="G36130" s="81"/>
      <c r="AU36130" s="25"/>
    </row>
    <row r="36131">
      <c r="D36131" s="10"/>
      <c r="E36131" s="10"/>
      <c r="G36131" s="81"/>
      <c r="AU36131" s="25"/>
    </row>
    <row r="36132">
      <c r="D36132" s="10"/>
      <c r="E36132" s="10"/>
      <c r="G36132" s="81"/>
      <c r="AU36132" s="25"/>
    </row>
    <row r="36133">
      <c r="D36133" s="10"/>
      <c r="E36133" s="10"/>
      <c r="G36133" s="81"/>
      <c r="AU36133" s="25"/>
    </row>
    <row r="36134">
      <c r="D36134" s="10"/>
      <c r="E36134" s="10"/>
      <c r="G36134" s="81"/>
      <c r="AU36134" s="25"/>
    </row>
    <row r="36135">
      <c r="D36135" s="10"/>
      <c r="E36135" s="10"/>
      <c r="G36135" s="81"/>
      <c r="AU36135" s="25"/>
    </row>
    <row r="36136">
      <c r="D36136" s="10"/>
      <c r="E36136" s="10"/>
      <c r="G36136" s="81"/>
      <c r="AU36136" s="25"/>
    </row>
    <row r="36137">
      <c r="D36137" s="10"/>
      <c r="E36137" s="10"/>
      <c r="G36137" s="81"/>
      <c r="AU36137" s="25"/>
    </row>
    <row r="36138">
      <c r="D36138" s="10"/>
      <c r="E36138" s="10"/>
      <c r="G36138" s="81"/>
      <c r="AU36138" s="25"/>
    </row>
    <row r="36139">
      <c r="D36139" s="10"/>
      <c r="E36139" s="10"/>
      <c r="G36139" s="81"/>
      <c r="AU36139" s="25"/>
    </row>
    <row r="36140">
      <c r="D36140" s="10"/>
      <c r="E36140" s="10"/>
      <c r="G36140" s="81"/>
      <c r="AU36140" s="25"/>
    </row>
    <row r="36141">
      <c r="D36141" s="10"/>
      <c r="E36141" s="10"/>
      <c r="G36141" s="81"/>
      <c r="AU36141" s="25"/>
    </row>
    <row r="36142">
      <c r="D36142" s="10"/>
      <c r="E36142" s="10"/>
      <c r="G36142" s="81"/>
      <c r="AU36142" s="25"/>
    </row>
    <row r="36143">
      <c r="D36143" s="10"/>
      <c r="E36143" s="10"/>
      <c r="G36143" s="81"/>
      <c r="AU36143" s="25"/>
    </row>
    <row r="36144">
      <c r="D36144" s="10"/>
      <c r="E36144" s="10"/>
      <c r="G36144" s="81"/>
      <c r="AU36144" s="25"/>
    </row>
    <row r="36145">
      <c r="D36145" s="10"/>
      <c r="E36145" s="10"/>
      <c r="G36145" s="81"/>
      <c r="AU36145" s="25"/>
    </row>
    <row r="36146">
      <c r="D36146" s="10"/>
      <c r="E36146" s="10"/>
      <c r="G36146" s="81"/>
      <c r="AU36146" s="25"/>
    </row>
    <row r="36147">
      <c r="D36147" s="10"/>
      <c r="E36147" s="10"/>
      <c r="G36147" s="81"/>
      <c r="AU36147" s="25"/>
    </row>
    <row r="36148">
      <c r="D36148" s="10"/>
      <c r="E36148" s="10"/>
      <c r="G36148" s="81"/>
      <c r="AU36148" s="25"/>
    </row>
    <row r="36149">
      <c r="D36149" s="10"/>
      <c r="E36149" s="10"/>
      <c r="G36149" s="81"/>
      <c r="AU36149" s="25"/>
    </row>
    <row r="36150">
      <c r="D36150" s="10"/>
      <c r="E36150" s="10"/>
      <c r="G36150" s="81"/>
      <c r="AU36150" s="25"/>
    </row>
    <row r="36151">
      <c r="D36151" s="10"/>
      <c r="E36151" s="10"/>
      <c r="G36151" s="81"/>
      <c r="AU36151" s="25"/>
    </row>
    <row r="36152">
      <c r="D36152" s="10"/>
      <c r="E36152" s="10"/>
      <c r="G36152" s="81"/>
      <c r="AU36152" s="25"/>
    </row>
    <row r="36153">
      <c r="D36153" s="10"/>
      <c r="E36153" s="10"/>
      <c r="G36153" s="81"/>
      <c r="AU36153" s="25"/>
    </row>
    <row r="36154">
      <c r="D36154" s="10"/>
      <c r="E36154" s="10"/>
      <c r="G36154" s="81"/>
      <c r="AU36154" s="25"/>
    </row>
    <row r="36155">
      <c r="D36155" s="10"/>
      <c r="E36155" s="10"/>
      <c r="G36155" s="81"/>
      <c r="AU36155" s="25"/>
    </row>
    <row r="36156">
      <c r="D36156" s="10"/>
      <c r="E36156" s="10"/>
      <c r="G36156" s="81"/>
      <c r="AU36156" s="25"/>
    </row>
    <row r="36157">
      <c r="D36157" s="10"/>
      <c r="E36157" s="10"/>
      <c r="G36157" s="81"/>
      <c r="AU36157" s="25"/>
    </row>
    <row r="36158">
      <c r="D36158" s="10"/>
      <c r="E36158" s="10"/>
      <c r="G36158" s="81"/>
      <c r="AU36158" s="25"/>
    </row>
    <row r="36159">
      <c r="D36159" s="10"/>
      <c r="E36159" s="10"/>
      <c r="G36159" s="81"/>
      <c r="AU36159" s="25"/>
    </row>
    <row r="36160">
      <c r="D36160" s="10"/>
      <c r="E36160" s="10"/>
      <c r="G36160" s="81"/>
      <c r="AU36160" s="25"/>
    </row>
    <row r="36161">
      <c r="D36161" s="10"/>
      <c r="E36161" s="10"/>
      <c r="G36161" s="81"/>
      <c r="AU36161" s="25"/>
    </row>
    <row r="36162">
      <c r="D36162" s="10"/>
      <c r="E36162" s="10"/>
      <c r="G36162" s="81"/>
      <c r="AU36162" s="25"/>
    </row>
    <row r="36163">
      <c r="D36163" s="10"/>
      <c r="E36163" s="10"/>
      <c r="G36163" s="81"/>
      <c r="AU36163" s="25"/>
    </row>
    <row r="36164">
      <c r="D36164" s="10"/>
      <c r="E36164" s="10"/>
      <c r="G36164" s="81"/>
      <c r="AU36164" s="25"/>
    </row>
    <row r="36165">
      <c r="D36165" s="10"/>
      <c r="E36165" s="10"/>
      <c r="G36165" s="81"/>
      <c r="AU36165" s="25"/>
    </row>
    <row r="36166">
      <c r="D36166" s="10"/>
      <c r="E36166" s="10"/>
      <c r="G36166" s="81"/>
      <c r="AU36166" s="25"/>
    </row>
    <row r="36167">
      <c r="D36167" s="10"/>
      <c r="E36167" s="10"/>
      <c r="G36167" s="81"/>
      <c r="AU36167" s="25"/>
    </row>
    <row r="36168">
      <c r="D36168" s="10"/>
      <c r="E36168" s="10"/>
      <c r="G36168" s="81"/>
      <c r="AU36168" s="25"/>
    </row>
    <row r="36169">
      <c r="D36169" s="10"/>
      <c r="E36169" s="10"/>
      <c r="G36169" s="81"/>
      <c r="AU36169" s="25"/>
    </row>
    <row r="36170">
      <c r="D36170" s="10"/>
      <c r="E36170" s="10"/>
      <c r="G36170" s="81"/>
      <c r="AU36170" s="25"/>
    </row>
    <row r="36171">
      <c r="D36171" s="10"/>
      <c r="E36171" s="10"/>
      <c r="G36171" s="81"/>
      <c r="AU36171" s="25"/>
    </row>
    <row r="36172">
      <c r="D36172" s="10"/>
      <c r="E36172" s="10"/>
      <c r="G36172" s="81"/>
      <c r="AU36172" s="25"/>
    </row>
    <row r="36173">
      <c r="D36173" s="10"/>
      <c r="E36173" s="10"/>
      <c r="G36173" s="81"/>
      <c r="AU36173" s="25"/>
    </row>
    <row r="36174">
      <c r="D36174" s="10"/>
      <c r="E36174" s="10"/>
      <c r="G36174" s="81"/>
      <c r="AU36174" s="25"/>
    </row>
    <row r="36175">
      <c r="D36175" s="10"/>
      <c r="E36175" s="10"/>
      <c r="G36175" s="81"/>
      <c r="AU36175" s="25"/>
    </row>
    <row r="36176">
      <c r="D36176" s="10"/>
      <c r="E36176" s="10"/>
      <c r="G36176" s="81"/>
      <c r="AU36176" s="25"/>
    </row>
    <row r="36177">
      <c r="D36177" s="10"/>
      <c r="E36177" s="10"/>
      <c r="G36177" s="81"/>
      <c r="AU36177" s="25"/>
    </row>
    <row r="36178">
      <c r="D36178" s="10"/>
      <c r="E36178" s="10"/>
      <c r="G36178" s="81"/>
      <c r="AU36178" s="25"/>
    </row>
    <row r="36179">
      <c r="D36179" s="10"/>
      <c r="E36179" s="10"/>
      <c r="G36179" s="81"/>
      <c r="AU36179" s="25"/>
    </row>
    <row r="36180">
      <c r="D36180" s="10"/>
      <c r="E36180" s="10"/>
      <c r="G36180" s="81"/>
      <c r="AU36180" s="25"/>
    </row>
    <row r="36181">
      <c r="D36181" s="10"/>
      <c r="E36181" s="10"/>
      <c r="G36181" s="81"/>
      <c r="AU36181" s="25"/>
    </row>
    <row r="36182">
      <c r="D36182" s="10"/>
      <c r="E36182" s="10"/>
      <c r="G36182" s="81"/>
      <c r="AU36182" s="25"/>
    </row>
    <row r="36183">
      <c r="D36183" s="10"/>
      <c r="E36183" s="10"/>
      <c r="G36183" s="81"/>
      <c r="AU36183" s="25"/>
    </row>
    <row r="36184">
      <c r="D36184" s="10"/>
      <c r="E36184" s="10"/>
      <c r="G36184" s="81"/>
      <c r="AU36184" s="25"/>
    </row>
    <row r="36185">
      <c r="D36185" s="10"/>
      <c r="E36185" s="10"/>
      <c r="G36185" s="81"/>
      <c r="AU36185" s="25"/>
    </row>
    <row r="36186">
      <c r="D36186" s="10"/>
      <c r="E36186" s="10"/>
      <c r="G36186" s="81"/>
      <c r="AU36186" s="25"/>
    </row>
    <row r="36187">
      <c r="D36187" s="10"/>
      <c r="E36187" s="10"/>
      <c r="G36187" s="81"/>
      <c r="AU36187" s="25"/>
    </row>
    <row r="36188">
      <c r="D36188" s="10"/>
      <c r="E36188" s="10"/>
      <c r="G36188" s="81"/>
      <c r="AU36188" s="25"/>
    </row>
    <row r="36189">
      <c r="D36189" s="10"/>
      <c r="E36189" s="10"/>
      <c r="G36189" s="81"/>
      <c r="AU36189" s="25"/>
    </row>
    <row r="36190">
      <c r="D36190" s="10"/>
      <c r="E36190" s="10"/>
      <c r="G36190" s="81"/>
      <c r="AU36190" s="25"/>
    </row>
    <row r="36191">
      <c r="D36191" s="10"/>
      <c r="E36191" s="10"/>
      <c r="G36191" s="81"/>
      <c r="AU36191" s="25"/>
    </row>
    <row r="36192">
      <c r="D36192" s="10"/>
      <c r="E36192" s="10"/>
      <c r="G36192" s="81"/>
      <c r="AU36192" s="25"/>
    </row>
    <row r="36193">
      <c r="D36193" s="10"/>
      <c r="E36193" s="10"/>
      <c r="G36193" s="81"/>
      <c r="AU36193" s="25"/>
    </row>
    <row r="36194">
      <c r="D36194" s="10"/>
      <c r="E36194" s="10"/>
      <c r="G36194" s="81"/>
      <c r="AU36194" s="25"/>
    </row>
    <row r="36195">
      <c r="D36195" s="10"/>
      <c r="E36195" s="10"/>
      <c r="G36195" s="81"/>
      <c r="AU36195" s="25"/>
    </row>
    <row r="36196">
      <c r="D36196" s="10"/>
      <c r="E36196" s="10"/>
      <c r="G36196" s="81"/>
      <c r="AU36196" s="25"/>
    </row>
    <row r="36197">
      <c r="D36197" s="10"/>
      <c r="E36197" s="10"/>
      <c r="G36197" s="81"/>
      <c r="AU36197" s="25"/>
    </row>
    <row r="36198">
      <c r="D36198" s="10"/>
      <c r="E36198" s="10"/>
      <c r="G36198" s="81"/>
      <c r="AU36198" s="25"/>
    </row>
    <row r="36199">
      <c r="D36199" s="10"/>
      <c r="E36199" s="10"/>
      <c r="G36199" s="81"/>
      <c r="AU36199" s="25"/>
    </row>
    <row r="36200">
      <c r="D36200" s="10"/>
      <c r="E36200" s="10"/>
      <c r="G36200" s="81"/>
      <c r="AU36200" s="25"/>
    </row>
    <row r="36201">
      <c r="D36201" s="10"/>
      <c r="E36201" s="10"/>
      <c r="G36201" s="81"/>
      <c r="AU36201" s="25"/>
    </row>
    <row r="36202">
      <c r="D36202" s="10"/>
      <c r="E36202" s="10"/>
      <c r="G36202" s="81"/>
      <c r="AU36202" s="25"/>
    </row>
    <row r="36203">
      <c r="D36203" s="10"/>
      <c r="E36203" s="10"/>
      <c r="G36203" s="81"/>
      <c r="AU36203" s="25"/>
    </row>
    <row r="36204">
      <c r="D36204" s="10"/>
      <c r="E36204" s="10"/>
      <c r="G36204" s="81"/>
      <c r="AU36204" s="25"/>
    </row>
    <row r="36205">
      <c r="D36205" s="10"/>
      <c r="E36205" s="10"/>
      <c r="G36205" s="81"/>
      <c r="AU36205" s="25"/>
    </row>
    <row r="36206">
      <c r="D36206" s="10"/>
      <c r="E36206" s="10"/>
      <c r="G36206" s="81"/>
      <c r="AU36206" s="25"/>
    </row>
    <row r="36207">
      <c r="D36207" s="10"/>
      <c r="E36207" s="10"/>
      <c r="G36207" s="81"/>
      <c r="AU36207" s="25"/>
    </row>
    <row r="36208">
      <c r="D36208" s="10"/>
      <c r="E36208" s="10"/>
      <c r="G36208" s="81"/>
      <c r="AU36208" s="25"/>
    </row>
    <row r="36209">
      <c r="D36209" s="10"/>
      <c r="E36209" s="10"/>
      <c r="G36209" s="81"/>
      <c r="AU36209" s="25"/>
    </row>
    <row r="36210">
      <c r="D36210" s="10"/>
      <c r="E36210" s="10"/>
      <c r="G36210" s="81"/>
      <c r="AU36210" s="25"/>
    </row>
    <row r="36211">
      <c r="D36211" s="10"/>
      <c r="E36211" s="10"/>
      <c r="G36211" s="81"/>
      <c r="AU36211" s="25"/>
    </row>
    <row r="36212">
      <c r="D36212" s="10"/>
      <c r="E36212" s="10"/>
      <c r="G36212" s="81"/>
      <c r="AU36212" s="25"/>
    </row>
    <row r="36213">
      <c r="D36213" s="10"/>
      <c r="E36213" s="10"/>
      <c r="G36213" s="81"/>
      <c r="AU36213" s="25"/>
    </row>
    <row r="36214">
      <c r="D36214" s="10"/>
      <c r="E36214" s="10"/>
      <c r="G36214" s="81"/>
      <c r="AU36214" s="25"/>
    </row>
    <row r="36215">
      <c r="D36215" s="10"/>
      <c r="E36215" s="10"/>
      <c r="G36215" s="81"/>
      <c r="AU36215" s="25"/>
    </row>
    <row r="36216">
      <c r="D36216" s="10"/>
      <c r="E36216" s="10"/>
      <c r="G36216" s="81"/>
      <c r="AU36216" s="25"/>
    </row>
    <row r="36217">
      <c r="D36217" s="10"/>
      <c r="E36217" s="10"/>
      <c r="G36217" s="81"/>
      <c r="AU36217" s="25"/>
    </row>
    <row r="36218">
      <c r="D36218" s="10"/>
      <c r="E36218" s="10"/>
      <c r="G36218" s="81"/>
      <c r="AU36218" s="25"/>
    </row>
    <row r="36219">
      <c r="D36219" s="10"/>
      <c r="E36219" s="10"/>
      <c r="G36219" s="81"/>
      <c r="AU36219" s="25"/>
    </row>
    <row r="36220">
      <c r="D36220" s="10"/>
      <c r="E36220" s="10"/>
      <c r="G36220" s="81"/>
      <c r="AU36220" s="25"/>
    </row>
    <row r="36221">
      <c r="D36221" s="10"/>
      <c r="E36221" s="10"/>
      <c r="G36221" s="81"/>
      <c r="AU36221" s="25"/>
    </row>
    <row r="36222">
      <c r="D36222" s="10"/>
      <c r="E36222" s="10"/>
      <c r="G36222" s="81"/>
      <c r="AU36222" s="25"/>
    </row>
    <row r="36223">
      <c r="D36223" s="10"/>
      <c r="E36223" s="10"/>
      <c r="G36223" s="81"/>
      <c r="AU36223" s="25"/>
    </row>
    <row r="36224">
      <c r="D36224" s="10"/>
      <c r="E36224" s="10"/>
      <c r="G36224" s="81"/>
      <c r="AU36224" s="25"/>
    </row>
    <row r="36225">
      <c r="D36225" s="10"/>
      <c r="E36225" s="10"/>
      <c r="G36225" s="81"/>
      <c r="AU36225" s="25"/>
    </row>
    <row r="36226">
      <c r="D36226" s="10"/>
      <c r="E36226" s="10"/>
      <c r="G36226" s="81"/>
      <c r="AU36226" s="25"/>
    </row>
    <row r="36227">
      <c r="D36227" s="10"/>
      <c r="E36227" s="10"/>
      <c r="G36227" s="81"/>
      <c r="AU36227" s="25"/>
    </row>
    <row r="36228">
      <c r="D36228" s="10"/>
      <c r="E36228" s="10"/>
      <c r="G36228" s="81"/>
      <c r="AU36228" s="25"/>
    </row>
    <row r="36229">
      <c r="D36229" s="10"/>
      <c r="E36229" s="10"/>
      <c r="G36229" s="81"/>
      <c r="AU36229" s="25"/>
    </row>
    <row r="36230">
      <c r="D36230" s="10"/>
      <c r="E36230" s="10"/>
      <c r="G36230" s="81"/>
      <c r="AU36230" s="25"/>
    </row>
    <row r="36231">
      <c r="D36231" s="10"/>
      <c r="E36231" s="10"/>
      <c r="G36231" s="81"/>
      <c r="AU36231" s="25"/>
    </row>
    <row r="36232">
      <c r="D36232" s="10"/>
      <c r="E36232" s="10"/>
      <c r="G36232" s="81"/>
      <c r="AU36232" s="25"/>
    </row>
    <row r="36233">
      <c r="D36233" s="10"/>
      <c r="E36233" s="10"/>
      <c r="G36233" s="81"/>
      <c r="AU36233" s="25"/>
    </row>
    <row r="36234">
      <c r="D36234" s="10"/>
      <c r="E36234" s="10"/>
      <c r="G36234" s="81"/>
      <c r="AU36234" s="25"/>
    </row>
    <row r="36235">
      <c r="D36235" s="10"/>
      <c r="E36235" s="10"/>
      <c r="G36235" s="81"/>
      <c r="AU36235" s="25"/>
    </row>
    <row r="36236">
      <c r="D36236" s="10"/>
      <c r="E36236" s="10"/>
      <c r="G36236" s="81"/>
      <c r="AU36236" s="25"/>
    </row>
    <row r="36237">
      <c r="D36237" s="10"/>
      <c r="E36237" s="10"/>
      <c r="G36237" s="81"/>
      <c r="AU36237" s="25"/>
    </row>
    <row r="36238">
      <c r="D36238" s="10"/>
      <c r="E36238" s="10"/>
      <c r="G36238" s="81"/>
      <c r="AU36238" s="25"/>
    </row>
    <row r="36239">
      <c r="D36239" s="10"/>
      <c r="E36239" s="10"/>
      <c r="G36239" s="81"/>
      <c r="AU36239" s="25"/>
    </row>
    <row r="36240">
      <c r="D36240" s="10"/>
      <c r="E36240" s="10"/>
      <c r="G36240" s="81"/>
      <c r="AU36240" s="25"/>
    </row>
    <row r="36241">
      <c r="D36241" s="10"/>
      <c r="E36241" s="10"/>
      <c r="G36241" s="81"/>
      <c r="AU36241" s="25"/>
    </row>
    <row r="36242">
      <c r="D36242" s="10"/>
      <c r="E36242" s="10"/>
      <c r="G36242" s="81"/>
      <c r="AU36242" s="25"/>
    </row>
    <row r="36243">
      <c r="D36243" s="10"/>
      <c r="E36243" s="10"/>
      <c r="G36243" s="81"/>
      <c r="AU36243" s="25"/>
    </row>
    <row r="36244">
      <c r="D36244" s="10"/>
      <c r="E36244" s="10"/>
      <c r="G36244" s="81"/>
      <c r="AU36244" s="25"/>
    </row>
    <row r="36245">
      <c r="D36245" s="10"/>
      <c r="E36245" s="10"/>
      <c r="G36245" s="81"/>
      <c r="AU36245" s="25"/>
    </row>
    <row r="36246">
      <c r="D36246" s="10"/>
      <c r="E36246" s="10"/>
      <c r="G36246" s="81"/>
      <c r="AU36246" s="25"/>
    </row>
    <row r="36247">
      <c r="D36247" s="10"/>
      <c r="E36247" s="10"/>
      <c r="G36247" s="81"/>
      <c r="AU36247" s="25"/>
    </row>
    <row r="36248">
      <c r="D36248" s="10"/>
      <c r="E36248" s="10"/>
      <c r="G36248" s="81"/>
      <c r="AU36248" s="25"/>
    </row>
    <row r="36249">
      <c r="D36249" s="10"/>
      <c r="E36249" s="10"/>
      <c r="G36249" s="81"/>
      <c r="AU36249" s="25"/>
    </row>
    <row r="36250">
      <c r="D36250" s="10"/>
      <c r="E36250" s="10"/>
      <c r="G36250" s="81"/>
      <c r="AU36250" s="25"/>
    </row>
    <row r="36251">
      <c r="D36251" s="10"/>
      <c r="E36251" s="10"/>
      <c r="G36251" s="81"/>
      <c r="AU36251" s="25"/>
    </row>
    <row r="36252">
      <c r="D36252" s="10"/>
      <c r="E36252" s="10"/>
      <c r="G36252" s="81"/>
      <c r="AU36252" s="25"/>
    </row>
    <row r="36253">
      <c r="D36253" s="10"/>
      <c r="E36253" s="10"/>
      <c r="G36253" s="81"/>
      <c r="AU36253" s="25"/>
    </row>
    <row r="36254">
      <c r="D36254" s="10"/>
      <c r="E36254" s="10"/>
      <c r="G36254" s="81"/>
      <c r="AU36254" s="25"/>
    </row>
    <row r="36255">
      <c r="D36255" s="10"/>
      <c r="E36255" s="10"/>
      <c r="G36255" s="81"/>
      <c r="AU36255" s="25"/>
    </row>
    <row r="36256">
      <c r="D36256" s="10"/>
      <c r="E36256" s="10"/>
      <c r="G36256" s="81"/>
      <c r="AU36256" s="25"/>
    </row>
    <row r="36257">
      <c r="D36257" s="10"/>
      <c r="E36257" s="10"/>
      <c r="G36257" s="81"/>
      <c r="AU36257" s="25"/>
    </row>
    <row r="36258">
      <c r="D36258" s="10"/>
      <c r="E36258" s="10"/>
      <c r="G36258" s="81"/>
      <c r="AU36258" s="25"/>
    </row>
    <row r="36259">
      <c r="D36259" s="10"/>
      <c r="E36259" s="10"/>
      <c r="G36259" s="81"/>
      <c r="AU36259" s="25"/>
    </row>
    <row r="36260">
      <c r="D36260" s="10"/>
      <c r="E36260" s="10"/>
      <c r="G36260" s="81"/>
      <c r="AU36260" s="25"/>
    </row>
    <row r="36261">
      <c r="D36261" s="10"/>
      <c r="E36261" s="10"/>
      <c r="G36261" s="81"/>
      <c r="AU36261" s="25"/>
    </row>
    <row r="36262">
      <c r="D36262" s="10"/>
      <c r="E36262" s="10"/>
      <c r="G36262" s="81"/>
      <c r="AU36262" s="25"/>
    </row>
    <row r="36263">
      <c r="D36263" s="10"/>
      <c r="E36263" s="10"/>
      <c r="G36263" s="81"/>
      <c r="AU36263" s="25"/>
    </row>
    <row r="36264">
      <c r="D36264" s="10"/>
      <c r="E36264" s="10"/>
      <c r="G36264" s="81"/>
      <c r="AU36264" s="25"/>
    </row>
    <row r="36265">
      <c r="D36265" s="10"/>
      <c r="E36265" s="10"/>
      <c r="G36265" s="81"/>
      <c r="AU36265" s="25"/>
    </row>
    <row r="36266">
      <c r="D36266" s="10"/>
      <c r="E36266" s="10"/>
      <c r="G36266" s="81"/>
      <c r="AU36266" s="25"/>
    </row>
    <row r="36267">
      <c r="D36267" s="10"/>
      <c r="E36267" s="10"/>
      <c r="G36267" s="81"/>
      <c r="AU36267" s="25"/>
    </row>
    <row r="36268">
      <c r="D36268" s="10"/>
      <c r="E36268" s="10"/>
      <c r="G36268" s="81"/>
      <c r="AU36268" s="25"/>
    </row>
    <row r="36269">
      <c r="D36269" s="10"/>
      <c r="E36269" s="10"/>
      <c r="G36269" s="81"/>
      <c r="AU36269" s="25"/>
    </row>
    <row r="36270">
      <c r="D36270" s="10"/>
      <c r="E36270" s="10"/>
      <c r="G36270" s="81"/>
      <c r="AU36270" s="25"/>
    </row>
    <row r="36271">
      <c r="D36271" s="10"/>
      <c r="E36271" s="10"/>
      <c r="G36271" s="81"/>
      <c r="AU36271" s="25"/>
    </row>
    <row r="36272">
      <c r="D36272" s="10"/>
      <c r="E36272" s="10"/>
      <c r="G36272" s="81"/>
      <c r="AU36272" s="25"/>
    </row>
    <row r="36273">
      <c r="D36273" s="10"/>
      <c r="E36273" s="10"/>
      <c r="G36273" s="81"/>
      <c r="AU36273" s="25"/>
    </row>
    <row r="36274">
      <c r="D36274" s="10"/>
      <c r="E36274" s="10"/>
      <c r="G36274" s="81"/>
      <c r="AU36274" s="25"/>
    </row>
    <row r="36275">
      <c r="D36275" s="10"/>
      <c r="E36275" s="10"/>
      <c r="G36275" s="81"/>
      <c r="AU36275" s="25"/>
    </row>
    <row r="36276">
      <c r="D36276" s="10"/>
      <c r="E36276" s="10"/>
      <c r="G36276" s="81"/>
      <c r="AU36276" s="25"/>
    </row>
    <row r="36277">
      <c r="D36277" s="10"/>
      <c r="E36277" s="10"/>
      <c r="G36277" s="81"/>
      <c r="AU36277" s="25"/>
    </row>
    <row r="36278">
      <c r="D36278" s="10"/>
      <c r="E36278" s="10"/>
      <c r="G36278" s="81"/>
      <c r="AU36278" s="25"/>
    </row>
    <row r="36279">
      <c r="D36279" s="10"/>
      <c r="E36279" s="10"/>
      <c r="G36279" s="81"/>
      <c r="AU36279" s="25"/>
    </row>
    <row r="36280">
      <c r="D36280" s="10"/>
      <c r="E36280" s="10"/>
      <c r="G36280" s="81"/>
      <c r="AU36280" s="25"/>
    </row>
    <row r="36281">
      <c r="D36281" s="10"/>
      <c r="E36281" s="10"/>
      <c r="G36281" s="81"/>
      <c r="AU36281" s="25"/>
    </row>
    <row r="36282">
      <c r="D36282" s="10"/>
      <c r="E36282" s="10"/>
      <c r="G36282" s="81"/>
      <c r="AU36282" s="25"/>
    </row>
    <row r="36283">
      <c r="D36283" s="10"/>
      <c r="E36283" s="10"/>
      <c r="G36283" s="81"/>
      <c r="AU36283" s="25"/>
    </row>
    <row r="36284">
      <c r="D36284" s="10"/>
      <c r="E36284" s="10"/>
      <c r="G36284" s="81"/>
      <c r="AU36284" s="25"/>
    </row>
    <row r="36285">
      <c r="D36285" s="10"/>
      <c r="E36285" s="10"/>
      <c r="G36285" s="81"/>
      <c r="AU36285" s="25"/>
    </row>
    <row r="36286">
      <c r="D36286" s="10"/>
      <c r="E36286" s="10"/>
      <c r="G36286" s="81"/>
      <c r="AU36286" s="25"/>
    </row>
    <row r="36287">
      <c r="D36287" s="10"/>
      <c r="E36287" s="10"/>
      <c r="G36287" s="81"/>
      <c r="AU36287" s="25"/>
    </row>
    <row r="36288">
      <c r="D36288" s="10"/>
      <c r="E36288" s="10"/>
      <c r="G36288" s="81"/>
      <c r="AU36288" s="25"/>
    </row>
    <row r="36289">
      <c r="D36289" s="10"/>
      <c r="E36289" s="10"/>
      <c r="G36289" s="81"/>
      <c r="AU36289" s="25"/>
    </row>
    <row r="36290">
      <c r="D36290" s="10"/>
      <c r="E36290" s="10"/>
      <c r="G36290" s="81"/>
      <c r="AU36290" s="25"/>
    </row>
    <row r="36291">
      <c r="D36291" s="10"/>
      <c r="E36291" s="10"/>
      <c r="G36291" s="81"/>
      <c r="AU36291" s="25"/>
    </row>
    <row r="36292">
      <c r="D36292" s="10"/>
      <c r="E36292" s="10"/>
      <c r="G36292" s="81"/>
      <c r="AU36292" s="25"/>
    </row>
    <row r="36293">
      <c r="D36293" s="10"/>
      <c r="E36293" s="10"/>
      <c r="G36293" s="81"/>
      <c r="AU36293" s="25"/>
    </row>
    <row r="36294">
      <c r="D36294" s="10"/>
      <c r="E36294" s="10"/>
      <c r="G36294" s="81"/>
      <c r="AU36294" s="25"/>
    </row>
    <row r="36295">
      <c r="D36295" s="10"/>
      <c r="E36295" s="10"/>
      <c r="G36295" s="81"/>
      <c r="AU36295" s="25"/>
    </row>
    <row r="36296">
      <c r="D36296" s="10"/>
      <c r="E36296" s="10"/>
      <c r="G36296" s="81"/>
      <c r="AU36296" s="25"/>
    </row>
    <row r="36297">
      <c r="D36297" s="10"/>
      <c r="E36297" s="10"/>
      <c r="G36297" s="81"/>
      <c r="AU36297" s="25"/>
    </row>
    <row r="36298">
      <c r="D36298" s="10"/>
      <c r="E36298" s="10"/>
      <c r="G36298" s="81"/>
      <c r="AU36298" s="25"/>
    </row>
    <row r="36299">
      <c r="D36299" s="10"/>
      <c r="E36299" s="10"/>
      <c r="G36299" s="81"/>
      <c r="AU36299" s="25"/>
    </row>
    <row r="36300">
      <c r="D36300" s="10"/>
      <c r="E36300" s="10"/>
      <c r="G36300" s="81"/>
      <c r="AU36300" s="25"/>
    </row>
    <row r="36301">
      <c r="D36301" s="10"/>
      <c r="E36301" s="10"/>
      <c r="G36301" s="81"/>
      <c r="AU36301" s="25"/>
    </row>
    <row r="36302">
      <c r="D36302" s="10"/>
      <c r="E36302" s="10"/>
      <c r="G36302" s="81"/>
      <c r="AU36302" s="25"/>
    </row>
    <row r="36303">
      <c r="D36303" s="10"/>
      <c r="E36303" s="10"/>
      <c r="G36303" s="81"/>
      <c r="AU36303" s="25"/>
    </row>
    <row r="36304">
      <c r="D36304" s="10"/>
      <c r="E36304" s="10"/>
      <c r="G36304" s="81"/>
      <c r="AU36304" s="25"/>
    </row>
    <row r="36305">
      <c r="D36305" s="10"/>
      <c r="E36305" s="10"/>
      <c r="G36305" s="81"/>
      <c r="AU36305" s="25"/>
    </row>
    <row r="36306">
      <c r="D36306" s="10"/>
      <c r="E36306" s="10"/>
      <c r="G36306" s="81"/>
      <c r="AU36306" s="25"/>
    </row>
    <row r="36307">
      <c r="D36307" s="10"/>
      <c r="E36307" s="10"/>
      <c r="G36307" s="81"/>
      <c r="AU36307" s="25"/>
    </row>
    <row r="36308">
      <c r="D36308" s="10"/>
      <c r="E36308" s="10"/>
      <c r="G36308" s="81"/>
      <c r="AU36308" s="25"/>
    </row>
    <row r="36309">
      <c r="D36309" s="10"/>
      <c r="E36309" s="10"/>
      <c r="G36309" s="81"/>
      <c r="AU36309" s="25"/>
    </row>
    <row r="36310">
      <c r="D36310" s="10"/>
      <c r="E36310" s="10"/>
      <c r="G36310" s="81"/>
      <c r="AU36310" s="25"/>
    </row>
    <row r="36311">
      <c r="D36311" s="10"/>
      <c r="E36311" s="10"/>
      <c r="G36311" s="81"/>
      <c r="AU36311" s="25"/>
    </row>
    <row r="36312">
      <c r="D36312" s="10"/>
      <c r="E36312" s="10"/>
      <c r="G36312" s="81"/>
      <c r="AU36312" s="25"/>
    </row>
    <row r="36313">
      <c r="D36313" s="10"/>
      <c r="E36313" s="10"/>
      <c r="G36313" s="81"/>
      <c r="AU36313" s="25"/>
    </row>
    <row r="36314">
      <c r="D36314" s="10"/>
      <c r="E36314" s="10"/>
      <c r="G36314" s="81"/>
      <c r="AU36314" s="25"/>
    </row>
    <row r="36315">
      <c r="D36315" s="10"/>
      <c r="E36315" s="10"/>
      <c r="G36315" s="81"/>
      <c r="AU36315" s="25"/>
    </row>
    <row r="36316">
      <c r="D36316" s="10"/>
      <c r="E36316" s="10"/>
      <c r="G36316" s="81"/>
      <c r="AU36316" s="25"/>
    </row>
    <row r="36317">
      <c r="D36317" s="10"/>
      <c r="E36317" s="10"/>
      <c r="G36317" s="81"/>
      <c r="AU36317" s="25"/>
    </row>
    <row r="36318">
      <c r="D36318" s="10"/>
      <c r="E36318" s="10"/>
      <c r="G36318" s="81"/>
      <c r="AU36318" s="25"/>
    </row>
    <row r="36319">
      <c r="D36319" s="10"/>
      <c r="E36319" s="10"/>
      <c r="G36319" s="81"/>
      <c r="AU36319" s="25"/>
    </row>
    <row r="36320">
      <c r="D36320" s="10"/>
      <c r="E36320" s="10"/>
      <c r="G36320" s="81"/>
      <c r="AU36320" s="25"/>
    </row>
    <row r="36321">
      <c r="D36321" s="10"/>
      <c r="E36321" s="10"/>
      <c r="G36321" s="81"/>
      <c r="AU36321" s="25"/>
    </row>
    <row r="36322">
      <c r="D36322" s="10"/>
      <c r="E36322" s="10"/>
      <c r="G36322" s="81"/>
      <c r="AU36322" s="25"/>
    </row>
    <row r="36323">
      <c r="D36323" s="10"/>
      <c r="E36323" s="10"/>
      <c r="G36323" s="81"/>
      <c r="AU36323" s="25"/>
    </row>
    <row r="36324">
      <c r="D36324" s="10"/>
      <c r="E36324" s="10"/>
      <c r="G36324" s="81"/>
      <c r="AU36324" s="25"/>
    </row>
    <row r="36325">
      <c r="D36325" s="10"/>
      <c r="E36325" s="10"/>
      <c r="G36325" s="81"/>
      <c r="AU36325" s="25"/>
    </row>
    <row r="36326">
      <c r="D36326" s="10"/>
      <c r="E36326" s="10"/>
      <c r="G36326" s="81"/>
      <c r="AU36326" s="25"/>
    </row>
    <row r="36327">
      <c r="D36327" s="10"/>
      <c r="E36327" s="10"/>
      <c r="G36327" s="81"/>
      <c r="AU36327" s="25"/>
    </row>
    <row r="36328">
      <c r="D36328" s="10"/>
      <c r="E36328" s="10"/>
      <c r="G36328" s="81"/>
      <c r="AU36328" s="25"/>
    </row>
    <row r="36329">
      <c r="D36329" s="10"/>
      <c r="E36329" s="10"/>
      <c r="G36329" s="81"/>
      <c r="AU36329" s="25"/>
    </row>
    <row r="36330">
      <c r="D36330" s="10"/>
      <c r="E36330" s="10"/>
      <c r="G36330" s="81"/>
      <c r="AU36330" s="25"/>
    </row>
    <row r="36331">
      <c r="D36331" s="10"/>
      <c r="E36331" s="10"/>
      <c r="G36331" s="81"/>
      <c r="AU36331" s="25"/>
    </row>
    <row r="36332">
      <c r="D36332" s="10"/>
      <c r="E36332" s="10"/>
      <c r="G36332" s="81"/>
      <c r="AU36332" s="25"/>
    </row>
    <row r="36333">
      <c r="D36333" s="10"/>
      <c r="E36333" s="10"/>
      <c r="G36333" s="81"/>
      <c r="AU36333" s="25"/>
    </row>
    <row r="36334">
      <c r="D36334" s="10"/>
      <c r="E36334" s="10"/>
      <c r="G36334" s="81"/>
      <c r="AU36334" s="25"/>
    </row>
    <row r="36335">
      <c r="D36335" s="10"/>
      <c r="E36335" s="10"/>
      <c r="G36335" s="81"/>
      <c r="AU36335" s="25"/>
    </row>
    <row r="36336">
      <c r="D36336" s="10"/>
      <c r="E36336" s="10"/>
      <c r="G36336" s="81"/>
      <c r="AU36336" s="25"/>
    </row>
    <row r="36337">
      <c r="D36337" s="10"/>
      <c r="E36337" s="10"/>
      <c r="G36337" s="81"/>
      <c r="AU36337" s="25"/>
    </row>
    <row r="36338">
      <c r="D36338" s="10"/>
      <c r="E36338" s="10"/>
      <c r="G36338" s="81"/>
      <c r="AU36338" s="25"/>
    </row>
    <row r="36339">
      <c r="D36339" s="10"/>
      <c r="E36339" s="10"/>
      <c r="G36339" s="81"/>
      <c r="AU36339" s="25"/>
    </row>
    <row r="36340">
      <c r="D36340" s="10"/>
      <c r="E36340" s="10"/>
      <c r="G36340" s="81"/>
      <c r="AU36340" s="25"/>
    </row>
    <row r="36341">
      <c r="D36341" s="10"/>
      <c r="E36341" s="10"/>
      <c r="G36341" s="81"/>
      <c r="AU36341" s="25"/>
    </row>
    <row r="36342">
      <c r="D36342" s="10"/>
      <c r="E36342" s="10"/>
      <c r="G36342" s="81"/>
      <c r="AU36342" s="25"/>
    </row>
    <row r="36343">
      <c r="D36343" s="10"/>
      <c r="E36343" s="10"/>
      <c r="G36343" s="81"/>
      <c r="AU36343" s="25"/>
    </row>
    <row r="36344">
      <c r="D36344" s="10"/>
      <c r="E36344" s="10"/>
      <c r="G36344" s="81"/>
      <c r="AU36344" s="25"/>
    </row>
    <row r="36345">
      <c r="D36345" s="10"/>
      <c r="E36345" s="10"/>
      <c r="G36345" s="81"/>
      <c r="AU36345" s="25"/>
    </row>
    <row r="36346">
      <c r="D36346" s="10"/>
      <c r="E36346" s="10"/>
      <c r="G36346" s="81"/>
      <c r="AU36346" s="25"/>
    </row>
    <row r="36347">
      <c r="D36347" s="10"/>
      <c r="E36347" s="10"/>
      <c r="G36347" s="81"/>
      <c r="AU36347" s="25"/>
    </row>
    <row r="36348">
      <c r="D36348" s="10"/>
      <c r="E36348" s="10"/>
      <c r="G36348" s="81"/>
      <c r="AU36348" s="25"/>
    </row>
    <row r="36349">
      <c r="D36349" s="10"/>
      <c r="E36349" s="10"/>
      <c r="G36349" s="81"/>
      <c r="AU36349" s="25"/>
    </row>
    <row r="36350">
      <c r="D36350" s="10"/>
      <c r="E36350" s="10"/>
      <c r="G36350" s="81"/>
      <c r="AU36350" s="25"/>
    </row>
    <row r="36351">
      <c r="D36351" s="10"/>
      <c r="E36351" s="10"/>
      <c r="G36351" s="81"/>
      <c r="AU36351" s="25"/>
    </row>
    <row r="36352">
      <c r="D36352" s="10"/>
      <c r="E36352" s="10"/>
      <c r="G36352" s="81"/>
      <c r="AU36352" s="25"/>
    </row>
    <row r="36353">
      <c r="D36353" s="10"/>
      <c r="E36353" s="10"/>
      <c r="G36353" s="81"/>
      <c r="AU36353" s="25"/>
    </row>
    <row r="36354">
      <c r="D36354" s="10"/>
      <c r="E36354" s="10"/>
      <c r="G36354" s="81"/>
      <c r="AU36354" s="25"/>
    </row>
    <row r="36355">
      <c r="D36355" s="10"/>
      <c r="E36355" s="10"/>
      <c r="G36355" s="81"/>
      <c r="AU36355" s="25"/>
    </row>
    <row r="36356">
      <c r="D36356" s="10"/>
      <c r="E36356" s="10"/>
      <c r="G36356" s="81"/>
      <c r="AU36356" s="25"/>
    </row>
    <row r="36357">
      <c r="D36357" s="10"/>
      <c r="E36357" s="10"/>
      <c r="G36357" s="81"/>
      <c r="AU36357" s="25"/>
    </row>
    <row r="36358">
      <c r="D36358" s="10"/>
      <c r="E36358" s="10"/>
      <c r="G36358" s="81"/>
      <c r="AU36358" s="25"/>
    </row>
    <row r="36359">
      <c r="D36359" s="10"/>
      <c r="E36359" s="10"/>
      <c r="G36359" s="81"/>
      <c r="AU36359" s="25"/>
    </row>
    <row r="36360">
      <c r="D36360" s="10"/>
      <c r="E36360" s="10"/>
      <c r="G36360" s="81"/>
      <c r="AU36360" s="25"/>
    </row>
    <row r="36361">
      <c r="D36361" s="10"/>
      <c r="E36361" s="10"/>
      <c r="G36361" s="81"/>
      <c r="AU36361" s="25"/>
    </row>
    <row r="36362">
      <c r="D36362" s="10"/>
      <c r="E36362" s="10"/>
      <c r="G36362" s="81"/>
      <c r="AU36362" s="25"/>
    </row>
    <row r="36363">
      <c r="D36363" s="10"/>
      <c r="E36363" s="10"/>
      <c r="G36363" s="81"/>
      <c r="AU36363" s="25"/>
    </row>
    <row r="36364">
      <c r="D36364" s="10"/>
      <c r="E36364" s="10"/>
      <c r="G36364" s="81"/>
      <c r="AU36364" s="25"/>
    </row>
    <row r="36365">
      <c r="D36365" s="10"/>
      <c r="E36365" s="10"/>
      <c r="G36365" s="81"/>
      <c r="AU36365" s="25"/>
    </row>
    <row r="36366">
      <c r="D36366" s="10"/>
      <c r="E36366" s="10"/>
      <c r="G36366" s="81"/>
      <c r="AU36366" s="25"/>
    </row>
    <row r="36367">
      <c r="D36367" s="10"/>
      <c r="E36367" s="10"/>
      <c r="G36367" s="81"/>
      <c r="AU36367" s="25"/>
    </row>
    <row r="36368">
      <c r="D36368" s="10"/>
      <c r="E36368" s="10"/>
      <c r="G36368" s="81"/>
      <c r="AU36368" s="25"/>
    </row>
    <row r="36369">
      <c r="D36369" s="10"/>
      <c r="E36369" s="10"/>
      <c r="G36369" s="81"/>
      <c r="AU36369" s="25"/>
    </row>
    <row r="36370">
      <c r="D36370" s="10"/>
      <c r="E36370" s="10"/>
      <c r="G36370" s="81"/>
      <c r="AU36370" s="25"/>
    </row>
    <row r="36371">
      <c r="D36371" s="10"/>
      <c r="E36371" s="10"/>
      <c r="G36371" s="81"/>
      <c r="AU36371" s="25"/>
    </row>
    <row r="36372">
      <c r="D36372" s="10"/>
      <c r="E36372" s="10"/>
      <c r="G36372" s="81"/>
      <c r="AU36372" s="25"/>
    </row>
    <row r="36373">
      <c r="D36373" s="10"/>
      <c r="E36373" s="10"/>
      <c r="G36373" s="81"/>
      <c r="AU36373" s="25"/>
    </row>
    <row r="36374">
      <c r="D36374" s="10"/>
      <c r="E36374" s="10"/>
      <c r="G36374" s="81"/>
      <c r="AU36374" s="25"/>
    </row>
    <row r="36375">
      <c r="D36375" s="10"/>
      <c r="E36375" s="10"/>
      <c r="G36375" s="81"/>
      <c r="AU36375" s="25"/>
    </row>
    <row r="36376">
      <c r="D36376" s="10"/>
      <c r="E36376" s="10"/>
      <c r="G36376" s="81"/>
      <c r="AU36376" s="25"/>
    </row>
    <row r="36377">
      <c r="D36377" s="10"/>
      <c r="E36377" s="10"/>
      <c r="G36377" s="81"/>
      <c r="AU36377" s="25"/>
    </row>
    <row r="36378">
      <c r="D36378" s="10"/>
      <c r="E36378" s="10"/>
      <c r="G36378" s="81"/>
      <c r="AU36378" s="25"/>
    </row>
    <row r="36379">
      <c r="D36379" s="10"/>
      <c r="E36379" s="10"/>
      <c r="G36379" s="81"/>
      <c r="AU36379" s="25"/>
    </row>
    <row r="36380">
      <c r="D36380" s="10"/>
      <c r="E36380" s="10"/>
      <c r="G36380" s="81"/>
      <c r="AU36380" s="25"/>
    </row>
    <row r="36381">
      <c r="D36381" s="10"/>
      <c r="E36381" s="10"/>
      <c r="G36381" s="81"/>
      <c r="AU36381" s="25"/>
    </row>
    <row r="36382">
      <c r="D36382" s="10"/>
      <c r="E36382" s="10"/>
      <c r="G36382" s="81"/>
      <c r="AU36382" s="25"/>
    </row>
    <row r="36383">
      <c r="D36383" s="10"/>
      <c r="E36383" s="10"/>
      <c r="G36383" s="81"/>
      <c r="AU36383" s="25"/>
    </row>
    <row r="36384">
      <c r="D36384" s="10"/>
      <c r="E36384" s="10"/>
      <c r="G36384" s="81"/>
      <c r="AU36384" s="25"/>
    </row>
    <row r="36385">
      <c r="D36385" s="10"/>
      <c r="E36385" s="10"/>
      <c r="G36385" s="81"/>
      <c r="AU36385" s="25"/>
    </row>
    <row r="36386">
      <c r="D36386" s="10"/>
      <c r="E36386" s="10"/>
      <c r="G36386" s="81"/>
      <c r="AU36386" s="25"/>
    </row>
    <row r="36387">
      <c r="D36387" s="10"/>
      <c r="E36387" s="10"/>
      <c r="G36387" s="81"/>
      <c r="AU36387" s="25"/>
    </row>
    <row r="36388">
      <c r="D36388" s="10"/>
      <c r="E36388" s="10"/>
      <c r="G36388" s="81"/>
      <c r="AU36388" s="25"/>
    </row>
    <row r="36389">
      <c r="D36389" s="10"/>
      <c r="E36389" s="10"/>
      <c r="G36389" s="81"/>
      <c r="AU36389" s="25"/>
    </row>
    <row r="36390">
      <c r="D36390" s="10"/>
      <c r="E36390" s="10"/>
      <c r="G36390" s="81"/>
      <c r="AU36390" s="25"/>
    </row>
    <row r="36391">
      <c r="D36391" s="10"/>
      <c r="E36391" s="10"/>
      <c r="G36391" s="81"/>
      <c r="AU36391" s="25"/>
    </row>
    <row r="36392">
      <c r="D36392" s="10"/>
      <c r="E36392" s="10"/>
      <c r="G36392" s="81"/>
      <c r="AU36392" s="25"/>
    </row>
    <row r="36393">
      <c r="D36393" s="10"/>
      <c r="E36393" s="10"/>
      <c r="G36393" s="81"/>
      <c r="AU36393" s="25"/>
    </row>
    <row r="36394">
      <c r="D36394" s="10"/>
      <c r="E36394" s="10"/>
      <c r="G36394" s="81"/>
      <c r="AU36394" s="25"/>
    </row>
    <row r="36395">
      <c r="D36395" s="10"/>
      <c r="E36395" s="10"/>
      <c r="G36395" s="81"/>
      <c r="AU36395" s="25"/>
    </row>
    <row r="36396">
      <c r="D36396" s="10"/>
      <c r="E36396" s="10"/>
      <c r="G36396" s="81"/>
      <c r="AU36396" s="25"/>
    </row>
    <row r="36397">
      <c r="D36397" s="10"/>
      <c r="E36397" s="10"/>
      <c r="G36397" s="81"/>
      <c r="AU36397" s="25"/>
    </row>
    <row r="36398">
      <c r="D36398" s="10"/>
      <c r="E36398" s="10"/>
      <c r="G36398" s="81"/>
      <c r="AU36398" s="25"/>
    </row>
    <row r="36399">
      <c r="D36399" s="10"/>
      <c r="E36399" s="10"/>
      <c r="G36399" s="81"/>
      <c r="AU36399" s="25"/>
    </row>
    <row r="36400">
      <c r="D36400" s="10"/>
      <c r="E36400" s="10"/>
      <c r="G36400" s="81"/>
      <c r="AU36400" s="25"/>
    </row>
    <row r="36401">
      <c r="D36401" s="10"/>
      <c r="E36401" s="10"/>
      <c r="G36401" s="81"/>
      <c r="AU36401" s="25"/>
    </row>
    <row r="36402">
      <c r="D36402" s="10"/>
      <c r="E36402" s="10"/>
      <c r="G36402" s="81"/>
      <c r="AU36402" s="25"/>
    </row>
    <row r="36403">
      <c r="D36403" s="10"/>
      <c r="E36403" s="10"/>
      <c r="G36403" s="81"/>
      <c r="AU36403" s="25"/>
    </row>
    <row r="36404">
      <c r="D36404" s="10"/>
      <c r="E36404" s="10"/>
      <c r="G36404" s="81"/>
      <c r="AU36404" s="25"/>
    </row>
    <row r="36405">
      <c r="D36405" s="10"/>
      <c r="E36405" s="10"/>
      <c r="G36405" s="81"/>
      <c r="AU36405" s="25"/>
    </row>
    <row r="36406">
      <c r="D36406" s="10"/>
      <c r="E36406" s="10"/>
      <c r="G36406" s="81"/>
      <c r="AU36406" s="25"/>
    </row>
    <row r="36407">
      <c r="D36407" s="10"/>
      <c r="E36407" s="10"/>
      <c r="G36407" s="81"/>
      <c r="AU36407" s="25"/>
    </row>
    <row r="36408">
      <c r="D36408" s="10"/>
      <c r="E36408" s="10"/>
      <c r="G36408" s="81"/>
      <c r="AU36408" s="25"/>
    </row>
    <row r="36409">
      <c r="D36409" s="10"/>
      <c r="E36409" s="10"/>
      <c r="G36409" s="81"/>
      <c r="AU36409" s="25"/>
    </row>
    <row r="36410">
      <c r="D36410" s="10"/>
      <c r="E36410" s="10"/>
      <c r="G36410" s="81"/>
      <c r="AU36410" s="25"/>
    </row>
    <row r="36411">
      <c r="D36411" s="10"/>
      <c r="E36411" s="10"/>
      <c r="G36411" s="81"/>
      <c r="AU36411" s="25"/>
    </row>
    <row r="36412">
      <c r="D36412" s="10"/>
      <c r="E36412" s="10"/>
      <c r="G36412" s="81"/>
      <c r="AU36412" s="25"/>
    </row>
    <row r="36413">
      <c r="D36413" s="10"/>
      <c r="E36413" s="10"/>
      <c r="G36413" s="81"/>
      <c r="AU36413" s="25"/>
    </row>
    <row r="36414">
      <c r="D36414" s="10"/>
      <c r="E36414" s="10"/>
      <c r="G36414" s="81"/>
      <c r="AU36414" s="25"/>
    </row>
    <row r="36415">
      <c r="D36415" s="10"/>
      <c r="E36415" s="10"/>
      <c r="G36415" s="81"/>
      <c r="AU36415" s="25"/>
    </row>
    <row r="36416">
      <c r="D36416" s="10"/>
      <c r="E36416" s="10"/>
      <c r="G36416" s="81"/>
      <c r="AU36416" s="25"/>
    </row>
    <row r="36417">
      <c r="D36417" s="10"/>
      <c r="E36417" s="10"/>
      <c r="G36417" s="81"/>
      <c r="AU36417" s="25"/>
    </row>
    <row r="36418">
      <c r="D36418" s="10"/>
      <c r="E36418" s="10"/>
      <c r="G36418" s="81"/>
      <c r="AU36418" s="25"/>
    </row>
    <row r="36419">
      <c r="D36419" s="10"/>
      <c r="E36419" s="10"/>
      <c r="G36419" s="81"/>
      <c r="AU36419" s="25"/>
    </row>
    <row r="36420">
      <c r="D36420" s="10"/>
      <c r="E36420" s="10"/>
      <c r="G36420" s="81"/>
      <c r="AU36420" s="25"/>
    </row>
    <row r="36421">
      <c r="D36421" s="10"/>
      <c r="E36421" s="10"/>
      <c r="G36421" s="81"/>
      <c r="AU36421" s="25"/>
    </row>
    <row r="36422">
      <c r="D36422" s="10"/>
      <c r="E36422" s="10"/>
      <c r="G36422" s="81"/>
      <c r="AU36422" s="25"/>
    </row>
    <row r="36423">
      <c r="D36423" s="10"/>
      <c r="E36423" s="10"/>
      <c r="G36423" s="81"/>
      <c r="AU36423" s="25"/>
    </row>
    <row r="36424">
      <c r="D36424" s="10"/>
      <c r="E36424" s="10"/>
      <c r="G36424" s="81"/>
      <c r="AU36424" s="25"/>
    </row>
    <row r="36425">
      <c r="D36425" s="10"/>
      <c r="E36425" s="10"/>
      <c r="G36425" s="81"/>
      <c r="AU36425" s="25"/>
    </row>
    <row r="36426">
      <c r="D36426" s="10"/>
      <c r="E36426" s="10"/>
      <c r="G36426" s="81"/>
      <c r="AU36426" s="25"/>
    </row>
    <row r="36427">
      <c r="D36427" s="10"/>
      <c r="E36427" s="10"/>
      <c r="G36427" s="81"/>
      <c r="AU36427" s="25"/>
    </row>
    <row r="36428">
      <c r="D36428" s="10"/>
      <c r="E36428" s="10"/>
      <c r="G36428" s="81"/>
      <c r="AU36428" s="25"/>
    </row>
    <row r="36429">
      <c r="D36429" s="10"/>
      <c r="E36429" s="10"/>
      <c r="G36429" s="81"/>
      <c r="AU36429" s="25"/>
    </row>
    <row r="36430">
      <c r="D36430" s="10"/>
      <c r="E36430" s="10"/>
      <c r="G36430" s="81"/>
      <c r="AU36430" s="25"/>
    </row>
    <row r="36431">
      <c r="D36431" s="10"/>
      <c r="E36431" s="10"/>
      <c r="G36431" s="81"/>
      <c r="AU36431" s="25"/>
    </row>
    <row r="36432">
      <c r="D36432" s="10"/>
      <c r="E36432" s="10"/>
      <c r="G36432" s="81"/>
      <c r="AU36432" s="25"/>
    </row>
    <row r="36433">
      <c r="D36433" s="10"/>
      <c r="E36433" s="10"/>
      <c r="G36433" s="81"/>
      <c r="AU36433" s="25"/>
    </row>
    <row r="36434">
      <c r="D36434" s="10"/>
      <c r="E36434" s="10"/>
      <c r="G36434" s="81"/>
      <c r="AU36434" s="25"/>
    </row>
    <row r="36435">
      <c r="D36435" s="10"/>
      <c r="E36435" s="10"/>
      <c r="G36435" s="81"/>
      <c r="AU36435" s="25"/>
    </row>
    <row r="36436">
      <c r="D36436" s="10"/>
      <c r="E36436" s="10"/>
      <c r="G36436" s="81"/>
      <c r="AU36436" s="25"/>
    </row>
    <row r="36437">
      <c r="D36437" s="10"/>
      <c r="E36437" s="10"/>
      <c r="G36437" s="81"/>
      <c r="AU36437" s="25"/>
    </row>
    <row r="36438">
      <c r="D36438" s="10"/>
      <c r="E36438" s="10"/>
      <c r="G36438" s="81"/>
      <c r="AU36438" s="25"/>
    </row>
    <row r="36439">
      <c r="D36439" s="10"/>
      <c r="E36439" s="10"/>
      <c r="G36439" s="81"/>
      <c r="AU36439" s="25"/>
    </row>
    <row r="36440">
      <c r="D36440" s="10"/>
      <c r="E36440" s="10"/>
      <c r="G36440" s="81"/>
      <c r="AU36440" s="25"/>
    </row>
    <row r="36441">
      <c r="D36441" s="10"/>
      <c r="E36441" s="10"/>
      <c r="G36441" s="81"/>
      <c r="AU36441" s="25"/>
    </row>
    <row r="36442">
      <c r="D36442" s="10"/>
      <c r="E36442" s="10"/>
      <c r="G36442" s="81"/>
      <c r="AU36442" s="25"/>
    </row>
    <row r="36443">
      <c r="D36443" s="10"/>
      <c r="E36443" s="10"/>
      <c r="G36443" s="81"/>
      <c r="AU36443" s="25"/>
    </row>
    <row r="36444">
      <c r="D36444" s="10"/>
      <c r="E36444" s="10"/>
      <c r="G36444" s="81"/>
      <c r="AU36444" s="25"/>
    </row>
    <row r="36445">
      <c r="D36445" s="10"/>
      <c r="E36445" s="10"/>
      <c r="G36445" s="81"/>
      <c r="AU36445" s="25"/>
    </row>
    <row r="36446">
      <c r="D36446" s="10"/>
      <c r="E36446" s="10"/>
      <c r="G36446" s="81"/>
      <c r="AU36446" s="25"/>
    </row>
    <row r="36447">
      <c r="D36447" s="10"/>
      <c r="E36447" s="10"/>
      <c r="G36447" s="81"/>
      <c r="AU36447" s="25"/>
    </row>
    <row r="36448">
      <c r="D36448" s="10"/>
      <c r="E36448" s="10"/>
      <c r="G36448" s="81"/>
      <c r="AU36448" s="25"/>
    </row>
    <row r="36449">
      <c r="D36449" s="10"/>
      <c r="E36449" s="10"/>
      <c r="G36449" s="81"/>
      <c r="AU36449" s="25"/>
    </row>
    <row r="36450">
      <c r="D36450" s="10"/>
      <c r="E36450" s="10"/>
      <c r="G36450" s="81"/>
      <c r="AU36450" s="25"/>
    </row>
    <row r="36451">
      <c r="D36451" s="10"/>
      <c r="E36451" s="10"/>
      <c r="G36451" s="81"/>
      <c r="AU36451" s="25"/>
    </row>
    <row r="36452">
      <c r="D36452" s="10"/>
      <c r="E36452" s="10"/>
      <c r="G36452" s="81"/>
      <c r="AU36452" s="25"/>
    </row>
    <row r="36453">
      <c r="D36453" s="10"/>
      <c r="E36453" s="10"/>
      <c r="G36453" s="81"/>
      <c r="AU36453" s="25"/>
    </row>
    <row r="36454">
      <c r="D36454" s="10"/>
      <c r="E36454" s="10"/>
      <c r="G36454" s="81"/>
      <c r="AU36454" s="25"/>
    </row>
    <row r="36455">
      <c r="D36455" s="10"/>
      <c r="E36455" s="10"/>
      <c r="G36455" s="81"/>
      <c r="AU36455" s="25"/>
    </row>
    <row r="36456">
      <c r="D36456" s="10"/>
      <c r="E36456" s="10"/>
      <c r="G36456" s="81"/>
      <c r="AU36456" s="25"/>
    </row>
    <row r="36457">
      <c r="D36457" s="10"/>
      <c r="E36457" s="10"/>
      <c r="G36457" s="81"/>
      <c r="AU36457" s="25"/>
    </row>
    <row r="36458">
      <c r="D36458" s="10"/>
      <c r="E36458" s="10"/>
      <c r="G36458" s="81"/>
      <c r="AU36458" s="25"/>
    </row>
    <row r="36459">
      <c r="D36459" s="10"/>
      <c r="E36459" s="10"/>
      <c r="G36459" s="81"/>
      <c r="AU36459" s="25"/>
    </row>
    <row r="36460">
      <c r="D36460" s="10"/>
      <c r="E36460" s="10"/>
      <c r="G36460" s="81"/>
      <c r="AU36460" s="25"/>
    </row>
    <row r="36461">
      <c r="D36461" s="10"/>
      <c r="E36461" s="10"/>
      <c r="G36461" s="81"/>
      <c r="AU36461" s="25"/>
    </row>
    <row r="36462">
      <c r="D36462" s="10"/>
      <c r="E36462" s="10"/>
      <c r="G36462" s="81"/>
      <c r="AU36462" s="25"/>
    </row>
    <row r="36463">
      <c r="D36463" s="10"/>
      <c r="E36463" s="10"/>
      <c r="G36463" s="81"/>
      <c r="AU36463" s="25"/>
    </row>
    <row r="36464">
      <c r="D36464" s="10"/>
      <c r="E36464" s="10"/>
      <c r="G36464" s="81"/>
      <c r="AU36464" s="25"/>
    </row>
    <row r="36465">
      <c r="D36465" s="10"/>
      <c r="E36465" s="10"/>
      <c r="G36465" s="81"/>
      <c r="AU36465" s="25"/>
    </row>
    <row r="36466">
      <c r="D36466" s="10"/>
      <c r="E36466" s="10"/>
      <c r="G36466" s="81"/>
      <c r="AU36466" s="25"/>
    </row>
    <row r="36467">
      <c r="D36467" s="10"/>
      <c r="E36467" s="10"/>
      <c r="G36467" s="81"/>
      <c r="AU36467" s="25"/>
    </row>
    <row r="36468">
      <c r="D36468" s="10"/>
      <c r="E36468" s="10"/>
      <c r="G36468" s="81"/>
      <c r="AU36468" s="25"/>
    </row>
    <row r="36469">
      <c r="D36469" s="10"/>
      <c r="E36469" s="10"/>
      <c r="G36469" s="81"/>
      <c r="AU36469" s="25"/>
    </row>
    <row r="36470">
      <c r="D36470" s="10"/>
      <c r="E36470" s="10"/>
      <c r="G36470" s="81"/>
      <c r="AU36470" s="25"/>
    </row>
    <row r="36471">
      <c r="D36471" s="10"/>
      <c r="E36471" s="10"/>
      <c r="G36471" s="81"/>
      <c r="AU36471" s="25"/>
    </row>
    <row r="36472">
      <c r="D36472" s="10"/>
      <c r="E36472" s="10"/>
      <c r="G36472" s="81"/>
      <c r="AU36472" s="25"/>
    </row>
    <row r="36473">
      <c r="D36473" s="10"/>
      <c r="E36473" s="10"/>
      <c r="G36473" s="81"/>
      <c r="AU36473" s="25"/>
    </row>
    <row r="36474">
      <c r="D36474" s="10"/>
      <c r="E36474" s="10"/>
      <c r="G36474" s="81"/>
      <c r="AU36474" s="25"/>
    </row>
    <row r="36475">
      <c r="D36475" s="10"/>
      <c r="E36475" s="10"/>
      <c r="G36475" s="81"/>
      <c r="AU36475" s="25"/>
    </row>
    <row r="36476">
      <c r="D36476" s="10"/>
      <c r="E36476" s="10"/>
      <c r="G36476" s="81"/>
      <c r="AU36476" s="25"/>
    </row>
    <row r="36477">
      <c r="D36477" s="10"/>
      <c r="E36477" s="10"/>
      <c r="G36477" s="81"/>
      <c r="AU36477" s="25"/>
    </row>
    <row r="36478">
      <c r="D36478" s="10"/>
      <c r="E36478" s="10"/>
      <c r="G36478" s="81"/>
      <c r="AU36478" s="25"/>
    </row>
    <row r="36479">
      <c r="D36479" s="10"/>
      <c r="E36479" s="10"/>
      <c r="G36479" s="81"/>
      <c r="AU36479" s="25"/>
    </row>
    <row r="36480">
      <c r="D36480" s="10"/>
      <c r="E36480" s="10"/>
      <c r="G36480" s="81"/>
      <c r="AU36480" s="25"/>
    </row>
    <row r="36481">
      <c r="D36481" s="10"/>
      <c r="E36481" s="10"/>
      <c r="G36481" s="81"/>
      <c r="AU36481" s="25"/>
    </row>
    <row r="36482">
      <c r="D36482" s="10"/>
      <c r="E36482" s="10"/>
      <c r="G36482" s="81"/>
      <c r="AU36482" s="25"/>
    </row>
    <row r="36483">
      <c r="D36483" s="10"/>
      <c r="E36483" s="10"/>
      <c r="G36483" s="81"/>
      <c r="AU36483" s="25"/>
    </row>
    <row r="36484">
      <c r="D36484" s="10"/>
      <c r="E36484" s="10"/>
      <c r="G36484" s="81"/>
      <c r="AU36484" s="25"/>
    </row>
    <row r="36485">
      <c r="D36485" s="10"/>
      <c r="E36485" s="10"/>
      <c r="G36485" s="81"/>
      <c r="AU36485" s="25"/>
    </row>
    <row r="36486">
      <c r="D36486" s="10"/>
      <c r="E36486" s="10"/>
      <c r="G36486" s="81"/>
      <c r="AU36486" s="25"/>
    </row>
    <row r="36487">
      <c r="D36487" s="10"/>
      <c r="E36487" s="10"/>
      <c r="G36487" s="81"/>
      <c r="AU36487" s="25"/>
    </row>
    <row r="36488">
      <c r="D36488" s="10"/>
      <c r="E36488" s="10"/>
      <c r="G36488" s="81"/>
      <c r="AU36488" s="25"/>
    </row>
    <row r="36489">
      <c r="D36489" s="10"/>
      <c r="E36489" s="10"/>
      <c r="G36489" s="81"/>
      <c r="AU36489" s="25"/>
    </row>
    <row r="36490">
      <c r="D36490" s="10"/>
      <c r="E36490" s="10"/>
      <c r="G36490" s="81"/>
      <c r="AU36490" s="25"/>
    </row>
    <row r="36491">
      <c r="D36491" s="10"/>
      <c r="E36491" s="10"/>
      <c r="G36491" s="81"/>
      <c r="AU36491" s="25"/>
    </row>
    <row r="36492">
      <c r="D36492" s="10"/>
      <c r="E36492" s="10"/>
      <c r="G36492" s="81"/>
      <c r="AU36492" s="25"/>
    </row>
    <row r="36493">
      <c r="D36493" s="10"/>
      <c r="E36493" s="10"/>
      <c r="G36493" s="81"/>
      <c r="AU36493" s="25"/>
    </row>
    <row r="36494">
      <c r="D36494" s="10"/>
      <c r="E36494" s="10"/>
      <c r="G36494" s="81"/>
      <c r="AU36494" s="25"/>
    </row>
    <row r="36495">
      <c r="D36495" s="10"/>
      <c r="E36495" s="10"/>
      <c r="G36495" s="81"/>
      <c r="AU36495" s="25"/>
    </row>
    <row r="36496">
      <c r="D36496" s="10"/>
      <c r="E36496" s="10"/>
      <c r="G36496" s="81"/>
      <c r="AU36496" s="25"/>
    </row>
    <row r="36497">
      <c r="D36497" s="10"/>
      <c r="E36497" s="10"/>
      <c r="G36497" s="81"/>
      <c r="AU36497" s="25"/>
    </row>
    <row r="36498">
      <c r="D36498" s="10"/>
      <c r="E36498" s="10"/>
      <c r="G36498" s="81"/>
      <c r="AU36498" s="25"/>
    </row>
    <row r="36499">
      <c r="D36499" s="10"/>
      <c r="E36499" s="10"/>
      <c r="G36499" s="81"/>
      <c r="AU36499" s="25"/>
    </row>
    <row r="36500">
      <c r="D36500" s="10"/>
      <c r="E36500" s="10"/>
      <c r="G36500" s="81"/>
      <c r="AU36500" s="25"/>
    </row>
    <row r="36501">
      <c r="D36501" s="10"/>
      <c r="E36501" s="10"/>
      <c r="G36501" s="81"/>
      <c r="AU36501" s="25"/>
    </row>
    <row r="36502">
      <c r="D36502" s="10"/>
      <c r="E36502" s="10"/>
      <c r="G36502" s="81"/>
      <c r="AU36502" s="25"/>
    </row>
    <row r="36503">
      <c r="D36503" s="10"/>
      <c r="E36503" s="10"/>
      <c r="G36503" s="81"/>
      <c r="AU36503" s="25"/>
    </row>
    <row r="36504">
      <c r="D36504" s="10"/>
      <c r="E36504" s="10"/>
      <c r="G36504" s="81"/>
      <c r="AU36504" s="25"/>
    </row>
    <row r="36505">
      <c r="D36505" s="10"/>
      <c r="E36505" s="10"/>
      <c r="G36505" s="81"/>
      <c r="AU36505" s="25"/>
    </row>
    <row r="36506">
      <c r="D36506" s="10"/>
      <c r="E36506" s="10"/>
      <c r="G36506" s="81"/>
      <c r="AU36506" s="25"/>
    </row>
    <row r="36507">
      <c r="D36507" s="10"/>
      <c r="E36507" s="10"/>
      <c r="G36507" s="81"/>
      <c r="AU36507" s="25"/>
    </row>
    <row r="36508">
      <c r="D36508" s="10"/>
      <c r="E36508" s="10"/>
      <c r="G36508" s="81"/>
      <c r="AU36508" s="25"/>
    </row>
    <row r="36509">
      <c r="D36509" s="10"/>
      <c r="E36509" s="10"/>
      <c r="G36509" s="81"/>
      <c r="AU36509" s="25"/>
    </row>
    <row r="36510">
      <c r="D36510" s="10"/>
      <c r="E36510" s="10"/>
      <c r="G36510" s="81"/>
      <c r="AU36510" s="25"/>
    </row>
    <row r="36511">
      <c r="D36511" s="10"/>
      <c r="E36511" s="10"/>
      <c r="G36511" s="81"/>
      <c r="AU36511" s="25"/>
    </row>
    <row r="36512">
      <c r="D36512" s="10"/>
      <c r="E36512" s="10"/>
      <c r="G36512" s="81"/>
      <c r="AU36512" s="25"/>
    </row>
    <row r="36513">
      <c r="D36513" s="10"/>
      <c r="E36513" s="10"/>
      <c r="G36513" s="81"/>
      <c r="AU36513" s="25"/>
    </row>
    <row r="36514">
      <c r="D36514" s="10"/>
      <c r="E36514" s="10"/>
      <c r="G36514" s="81"/>
      <c r="AU36514" s="25"/>
    </row>
    <row r="36515">
      <c r="D36515" s="10"/>
      <c r="E36515" s="10"/>
      <c r="G36515" s="81"/>
      <c r="AU36515" s="25"/>
    </row>
    <row r="36516">
      <c r="D36516" s="10"/>
      <c r="E36516" s="10"/>
      <c r="G36516" s="81"/>
      <c r="AU36516" s="25"/>
    </row>
    <row r="36517">
      <c r="D36517" s="10"/>
      <c r="E36517" s="10"/>
      <c r="G36517" s="81"/>
      <c r="AU36517" s="25"/>
    </row>
    <row r="36518">
      <c r="D36518" s="10"/>
      <c r="E36518" s="10"/>
      <c r="G36518" s="81"/>
      <c r="AU36518" s="25"/>
    </row>
    <row r="36519">
      <c r="D36519" s="10"/>
      <c r="E36519" s="10"/>
      <c r="G36519" s="81"/>
      <c r="AU36519" s="25"/>
    </row>
    <row r="36520">
      <c r="D36520" s="10"/>
      <c r="E36520" s="10"/>
      <c r="G36520" s="81"/>
      <c r="AU36520" s="25"/>
    </row>
    <row r="36521">
      <c r="D36521" s="10"/>
      <c r="E36521" s="10"/>
      <c r="G36521" s="81"/>
      <c r="AU36521" s="25"/>
    </row>
    <row r="36522">
      <c r="D36522" s="10"/>
      <c r="E36522" s="10"/>
      <c r="G36522" s="81"/>
      <c r="AU36522" s="25"/>
    </row>
    <row r="36523">
      <c r="D36523" s="10"/>
      <c r="E36523" s="10"/>
      <c r="G36523" s="81"/>
      <c r="AU36523" s="25"/>
    </row>
    <row r="36524">
      <c r="D36524" s="10"/>
      <c r="E36524" s="10"/>
      <c r="G36524" s="81"/>
      <c r="AU36524" s="25"/>
    </row>
    <row r="36525">
      <c r="D36525" s="10"/>
      <c r="E36525" s="10"/>
      <c r="G36525" s="81"/>
      <c r="AU36525" s="25"/>
    </row>
    <row r="36526">
      <c r="D36526" s="10"/>
      <c r="E36526" s="10"/>
      <c r="G36526" s="81"/>
      <c r="AU36526" s="25"/>
    </row>
    <row r="36527">
      <c r="D36527" s="10"/>
      <c r="E36527" s="10"/>
      <c r="G36527" s="81"/>
      <c r="AU36527" s="25"/>
    </row>
    <row r="36528">
      <c r="D36528" s="10"/>
      <c r="E36528" s="10"/>
      <c r="G36528" s="81"/>
      <c r="AU36528" s="25"/>
    </row>
    <row r="36529">
      <c r="D36529" s="10"/>
      <c r="E36529" s="10"/>
      <c r="G36529" s="81"/>
      <c r="AU36529" s="25"/>
    </row>
    <row r="36530">
      <c r="D36530" s="10"/>
      <c r="E36530" s="10"/>
      <c r="G36530" s="81"/>
      <c r="AU36530" s="25"/>
    </row>
    <row r="36531">
      <c r="D36531" s="10"/>
      <c r="E36531" s="10"/>
      <c r="G36531" s="81"/>
      <c r="AU36531" s="25"/>
    </row>
    <row r="36532">
      <c r="D36532" s="10"/>
      <c r="E36532" s="10"/>
      <c r="G36532" s="81"/>
      <c r="AU36532" s="25"/>
    </row>
    <row r="36533">
      <c r="D36533" s="10"/>
      <c r="E36533" s="10"/>
      <c r="G36533" s="81"/>
      <c r="AU36533" s="25"/>
    </row>
    <row r="36534">
      <c r="D36534" s="10"/>
      <c r="E36534" s="10"/>
      <c r="G36534" s="81"/>
      <c r="AU36534" s="25"/>
    </row>
    <row r="36535">
      <c r="D36535" s="10"/>
      <c r="E36535" s="10"/>
      <c r="G36535" s="81"/>
      <c r="AU36535" s="25"/>
    </row>
    <row r="36536">
      <c r="D36536" s="10"/>
      <c r="E36536" s="10"/>
      <c r="G36536" s="81"/>
      <c r="AU36536" s="25"/>
    </row>
    <row r="36537">
      <c r="D36537" s="10"/>
      <c r="E36537" s="10"/>
      <c r="G36537" s="81"/>
      <c r="AU36537" s="25"/>
    </row>
    <row r="36538">
      <c r="D36538" s="10"/>
      <c r="E36538" s="10"/>
      <c r="G36538" s="81"/>
      <c r="AU36538" s="25"/>
    </row>
    <row r="36539">
      <c r="D36539" s="10"/>
      <c r="E36539" s="10"/>
      <c r="G36539" s="81"/>
      <c r="AU36539" s="25"/>
    </row>
    <row r="36540">
      <c r="D36540" s="10"/>
      <c r="E36540" s="10"/>
      <c r="G36540" s="81"/>
      <c r="AU36540" s="25"/>
    </row>
    <row r="36541">
      <c r="D36541" s="10"/>
      <c r="E36541" s="10"/>
      <c r="G36541" s="81"/>
      <c r="AU36541" s="25"/>
    </row>
    <row r="36542">
      <c r="D36542" s="10"/>
      <c r="E36542" s="10"/>
      <c r="G36542" s="81"/>
      <c r="AU36542" s="25"/>
    </row>
    <row r="36543">
      <c r="D36543" s="10"/>
      <c r="E36543" s="10"/>
      <c r="G36543" s="81"/>
      <c r="AU36543" s="25"/>
    </row>
    <row r="36544">
      <c r="D36544" s="10"/>
      <c r="E36544" s="10"/>
      <c r="G36544" s="81"/>
      <c r="AU36544" s="25"/>
    </row>
    <row r="36545">
      <c r="D36545" s="10"/>
      <c r="E36545" s="10"/>
      <c r="G36545" s="81"/>
      <c r="AU36545" s="25"/>
    </row>
    <row r="36546">
      <c r="D36546" s="10"/>
      <c r="E36546" s="10"/>
      <c r="G36546" s="81"/>
      <c r="AU36546" s="25"/>
    </row>
    <row r="36547">
      <c r="D36547" s="10"/>
      <c r="E36547" s="10"/>
      <c r="G36547" s="81"/>
      <c r="AU36547" s="25"/>
    </row>
    <row r="36548">
      <c r="D36548" s="10"/>
      <c r="E36548" s="10"/>
      <c r="G36548" s="81"/>
      <c r="AU36548" s="25"/>
    </row>
    <row r="36549">
      <c r="D36549" s="10"/>
      <c r="E36549" s="10"/>
      <c r="G36549" s="81"/>
      <c r="AU36549" s="25"/>
    </row>
    <row r="36550">
      <c r="D36550" s="10"/>
      <c r="E36550" s="10"/>
      <c r="G36550" s="81"/>
      <c r="AU36550" s="25"/>
    </row>
    <row r="36551">
      <c r="D36551" s="10"/>
      <c r="E36551" s="10"/>
      <c r="G36551" s="81"/>
      <c r="AU36551" s="25"/>
    </row>
    <row r="36552">
      <c r="D36552" s="10"/>
      <c r="E36552" s="10"/>
      <c r="G36552" s="81"/>
      <c r="AU36552" s="25"/>
    </row>
    <row r="36553">
      <c r="D36553" s="10"/>
      <c r="E36553" s="10"/>
      <c r="G36553" s="81"/>
      <c r="AU36553" s="25"/>
    </row>
    <row r="36554">
      <c r="D36554" s="10"/>
      <c r="E36554" s="10"/>
      <c r="G36554" s="81"/>
      <c r="AU36554" s="25"/>
    </row>
    <row r="36555">
      <c r="D36555" s="10"/>
      <c r="E36555" s="10"/>
      <c r="G36555" s="81"/>
      <c r="AU36555" s="25"/>
    </row>
    <row r="36556">
      <c r="D36556" s="10"/>
      <c r="E36556" s="10"/>
      <c r="G36556" s="81"/>
      <c r="AU36556" s="25"/>
    </row>
    <row r="36557">
      <c r="D36557" s="10"/>
      <c r="E36557" s="10"/>
      <c r="G36557" s="81"/>
      <c r="AU36557" s="25"/>
    </row>
    <row r="36558">
      <c r="D36558" s="10"/>
      <c r="E36558" s="10"/>
      <c r="G36558" s="81"/>
      <c r="AU36558" s="25"/>
    </row>
    <row r="36559">
      <c r="D36559" s="10"/>
      <c r="E36559" s="10"/>
      <c r="G36559" s="81"/>
      <c r="AU36559" s="25"/>
    </row>
    <row r="36560">
      <c r="D36560" s="10"/>
      <c r="E36560" s="10"/>
      <c r="G36560" s="81"/>
      <c r="AU36560" s="25"/>
    </row>
    <row r="36561">
      <c r="D36561" s="10"/>
      <c r="E36561" s="10"/>
      <c r="G36561" s="81"/>
      <c r="AU36561" s="25"/>
    </row>
    <row r="36562">
      <c r="D36562" s="10"/>
      <c r="E36562" s="10"/>
      <c r="G36562" s="81"/>
      <c r="AU36562" s="25"/>
    </row>
    <row r="36563">
      <c r="D36563" s="10"/>
      <c r="E36563" s="10"/>
      <c r="G36563" s="81"/>
      <c r="AU36563" s="25"/>
    </row>
    <row r="36564">
      <c r="D36564" s="10"/>
      <c r="E36564" s="10"/>
      <c r="G36564" s="81"/>
      <c r="AU36564" s="25"/>
    </row>
    <row r="36565">
      <c r="D36565" s="10"/>
      <c r="E36565" s="10"/>
      <c r="G36565" s="81"/>
      <c r="AU36565" s="25"/>
    </row>
    <row r="36566">
      <c r="D36566" s="10"/>
      <c r="E36566" s="10"/>
      <c r="G36566" s="81"/>
      <c r="AU36566" s="25"/>
    </row>
    <row r="36567">
      <c r="D36567" s="10"/>
      <c r="E36567" s="10"/>
      <c r="G36567" s="81"/>
      <c r="AU36567" s="25"/>
    </row>
    <row r="36568">
      <c r="D36568" s="10"/>
      <c r="E36568" s="10"/>
      <c r="G36568" s="81"/>
      <c r="AU36568" s="25"/>
    </row>
    <row r="36569">
      <c r="D36569" s="10"/>
      <c r="E36569" s="10"/>
      <c r="G36569" s="81"/>
      <c r="AU36569" s="25"/>
    </row>
    <row r="36570">
      <c r="D36570" s="10"/>
      <c r="E36570" s="10"/>
      <c r="G36570" s="81"/>
      <c r="AU36570" s="25"/>
    </row>
    <row r="36571">
      <c r="D36571" s="10"/>
      <c r="E36571" s="10"/>
      <c r="G36571" s="81"/>
      <c r="AU36571" s="25"/>
    </row>
    <row r="36572">
      <c r="D36572" s="10"/>
      <c r="E36572" s="10"/>
      <c r="G36572" s="81"/>
      <c r="AU36572" s="25"/>
    </row>
    <row r="36573">
      <c r="D36573" s="10"/>
      <c r="E36573" s="10"/>
      <c r="G36573" s="81"/>
      <c r="AU36573" s="25"/>
    </row>
    <row r="36574">
      <c r="D36574" s="10"/>
      <c r="E36574" s="10"/>
      <c r="G36574" s="81"/>
      <c r="AU36574" s="25"/>
    </row>
    <row r="36575">
      <c r="D36575" s="10"/>
      <c r="E36575" s="10"/>
      <c r="G36575" s="81"/>
      <c r="AU36575" s="25"/>
    </row>
    <row r="36576">
      <c r="D36576" s="10"/>
      <c r="E36576" s="10"/>
      <c r="G36576" s="81"/>
      <c r="AU36576" s="25"/>
    </row>
    <row r="36577">
      <c r="D36577" s="10"/>
      <c r="E36577" s="10"/>
      <c r="G36577" s="81"/>
      <c r="AU36577" s="25"/>
    </row>
    <row r="36578">
      <c r="D36578" s="10"/>
      <c r="E36578" s="10"/>
      <c r="G36578" s="81"/>
      <c r="AU36578" s="25"/>
    </row>
    <row r="36579">
      <c r="D36579" s="10"/>
      <c r="E36579" s="10"/>
      <c r="G36579" s="81"/>
      <c r="AU36579" s="25"/>
    </row>
    <row r="36580">
      <c r="D36580" s="10"/>
      <c r="E36580" s="10"/>
      <c r="G36580" s="81"/>
      <c r="AU36580" s="25"/>
    </row>
    <row r="36581">
      <c r="D36581" s="10"/>
      <c r="E36581" s="10"/>
      <c r="G36581" s="81"/>
      <c r="AU36581" s="25"/>
    </row>
    <row r="36582">
      <c r="D36582" s="10"/>
      <c r="E36582" s="10"/>
      <c r="G36582" s="81"/>
      <c r="AU36582" s="25"/>
    </row>
    <row r="36583">
      <c r="D36583" s="10"/>
      <c r="E36583" s="10"/>
      <c r="G36583" s="81"/>
      <c r="AU36583" s="25"/>
    </row>
    <row r="36584">
      <c r="D36584" s="10"/>
      <c r="E36584" s="10"/>
      <c r="G36584" s="81"/>
      <c r="AU36584" s="25"/>
    </row>
    <row r="36585">
      <c r="D36585" s="10"/>
      <c r="E36585" s="10"/>
      <c r="G36585" s="81"/>
      <c r="AU36585" s="25"/>
    </row>
    <row r="36586">
      <c r="D36586" s="10"/>
      <c r="E36586" s="10"/>
      <c r="G36586" s="81"/>
      <c r="AU36586" s="25"/>
    </row>
    <row r="36587">
      <c r="D36587" s="10"/>
      <c r="E36587" s="10"/>
      <c r="G36587" s="81"/>
      <c r="AU36587" s="25"/>
    </row>
    <row r="36588">
      <c r="D36588" s="10"/>
      <c r="E36588" s="10"/>
      <c r="G36588" s="81"/>
      <c r="AU36588" s="25"/>
    </row>
    <row r="36589">
      <c r="D36589" s="10"/>
      <c r="E36589" s="10"/>
      <c r="G36589" s="81"/>
      <c r="AU36589" s="25"/>
    </row>
    <row r="36590">
      <c r="D36590" s="10"/>
      <c r="E36590" s="10"/>
      <c r="G36590" s="81"/>
      <c r="AU36590" s="25"/>
    </row>
    <row r="36591">
      <c r="D36591" s="10"/>
      <c r="E36591" s="10"/>
      <c r="G36591" s="81"/>
      <c r="AU36591" s="25"/>
    </row>
    <row r="36592">
      <c r="D36592" s="10"/>
      <c r="E36592" s="10"/>
      <c r="G36592" s="81"/>
      <c r="AU36592" s="25"/>
    </row>
    <row r="36593">
      <c r="D36593" s="10"/>
      <c r="E36593" s="10"/>
      <c r="G36593" s="81"/>
      <c r="AU36593" s="25"/>
    </row>
    <row r="36594">
      <c r="D36594" s="10"/>
      <c r="E36594" s="10"/>
      <c r="G36594" s="81"/>
      <c r="AU36594" s="25"/>
    </row>
    <row r="36595">
      <c r="D36595" s="10"/>
      <c r="E36595" s="10"/>
      <c r="G36595" s="81"/>
      <c r="AU36595" s="25"/>
    </row>
    <row r="36596">
      <c r="D36596" s="10"/>
      <c r="E36596" s="10"/>
      <c r="G36596" s="81"/>
      <c r="AU36596" s="25"/>
    </row>
    <row r="36597">
      <c r="D36597" s="10"/>
      <c r="E36597" s="10"/>
      <c r="G36597" s="81"/>
      <c r="AU36597" s="25"/>
    </row>
    <row r="36598">
      <c r="D36598" s="10"/>
      <c r="E36598" s="10"/>
      <c r="G36598" s="81"/>
      <c r="AU36598" s="25"/>
    </row>
    <row r="36599">
      <c r="D36599" s="10"/>
      <c r="E36599" s="10"/>
      <c r="G36599" s="81"/>
      <c r="AU36599" s="25"/>
    </row>
    <row r="36600">
      <c r="D36600" s="10"/>
      <c r="E36600" s="10"/>
      <c r="G36600" s="81"/>
      <c r="AU36600" s="25"/>
    </row>
    <row r="36601">
      <c r="D36601" s="10"/>
      <c r="E36601" s="10"/>
      <c r="G36601" s="81"/>
      <c r="AU36601" s="25"/>
    </row>
    <row r="36602">
      <c r="D36602" s="10"/>
      <c r="E36602" s="10"/>
      <c r="G36602" s="81"/>
      <c r="AU36602" s="25"/>
    </row>
    <row r="36603">
      <c r="D36603" s="10"/>
      <c r="E36603" s="10"/>
      <c r="G36603" s="81"/>
      <c r="AU36603" s="25"/>
    </row>
    <row r="36604">
      <c r="D36604" s="10"/>
      <c r="E36604" s="10"/>
      <c r="G36604" s="81"/>
      <c r="AU36604" s="25"/>
    </row>
    <row r="36605">
      <c r="D36605" s="10"/>
      <c r="E36605" s="10"/>
      <c r="G36605" s="81"/>
      <c r="AU36605" s="25"/>
    </row>
    <row r="36606">
      <c r="D36606" s="10"/>
      <c r="E36606" s="10"/>
      <c r="G36606" s="81"/>
      <c r="AU36606" s="25"/>
    </row>
    <row r="36607">
      <c r="D36607" s="10"/>
      <c r="E36607" s="10"/>
      <c r="G36607" s="81"/>
      <c r="AU36607" s="25"/>
    </row>
    <row r="36608">
      <c r="D36608" s="10"/>
      <c r="E36608" s="10"/>
      <c r="G36608" s="81"/>
      <c r="AU36608" s="25"/>
    </row>
    <row r="36609">
      <c r="D36609" s="10"/>
      <c r="E36609" s="10"/>
      <c r="G36609" s="81"/>
      <c r="AU36609" s="25"/>
    </row>
    <row r="36610">
      <c r="D36610" s="10"/>
      <c r="E36610" s="10"/>
      <c r="G36610" s="81"/>
      <c r="AU36610" s="25"/>
    </row>
    <row r="36611">
      <c r="D36611" s="10"/>
      <c r="E36611" s="10"/>
      <c r="G36611" s="81"/>
      <c r="AU36611" s="25"/>
    </row>
    <row r="36612">
      <c r="D36612" s="10"/>
      <c r="E36612" s="10"/>
      <c r="G36612" s="81"/>
      <c r="AU36612" s="25"/>
    </row>
    <row r="36613">
      <c r="D36613" s="10"/>
      <c r="E36613" s="10"/>
      <c r="G36613" s="81"/>
      <c r="AU36613" s="25"/>
    </row>
    <row r="36614">
      <c r="D36614" s="10"/>
      <c r="E36614" s="10"/>
      <c r="G36614" s="81"/>
      <c r="AU36614" s="25"/>
    </row>
    <row r="36615">
      <c r="D36615" s="10"/>
      <c r="E36615" s="10"/>
      <c r="G36615" s="81"/>
      <c r="AU36615" s="25"/>
    </row>
    <row r="36616">
      <c r="D36616" s="10"/>
      <c r="E36616" s="10"/>
      <c r="G36616" s="81"/>
      <c r="AU36616" s="25"/>
    </row>
    <row r="36617">
      <c r="D36617" s="10"/>
      <c r="E36617" s="10"/>
      <c r="G36617" s="81"/>
      <c r="AU36617" s="25"/>
    </row>
    <row r="36618">
      <c r="D36618" s="10"/>
      <c r="E36618" s="10"/>
      <c r="G36618" s="81"/>
      <c r="AU36618" s="25"/>
    </row>
    <row r="36619">
      <c r="D36619" s="10"/>
      <c r="E36619" s="10"/>
      <c r="G36619" s="81"/>
      <c r="AU36619" s="25"/>
    </row>
    <row r="36620">
      <c r="D36620" s="10"/>
      <c r="E36620" s="10"/>
      <c r="G36620" s="81"/>
      <c r="AU36620" s="25"/>
    </row>
    <row r="36621">
      <c r="D36621" s="10"/>
      <c r="E36621" s="10"/>
      <c r="G36621" s="81"/>
      <c r="AU36621" s="25"/>
    </row>
    <row r="36622">
      <c r="D36622" s="10"/>
      <c r="E36622" s="10"/>
      <c r="G36622" s="81"/>
      <c r="AU36622" s="25"/>
    </row>
    <row r="36623">
      <c r="D36623" s="10"/>
      <c r="E36623" s="10"/>
      <c r="G36623" s="81"/>
      <c r="AU36623" s="25"/>
    </row>
    <row r="36624">
      <c r="D36624" s="10"/>
      <c r="E36624" s="10"/>
      <c r="G36624" s="81"/>
      <c r="AU36624" s="25"/>
    </row>
    <row r="36625">
      <c r="D36625" s="10"/>
      <c r="E36625" s="10"/>
      <c r="G36625" s="81"/>
      <c r="AU36625" s="25"/>
    </row>
    <row r="36626">
      <c r="D36626" s="10"/>
      <c r="E36626" s="10"/>
      <c r="G36626" s="81"/>
      <c r="AU36626" s="25"/>
    </row>
    <row r="36627">
      <c r="D36627" s="10"/>
      <c r="E36627" s="10"/>
      <c r="G36627" s="81"/>
      <c r="AU36627" s="25"/>
    </row>
    <row r="36628">
      <c r="D36628" s="10"/>
      <c r="E36628" s="10"/>
      <c r="G36628" s="81"/>
      <c r="AU36628" s="25"/>
    </row>
    <row r="36629">
      <c r="D36629" s="10"/>
      <c r="E36629" s="10"/>
      <c r="G36629" s="81"/>
      <c r="AU36629" s="25"/>
    </row>
    <row r="36630">
      <c r="D36630" s="10"/>
      <c r="E36630" s="10"/>
      <c r="G36630" s="81"/>
      <c r="AU36630" s="25"/>
    </row>
    <row r="36631">
      <c r="D36631" s="10"/>
      <c r="E36631" s="10"/>
      <c r="G36631" s="81"/>
      <c r="AU36631" s="25"/>
    </row>
    <row r="36632">
      <c r="D36632" s="10"/>
      <c r="E36632" s="10"/>
      <c r="G36632" s="81"/>
      <c r="AU36632" s="25"/>
    </row>
    <row r="36633">
      <c r="D36633" s="10"/>
      <c r="E36633" s="10"/>
      <c r="G36633" s="81"/>
      <c r="AU36633" s="25"/>
    </row>
    <row r="36634">
      <c r="D36634" s="10"/>
      <c r="E36634" s="10"/>
      <c r="G36634" s="81"/>
      <c r="AU36634" s="25"/>
    </row>
    <row r="36635">
      <c r="D36635" s="10"/>
      <c r="E36635" s="10"/>
      <c r="G36635" s="81"/>
      <c r="AU36635" s="25"/>
    </row>
    <row r="36636">
      <c r="D36636" s="10"/>
      <c r="E36636" s="10"/>
      <c r="G36636" s="81"/>
      <c r="AU36636" s="25"/>
    </row>
    <row r="36637">
      <c r="D36637" s="10"/>
      <c r="E36637" s="10"/>
      <c r="G36637" s="81"/>
      <c r="AU36637" s="25"/>
    </row>
    <row r="36638">
      <c r="D36638" s="10"/>
      <c r="E36638" s="10"/>
      <c r="G36638" s="81"/>
      <c r="AU36638" s="25"/>
    </row>
    <row r="36639">
      <c r="D36639" s="10"/>
      <c r="E36639" s="10"/>
      <c r="G36639" s="81"/>
      <c r="AU36639" s="25"/>
    </row>
    <row r="36640">
      <c r="D36640" s="10"/>
      <c r="E36640" s="10"/>
      <c r="G36640" s="81"/>
      <c r="AU36640" s="25"/>
    </row>
    <row r="36641">
      <c r="D36641" s="10"/>
      <c r="E36641" s="10"/>
      <c r="G36641" s="81"/>
      <c r="AU36641" s="25"/>
    </row>
    <row r="36642">
      <c r="D36642" s="10"/>
      <c r="E36642" s="10"/>
      <c r="G36642" s="81"/>
      <c r="AU36642" s="25"/>
    </row>
    <row r="36643">
      <c r="D36643" s="10"/>
      <c r="E36643" s="10"/>
      <c r="G36643" s="81"/>
      <c r="AU36643" s="25"/>
    </row>
    <row r="36644">
      <c r="D36644" s="10"/>
      <c r="E36644" s="10"/>
      <c r="G36644" s="81"/>
      <c r="AU36644" s="25"/>
    </row>
    <row r="36645">
      <c r="D36645" s="10"/>
      <c r="E36645" s="10"/>
      <c r="G36645" s="81"/>
      <c r="AU36645" s="25"/>
    </row>
    <row r="36646">
      <c r="D36646" s="10"/>
      <c r="E36646" s="10"/>
      <c r="G36646" s="81"/>
      <c r="AU36646" s="25"/>
    </row>
    <row r="36647">
      <c r="D36647" s="10"/>
      <c r="E36647" s="10"/>
      <c r="G36647" s="81"/>
      <c r="AU36647" s="25"/>
    </row>
    <row r="36648">
      <c r="D36648" s="10"/>
      <c r="E36648" s="10"/>
      <c r="G36648" s="81"/>
      <c r="AU36648" s="25"/>
    </row>
    <row r="36649">
      <c r="D36649" s="10"/>
      <c r="E36649" s="10"/>
      <c r="G36649" s="81"/>
      <c r="AU36649" s="25"/>
    </row>
    <row r="36650">
      <c r="D36650" s="10"/>
      <c r="E36650" s="10"/>
      <c r="G36650" s="81"/>
      <c r="AU36650" s="25"/>
    </row>
    <row r="36651">
      <c r="D36651" s="10"/>
      <c r="E36651" s="10"/>
      <c r="G36651" s="81"/>
      <c r="AU36651" s="25"/>
    </row>
    <row r="36652">
      <c r="D36652" s="10"/>
      <c r="E36652" s="10"/>
      <c r="G36652" s="81"/>
      <c r="AU36652" s="25"/>
    </row>
    <row r="36653">
      <c r="D36653" s="10"/>
      <c r="E36653" s="10"/>
      <c r="G36653" s="81"/>
      <c r="AU36653" s="25"/>
    </row>
    <row r="36654">
      <c r="D36654" s="10"/>
      <c r="E36654" s="10"/>
      <c r="G36654" s="81"/>
      <c r="AU36654" s="25"/>
    </row>
    <row r="36655">
      <c r="D36655" s="10"/>
      <c r="E36655" s="10"/>
      <c r="G36655" s="81"/>
      <c r="AU36655" s="25"/>
    </row>
    <row r="36656">
      <c r="D36656" s="10"/>
      <c r="E36656" s="10"/>
      <c r="G36656" s="81"/>
      <c r="AU36656" s="25"/>
    </row>
    <row r="36657">
      <c r="D36657" s="10"/>
      <c r="E36657" s="10"/>
      <c r="G36657" s="81"/>
      <c r="AU36657" s="25"/>
    </row>
    <row r="36658">
      <c r="D36658" s="10"/>
      <c r="E36658" s="10"/>
      <c r="G36658" s="81"/>
      <c r="AU36658" s="25"/>
    </row>
    <row r="36659">
      <c r="D36659" s="10"/>
      <c r="E36659" s="10"/>
      <c r="G36659" s="81"/>
      <c r="AU36659" s="25"/>
    </row>
    <row r="36660">
      <c r="D36660" s="10"/>
      <c r="E36660" s="10"/>
      <c r="G36660" s="81"/>
      <c r="AU36660" s="25"/>
    </row>
    <row r="36661">
      <c r="D36661" s="10"/>
      <c r="E36661" s="10"/>
      <c r="G36661" s="81"/>
      <c r="AU36661" s="25"/>
    </row>
    <row r="36662">
      <c r="D36662" s="10"/>
      <c r="E36662" s="10"/>
      <c r="G36662" s="81"/>
      <c r="AU36662" s="25"/>
    </row>
    <row r="36663">
      <c r="D36663" s="10"/>
      <c r="E36663" s="10"/>
      <c r="G36663" s="81"/>
      <c r="AU36663" s="25"/>
    </row>
    <row r="36664">
      <c r="D36664" s="10"/>
      <c r="E36664" s="10"/>
      <c r="G36664" s="81"/>
      <c r="AU36664" s="25"/>
    </row>
    <row r="36665">
      <c r="D36665" s="10"/>
      <c r="E36665" s="10"/>
      <c r="G36665" s="81"/>
      <c r="AU36665" s="25"/>
    </row>
    <row r="36666">
      <c r="D36666" s="10"/>
      <c r="E36666" s="10"/>
      <c r="G36666" s="81"/>
      <c r="AU36666" s="25"/>
    </row>
    <row r="36667">
      <c r="D36667" s="10"/>
      <c r="E36667" s="10"/>
      <c r="G36667" s="81"/>
      <c r="AU36667" s="25"/>
    </row>
    <row r="36668">
      <c r="D36668" s="10"/>
      <c r="E36668" s="10"/>
      <c r="G36668" s="81"/>
      <c r="AU36668" s="25"/>
    </row>
    <row r="36669">
      <c r="D36669" s="10"/>
      <c r="E36669" s="10"/>
      <c r="G36669" s="81"/>
      <c r="AU36669" s="25"/>
    </row>
    <row r="36670">
      <c r="D36670" s="10"/>
      <c r="E36670" s="10"/>
      <c r="G36670" s="81"/>
      <c r="AU36670" s="25"/>
    </row>
    <row r="36671">
      <c r="D36671" s="10"/>
      <c r="E36671" s="10"/>
      <c r="G36671" s="81"/>
      <c r="AU36671" s="25"/>
    </row>
    <row r="36672">
      <c r="D36672" s="10"/>
      <c r="E36672" s="10"/>
      <c r="G36672" s="81"/>
      <c r="AU36672" s="25"/>
    </row>
    <row r="36673">
      <c r="D36673" s="10"/>
      <c r="E36673" s="10"/>
      <c r="G36673" s="81"/>
      <c r="AU36673" s="25"/>
    </row>
    <row r="36674">
      <c r="D36674" s="10"/>
      <c r="E36674" s="10"/>
      <c r="G36674" s="81"/>
      <c r="AU36674" s="25"/>
    </row>
    <row r="36675">
      <c r="D36675" s="10"/>
      <c r="E36675" s="10"/>
      <c r="G36675" s="81"/>
      <c r="AU36675" s="25"/>
    </row>
    <row r="36676">
      <c r="D36676" s="10"/>
      <c r="E36676" s="10"/>
      <c r="G36676" s="81"/>
      <c r="AU36676" s="25"/>
    </row>
    <row r="36677">
      <c r="D36677" s="10"/>
      <c r="E36677" s="10"/>
      <c r="G36677" s="81"/>
      <c r="AU36677" s="25"/>
    </row>
    <row r="36678">
      <c r="D36678" s="10"/>
      <c r="E36678" s="10"/>
      <c r="G36678" s="81"/>
      <c r="AU36678" s="25"/>
    </row>
    <row r="36679">
      <c r="D36679" s="10"/>
      <c r="E36679" s="10"/>
      <c r="G36679" s="81"/>
      <c r="AU36679" s="25"/>
    </row>
    <row r="36680">
      <c r="D36680" s="10"/>
      <c r="E36680" s="10"/>
      <c r="G36680" s="81"/>
      <c r="AU36680" s="25"/>
    </row>
    <row r="36681">
      <c r="D36681" s="10"/>
      <c r="E36681" s="10"/>
      <c r="G36681" s="81"/>
      <c r="AU36681" s="25"/>
    </row>
    <row r="36682">
      <c r="D36682" s="10"/>
      <c r="E36682" s="10"/>
      <c r="G36682" s="81"/>
      <c r="AU36682" s="25"/>
    </row>
    <row r="36683">
      <c r="D36683" s="10"/>
      <c r="E36683" s="10"/>
      <c r="G36683" s="81"/>
      <c r="AU36683" s="25"/>
    </row>
    <row r="36684">
      <c r="D36684" s="10"/>
      <c r="E36684" s="10"/>
      <c r="G36684" s="81"/>
      <c r="AU36684" s="25"/>
    </row>
    <row r="36685">
      <c r="D36685" s="10"/>
      <c r="E36685" s="10"/>
      <c r="G36685" s="81"/>
      <c r="AU36685" s="25"/>
    </row>
    <row r="36686">
      <c r="D36686" s="10"/>
      <c r="E36686" s="10"/>
      <c r="G36686" s="81"/>
      <c r="AU36686" s="25"/>
    </row>
    <row r="36687">
      <c r="D36687" s="10"/>
      <c r="E36687" s="10"/>
      <c r="G36687" s="81"/>
      <c r="AU36687" s="25"/>
    </row>
    <row r="36688">
      <c r="D36688" s="10"/>
      <c r="E36688" s="10"/>
      <c r="G36688" s="81"/>
      <c r="AU36688" s="25"/>
    </row>
    <row r="36689">
      <c r="D36689" s="10"/>
      <c r="E36689" s="10"/>
      <c r="G36689" s="81"/>
      <c r="AU36689" s="25"/>
    </row>
    <row r="36690">
      <c r="D36690" s="10"/>
      <c r="E36690" s="10"/>
      <c r="G36690" s="81"/>
      <c r="AU36690" s="25"/>
    </row>
    <row r="36691">
      <c r="D36691" s="10"/>
      <c r="E36691" s="10"/>
      <c r="G36691" s="81"/>
      <c r="AU36691" s="25"/>
    </row>
    <row r="36692">
      <c r="D36692" s="10"/>
      <c r="E36692" s="10"/>
      <c r="G36692" s="81"/>
      <c r="AU36692" s="25"/>
    </row>
    <row r="36693">
      <c r="D36693" s="10"/>
      <c r="E36693" s="10"/>
      <c r="G36693" s="81"/>
      <c r="AU36693" s="25"/>
    </row>
    <row r="36694">
      <c r="D36694" s="10"/>
      <c r="E36694" s="10"/>
      <c r="G36694" s="81"/>
      <c r="AU36694" s="25"/>
    </row>
    <row r="36695">
      <c r="D36695" s="10"/>
      <c r="E36695" s="10"/>
      <c r="G36695" s="81"/>
      <c r="AU36695" s="25"/>
    </row>
    <row r="36696">
      <c r="D36696" s="10"/>
      <c r="E36696" s="10"/>
      <c r="G36696" s="81"/>
      <c r="AU36696" s="25"/>
    </row>
    <row r="36697">
      <c r="D36697" s="10"/>
      <c r="E36697" s="10"/>
      <c r="G36697" s="81"/>
      <c r="AU36697" s="25"/>
    </row>
    <row r="36698">
      <c r="D36698" s="10"/>
      <c r="E36698" s="10"/>
      <c r="G36698" s="81"/>
      <c r="AU36698" s="25"/>
    </row>
    <row r="36699">
      <c r="D36699" s="10"/>
      <c r="E36699" s="10"/>
      <c r="G36699" s="81"/>
      <c r="AU36699" s="25"/>
    </row>
    <row r="36700">
      <c r="D36700" s="10"/>
      <c r="E36700" s="10"/>
      <c r="G36700" s="81"/>
      <c r="AU36700" s="25"/>
    </row>
    <row r="36701">
      <c r="D36701" s="10"/>
      <c r="E36701" s="10"/>
      <c r="G36701" s="81"/>
      <c r="AU36701" s="25"/>
    </row>
    <row r="36702">
      <c r="D36702" s="10"/>
      <c r="E36702" s="10"/>
      <c r="G36702" s="81"/>
      <c r="AU36702" s="25"/>
    </row>
    <row r="36703">
      <c r="D36703" s="10"/>
      <c r="E36703" s="10"/>
      <c r="G36703" s="81"/>
      <c r="AU36703" s="25"/>
    </row>
    <row r="36704">
      <c r="D36704" s="10"/>
      <c r="E36704" s="10"/>
      <c r="G36704" s="81"/>
      <c r="AU36704" s="25"/>
    </row>
    <row r="36705">
      <c r="D36705" s="10"/>
      <c r="E36705" s="10"/>
      <c r="G36705" s="81"/>
      <c r="AU36705" s="25"/>
    </row>
    <row r="36706">
      <c r="D36706" s="10"/>
      <c r="E36706" s="10"/>
      <c r="G36706" s="81"/>
      <c r="AU36706" s="25"/>
    </row>
    <row r="36707">
      <c r="D36707" s="10"/>
      <c r="E36707" s="10"/>
      <c r="G36707" s="81"/>
      <c r="AU36707" s="25"/>
    </row>
    <row r="36708">
      <c r="D36708" s="10"/>
      <c r="E36708" s="10"/>
      <c r="G36708" s="81"/>
      <c r="AU36708" s="25"/>
    </row>
    <row r="36709">
      <c r="D36709" s="10"/>
      <c r="E36709" s="10"/>
      <c r="G36709" s="81"/>
      <c r="AU36709" s="25"/>
    </row>
    <row r="36710">
      <c r="D36710" s="10"/>
      <c r="E36710" s="10"/>
      <c r="G36710" s="81"/>
      <c r="AU36710" s="25"/>
    </row>
    <row r="36711">
      <c r="D36711" s="10"/>
      <c r="E36711" s="10"/>
      <c r="G36711" s="81"/>
      <c r="AU36711" s="25"/>
    </row>
    <row r="36712">
      <c r="D36712" s="10"/>
      <c r="E36712" s="10"/>
      <c r="G36712" s="81"/>
      <c r="AU36712" s="25"/>
    </row>
    <row r="36713">
      <c r="D36713" s="10"/>
      <c r="E36713" s="10"/>
      <c r="G36713" s="81"/>
      <c r="AU36713" s="25"/>
    </row>
    <row r="36714">
      <c r="D36714" s="10"/>
      <c r="E36714" s="10"/>
      <c r="G36714" s="81"/>
      <c r="AU36714" s="25"/>
    </row>
    <row r="36715">
      <c r="D36715" s="10"/>
      <c r="E36715" s="10"/>
      <c r="G36715" s="81"/>
      <c r="AU36715" s="25"/>
    </row>
    <row r="36716">
      <c r="D36716" s="10"/>
      <c r="E36716" s="10"/>
      <c r="G36716" s="81"/>
      <c r="AU36716" s="25"/>
    </row>
    <row r="36717">
      <c r="D36717" s="10"/>
      <c r="E36717" s="10"/>
      <c r="G36717" s="81"/>
      <c r="AU36717" s="25"/>
    </row>
    <row r="36718">
      <c r="D36718" s="10"/>
      <c r="E36718" s="10"/>
      <c r="G36718" s="81"/>
      <c r="AU36718" s="25"/>
    </row>
    <row r="36719">
      <c r="D36719" s="10"/>
      <c r="E36719" s="10"/>
      <c r="G36719" s="81"/>
      <c r="AU36719" s="25"/>
    </row>
    <row r="36720">
      <c r="D36720" s="10"/>
      <c r="E36720" s="10"/>
      <c r="G36720" s="81"/>
      <c r="AU36720" s="25"/>
    </row>
    <row r="36721">
      <c r="D36721" s="10"/>
      <c r="E36721" s="10"/>
      <c r="G36721" s="81"/>
      <c r="AU36721" s="25"/>
    </row>
    <row r="36722">
      <c r="D36722" s="10"/>
      <c r="E36722" s="10"/>
      <c r="G36722" s="81"/>
      <c r="AU36722" s="25"/>
    </row>
    <row r="36723">
      <c r="D36723" s="10"/>
      <c r="E36723" s="10"/>
      <c r="G36723" s="81"/>
      <c r="AU36723" s="25"/>
    </row>
    <row r="36724">
      <c r="D36724" s="10"/>
      <c r="E36724" s="10"/>
      <c r="G36724" s="81"/>
      <c r="AU36724" s="25"/>
    </row>
    <row r="36725">
      <c r="D36725" s="10"/>
      <c r="E36725" s="10"/>
      <c r="G36725" s="81"/>
      <c r="AU36725" s="25"/>
    </row>
    <row r="36726">
      <c r="D36726" s="10"/>
      <c r="E36726" s="10"/>
      <c r="G36726" s="81"/>
      <c r="AU36726" s="25"/>
    </row>
    <row r="36727">
      <c r="D36727" s="10"/>
      <c r="E36727" s="10"/>
      <c r="G36727" s="81"/>
      <c r="AU36727" s="25"/>
    </row>
    <row r="36728">
      <c r="D36728" s="10"/>
      <c r="E36728" s="10"/>
      <c r="G36728" s="81"/>
      <c r="AU36728" s="25"/>
    </row>
    <row r="36729">
      <c r="D36729" s="10"/>
      <c r="E36729" s="10"/>
      <c r="G36729" s="81"/>
      <c r="AU36729" s="25"/>
    </row>
    <row r="36730">
      <c r="D36730" s="10"/>
      <c r="E36730" s="10"/>
      <c r="G36730" s="81"/>
      <c r="AU36730" s="25"/>
    </row>
    <row r="36731">
      <c r="D36731" s="10"/>
      <c r="E36731" s="10"/>
      <c r="G36731" s="81"/>
      <c r="AU36731" s="25"/>
    </row>
    <row r="36732">
      <c r="D36732" s="10"/>
      <c r="E36732" s="10"/>
      <c r="G36732" s="81"/>
      <c r="AU36732" s="25"/>
    </row>
    <row r="36733">
      <c r="D36733" s="10"/>
      <c r="E36733" s="10"/>
      <c r="G36733" s="81"/>
      <c r="AU36733" s="25"/>
    </row>
    <row r="36734">
      <c r="D36734" s="10"/>
      <c r="E36734" s="10"/>
      <c r="G36734" s="81"/>
      <c r="AU36734" s="25"/>
    </row>
    <row r="36735">
      <c r="D36735" s="10"/>
      <c r="E36735" s="10"/>
      <c r="G36735" s="81"/>
      <c r="AU36735" s="25"/>
    </row>
    <row r="36736">
      <c r="D36736" s="10"/>
      <c r="E36736" s="10"/>
      <c r="G36736" s="81"/>
      <c r="AU36736" s="25"/>
    </row>
    <row r="36737">
      <c r="D36737" s="10"/>
      <c r="E36737" s="10"/>
      <c r="G36737" s="81"/>
      <c r="AU36737" s="25"/>
    </row>
    <row r="36738">
      <c r="D36738" s="10"/>
      <c r="E36738" s="10"/>
      <c r="G36738" s="81"/>
      <c r="AU36738" s="25"/>
    </row>
    <row r="36739">
      <c r="D36739" s="10"/>
      <c r="E36739" s="10"/>
      <c r="G36739" s="81"/>
      <c r="AU36739" s="25"/>
    </row>
    <row r="36740">
      <c r="D36740" s="10"/>
      <c r="E36740" s="10"/>
      <c r="G36740" s="81"/>
      <c r="AU36740" s="25"/>
    </row>
    <row r="36741">
      <c r="D36741" s="10"/>
      <c r="E36741" s="10"/>
      <c r="G36741" s="81"/>
      <c r="AU36741" s="25"/>
    </row>
    <row r="36742">
      <c r="D36742" s="10"/>
      <c r="E36742" s="10"/>
      <c r="G36742" s="81"/>
      <c r="AU36742" s="25"/>
    </row>
    <row r="36743">
      <c r="D36743" s="10"/>
      <c r="E36743" s="10"/>
      <c r="G36743" s="81"/>
      <c r="AU36743" s="25"/>
    </row>
    <row r="36744">
      <c r="D36744" s="10"/>
      <c r="E36744" s="10"/>
      <c r="G36744" s="81"/>
      <c r="AU36744" s="25"/>
    </row>
    <row r="36745">
      <c r="D36745" s="10"/>
      <c r="E36745" s="10"/>
      <c r="G36745" s="81"/>
      <c r="AU36745" s="25"/>
    </row>
    <row r="36746">
      <c r="D36746" s="10"/>
      <c r="E36746" s="10"/>
      <c r="G36746" s="81"/>
      <c r="AU36746" s="25"/>
    </row>
    <row r="36747">
      <c r="D36747" s="10"/>
      <c r="E36747" s="10"/>
      <c r="G36747" s="81"/>
      <c r="AU36747" s="25"/>
    </row>
    <row r="36748">
      <c r="D36748" s="10"/>
      <c r="E36748" s="10"/>
      <c r="G36748" s="81"/>
      <c r="AU36748" s="25"/>
    </row>
    <row r="36749">
      <c r="D36749" s="10"/>
      <c r="E36749" s="10"/>
      <c r="G36749" s="81"/>
      <c r="AU36749" s="25"/>
    </row>
    <row r="36750">
      <c r="D36750" s="10"/>
      <c r="E36750" s="10"/>
      <c r="G36750" s="81"/>
      <c r="AU36750" s="25"/>
    </row>
    <row r="36751">
      <c r="D36751" s="10"/>
      <c r="E36751" s="10"/>
      <c r="G36751" s="81"/>
      <c r="AU36751" s="25"/>
    </row>
    <row r="36752">
      <c r="D36752" s="10"/>
      <c r="E36752" s="10"/>
      <c r="G36752" s="81"/>
      <c r="AU36752" s="25"/>
    </row>
    <row r="36753">
      <c r="D36753" s="10"/>
      <c r="E36753" s="10"/>
      <c r="G36753" s="81"/>
      <c r="AU36753" s="25"/>
    </row>
    <row r="36754">
      <c r="D36754" s="10"/>
      <c r="E36754" s="10"/>
      <c r="G36754" s="81"/>
      <c r="AU36754" s="25"/>
    </row>
    <row r="36755">
      <c r="D36755" s="10"/>
      <c r="E36755" s="10"/>
      <c r="G36755" s="81"/>
      <c r="AU36755" s="25"/>
    </row>
    <row r="36756">
      <c r="D36756" s="10"/>
      <c r="E36756" s="10"/>
      <c r="G36756" s="81"/>
      <c r="AU36756" s="25"/>
    </row>
    <row r="36757">
      <c r="D36757" s="10"/>
      <c r="E36757" s="10"/>
      <c r="G36757" s="81"/>
      <c r="AU36757" s="25"/>
    </row>
    <row r="36758">
      <c r="D36758" s="10"/>
      <c r="E36758" s="10"/>
      <c r="G36758" s="81"/>
      <c r="AU36758" s="25"/>
    </row>
    <row r="36759">
      <c r="D36759" s="10"/>
      <c r="E36759" s="10"/>
      <c r="G36759" s="81"/>
      <c r="AU36759" s="25"/>
    </row>
    <row r="36760">
      <c r="D36760" s="10"/>
      <c r="E36760" s="10"/>
      <c r="G36760" s="81"/>
      <c r="AU36760" s="25"/>
    </row>
    <row r="36761">
      <c r="D36761" s="10"/>
      <c r="E36761" s="10"/>
      <c r="G36761" s="81"/>
      <c r="AU36761" s="25"/>
    </row>
    <row r="36762">
      <c r="D36762" s="10"/>
      <c r="E36762" s="10"/>
      <c r="G36762" s="81"/>
      <c r="AU36762" s="25"/>
    </row>
    <row r="36763">
      <c r="D36763" s="10"/>
      <c r="E36763" s="10"/>
      <c r="G36763" s="81"/>
      <c r="AU36763" s="25"/>
    </row>
    <row r="36764">
      <c r="D36764" s="10"/>
      <c r="E36764" s="10"/>
      <c r="G36764" s="81"/>
      <c r="AU36764" s="25"/>
    </row>
    <row r="36765">
      <c r="D36765" s="10"/>
      <c r="E36765" s="10"/>
      <c r="G36765" s="81"/>
      <c r="AU36765" s="25"/>
    </row>
    <row r="36766">
      <c r="D36766" s="10"/>
      <c r="E36766" s="10"/>
      <c r="G36766" s="81"/>
      <c r="AU36766" s="25"/>
    </row>
    <row r="36767">
      <c r="D36767" s="10"/>
      <c r="E36767" s="10"/>
      <c r="G36767" s="81"/>
      <c r="AU36767" s="25"/>
    </row>
    <row r="36768">
      <c r="D36768" s="10"/>
      <c r="E36768" s="10"/>
      <c r="G36768" s="81"/>
      <c r="AU36768" s="25"/>
    </row>
    <row r="36769">
      <c r="D36769" s="10"/>
      <c r="E36769" s="10"/>
      <c r="G36769" s="81"/>
      <c r="AU36769" s="25"/>
    </row>
    <row r="36770">
      <c r="D36770" s="10"/>
      <c r="E36770" s="10"/>
      <c r="G36770" s="81"/>
      <c r="AU36770" s="25"/>
    </row>
    <row r="36771">
      <c r="D36771" s="10"/>
      <c r="E36771" s="10"/>
      <c r="G36771" s="81"/>
      <c r="AU36771" s="25"/>
    </row>
    <row r="36772">
      <c r="D36772" s="10"/>
      <c r="E36772" s="10"/>
      <c r="G36772" s="81"/>
      <c r="AU36772" s="25"/>
    </row>
    <row r="36773">
      <c r="D36773" s="10"/>
      <c r="E36773" s="10"/>
      <c r="G36773" s="81"/>
      <c r="AU36773" s="25"/>
    </row>
    <row r="36774">
      <c r="D36774" s="10"/>
      <c r="E36774" s="10"/>
      <c r="G36774" s="81"/>
      <c r="AU36774" s="25"/>
    </row>
    <row r="36775">
      <c r="D36775" s="10"/>
      <c r="E36775" s="10"/>
      <c r="G36775" s="81"/>
      <c r="AU36775" s="25"/>
    </row>
    <row r="36776">
      <c r="D36776" s="10"/>
      <c r="E36776" s="10"/>
      <c r="G36776" s="81"/>
      <c r="AU36776" s="25"/>
    </row>
    <row r="36777">
      <c r="D36777" s="10"/>
      <c r="E36777" s="10"/>
      <c r="G36777" s="81"/>
      <c r="AU36777" s="25"/>
    </row>
    <row r="36778">
      <c r="D36778" s="10"/>
      <c r="E36778" s="10"/>
      <c r="G36778" s="81"/>
      <c r="AU36778" s="25"/>
    </row>
    <row r="36779">
      <c r="D36779" s="10"/>
      <c r="E36779" s="10"/>
      <c r="G36779" s="81"/>
      <c r="AU36779" s="25"/>
    </row>
    <row r="36780">
      <c r="D36780" s="10"/>
      <c r="E36780" s="10"/>
      <c r="G36780" s="81"/>
      <c r="AU36780" s="25"/>
    </row>
    <row r="36781">
      <c r="D36781" s="10"/>
      <c r="E36781" s="10"/>
      <c r="G36781" s="81"/>
      <c r="AU36781" s="25"/>
    </row>
    <row r="36782">
      <c r="D36782" s="10"/>
      <c r="E36782" s="10"/>
      <c r="G36782" s="81"/>
      <c r="AU36782" s="25"/>
    </row>
    <row r="36783">
      <c r="D36783" s="10"/>
      <c r="E36783" s="10"/>
      <c r="G36783" s="81"/>
      <c r="AU36783" s="25"/>
    </row>
    <row r="36784">
      <c r="D36784" s="10"/>
      <c r="E36784" s="10"/>
      <c r="G36784" s="81"/>
      <c r="AU36784" s="25"/>
    </row>
    <row r="36785">
      <c r="D36785" s="10"/>
      <c r="E36785" s="10"/>
      <c r="G36785" s="81"/>
      <c r="AU36785" s="25"/>
    </row>
    <row r="36786">
      <c r="D36786" s="10"/>
      <c r="E36786" s="10"/>
      <c r="G36786" s="81"/>
      <c r="AU36786" s="25"/>
    </row>
    <row r="36787">
      <c r="D36787" s="10"/>
      <c r="E36787" s="10"/>
      <c r="G36787" s="81"/>
      <c r="AU36787" s="25"/>
    </row>
    <row r="36788">
      <c r="D36788" s="10"/>
      <c r="E36788" s="10"/>
      <c r="G36788" s="81"/>
      <c r="AU36788" s="25"/>
    </row>
    <row r="36789">
      <c r="D36789" s="10"/>
      <c r="E36789" s="10"/>
      <c r="G36789" s="81"/>
      <c r="AU36789" s="25"/>
    </row>
    <row r="36790">
      <c r="D36790" s="10"/>
      <c r="E36790" s="10"/>
      <c r="G36790" s="81"/>
      <c r="AU36790" s="25"/>
    </row>
    <row r="36791">
      <c r="D36791" s="10"/>
      <c r="E36791" s="10"/>
      <c r="G36791" s="81"/>
      <c r="AU36791" s="25"/>
    </row>
    <row r="36792">
      <c r="D36792" s="10"/>
      <c r="E36792" s="10"/>
      <c r="G36792" s="81"/>
      <c r="AU36792" s="25"/>
    </row>
    <row r="36793">
      <c r="D36793" s="10"/>
      <c r="E36793" s="10"/>
      <c r="G36793" s="81"/>
      <c r="AU36793" s="25"/>
    </row>
    <row r="36794">
      <c r="D36794" s="10"/>
      <c r="E36794" s="10"/>
      <c r="G36794" s="81"/>
      <c r="AU36794" s="25"/>
    </row>
    <row r="36795">
      <c r="D36795" s="10"/>
      <c r="E36795" s="10"/>
      <c r="G36795" s="81"/>
      <c r="AU36795" s="25"/>
    </row>
    <row r="36796">
      <c r="D36796" s="10"/>
      <c r="E36796" s="10"/>
      <c r="G36796" s="81"/>
      <c r="AU36796" s="25"/>
    </row>
    <row r="36797">
      <c r="D36797" s="10"/>
      <c r="E36797" s="10"/>
      <c r="G36797" s="81"/>
      <c r="AU36797" s="25"/>
    </row>
    <row r="36798">
      <c r="D36798" s="10"/>
      <c r="E36798" s="10"/>
      <c r="G36798" s="81"/>
      <c r="AU36798" s="25"/>
    </row>
    <row r="36799">
      <c r="D36799" s="10"/>
      <c r="E36799" s="10"/>
      <c r="G36799" s="81"/>
      <c r="AU36799" s="25"/>
    </row>
    <row r="36800">
      <c r="D36800" s="10"/>
      <c r="E36800" s="10"/>
      <c r="G36800" s="81"/>
      <c r="AU36800" s="25"/>
    </row>
    <row r="36801">
      <c r="D36801" s="10"/>
      <c r="E36801" s="10"/>
      <c r="G36801" s="81"/>
      <c r="AU36801" s="25"/>
    </row>
    <row r="36802">
      <c r="D36802" s="10"/>
      <c r="E36802" s="10"/>
      <c r="G36802" s="81"/>
      <c r="AU36802" s="25"/>
    </row>
    <row r="36803">
      <c r="D36803" s="10"/>
      <c r="E36803" s="10"/>
      <c r="G36803" s="81"/>
      <c r="AU36803" s="25"/>
    </row>
    <row r="36804">
      <c r="D36804" s="10"/>
      <c r="E36804" s="10"/>
      <c r="G36804" s="81"/>
      <c r="AU36804" s="25"/>
    </row>
    <row r="36805">
      <c r="D36805" s="10"/>
      <c r="E36805" s="10"/>
      <c r="G36805" s="81"/>
      <c r="AU36805" s="25"/>
    </row>
    <row r="36806">
      <c r="D36806" s="10"/>
      <c r="E36806" s="10"/>
      <c r="G36806" s="81"/>
      <c r="AU36806" s="25"/>
    </row>
    <row r="36807">
      <c r="D36807" s="10"/>
      <c r="E36807" s="10"/>
      <c r="G36807" s="81"/>
      <c r="AU36807" s="25"/>
    </row>
    <row r="36808">
      <c r="D36808" s="10"/>
      <c r="E36808" s="10"/>
      <c r="G36808" s="81"/>
      <c r="AU36808" s="25"/>
    </row>
    <row r="36809">
      <c r="D36809" s="10"/>
      <c r="E36809" s="10"/>
      <c r="G36809" s="81"/>
      <c r="AU36809" s="25"/>
    </row>
    <row r="36810">
      <c r="D36810" s="10"/>
      <c r="E36810" s="10"/>
      <c r="G36810" s="81"/>
      <c r="AU36810" s="25"/>
    </row>
    <row r="36811">
      <c r="D36811" s="10"/>
      <c r="E36811" s="10"/>
      <c r="G36811" s="81"/>
      <c r="AU36811" s="25"/>
    </row>
    <row r="36812">
      <c r="D36812" s="10"/>
      <c r="E36812" s="10"/>
      <c r="G36812" s="81"/>
      <c r="AU36812" s="25"/>
    </row>
    <row r="36813">
      <c r="D36813" s="10"/>
      <c r="E36813" s="10"/>
      <c r="G36813" s="81"/>
      <c r="AU36813" s="25"/>
    </row>
    <row r="36814">
      <c r="D36814" s="10"/>
      <c r="E36814" s="10"/>
      <c r="G36814" s="81"/>
      <c r="AU36814" s="25"/>
    </row>
    <row r="36815">
      <c r="D36815" s="10"/>
      <c r="E36815" s="10"/>
      <c r="G36815" s="81"/>
      <c r="AU36815" s="25"/>
    </row>
    <row r="36816">
      <c r="D36816" s="10"/>
      <c r="E36816" s="10"/>
      <c r="G36816" s="81"/>
      <c r="AU36816" s="25"/>
    </row>
    <row r="36817">
      <c r="D36817" s="10"/>
      <c r="E36817" s="10"/>
      <c r="G36817" s="81"/>
      <c r="AU36817" s="25"/>
    </row>
    <row r="36818">
      <c r="D36818" s="10"/>
      <c r="E36818" s="10"/>
      <c r="G36818" s="81"/>
      <c r="AU36818" s="25"/>
    </row>
    <row r="36819">
      <c r="D36819" s="10"/>
      <c r="E36819" s="10"/>
      <c r="G36819" s="81"/>
      <c r="AU36819" s="25"/>
    </row>
    <row r="36820">
      <c r="D36820" s="10"/>
      <c r="E36820" s="10"/>
      <c r="G36820" s="81"/>
      <c r="AU36820" s="25"/>
    </row>
    <row r="36821">
      <c r="D36821" s="10"/>
      <c r="E36821" s="10"/>
      <c r="G36821" s="81"/>
      <c r="AU36821" s="25"/>
    </row>
    <row r="36822">
      <c r="D36822" s="10"/>
      <c r="E36822" s="10"/>
      <c r="G36822" s="81"/>
      <c r="AU36822" s="25"/>
    </row>
    <row r="36823">
      <c r="D36823" s="10"/>
      <c r="E36823" s="10"/>
      <c r="G36823" s="81"/>
      <c r="AU36823" s="25"/>
    </row>
    <row r="36824">
      <c r="D36824" s="10"/>
      <c r="E36824" s="10"/>
      <c r="G36824" s="81"/>
      <c r="AU36824" s="25"/>
    </row>
    <row r="36825">
      <c r="D36825" s="10"/>
      <c r="E36825" s="10"/>
      <c r="G36825" s="81"/>
      <c r="AU36825" s="25"/>
    </row>
    <row r="36826">
      <c r="D36826" s="10"/>
      <c r="E36826" s="10"/>
      <c r="G36826" s="81"/>
      <c r="AU36826" s="25"/>
    </row>
    <row r="36827">
      <c r="D36827" s="10"/>
      <c r="E36827" s="10"/>
      <c r="G36827" s="81"/>
      <c r="AU36827" s="25"/>
    </row>
    <row r="36828">
      <c r="D36828" s="10"/>
      <c r="E36828" s="10"/>
      <c r="G36828" s="81"/>
      <c r="AU36828" s="25"/>
    </row>
    <row r="36829">
      <c r="D36829" s="10"/>
      <c r="E36829" s="10"/>
      <c r="G36829" s="81"/>
      <c r="AU36829" s="25"/>
    </row>
    <row r="36830">
      <c r="D36830" s="10"/>
      <c r="E36830" s="10"/>
      <c r="G36830" s="81"/>
      <c r="AU36830" s="25"/>
    </row>
    <row r="36831">
      <c r="D36831" s="10"/>
      <c r="E36831" s="10"/>
      <c r="G36831" s="81"/>
      <c r="AU36831" s="25"/>
    </row>
    <row r="36832">
      <c r="D36832" s="10"/>
      <c r="E36832" s="10"/>
      <c r="G36832" s="81"/>
      <c r="AU36832" s="25"/>
    </row>
    <row r="36833">
      <c r="D36833" s="10"/>
      <c r="E36833" s="10"/>
      <c r="G36833" s="81"/>
      <c r="AU36833" s="25"/>
    </row>
    <row r="36834">
      <c r="D36834" s="10"/>
      <c r="E36834" s="10"/>
      <c r="G36834" s="81"/>
      <c r="AU36834" s="25"/>
    </row>
    <row r="36835">
      <c r="D36835" s="10"/>
      <c r="E36835" s="10"/>
      <c r="G36835" s="81"/>
      <c r="AU36835" s="25"/>
    </row>
    <row r="36836">
      <c r="D36836" s="10"/>
      <c r="E36836" s="10"/>
      <c r="G36836" s="81"/>
      <c r="AU36836" s="25"/>
    </row>
    <row r="36837">
      <c r="D36837" s="10"/>
      <c r="E36837" s="10"/>
      <c r="G36837" s="81"/>
      <c r="AU36837" s="25"/>
    </row>
    <row r="36838">
      <c r="D36838" s="10"/>
      <c r="E36838" s="10"/>
      <c r="G36838" s="81"/>
      <c r="AU36838" s="25"/>
    </row>
    <row r="36839">
      <c r="D36839" s="10"/>
      <c r="E36839" s="10"/>
      <c r="G36839" s="81"/>
      <c r="AU36839" s="25"/>
    </row>
    <row r="36840">
      <c r="D36840" s="10"/>
      <c r="E36840" s="10"/>
      <c r="G36840" s="81"/>
      <c r="AU36840" s="25"/>
    </row>
    <row r="36841">
      <c r="D36841" s="10"/>
      <c r="E36841" s="10"/>
      <c r="G36841" s="81"/>
      <c r="AU36841" s="25"/>
    </row>
    <row r="36842">
      <c r="D36842" s="10"/>
      <c r="E36842" s="10"/>
      <c r="G36842" s="81"/>
      <c r="AU36842" s="25"/>
    </row>
    <row r="36843">
      <c r="D36843" s="10"/>
      <c r="E36843" s="10"/>
      <c r="G36843" s="81"/>
      <c r="AU36843" s="25"/>
    </row>
    <row r="36844">
      <c r="D36844" s="10"/>
      <c r="E36844" s="10"/>
      <c r="G36844" s="81"/>
      <c r="AU36844" s="25"/>
    </row>
    <row r="36845">
      <c r="D36845" s="10"/>
      <c r="E36845" s="10"/>
      <c r="G36845" s="81"/>
      <c r="AU36845" s="25"/>
    </row>
    <row r="36846">
      <c r="D36846" s="10"/>
      <c r="E36846" s="10"/>
      <c r="G36846" s="81"/>
      <c r="AU36846" s="25"/>
    </row>
    <row r="36847">
      <c r="D36847" s="10"/>
      <c r="E36847" s="10"/>
      <c r="G36847" s="81"/>
      <c r="AU36847" s="25"/>
    </row>
    <row r="36848">
      <c r="D36848" s="10"/>
      <c r="E36848" s="10"/>
      <c r="G36848" s="81"/>
      <c r="AU36848" s="25"/>
    </row>
    <row r="36849">
      <c r="D36849" s="10"/>
      <c r="E36849" s="10"/>
      <c r="G36849" s="81"/>
      <c r="AU36849" s="25"/>
    </row>
    <row r="36850">
      <c r="D36850" s="10"/>
      <c r="E36850" s="10"/>
      <c r="G36850" s="81"/>
      <c r="AU36850" s="25"/>
    </row>
    <row r="36851">
      <c r="D36851" s="10"/>
      <c r="E36851" s="10"/>
      <c r="G36851" s="81"/>
      <c r="AU36851" s="25"/>
    </row>
    <row r="36852">
      <c r="D36852" s="10"/>
      <c r="E36852" s="10"/>
      <c r="G36852" s="81"/>
      <c r="AU36852" s="25"/>
    </row>
    <row r="36853">
      <c r="D36853" s="10"/>
      <c r="E36853" s="10"/>
      <c r="G36853" s="81"/>
      <c r="AU36853" s="25"/>
    </row>
    <row r="36854">
      <c r="D36854" s="10"/>
      <c r="E36854" s="10"/>
      <c r="G36854" s="81"/>
      <c r="AU36854" s="25"/>
    </row>
    <row r="36855">
      <c r="D36855" s="10"/>
      <c r="E36855" s="10"/>
      <c r="G36855" s="81"/>
      <c r="AU36855" s="25"/>
    </row>
    <row r="36856">
      <c r="D36856" s="10"/>
      <c r="E36856" s="10"/>
      <c r="G36856" s="81"/>
      <c r="AU36856" s="25"/>
    </row>
    <row r="36857">
      <c r="D36857" s="10"/>
      <c r="E36857" s="10"/>
      <c r="G36857" s="81"/>
      <c r="AU36857" s="25"/>
    </row>
    <row r="36858">
      <c r="D36858" s="10"/>
      <c r="E36858" s="10"/>
      <c r="G36858" s="81"/>
      <c r="AU36858" s="25"/>
    </row>
    <row r="36859">
      <c r="D36859" s="10"/>
      <c r="E36859" s="10"/>
      <c r="G36859" s="81"/>
      <c r="AU36859" s="25"/>
    </row>
    <row r="36860">
      <c r="D36860" s="10"/>
      <c r="E36860" s="10"/>
      <c r="G36860" s="81"/>
      <c r="AU36860" s="25"/>
    </row>
    <row r="36861">
      <c r="D36861" s="10"/>
      <c r="E36861" s="10"/>
      <c r="G36861" s="81"/>
      <c r="AU36861" s="25"/>
    </row>
    <row r="36862">
      <c r="D36862" s="10"/>
      <c r="E36862" s="10"/>
      <c r="G36862" s="81"/>
      <c r="AU36862" s="25"/>
    </row>
    <row r="36863">
      <c r="D36863" s="10"/>
      <c r="E36863" s="10"/>
      <c r="G36863" s="81"/>
      <c r="AU36863" s="25"/>
    </row>
    <row r="36864">
      <c r="D36864" s="10"/>
      <c r="E36864" s="10"/>
      <c r="G36864" s="81"/>
      <c r="AU36864" s="25"/>
    </row>
    <row r="36865">
      <c r="D36865" s="10"/>
      <c r="E36865" s="10"/>
      <c r="G36865" s="81"/>
      <c r="AU36865" s="25"/>
    </row>
    <row r="36866">
      <c r="D36866" s="10"/>
      <c r="E36866" s="10"/>
      <c r="G36866" s="81"/>
      <c r="AU36866" s="25"/>
    </row>
    <row r="36867">
      <c r="D36867" s="10"/>
      <c r="E36867" s="10"/>
      <c r="G36867" s="81"/>
      <c r="AU36867" s="25"/>
    </row>
    <row r="36868">
      <c r="D36868" s="10"/>
      <c r="E36868" s="10"/>
      <c r="G36868" s="81"/>
      <c r="AU36868" s="25"/>
    </row>
    <row r="36869">
      <c r="D36869" s="10"/>
      <c r="E36869" s="10"/>
      <c r="G36869" s="81"/>
      <c r="AU36869" s="25"/>
    </row>
    <row r="36870">
      <c r="D36870" s="10"/>
      <c r="E36870" s="10"/>
      <c r="G36870" s="81"/>
      <c r="AU36870" s="25"/>
    </row>
    <row r="36871">
      <c r="D36871" s="10"/>
      <c r="E36871" s="10"/>
      <c r="G36871" s="81"/>
      <c r="AU36871" s="25"/>
    </row>
    <row r="36872">
      <c r="D36872" s="10"/>
      <c r="E36872" s="10"/>
      <c r="G36872" s="81"/>
      <c r="AU36872" s="25"/>
    </row>
    <row r="36873">
      <c r="D36873" s="10"/>
      <c r="E36873" s="10"/>
      <c r="G36873" s="81"/>
      <c r="AU36873" s="25"/>
    </row>
    <row r="36874">
      <c r="D36874" s="10"/>
      <c r="E36874" s="10"/>
      <c r="G36874" s="81"/>
      <c r="AU36874" s="25"/>
    </row>
    <row r="36875">
      <c r="D36875" s="10"/>
      <c r="E36875" s="10"/>
      <c r="G36875" s="81"/>
      <c r="AU36875" s="25"/>
    </row>
    <row r="36876">
      <c r="D36876" s="10"/>
      <c r="E36876" s="10"/>
      <c r="G36876" s="81"/>
      <c r="AU36876" s="25"/>
    </row>
    <row r="36877">
      <c r="D36877" s="10"/>
      <c r="E36877" s="10"/>
      <c r="G36877" s="81"/>
      <c r="AU36877" s="25"/>
    </row>
    <row r="36878">
      <c r="D36878" s="10"/>
      <c r="E36878" s="10"/>
      <c r="G36878" s="81"/>
      <c r="AU36878" s="25"/>
    </row>
    <row r="36879">
      <c r="D36879" s="10"/>
      <c r="E36879" s="10"/>
      <c r="G36879" s="81"/>
      <c r="AU36879" s="25"/>
    </row>
    <row r="36880">
      <c r="D36880" s="10"/>
      <c r="E36880" s="10"/>
      <c r="G36880" s="81"/>
      <c r="AU36880" s="25"/>
    </row>
    <row r="36881">
      <c r="D36881" s="10"/>
      <c r="E36881" s="10"/>
      <c r="G36881" s="81"/>
      <c r="AU36881" s="25"/>
    </row>
    <row r="36882">
      <c r="D36882" s="10"/>
      <c r="E36882" s="10"/>
      <c r="G36882" s="81"/>
      <c r="AU36882" s="25"/>
    </row>
    <row r="36883">
      <c r="D36883" s="10"/>
      <c r="E36883" s="10"/>
      <c r="G36883" s="81"/>
      <c r="AU36883" s="25"/>
    </row>
    <row r="36884">
      <c r="D36884" s="10"/>
      <c r="E36884" s="10"/>
      <c r="G36884" s="81"/>
      <c r="AU36884" s="25"/>
    </row>
    <row r="36885">
      <c r="D36885" s="10"/>
      <c r="E36885" s="10"/>
      <c r="G36885" s="81"/>
      <c r="AU36885" s="25"/>
    </row>
    <row r="36886">
      <c r="D36886" s="10"/>
      <c r="E36886" s="10"/>
      <c r="G36886" s="81"/>
      <c r="AU36886" s="25"/>
    </row>
    <row r="36887">
      <c r="D36887" s="10"/>
      <c r="E36887" s="10"/>
      <c r="G36887" s="81"/>
      <c r="AU36887" s="25"/>
    </row>
    <row r="36888">
      <c r="D36888" s="10"/>
      <c r="E36888" s="10"/>
      <c r="G36888" s="81"/>
      <c r="AU36888" s="25"/>
    </row>
    <row r="36889">
      <c r="D36889" s="10"/>
      <c r="E36889" s="10"/>
      <c r="G36889" s="81"/>
      <c r="AU36889" s="25"/>
    </row>
    <row r="36890">
      <c r="D36890" s="10"/>
      <c r="E36890" s="10"/>
      <c r="G36890" s="81"/>
      <c r="AU36890" s="25"/>
    </row>
    <row r="36891">
      <c r="D36891" s="10"/>
      <c r="E36891" s="10"/>
      <c r="G36891" s="81"/>
      <c r="AU36891" s="25"/>
    </row>
    <row r="36892">
      <c r="D36892" s="10"/>
      <c r="E36892" s="10"/>
      <c r="G36892" s="81"/>
      <c r="AU36892" s="25"/>
    </row>
    <row r="36893">
      <c r="D36893" s="10"/>
      <c r="E36893" s="10"/>
      <c r="G36893" s="81"/>
      <c r="AU36893" s="25"/>
    </row>
    <row r="36894">
      <c r="D36894" s="10"/>
      <c r="E36894" s="10"/>
      <c r="G36894" s="81"/>
      <c r="AU36894" s="25"/>
    </row>
    <row r="36895">
      <c r="D36895" s="10"/>
      <c r="E36895" s="10"/>
      <c r="G36895" s="81"/>
      <c r="AU36895" s="25"/>
    </row>
    <row r="36896">
      <c r="D36896" s="10"/>
      <c r="E36896" s="10"/>
      <c r="G36896" s="81"/>
      <c r="AU36896" s="25"/>
    </row>
    <row r="36897">
      <c r="D36897" s="10"/>
      <c r="E36897" s="10"/>
      <c r="G36897" s="81"/>
      <c r="AU36897" s="25"/>
    </row>
    <row r="36898">
      <c r="D36898" s="10"/>
      <c r="E36898" s="10"/>
      <c r="G36898" s="81"/>
      <c r="AU36898" s="25"/>
    </row>
    <row r="36899">
      <c r="D36899" s="10"/>
      <c r="E36899" s="10"/>
      <c r="G36899" s="81"/>
      <c r="AU36899" s="25"/>
    </row>
    <row r="36900">
      <c r="D36900" s="10"/>
      <c r="E36900" s="10"/>
      <c r="G36900" s="81"/>
      <c r="AU36900" s="25"/>
    </row>
    <row r="36901">
      <c r="D36901" s="10"/>
      <c r="E36901" s="10"/>
      <c r="G36901" s="81"/>
      <c r="AU36901" s="25"/>
    </row>
    <row r="36902">
      <c r="D36902" s="10"/>
      <c r="E36902" s="10"/>
      <c r="G36902" s="81"/>
      <c r="AU36902" s="25"/>
    </row>
    <row r="36903">
      <c r="D36903" s="10"/>
      <c r="E36903" s="10"/>
      <c r="G36903" s="81"/>
      <c r="AU36903" s="25"/>
    </row>
    <row r="36904">
      <c r="D36904" s="10"/>
      <c r="E36904" s="10"/>
      <c r="G36904" s="81"/>
      <c r="AU36904" s="25"/>
    </row>
    <row r="36905">
      <c r="D36905" s="10"/>
      <c r="E36905" s="10"/>
      <c r="G36905" s="81"/>
      <c r="AU36905" s="25"/>
    </row>
    <row r="36906">
      <c r="D36906" s="10"/>
      <c r="E36906" s="10"/>
      <c r="G36906" s="81"/>
      <c r="AU36906" s="25"/>
    </row>
    <row r="36907">
      <c r="D36907" s="10"/>
      <c r="E36907" s="10"/>
      <c r="G36907" s="81"/>
      <c r="AU36907" s="25"/>
    </row>
    <row r="36908">
      <c r="D36908" s="10"/>
      <c r="E36908" s="10"/>
      <c r="G36908" s="81"/>
      <c r="AU36908" s="25"/>
    </row>
    <row r="36909">
      <c r="D36909" s="10"/>
      <c r="E36909" s="10"/>
      <c r="G36909" s="81"/>
      <c r="AU36909" s="25"/>
    </row>
    <row r="36910">
      <c r="D36910" s="10"/>
      <c r="E36910" s="10"/>
      <c r="G36910" s="81"/>
      <c r="AU36910" s="25"/>
    </row>
    <row r="36911">
      <c r="D36911" s="10"/>
      <c r="E36911" s="10"/>
      <c r="G36911" s="81"/>
      <c r="AU36911" s="25"/>
    </row>
    <row r="36912">
      <c r="D36912" s="10"/>
      <c r="E36912" s="10"/>
      <c r="G36912" s="81"/>
      <c r="AU36912" s="25"/>
    </row>
    <row r="36913">
      <c r="D36913" s="10"/>
      <c r="E36913" s="10"/>
      <c r="G36913" s="81"/>
      <c r="AU36913" s="25"/>
    </row>
    <row r="36914">
      <c r="D36914" s="10"/>
      <c r="E36914" s="10"/>
      <c r="G36914" s="81"/>
      <c r="AU36914" s="25"/>
    </row>
    <row r="36915">
      <c r="D36915" s="10"/>
      <c r="E36915" s="10"/>
      <c r="G36915" s="81"/>
      <c r="AU36915" s="25"/>
    </row>
    <row r="36916">
      <c r="D36916" s="10"/>
      <c r="E36916" s="10"/>
      <c r="G36916" s="81"/>
      <c r="AU36916" s="25"/>
    </row>
    <row r="36917">
      <c r="D36917" s="10"/>
      <c r="E36917" s="10"/>
      <c r="G36917" s="81"/>
      <c r="AU36917" s="25"/>
    </row>
    <row r="36918">
      <c r="D36918" s="10"/>
      <c r="E36918" s="10"/>
      <c r="G36918" s="81"/>
      <c r="AU36918" s="25"/>
    </row>
    <row r="36919">
      <c r="D36919" s="10"/>
      <c r="E36919" s="10"/>
      <c r="G36919" s="81"/>
      <c r="AU36919" s="25"/>
    </row>
    <row r="36920">
      <c r="D36920" s="10"/>
      <c r="E36920" s="10"/>
      <c r="G36920" s="81"/>
      <c r="AU36920" s="25"/>
    </row>
    <row r="36921">
      <c r="D36921" s="10"/>
      <c r="E36921" s="10"/>
      <c r="G36921" s="81"/>
      <c r="AU36921" s="25"/>
    </row>
    <row r="36922">
      <c r="D36922" s="10"/>
      <c r="E36922" s="10"/>
      <c r="G36922" s="81"/>
      <c r="AU36922" s="25"/>
    </row>
    <row r="36923">
      <c r="D36923" s="10"/>
      <c r="E36923" s="10"/>
      <c r="G36923" s="81"/>
      <c r="AU36923" s="25"/>
    </row>
    <row r="36924">
      <c r="D36924" s="10"/>
      <c r="E36924" s="10"/>
      <c r="G36924" s="81"/>
      <c r="AU36924" s="25"/>
    </row>
    <row r="36925">
      <c r="D36925" s="10"/>
      <c r="E36925" s="10"/>
      <c r="G36925" s="81"/>
      <c r="AU36925" s="25"/>
    </row>
    <row r="36926">
      <c r="D36926" s="10"/>
      <c r="E36926" s="10"/>
      <c r="G36926" s="81"/>
      <c r="AU36926" s="25"/>
    </row>
    <row r="36927">
      <c r="D36927" s="10"/>
      <c r="E36927" s="10"/>
      <c r="G36927" s="81"/>
      <c r="AU36927" s="25"/>
    </row>
    <row r="36928">
      <c r="D36928" s="10"/>
      <c r="E36928" s="10"/>
      <c r="G36928" s="81"/>
      <c r="AU36928" s="25"/>
    </row>
    <row r="36929">
      <c r="D36929" s="10"/>
      <c r="E36929" s="10"/>
      <c r="G36929" s="81"/>
      <c r="AU36929" s="25"/>
    </row>
    <row r="36930">
      <c r="D36930" s="10"/>
      <c r="E36930" s="10"/>
      <c r="G36930" s="81"/>
      <c r="AU36930" s="25"/>
    </row>
    <row r="36931">
      <c r="D36931" s="10"/>
      <c r="E36931" s="10"/>
      <c r="G36931" s="81"/>
      <c r="AU36931" s="25"/>
    </row>
    <row r="36932">
      <c r="D36932" s="10"/>
      <c r="E36932" s="10"/>
      <c r="G36932" s="81"/>
      <c r="AU36932" s="25"/>
    </row>
    <row r="36933">
      <c r="D36933" s="10"/>
      <c r="E36933" s="10"/>
      <c r="G36933" s="81"/>
      <c r="AU36933" s="25"/>
    </row>
    <row r="36934">
      <c r="D36934" s="10"/>
      <c r="E36934" s="10"/>
      <c r="G36934" s="81"/>
      <c r="AU36934" s="25"/>
    </row>
    <row r="36935">
      <c r="D36935" s="10"/>
      <c r="E36935" s="10"/>
      <c r="G36935" s="81"/>
      <c r="AU36935" s="25"/>
    </row>
    <row r="36936">
      <c r="D36936" s="10"/>
      <c r="E36936" s="10"/>
      <c r="G36936" s="81"/>
      <c r="AU36936" s="25"/>
    </row>
    <row r="36937">
      <c r="D36937" s="10"/>
      <c r="E36937" s="10"/>
      <c r="G36937" s="81"/>
      <c r="AU36937" s="25"/>
    </row>
    <row r="36938">
      <c r="D36938" s="10"/>
      <c r="E36938" s="10"/>
      <c r="G36938" s="81"/>
      <c r="AU36938" s="25"/>
    </row>
    <row r="36939">
      <c r="D36939" s="10"/>
      <c r="E36939" s="10"/>
      <c r="G36939" s="81"/>
      <c r="AU36939" s="25"/>
    </row>
    <row r="36940">
      <c r="D36940" s="10"/>
      <c r="E36940" s="10"/>
      <c r="G36940" s="81"/>
      <c r="AU36940" s="25"/>
    </row>
    <row r="36941">
      <c r="D36941" s="10"/>
      <c r="E36941" s="10"/>
      <c r="G36941" s="81"/>
      <c r="AU36941" s="25"/>
    </row>
    <row r="36942">
      <c r="D36942" s="10"/>
      <c r="E36942" s="10"/>
      <c r="G36942" s="81"/>
      <c r="AU36942" s="25"/>
    </row>
    <row r="36943">
      <c r="D36943" s="10"/>
      <c r="E36943" s="10"/>
      <c r="G36943" s="81"/>
      <c r="AU36943" s="25"/>
    </row>
    <row r="36944">
      <c r="D36944" s="10"/>
      <c r="E36944" s="10"/>
      <c r="G36944" s="81"/>
      <c r="AU36944" s="25"/>
    </row>
    <row r="36945">
      <c r="D36945" s="10"/>
      <c r="E36945" s="10"/>
      <c r="G36945" s="81"/>
      <c r="AU36945" s="25"/>
    </row>
    <row r="36946">
      <c r="D36946" s="10"/>
      <c r="E36946" s="10"/>
      <c r="G36946" s="81"/>
      <c r="AU36946" s="25"/>
    </row>
    <row r="36947">
      <c r="D36947" s="10"/>
      <c r="E36947" s="10"/>
      <c r="G36947" s="81"/>
      <c r="AU36947" s="25"/>
    </row>
    <row r="36948">
      <c r="D36948" s="10"/>
      <c r="E36948" s="10"/>
      <c r="G36948" s="81"/>
      <c r="AU36948" s="25"/>
    </row>
    <row r="36949">
      <c r="D36949" s="10"/>
      <c r="E36949" s="10"/>
      <c r="G36949" s="81"/>
      <c r="AU36949" s="25"/>
    </row>
    <row r="36950">
      <c r="D36950" s="10"/>
      <c r="E36950" s="10"/>
      <c r="G36950" s="81"/>
      <c r="AU36950" s="25"/>
    </row>
    <row r="36951">
      <c r="D36951" s="10"/>
      <c r="E36951" s="10"/>
      <c r="G36951" s="81"/>
      <c r="AU36951" s="25"/>
    </row>
    <row r="36952">
      <c r="D36952" s="10"/>
      <c r="E36952" s="10"/>
      <c r="G36952" s="81"/>
      <c r="AU36952" s="25"/>
    </row>
    <row r="36953">
      <c r="D36953" s="10"/>
      <c r="E36953" s="10"/>
      <c r="G36953" s="81"/>
      <c r="AU36953" s="25"/>
    </row>
    <row r="36954">
      <c r="D36954" s="10"/>
      <c r="E36954" s="10"/>
      <c r="G36954" s="81"/>
      <c r="AU36954" s="25"/>
    </row>
    <row r="36955">
      <c r="D36955" s="10"/>
      <c r="E36955" s="10"/>
      <c r="G36955" s="81"/>
      <c r="AU36955" s="25"/>
    </row>
    <row r="36956">
      <c r="D36956" s="10"/>
      <c r="E36956" s="10"/>
      <c r="G36956" s="81"/>
      <c r="AU36956" s="25"/>
    </row>
    <row r="36957">
      <c r="D36957" s="10"/>
      <c r="E36957" s="10"/>
      <c r="G36957" s="81"/>
      <c r="AU36957" s="25"/>
    </row>
    <row r="36958">
      <c r="D36958" s="10"/>
      <c r="E36958" s="10"/>
      <c r="G36958" s="81"/>
      <c r="AU36958" s="25"/>
    </row>
    <row r="36959">
      <c r="D36959" s="10"/>
      <c r="E36959" s="10"/>
      <c r="G36959" s="81"/>
      <c r="AU36959" s="25"/>
    </row>
    <row r="36960">
      <c r="D36960" s="10"/>
      <c r="E36960" s="10"/>
      <c r="G36960" s="81"/>
      <c r="AU36960" s="25"/>
    </row>
    <row r="36961">
      <c r="D36961" s="10"/>
      <c r="E36961" s="10"/>
      <c r="G36961" s="81"/>
      <c r="AU36961" s="25"/>
    </row>
    <row r="36962">
      <c r="D36962" s="10"/>
      <c r="E36962" s="10"/>
      <c r="G36962" s="81"/>
      <c r="AU36962" s="25"/>
    </row>
    <row r="36963">
      <c r="D36963" s="10"/>
      <c r="E36963" s="10"/>
      <c r="G36963" s="81"/>
      <c r="AU36963" s="25"/>
    </row>
    <row r="36964">
      <c r="D36964" s="10"/>
      <c r="E36964" s="10"/>
      <c r="G36964" s="81"/>
      <c r="AU36964" s="25"/>
    </row>
    <row r="36965">
      <c r="D36965" s="10"/>
      <c r="E36965" s="10"/>
      <c r="G36965" s="81"/>
      <c r="AU36965" s="25"/>
    </row>
    <row r="36966">
      <c r="D36966" s="10"/>
      <c r="E36966" s="10"/>
      <c r="G36966" s="81"/>
      <c r="AU36966" s="25"/>
    </row>
    <row r="36967">
      <c r="D36967" s="10"/>
      <c r="E36967" s="10"/>
      <c r="G36967" s="81"/>
      <c r="AU36967" s="25"/>
    </row>
    <row r="36968">
      <c r="D36968" s="10"/>
      <c r="E36968" s="10"/>
      <c r="G36968" s="81"/>
      <c r="AU36968" s="25"/>
    </row>
    <row r="36969">
      <c r="D36969" s="10"/>
      <c r="E36969" s="10"/>
      <c r="G36969" s="81"/>
      <c r="AU36969" s="25"/>
    </row>
    <row r="36970">
      <c r="D36970" s="10"/>
      <c r="E36970" s="10"/>
      <c r="G36970" s="81"/>
      <c r="AU36970" s="25"/>
    </row>
    <row r="36971">
      <c r="D36971" s="10"/>
      <c r="E36971" s="10"/>
      <c r="G36971" s="81"/>
      <c r="AU36971" s="25"/>
    </row>
    <row r="36972">
      <c r="D36972" s="10"/>
      <c r="E36972" s="10"/>
      <c r="G36972" s="81"/>
      <c r="AU36972" s="25"/>
    </row>
    <row r="36973">
      <c r="D36973" s="10"/>
      <c r="E36973" s="10"/>
      <c r="G36973" s="81"/>
      <c r="AU36973" s="25"/>
    </row>
    <row r="36974">
      <c r="D36974" s="10"/>
      <c r="E36974" s="10"/>
      <c r="G36974" s="81"/>
      <c r="AU36974" s="25"/>
    </row>
    <row r="36975">
      <c r="D36975" s="10"/>
      <c r="E36975" s="10"/>
      <c r="G36975" s="81"/>
      <c r="AU36975" s="25"/>
    </row>
    <row r="36976">
      <c r="D36976" s="10"/>
      <c r="E36976" s="10"/>
      <c r="G36976" s="81"/>
      <c r="AU36976" s="25"/>
    </row>
    <row r="36977">
      <c r="D36977" s="10"/>
      <c r="E36977" s="10"/>
      <c r="G36977" s="81"/>
      <c r="AU36977" s="25"/>
    </row>
    <row r="36978">
      <c r="D36978" s="10"/>
      <c r="E36978" s="10"/>
      <c r="G36978" s="81"/>
      <c r="AU36978" s="25"/>
    </row>
    <row r="36979">
      <c r="D36979" s="10"/>
      <c r="E36979" s="10"/>
      <c r="G36979" s="81"/>
      <c r="AU36979" s="25"/>
    </row>
    <row r="36980">
      <c r="D36980" s="10"/>
      <c r="E36980" s="10"/>
      <c r="G36980" s="81"/>
      <c r="AU36980" s="25"/>
    </row>
    <row r="36981">
      <c r="D36981" s="10"/>
      <c r="E36981" s="10"/>
      <c r="G36981" s="81"/>
      <c r="AU36981" s="25"/>
    </row>
    <row r="36982">
      <c r="D36982" s="10"/>
      <c r="E36982" s="10"/>
      <c r="G36982" s="81"/>
      <c r="AU36982" s="25"/>
    </row>
    <row r="36983">
      <c r="D36983" s="10"/>
      <c r="E36983" s="10"/>
      <c r="G36983" s="81"/>
      <c r="AU36983" s="25"/>
    </row>
    <row r="36984">
      <c r="D36984" s="10"/>
      <c r="E36984" s="10"/>
      <c r="G36984" s="81"/>
      <c r="AU36984" s="25"/>
    </row>
    <row r="36985">
      <c r="D36985" s="10"/>
      <c r="E36985" s="10"/>
      <c r="G36985" s="81"/>
      <c r="AU36985" s="25"/>
    </row>
    <row r="36986">
      <c r="D36986" s="10"/>
      <c r="E36986" s="10"/>
      <c r="G36986" s="81"/>
      <c r="AU36986" s="25"/>
    </row>
    <row r="36987">
      <c r="D36987" s="10"/>
      <c r="E36987" s="10"/>
      <c r="G36987" s="81"/>
      <c r="AU36987" s="25"/>
    </row>
    <row r="36988">
      <c r="D36988" s="10"/>
      <c r="E36988" s="10"/>
      <c r="G36988" s="81"/>
      <c r="AU36988" s="25"/>
    </row>
    <row r="36989">
      <c r="D36989" s="10"/>
      <c r="E36989" s="10"/>
      <c r="G36989" s="81"/>
      <c r="AU36989" s="25"/>
    </row>
    <row r="36990">
      <c r="D36990" s="10"/>
      <c r="E36990" s="10"/>
      <c r="G36990" s="81"/>
      <c r="AU36990" s="25"/>
    </row>
    <row r="36991">
      <c r="D36991" s="10"/>
      <c r="E36991" s="10"/>
      <c r="G36991" s="81"/>
      <c r="AU36991" s="25"/>
    </row>
    <row r="36992">
      <c r="D36992" s="10"/>
      <c r="E36992" s="10"/>
      <c r="G36992" s="81"/>
      <c r="AU36992" s="25"/>
    </row>
    <row r="36993">
      <c r="D36993" s="10"/>
      <c r="E36993" s="10"/>
      <c r="G36993" s="81"/>
      <c r="AU36993" s="25"/>
    </row>
    <row r="36994">
      <c r="D36994" s="10"/>
      <c r="E36994" s="10"/>
      <c r="G36994" s="81"/>
      <c r="AU36994" s="25"/>
    </row>
    <row r="36995">
      <c r="D36995" s="10"/>
      <c r="E36995" s="10"/>
      <c r="G36995" s="81"/>
      <c r="AU36995" s="25"/>
    </row>
    <row r="36996">
      <c r="D36996" s="10"/>
      <c r="E36996" s="10"/>
      <c r="G36996" s="81"/>
      <c r="AU36996" s="25"/>
    </row>
    <row r="36997">
      <c r="D36997" s="10"/>
      <c r="E36997" s="10"/>
      <c r="G36997" s="81"/>
      <c r="AU36997" s="25"/>
    </row>
    <row r="36998">
      <c r="D36998" s="10"/>
      <c r="E36998" s="10"/>
      <c r="G36998" s="81"/>
      <c r="AU36998" s="25"/>
    </row>
    <row r="36999">
      <c r="D36999" s="10"/>
      <c r="E36999" s="10"/>
      <c r="G36999" s="81"/>
      <c r="AU36999" s="25"/>
    </row>
    <row r="37000">
      <c r="D37000" s="10"/>
      <c r="E37000" s="10"/>
      <c r="G37000" s="81"/>
      <c r="AU37000" s="25"/>
    </row>
    <row r="37001">
      <c r="D37001" s="10"/>
      <c r="E37001" s="10"/>
      <c r="G37001" s="81"/>
      <c r="AU37001" s="25"/>
    </row>
    <row r="37002">
      <c r="D37002" s="10"/>
      <c r="E37002" s="10"/>
      <c r="G37002" s="81"/>
      <c r="AU37002" s="25"/>
    </row>
    <row r="37003">
      <c r="D37003" s="10"/>
      <c r="E37003" s="10"/>
      <c r="G37003" s="81"/>
      <c r="AU37003" s="25"/>
    </row>
    <row r="37004">
      <c r="D37004" s="10"/>
      <c r="E37004" s="10"/>
      <c r="G37004" s="81"/>
      <c r="AU37004" s="25"/>
    </row>
    <row r="37005">
      <c r="D37005" s="10"/>
      <c r="E37005" s="10"/>
      <c r="G37005" s="81"/>
      <c r="AU37005" s="25"/>
    </row>
    <row r="37006">
      <c r="D37006" s="10"/>
      <c r="E37006" s="10"/>
      <c r="G37006" s="81"/>
      <c r="AU37006" s="25"/>
    </row>
    <row r="37007">
      <c r="D37007" s="10"/>
      <c r="E37007" s="10"/>
      <c r="G37007" s="81"/>
      <c r="AU37007" s="25"/>
    </row>
    <row r="37008">
      <c r="D37008" s="10"/>
      <c r="E37008" s="10"/>
      <c r="G37008" s="81"/>
      <c r="AU37008" s="25"/>
    </row>
    <row r="37009">
      <c r="D37009" s="10"/>
      <c r="E37009" s="10"/>
      <c r="G37009" s="81"/>
      <c r="AU37009" s="25"/>
    </row>
    <row r="37010">
      <c r="D37010" s="10"/>
      <c r="E37010" s="10"/>
      <c r="G37010" s="81"/>
      <c r="AU37010" s="25"/>
    </row>
    <row r="37011">
      <c r="D37011" s="10"/>
      <c r="E37011" s="10"/>
      <c r="G37011" s="81"/>
      <c r="AU37011" s="25"/>
    </row>
    <row r="37012">
      <c r="D37012" s="10"/>
      <c r="E37012" s="10"/>
      <c r="G37012" s="81"/>
      <c r="AU37012" s="25"/>
    </row>
    <row r="37013">
      <c r="D37013" s="10"/>
      <c r="E37013" s="10"/>
      <c r="G37013" s="81"/>
      <c r="AU37013" s="25"/>
    </row>
    <row r="37014">
      <c r="D37014" s="10"/>
      <c r="E37014" s="10"/>
      <c r="G37014" s="81"/>
      <c r="AU37014" s="25"/>
    </row>
    <row r="37015">
      <c r="D37015" s="10"/>
      <c r="E37015" s="10"/>
      <c r="G37015" s="81"/>
      <c r="AU37015" s="25"/>
    </row>
    <row r="37016">
      <c r="D37016" s="10"/>
      <c r="E37016" s="10"/>
      <c r="G37016" s="81"/>
      <c r="AU37016" s="25"/>
    </row>
    <row r="37017">
      <c r="D37017" s="10"/>
      <c r="E37017" s="10"/>
      <c r="G37017" s="81"/>
      <c r="AU37017" s="25"/>
    </row>
    <row r="37018">
      <c r="D37018" s="10"/>
      <c r="E37018" s="10"/>
      <c r="G37018" s="81"/>
      <c r="AU37018" s="25"/>
    </row>
    <row r="37019">
      <c r="D37019" s="10"/>
      <c r="E37019" s="10"/>
      <c r="G37019" s="81"/>
      <c r="AU37019" s="25"/>
    </row>
    <row r="37020">
      <c r="D37020" s="10"/>
      <c r="E37020" s="10"/>
      <c r="G37020" s="81"/>
      <c r="AU37020" s="25"/>
    </row>
    <row r="37021">
      <c r="D37021" s="10"/>
      <c r="E37021" s="10"/>
      <c r="G37021" s="81"/>
      <c r="AU37021" s="25"/>
    </row>
    <row r="37022">
      <c r="D37022" s="10"/>
      <c r="E37022" s="10"/>
      <c r="G37022" s="81"/>
      <c r="AU37022" s="25"/>
    </row>
    <row r="37023">
      <c r="D37023" s="10"/>
      <c r="E37023" s="10"/>
      <c r="G37023" s="81"/>
      <c r="AU37023" s="25"/>
    </row>
    <row r="37024">
      <c r="D37024" s="10"/>
      <c r="E37024" s="10"/>
      <c r="G37024" s="81"/>
      <c r="AU37024" s="25"/>
    </row>
    <row r="37025">
      <c r="D37025" s="10"/>
      <c r="E37025" s="10"/>
      <c r="G37025" s="81"/>
      <c r="AU37025" s="25"/>
    </row>
    <row r="37026">
      <c r="D37026" s="10"/>
      <c r="E37026" s="10"/>
      <c r="G37026" s="81"/>
      <c r="AU37026" s="25"/>
    </row>
    <row r="37027">
      <c r="D37027" s="10"/>
      <c r="E37027" s="10"/>
      <c r="G37027" s="81"/>
      <c r="AU37027" s="25"/>
    </row>
    <row r="37028">
      <c r="D37028" s="10"/>
      <c r="E37028" s="10"/>
      <c r="G37028" s="81"/>
      <c r="AU37028" s="25"/>
    </row>
    <row r="37029">
      <c r="D37029" s="10"/>
      <c r="E37029" s="10"/>
      <c r="G37029" s="81"/>
      <c r="AU37029" s="25"/>
    </row>
    <row r="37030">
      <c r="D37030" s="10"/>
      <c r="E37030" s="10"/>
      <c r="G37030" s="81"/>
      <c r="AU37030" s="25"/>
    </row>
    <row r="37031">
      <c r="D37031" s="10"/>
      <c r="E37031" s="10"/>
      <c r="G37031" s="81"/>
      <c r="AU37031" s="25"/>
    </row>
    <row r="37032">
      <c r="D37032" s="10"/>
      <c r="E37032" s="10"/>
      <c r="G37032" s="81"/>
      <c r="AU37032" s="25"/>
    </row>
    <row r="37033">
      <c r="D37033" s="10"/>
      <c r="E37033" s="10"/>
      <c r="G37033" s="81"/>
      <c r="AU37033" s="25"/>
    </row>
    <row r="37034">
      <c r="D37034" s="10"/>
      <c r="E37034" s="10"/>
      <c r="G37034" s="81"/>
      <c r="AU37034" s="25"/>
    </row>
    <row r="37035">
      <c r="D37035" s="10"/>
      <c r="E37035" s="10"/>
      <c r="G37035" s="81"/>
      <c r="AU37035" s="25"/>
    </row>
    <row r="37036">
      <c r="D37036" s="10"/>
      <c r="E37036" s="10"/>
      <c r="G37036" s="81"/>
      <c r="AU37036" s="25"/>
    </row>
    <row r="37037">
      <c r="D37037" s="10"/>
      <c r="E37037" s="10"/>
      <c r="G37037" s="81"/>
      <c r="AU37037" s="25"/>
    </row>
    <row r="37038">
      <c r="D37038" s="10"/>
      <c r="E37038" s="10"/>
      <c r="G37038" s="81"/>
      <c r="AU37038" s="25"/>
    </row>
    <row r="37039">
      <c r="D37039" s="10"/>
      <c r="E37039" s="10"/>
      <c r="G37039" s="81"/>
      <c r="AU37039" s="25"/>
    </row>
    <row r="37040">
      <c r="D37040" s="10"/>
      <c r="E37040" s="10"/>
      <c r="G37040" s="81"/>
      <c r="AU37040" s="25"/>
    </row>
    <row r="37041">
      <c r="D37041" s="10"/>
      <c r="E37041" s="10"/>
      <c r="G37041" s="81"/>
      <c r="AU37041" s="25"/>
    </row>
    <row r="37042">
      <c r="D37042" s="10"/>
      <c r="E37042" s="10"/>
      <c r="G37042" s="81"/>
      <c r="AU37042" s="25"/>
    </row>
    <row r="37043">
      <c r="D37043" s="10"/>
      <c r="E37043" s="10"/>
      <c r="G37043" s="81"/>
      <c r="AU37043" s="25"/>
    </row>
    <row r="37044">
      <c r="D37044" s="10"/>
      <c r="E37044" s="10"/>
      <c r="G37044" s="81"/>
      <c r="AU37044" s="25"/>
    </row>
    <row r="37045">
      <c r="D37045" s="10"/>
      <c r="E37045" s="10"/>
      <c r="G37045" s="81"/>
      <c r="AU37045" s="25"/>
    </row>
    <row r="37046">
      <c r="D37046" s="10"/>
      <c r="E37046" s="10"/>
      <c r="G37046" s="81"/>
      <c r="AU37046" s="25"/>
    </row>
    <row r="37047">
      <c r="D37047" s="10"/>
      <c r="E37047" s="10"/>
      <c r="G37047" s="81"/>
      <c r="AU37047" s="25"/>
    </row>
    <row r="37048">
      <c r="D37048" s="10"/>
      <c r="E37048" s="10"/>
      <c r="G37048" s="81"/>
      <c r="AU37048" s="25"/>
    </row>
    <row r="37049">
      <c r="D37049" s="10"/>
      <c r="E37049" s="10"/>
      <c r="G37049" s="81"/>
      <c r="AU37049" s="25"/>
    </row>
    <row r="37050">
      <c r="D37050" s="10"/>
      <c r="E37050" s="10"/>
      <c r="G37050" s="81"/>
      <c r="AU37050" s="25"/>
    </row>
    <row r="37051">
      <c r="D37051" s="10"/>
      <c r="E37051" s="10"/>
      <c r="G37051" s="81"/>
      <c r="AU37051" s="25"/>
    </row>
    <row r="37052">
      <c r="D37052" s="10"/>
      <c r="E37052" s="10"/>
      <c r="G37052" s="81"/>
      <c r="AU37052" s="25"/>
    </row>
    <row r="37053">
      <c r="D37053" s="10"/>
      <c r="E37053" s="10"/>
      <c r="G37053" s="81"/>
      <c r="AU37053" s="25"/>
    </row>
    <row r="37054">
      <c r="D37054" s="10"/>
      <c r="E37054" s="10"/>
      <c r="G37054" s="81"/>
      <c r="AU37054" s="25"/>
    </row>
    <row r="37055">
      <c r="D37055" s="10"/>
      <c r="E37055" s="10"/>
      <c r="G37055" s="81"/>
      <c r="AU37055" s="25"/>
    </row>
    <row r="37056">
      <c r="D37056" s="10"/>
      <c r="E37056" s="10"/>
      <c r="G37056" s="81"/>
      <c r="AU37056" s="25"/>
    </row>
    <row r="37057">
      <c r="D37057" s="10"/>
      <c r="E37057" s="10"/>
      <c r="G37057" s="81"/>
      <c r="AU37057" s="25"/>
    </row>
    <row r="37058">
      <c r="D37058" s="10"/>
      <c r="E37058" s="10"/>
      <c r="G37058" s="81"/>
      <c r="AU37058" s="25"/>
    </row>
    <row r="37059">
      <c r="D37059" s="10"/>
      <c r="E37059" s="10"/>
      <c r="G37059" s="81"/>
      <c r="AU37059" s="25"/>
    </row>
    <row r="37060">
      <c r="D37060" s="10"/>
      <c r="E37060" s="10"/>
      <c r="G37060" s="81"/>
      <c r="AU37060" s="25"/>
    </row>
    <row r="37061">
      <c r="D37061" s="10"/>
      <c r="E37061" s="10"/>
      <c r="G37061" s="81"/>
      <c r="AU37061" s="25"/>
    </row>
    <row r="37062">
      <c r="D37062" s="10"/>
      <c r="E37062" s="10"/>
      <c r="G37062" s="81"/>
      <c r="AU37062" s="25"/>
    </row>
    <row r="37063">
      <c r="D37063" s="10"/>
      <c r="E37063" s="10"/>
      <c r="G37063" s="81"/>
      <c r="AU37063" s="25"/>
    </row>
    <row r="37064">
      <c r="D37064" s="10"/>
      <c r="E37064" s="10"/>
      <c r="G37064" s="81"/>
      <c r="AU37064" s="25"/>
    </row>
    <row r="37065">
      <c r="D37065" s="10"/>
      <c r="E37065" s="10"/>
      <c r="G37065" s="81"/>
      <c r="AU37065" s="25"/>
    </row>
    <row r="37066">
      <c r="D37066" s="10"/>
      <c r="E37066" s="10"/>
      <c r="G37066" s="81"/>
      <c r="AU37066" s="25"/>
    </row>
    <row r="37067">
      <c r="D37067" s="10"/>
      <c r="E37067" s="10"/>
      <c r="G37067" s="81"/>
      <c r="AU37067" s="25"/>
    </row>
    <row r="37068">
      <c r="D37068" s="10"/>
      <c r="E37068" s="10"/>
      <c r="G37068" s="81"/>
      <c r="AU37068" s="25"/>
    </row>
    <row r="37069">
      <c r="D37069" s="10"/>
      <c r="E37069" s="10"/>
      <c r="G37069" s="81"/>
      <c r="AU37069" s="25"/>
    </row>
    <row r="37070">
      <c r="D37070" s="10"/>
      <c r="E37070" s="10"/>
      <c r="G37070" s="81"/>
      <c r="AU37070" s="25"/>
    </row>
    <row r="37071">
      <c r="D37071" s="10"/>
      <c r="E37071" s="10"/>
      <c r="G37071" s="81"/>
      <c r="AU37071" s="25"/>
    </row>
    <row r="37072">
      <c r="D37072" s="10"/>
      <c r="E37072" s="10"/>
      <c r="G37072" s="81"/>
      <c r="AU37072" s="25"/>
    </row>
    <row r="37073">
      <c r="D37073" s="10"/>
      <c r="E37073" s="10"/>
      <c r="G37073" s="81"/>
      <c r="AU37073" s="25"/>
    </row>
    <row r="37074">
      <c r="D37074" s="10"/>
      <c r="E37074" s="10"/>
      <c r="G37074" s="81"/>
      <c r="AU37074" s="25"/>
    </row>
    <row r="37075">
      <c r="D37075" s="10"/>
      <c r="E37075" s="10"/>
      <c r="G37075" s="81"/>
      <c r="AU37075" s="25"/>
    </row>
    <row r="37076">
      <c r="D37076" s="10"/>
      <c r="E37076" s="10"/>
      <c r="G37076" s="81"/>
      <c r="AU37076" s="25"/>
    </row>
    <row r="37077">
      <c r="D37077" s="10"/>
      <c r="E37077" s="10"/>
      <c r="G37077" s="81"/>
      <c r="AU37077" s="25"/>
    </row>
    <row r="37078">
      <c r="D37078" s="10"/>
      <c r="E37078" s="10"/>
      <c r="G37078" s="81"/>
      <c r="AU37078" s="25"/>
    </row>
    <row r="37079">
      <c r="D37079" s="10"/>
      <c r="E37079" s="10"/>
      <c r="G37079" s="81"/>
      <c r="AU37079" s="25"/>
    </row>
    <row r="37080">
      <c r="D37080" s="10"/>
      <c r="E37080" s="10"/>
      <c r="G37080" s="81"/>
      <c r="AU37080" s="25"/>
    </row>
    <row r="37081">
      <c r="D37081" s="10"/>
      <c r="E37081" s="10"/>
      <c r="G37081" s="81"/>
      <c r="AU37081" s="25"/>
    </row>
    <row r="37082">
      <c r="D37082" s="10"/>
      <c r="E37082" s="10"/>
      <c r="G37082" s="81"/>
      <c r="AU37082" s="25"/>
    </row>
    <row r="37083">
      <c r="D37083" s="10"/>
      <c r="E37083" s="10"/>
      <c r="G37083" s="81"/>
      <c r="AU37083" s="25"/>
    </row>
    <row r="37084">
      <c r="D37084" s="10"/>
      <c r="E37084" s="10"/>
      <c r="G37084" s="81"/>
      <c r="AU37084" s="25"/>
    </row>
    <row r="37085">
      <c r="D37085" s="10"/>
      <c r="E37085" s="10"/>
      <c r="G37085" s="81"/>
      <c r="AU37085" s="25"/>
    </row>
    <row r="37086">
      <c r="D37086" s="10"/>
      <c r="E37086" s="10"/>
      <c r="G37086" s="81"/>
      <c r="AU37086" s="25"/>
    </row>
    <row r="37087">
      <c r="D37087" s="10"/>
      <c r="E37087" s="10"/>
      <c r="G37087" s="81"/>
      <c r="AU37087" s="25"/>
    </row>
    <row r="37088">
      <c r="D37088" s="10"/>
      <c r="E37088" s="10"/>
      <c r="G37088" s="81"/>
      <c r="AU37088" s="25"/>
    </row>
    <row r="37089">
      <c r="D37089" s="10"/>
      <c r="E37089" s="10"/>
      <c r="G37089" s="81"/>
      <c r="AU37089" s="25"/>
    </row>
    <row r="37090">
      <c r="D37090" s="10"/>
      <c r="E37090" s="10"/>
      <c r="G37090" s="81"/>
      <c r="AU37090" s="25"/>
    </row>
    <row r="37091">
      <c r="D37091" s="10"/>
      <c r="E37091" s="10"/>
      <c r="G37091" s="81"/>
      <c r="AU37091" s="25"/>
    </row>
    <row r="37092">
      <c r="D37092" s="10"/>
      <c r="E37092" s="10"/>
      <c r="G37092" s="81"/>
      <c r="AU37092" s="25"/>
    </row>
    <row r="37093">
      <c r="D37093" s="10"/>
      <c r="E37093" s="10"/>
      <c r="G37093" s="81"/>
      <c r="AU37093" s="25"/>
    </row>
    <row r="37094">
      <c r="D37094" s="10"/>
      <c r="E37094" s="10"/>
      <c r="G37094" s="81"/>
      <c r="AU37094" s="25"/>
    </row>
    <row r="37095">
      <c r="D37095" s="10"/>
      <c r="E37095" s="10"/>
      <c r="G37095" s="81"/>
      <c r="AU37095" s="25"/>
    </row>
    <row r="37096">
      <c r="D37096" s="10"/>
      <c r="E37096" s="10"/>
      <c r="G37096" s="81"/>
      <c r="AU37096" s="25"/>
    </row>
    <row r="37097">
      <c r="D37097" s="10"/>
      <c r="E37097" s="10"/>
      <c r="G37097" s="81"/>
      <c r="AU37097" s="25"/>
    </row>
    <row r="37098">
      <c r="D37098" s="10"/>
      <c r="E37098" s="10"/>
      <c r="G37098" s="81"/>
      <c r="AU37098" s="25"/>
    </row>
    <row r="37099">
      <c r="D37099" s="10"/>
      <c r="E37099" s="10"/>
      <c r="G37099" s="81"/>
      <c r="AU37099" s="25"/>
    </row>
    <row r="37100">
      <c r="D37100" s="10"/>
      <c r="E37100" s="10"/>
      <c r="G37100" s="81"/>
      <c r="AU37100" s="25"/>
    </row>
    <row r="37101">
      <c r="D37101" s="10"/>
      <c r="E37101" s="10"/>
      <c r="G37101" s="81"/>
      <c r="AU37101" s="25"/>
    </row>
    <row r="37102">
      <c r="D37102" s="10"/>
      <c r="E37102" s="10"/>
      <c r="G37102" s="81"/>
      <c r="AU37102" s="25"/>
    </row>
    <row r="37103">
      <c r="D37103" s="10"/>
      <c r="E37103" s="10"/>
      <c r="G37103" s="81"/>
      <c r="AU37103" s="25"/>
    </row>
    <row r="37104">
      <c r="D37104" s="10"/>
      <c r="E37104" s="10"/>
      <c r="G37104" s="81"/>
      <c r="AU37104" s="25"/>
    </row>
    <row r="37105">
      <c r="D37105" s="10"/>
      <c r="E37105" s="10"/>
      <c r="G37105" s="81"/>
      <c r="AU37105" s="25"/>
    </row>
    <row r="37106">
      <c r="D37106" s="10"/>
      <c r="E37106" s="10"/>
      <c r="G37106" s="81"/>
      <c r="AU37106" s="25"/>
    </row>
    <row r="37107">
      <c r="D37107" s="10"/>
      <c r="E37107" s="10"/>
      <c r="G37107" s="81"/>
      <c r="AU37107" s="25"/>
    </row>
    <row r="37108">
      <c r="D37108" s="10"/>
      <c r="E37108" s="10"/>
      <c r="G37108" s="81"/>
      <c r="AU37108" s="25"/>
    </row>
    <row r="37109">
      <c r="D37109" s="10"/>
      <c r="E37109" s="10"/>
      <c r="G37109" s="81"/>
      <c r="AU37109" s="25"/>
    </row>
    <row r="37110">
      <c r="D37110" s="10"/>
      <c r="E37110" s="10"/>
      <c r="G37110" s="81"/>
      <c r="AU37110" s="25"/>
    </row>
    <row r="37111">
      <c r="D37111" s="10"/>
      <c r="E37111" s="10"/>
      <c r="G37111" s="81"/>
      <c r="AU37111" s="25"/>
    </row>
    <row r="37112">
      <c r="D37112" s="10"/>
      <c r="E37112" s="10"/>
      <c r="G37112" s="81"/>
      <c r="AU37112" s="25"/>
    </row>
    <row r="37113">
      <c r="D37113" s="10"/>
      <c r="E37113" s="10"/>
      <c r="G37113" s="81"/>
      <c r="AU37113" s="25"/>
    </row>
    <row r="37114">
      <c r="D37114" s="10"/>
      <c r="E37114" s="10"/>
      <c r="G37114" s="81"/>
      <c r="AU37114" s="25"/>
    </row>
    <row r="37115">
      <c r="D37115" s="10"/>
      <c r="E37115" s="10"/>
      <c r="G37115" s="81"/>
      <c r="AU37115" s="25"/>
    </row>
    <row r="37116">
      <c r="D37116" s="10"/>
      <c r="E37116" s="10"/>
      <c r="G37116" s="81"/>
      <c r="AU37116" s="25"/>
    </row>
    <row r="37117">
      <c r="D37117" s="10"/>
      <c r="E37117" s="10"/>
      <c r="G37117" s="81"/>
      <c r="AU37117" s="25"/>
    </row>
    <row r="37118">
      <c r="D37118" s="10"/>
      <c r="E37118" s="10"/>
      <c r="G37118" s="81"/>
      <c r="AU37118" s="25"/>
    </row>
    <row r="37119">
      <c r="D37119" s="10"/>
      <c r="E37119" s="10"/>
      <c r="G37119" s="81"/>
      <c r="AU37119" s="25"/>
    </row>
    <row r="37120">
      <c r="D37120" s="10"/>
      <c r="E37120" s="10"/>
      <c r="G37120" s="81"/>
      <c r="AU37120" s="25"/>
    </row>
    <row r="37121">
      <c r="D37121" s="10"/>
      <c r="E37121" s="10"/>
      <c r="G37121" s="81"/>
      <c r="AU37121" s="25"/>
    </row>
    <row r="37122">
      <c r="D37122" s="10"/>
      <c r="E37122" s="10"/>
      <c r="G37122" s="81"/>
      <c r="AU37122" s="25"/>
    </row>
    <row r="37123">
      <c r="D37123" s="10"/>
      <c r="E37123" s="10"/>
      <c r="G37123" s="81"/>
      <c r="AU37123" s="25"/>
    </row>
    <row r="37124">
      <c r="D37124" s="10"/>
      <c r="E37124" s="10"/>
      <c r="G37124" s="81"/>
      <c r="AU37124" s="25"/>
    </row>
    <row r="37125">
      <c r="D37125" s="10"/>
      <c r="E37125" s="10"/>
      <c r="G37125" s="81"/>
      <c r="AU37125" s="25"/>
    </row>
    <row r="37126">
      <c r="D37126" s="10"/>
      <c r="E37126" s="10"/>
      <c r="G37126" s="81"/>
      <c r="AU37126" s="25"/>
    </row>
    <row r="37127">
      <c r="D37127" s="10"/>
      <c r="E37127" s="10"/>
      <c r="G37127" s="81"/>
      <c r="AU37127" s="25"/>
    </row>
    <row r="37128">
      <c r="D37128" s="10"/>
      <c r="E37128" s="10"/>
      <c r="G37128" s="81"/>
      <c r="AU37128" s="25"/>
    </row>
    <row r="37129">
      <c r="D37129" s="10"/>
      <c r="E37129" s="10"/>
      <c r="G37129" s="81"/>
      <c r="AU37129" s="25"/>
    </row>
    <row r="37130">
      <c r="D37130" s="10"/>
      <c r="E37130" s="10"/>
      <c r="G37130" s="81"/>
      <c r="AU37130" s="25"/>
    </row>
    <row r="37131">
      <c r="D37131" s="10"/>
      <c r="E37131" s="10"/>
      <c r="G37131" s="81"/>
      <c r="AU37131" s="25"/>
    </row>
    <row r="37132">
      <c r="D37132" s="10"/>
      <c r="E37132" s="10"/>
      <c r="G37132" s="81"/>
      <c r="AU37132" s="25"/>
    </row>
    <row r="37133">
      <c r="D37133" s="10"/>
      <c r="E37133" s="10"/>
      <c r="G37133" s="81"/>
      <c r="AU37133" s="25"/>
    </row>
    <row r="37134">
      <c r="D37134" s="10"/>
      <c r="E37134" s="10"/>
      <c r="G37134" s="81"/>
      <c r="AU37134" s="25"/>
    </row>
    <row r="37135">
      <c r="D37135" s="10"/>
      <c r="E37135" s="10"/>
      <c r="G37135" s="81"/>
      <c r="AU37135" s="25"/>
    </row>
    <row r="37136">
      <c r="D37136" s="10"/>
      <c r="E37136" s="10"/>
      <c r="G37136" s="81"/>
      <c r="AU37136" s="25"/>
    </row>
    <row r="37137">
      <c r="D37137" s="10"/>
      <c r="E37137" s="10"/>
      <c r="G37137" s="81"/>
      <c r="AU37137" s="25"/>
    </row>
    <row r="37138">
      <c r="D37138" s="10"/>
      <c r="E37138" s="10"/>
      <c r="G37138" s="81"/>
      <c r="AU37138" s="25"/>
    </row>
    <row r="37139">
      <c r="D37139" s="10"/>
      <c r="E37139" s="10"/>
      <c r="G37139" s="81"/>
      <c r="AU37139" s="25"/>
    </row>
    <row r="37140">
      <c r="D37140" s="10"/>
      <c r="E37140" s="10"/>
      <c r="G37140" s="81"/>
      <c r="AU37140" s="25"/>
    </row>
    <row r="37141">
      <c r="D37141" s="10"/>
      <c r="E37141" s="10"/>
      <c r="G37141" s="81"/>
      <c r="AU37141" s="25"/>
    </row>
    <row r="37142">
      <c r="D37142" s="10"/>
      <c r="E37142" s="10"/>
      <c r="G37142" s="81"/>
      <c r="AU37142" s="25"/>
    </row>
    <row r="37143">
      <c r="D37143" s="10"/>
      <c r="E37143" s="10"/>
      <c r="G37143" s="81"/>
      <c r="AU37143" s="25"/>
    </row>
    <row r="37144">
      <c r="D37144" s="10"/>
      <c r="E37144" s="10"/>
      <c r="G37144" s="81"/>
      <c r="AU37144" s="25"/>
    </row>
    <row r="37145">
      <c r="D37145" s="10"/>
      <c r="E37145" s="10"/>
      <c r="G37145" s="81"/>
      <c r="AU37145" s="25"/>
    </row>
    <row r="37146">
      <c r="D37146" s="10"/>
      <c r="E37146" s="10"/>
      <c r="G37146" s="81"/>
      <c r="AU37146" s="25"/>
    </row>
    <row r="37147">
      <c r="D37147" s="10"/>
      <c r="E37147" s="10"/>
      <c r="G37147" s="81"/>
      <c r="AU37147" s="25"/>
    </row>
    <row r="37148">
      <c r="D37148" s="10"/>
      <c r="E37148" s="10"/>
      <c r="G37148" s="81"/>
      <c r="AU37148" s="25"/>
    </row>
    <row r="37149">
      <c r="D37149" s="10"/>
      <c r="E37149" s="10"/>
      <c r="G37149" s="81"/>
      <c r="AU37149" s="25"/>
    </row>
    <row r="37150">
      <c r="D37150" s="10"/>
      <c r="E37150" s="10"/>
      <c r="G37150" s="81"/>
      <c r="AU37150" s="25"/>
    </row>
    <row r="37151">
      <c r="D37151" s="10"/>
      <c r="E37151" s="10"/>
      <c r="G37151" s="81"/>
      <c r="AU37151" s="25"/>
    </row>
    <row r="37152">
      <c r="D37152" s="10"/>
      <c r="E37152" s="10"/>
      <c r="G37152" s="81"/>
      <c r="AU37152" s="25"/>
    </row>
    <row r="37153">
      <c r="D37153" s="10"/>
      <c r="E37153" s="10"/>
      <c r="G37153" s="81"/>
      <c r="AU37153" s="25"/>
    </row>
    <row r="37154">
      <c r="D37154" s="10"/>
      <c r="E37154" s="10"/>
      <c r="G37154" s="81"/>
      <c r="AU37154" s="25"/>
    </row>
    <row r="37155">
      <c r="D37155" s="10"/>
      <c r="E37155" s="10"/>
      <c r="G37155" s="81"/>
      <c r="AU37155" s="25"/>
    </row>
    <row r="37156">
      <c r="D37156" s="10"/>
      <c r="E37156" s="10"/>
      <c r="G37156" s="81"/>
      <c r="AU37156" s="25"/>
    </row>
    <row r="37157">
      <c r="D37157" s="10"/>
      <c r="E37157" s="10"/>
      <c r="G37157" s="81"/>
      <c r="AU37157" s="25"/>
    </row>
    <row r="37158">
      <c r="D37158" s="10"/>
      <c r="E37158" s="10"/>
      <c r="G37158" s="81"/>
      <c r="AU37158" s="25"/>
    </row>
    <row r="37159">
      <c r="D37159" s="10"/>
      <c r="E37159" s="10"/>
      <c r="G37159" s="81"/>
      <c r="AU37159" s="25"/>
    </row>
    <row r="37160">
      <c r="D37160" s="10"/>
      <c r="E37160" s="10"/>
      <c r="G37160" s="81"/>
      <c r="AU37160" s="25"/>
    </row>
    <row r="37161">
      <c r="D37161" s="10"/>
      <c r="E37161" s="10"/>
      <c r="G37161" s="81"/>
      <c r="AU37161" s="25"/>
    </row>
    <row r="37162">
      <c r="D37162" s="10"/>
      <c r="E37162" s="10"/>
      <c r="G37162" s="81"/>
      <c r="AU37162" s="25"/>
    </row>
    <row r="37163">
      <c r="D37163" s="10"/>
      <c r="E37163" s="10"/>
      <c r="G37163" s="81"/>
      <c r="AU37163" s="25"/>
    </row>
    <row r="37164">
      <c r="D37164" s="10"/>
      <c r="E37164" s="10"/>
      <c r="G37164" s="81"/>
      <c r="AU37164" s="25"/>
    </row>
    <row r="37165">
      <c r="D37165" s="10"/>
      <c r="E37165" s="10"/>
      <c r="G37165" s="81"/>
      <c r="AU37165" s="25"/>
    </row>
    <row r="37166">
      <c r="D37166" s="10"/>
      <c r="E37166" s="10"/>
      <c r="G37166" s="81"/>
      <c r="AU37166" s="25"/>
    </row>
    <row r="37167">
      <c r="D37167" s="10"/>
      <c r="E37167" s="10"/>
      <c r="G37167" s="81"/>
      <c r="AU37167" s="25"/>
    </row>
    <row r="37168">
      <c r="D37168" s="10"/>
      <c r="E37168" s="10"/>
      <c r="G37168" s="81"/>
      <c r="AU37168" s="25"/>
    </row>
    <row r="37169">
      <c r="D37169" s="10"/>
      <c r="E37169" s="10"/>
      <c r="G37169" s="81"/>
      <c r="AU37169" s="25"/>
    </row>
    <row r="37170">
      <c r="D37170" s="10"/>
      <c r="E37170" s="10"/>
      <c r="G37170" s="81"/>
      <c r="AU37170" s="25"/>
    </row>
    <row r="37171">
      <c r="D37171" s="10"/>
      <c r="E37171" s="10"/>
      <c r="G37171" s="81"/>
      <c r="AU37171" s="25"/>
    </row>
    <row r="37172">
      <c r="D37172" s="10"/>
      <c r="E37172" s="10"/>
      <c r="G37172" s="81"/>
      <c r="AU37172" s="25"/>
    </row>
    <row r="37173">
      <c r="D37173" s="10"/>
      <c r="E37173" s="10"/>
      <c r="G37173" s="81"/>
      <c r="AU37173" s="25"/>
    </row>
    <row r="37174">
      <c r="D37174" s="10"/>
      <c r="E37174" s="10"/>
      <c r="G37174" s="81"/>
      <c r="AU37174" s="25"/>
    </row>
    <row r="37175">
      <c r="D37175" s="10"/>
      <c r="E37175" s="10"/>
      <c r="G37175" s="81"/>
      <c r="AU37175" s="25"/>
    </row>
    <row r="37176">
      <c r="D37176" s="10"/>
      <c r="E37176" s="10"/>
      <c r="G37176" s="81"/>
      <c r="AU37176" s="25"/>
    </row>
    <row r="37177">
      <c r="D37177" s="10"/>
      <c r="E37177" s="10"/>
      <c r="G37177" s="81"/>
      <c r="AU37177" s="25"/>
    </row>
    <row r="37178">
      <c r="D37178" s="10"/>
      <c r="E37178" s="10"/>
      <c r="G37178" s="81"/>
      <c r="AU37178" s="25"/>
    </row>
    <row r="37179">
      <c r="D37179" s="10"/>
      <c r="E37179" s="10"/>
      <c r="G37179" s="81"/>
      <c r="AU37179" s="25"/>
    </row>
    <row r="37180">
      <c r="D37180" s="10"/>
      <c r="E37180" s="10"/>
      <c r="G37180" s="81"/>
      <c r="AU37180" s="25"/>
    </row>
    <row r="37181">
      <c r="D37181" s="10"/>
      <c r="E37181" s="10"/>
      <c r="G37181" s="81"/>
      <c r="AU37181" s="25"/>
    </row>
    <row r="37182">
      <c r="D37182" s="10"/>
      <c r="E37182" s="10"/>
      <c r="G37182" s="81"/>
      <c r="AU37182" s="25"/>
    </row>
    <row r="37183">
      <c r="D37183" s="10"/>
      <c r="E37183" s="10"/>
      <c r="G37183" s="81"/>
      <c r="AU37183" s="25"/>
    </row>
    <row r="37184">
      <c r="D37184" s="10"/>
      <c r="E37184" s="10"/>
      <c r="G37184" s="81"/>
      <c r="AU37184" s="25"/>
    </row>
    <row r="37185">
      <c r="D37185" s="10"/>
      <c r="E37185" s="10"/>
      <c r="G37185" s="81"/>
      <c r="AU37185" s="25"/>
    </row>
    <row r="37186">
      <c r="D37186" s="10"/>
      <c r="E37186" s="10"/>
      <c r="G37186" s="81"/>
      <c r="AU37186" s="25"/>
    </row>
    <row r="37187">
      <c r="D37187" s="10"/>
      <c r="E37187" s="10"/>
      <c r="G37187" s="81"/>
      <c r="AU37187" s="25"/>
    </row>
    <row r="37188">
      <c r="D37188" s="10"/>
      <c r="E37188" s="10"/>
      <c r="G37188" s="81"/>
      <c r="AU37188" s="25"/>
    </row>
    <row r="37189">
      <c r="D37189" s="10"/>
      <c r="E37189" s="10"/>
      <c r="G37189" s="81"/>
      <c r="AU37189" s="25"/>
    </row>
    <row r="37190">
      <c r="D37190" s="10"/>
      <c r="E37190" s="10"/>
      <c r="G37190" s="81"/>
      <c r="AU37190" s="25"/>
    </row>
    <row r="37191">
      <c r="D37191" s="10"/>
      <c r="E37191" s="10"/>
      <c r="G37191" s="81"/>
      <c r="AU37191" s="25"/>
    </row>
    <row r="37192">
      <c r="D37192" s="10"/>
      <c r="E37192" s="10"/>
      <c r="G37192" s="81"/>
      <c r="AU37192" s="25"/>
    </row>
    <row r="37193">
      <c r="D37193" s="10"/>
      <c r="E37193" s="10"/>
      <c r="G37193" s="81"/>
      <c r="AU37193" s="25"/>
    </row>
    <row r="37194">
      <c r="D37194" s="10"/>
      <c r="E37194" s="10"/>
      <c r="G37194" s="81"/>
      <c r="AU37194" s="25"/>
    </row>
    <row r="37195">
      <c r="D37195" s="10"/>
      <c r="E37195" s="10"/>
      <c r="G37195" s="81"/>
      <c r="AU37195" s="25"/>
    </row>
    <row r="37196">
      <c r="D37196" s="10"/>
      <c r="E37196" s="10"/>
      <c r="G37196" s="81"/>
      <c r="AU37196" s="25"/>
    </row>
    <row r="37197">
      <c r="D37197" s="10"/>
      <c r="E37197" s="10"/>
      <c r="G37197" s="81"/>
      <c r="AU37197" s="25"/>
    </row>
    <row r="37198">
      <c r="D37198" s="10"/>
      <c r="E37198" s="10"/>
      <c r="G37198" s="81"/>
      <c r="AU37198" s="25"/>
    </row>
    <row r="37199">
      <c r="D37199" s="10"/>
      <c r="E37199" s="10"/>
      <c r="G37199" s="81"/>
      <c r="AU37199" s="25"/>
    </row>
    <row r="37200">
      <c r="D37200" s="10"/>
      <c r="E37200" s="10"/>
      <c r="G37200" s="81"/>
      <c r="AU37200" s="25"/>
    </row>
    <row r="37201">
      <c r="D37201" s="10"/>
      <c r="E37201" s="10"/>
      <c r="G37201" s="81"/>
      <c r="AU37201" s="25"/>
    </row>
    <row r="37202">
      <c r="D37202" s="10"/>
      <c r="E37202" s="10"/>
      <c r="G37202" s="81"/>
      <c r="AU37202" s="25"/>
    </row>
    <row r="37203">
      <c r="D37203" s="10"/>
      <c r="E37203" s="10"/>
      <c r="G37203" s="81"/>
      <c r="AU37203" s="25"/>
    </row>
    <row r="37204">
      <c r="D37204" s="10"/>
      <c r="E37204" s="10"/>
      <c r="G37204" s="81"/>
      <c r="AU37204" s="25"/>
    </row>
    <row r="37205">
      <c r="D37205" s="10"/>
      <c r="E37205" s="10"/>
      <c r="G37205" s="81"/>
      <c r="AU37205" s="25"/>
    </row>
    <row r="37206">
      <c r="D37206" s="10"/>
      <c r="E37206" s="10"/>
      <c r="G37206" s="81"/>
      <c r="AU37206" s="25"/>
    </row>
    <row r="37207">
      <c r="D37207" s="10"/>
      <c r="E37207" s="10"/>
      <c r="G37207" s="81"/>
      <c r="AU37207" s="25"/>
    </row>
    <row r="37208">
      <c r="D37208" s="10"/>
      <c r="E37208" s="10"/>
      <c r="G37208" s="81"/>
      <c r="AU37208" s="25"/>
    </row>
    <row r="37209">
      <c r="D37209" s="10"/>
      <c r="E37209" s="10"/>
      <c r="G37209" s="81"/>
      <c r="AU37209" s="25"/>
    </row>
    <row r="37210">
      <c r="D37210" s="10"/>
      <c r="E37210" s="10"/>
      <c r="G37210" s="81"/>
      <c r="AU37210" s="25"/>
    </row>
    <row r="37211">
      <c r="D37211" s="10"/>
      <c r="E37211" s="10"/>
      <c r="G37211" s="81"/>
      <c r="AU37211" s="25"/>
    </row>
    <row r="37212">
      <c r="D37212" s="10"/>
      <c r="E37212" s="10"/>
      <c r="G37212" s="81"/>
      <c r="AU37212" s="25"/>
    </row>
    <row r="37213">
      <c r="D37213" s="10"/>
      <c r="E37213" s="10"/>
      <c r="G37213" s="81"/>
      <c r="AU37213" s="25"/>
    </row>
    <row r="37214">
      <c r="D37214" s="10"/>
      <c r="E37214" s="10"/>
      <c r="G37214" s="81"/>
      <c r="AU37214" s="25"/>
    </row>
    <row r="37215">
      <c r="D37215" s="10"/>
      <c r="E37215" s="10"/>
      <c r="G37215" s="81"/>
      <c r="AU37215" s="25"/>
    </row>
    <row r="37216">
      <c r="D37216" s="10"/>
      <c r="E37216" s="10"/>
      <c r="G37216" s="81"/>
      <c r="AU37216" s="25"/>
    </row>
    <row r="37217">
      <c r="D37217" s="10"/>
      <c r="E37217" s="10"/>
      <c r="G37217" s="81"/>
      <c r="AU37217" s="25"/>
    </row>
    <row r="37218">
      <c r="D37218" s="10"/>
      <c r="E37218" s="10"/>
      <c r="G37218" s="81"/>
      <c r="AU37218" s="25"/>
    </row>
    <row r="37219">
      <c r="D37219" s="10"/>
      <c r="E37219" s="10"/>
      <c r="G37219" s="81"/>
      <c r="AU37219" s="25"/>
    </row>
    <row r="37220">
      <c r="D37220" s="10"/>
      <c r="E37220" s="10"/>
      <c r="G37220" s="81"/>
      <c r="AU37220" s="25"/>
    </row>
    <row r="37221">
      <c r="D37221" s="10"/>
      <c r="E37221" s="10"/>
      <c r="G37221" s="81"/>
      <c r="AU37221" s="25"/>
    </row>
    <row r="37222">
      <c r="D37222" s="10"/>
      <c r="E37222" s="10"/>
      <c r="G37222" s="81"/>
      <c r="AU37222" s="25"/>
    </row>
    <row r="37223">
      <c r="D37223" s="10"/>
      <c r="E37223" s="10"/>
      <c r="G37223" s="81"/>
      <c r="AU37223" s="25"/>
    </row>
    <row r="37224">
      <c r="D37224" s="10"/>
      <c r="E37224" s="10"/>
      <c r="G37224" s="81"/>
      <c r="AU37224" s="25"/>
    </row>
    <row r="37225">
      <c r="D37225" s="10"/>
      <c r="E37225" s="10"/>
      <c r="G37225" s="81"/>
      <c r="AU37225" s="25"/>
    </row>
    <row r="37226">
      <c r="D37226" s="10"/>
      <c r="E37226" s="10"/>
      <c r="G37226" s="81"/>
      <c r="AU37226" s="25"/>
    </row>
    <row r="37227">
      <c r="D37227" s="10"/>
      <c r="E37227" s="10"/>
      <c r="G37227" s="81"/>
      <c r="AU37227" s="25"/>
    </row>
    <row r="37228">
      <c r="D37228" s="10"/>
      <c r="E37228" s="10"/>
      <c r="G37228" s="81"/>
      <c r="AU37228" s="25"/>
    </row>
    <row r="37229">
      <c r="D37229" s="10"/>
      <c r="E37229" s="10"/>
      <c r="G37229" s="81"/>
      <c r="AU37229" s="25"/>
    </row>
    <row r="37230">
      <c r="D37230" s="10"/>
      <c r="E37230" s="10"/>
      <c r="G37230" s="81"/>
      <c r="AU37230" s="25"/>
    </row>
    <row r="37231">
      <c r="D37231" s="10"/>
      <c r="E37231" s="10"/>
      <c r="G37231" s="81"/>
      <c r="AU37231" s="25"/>
    </row>
    <row r="37232">
      <c r="D37232" s="10"/>
      <c r="E37232" s="10"/>
      <c r="G37232" s="81"/>
      <c r="AU37232" s="25"/>
    </row>
    <row r="37233">
      <c r="D37233" s="10"/>
      <c r="E37233" s="10"/>
      <c r="G37233" s="81"/>
      <c r="AU37233" s="25"/>
    </row>
    <row r="37234">
      <c r="D37234" s="10"/>
      <c r="E37234" s="10"/>
      <c r="G37234" s="81"/>
      <c r="AU37234" s="25"/>
    </row>
    <row r="37235">
      <c r="D37235" s="10"/>
      <c r="E37235" s="10"/>
      <c r="G37235" s="81"/>
      <c r="AU37235" s="25"/>
    </row>
    <row r="37236">
      <c r="D37236" s="10"/>
      <c r="E37236" s="10"/>
      <c r="G37236" s="81"/>
      <c r="AU37236" s="25"/>
    </row>
    <row r="37237">
      <c r="D37237" s="10"/>
      <c r="E37237" s="10"/>
      <c r="G37237" s="81"/>
      <c r="AU37237" s="25"/>
    </row>
    <row r="37238">
      <c r="D37238" s="10"/>
      <c r="E37238" s="10"/>
      <c r="G37238" s="81"/>
      <c r="AU37238" s="25"/>
    </row>
    <row r="37239">
      <c r="D37239" s="10"/>
      <c r="E37239" s="10"/>
      <c r="G37239" s="81"/>
      <c r="AU37239" s="25"/>
    </row>
    <row r="37240">
      <c r="D37240" s="10"/>
      <c r="E37240" s="10"/>
      <c r="G37240" s="81"/>
      <c r="AU37240" s="25"/>
    </row>
    <row r="37241">
      <c r="D37241" s="10"/>
      <c r="E37241" s="10"/>
      <c r="G37241" s="81"/>
      <c r="AU37241" s="25"/>
    </row>
    <row r="37242">
      <c r="D37242" s="10"/>
      <c r="E37242" s="10"/>
      <c r="G37242" s="81"/>
      <c r="AU37242" s="25"/>
    </row>
    <row r="37243">
      <c r="D37243" s="10"/>
      <c r="E37243" s="10"/>
      <c r="G37243" s="81"/>
      <c r="AU37243" s="25"/>
    </row>
    <row r="37244">
      <c r="D37244" s="10"/>
      <c r="E37244" s="10"/>
      <c r="G37244" s="81"/>
      <c r="AU37244" s="25"/>
    </row>
    <row r="37245">
      <c r="D37245" s="10"/>
      <c r="E37245" s="10"/>
      <c r="G37245" s="81"/>
      <c r="AU37245" s="25"/>
    </row>
    <row r="37246">
      <c r="D37246" s="10"/>
      <c r="E37246" s="10"/>
      <c r="G37246" s="81"/>
      <c r="AU37246" s="25"/>
    </row>
    <row r="37247">
      <c r="D37247" s="10"/>
      <c r="E37247" s="10"/>
      <c r="G37247" s="81"/>
      <c r="AU37247" s="25"/>
    </row>
    <row r="37248">
      <c r="D37248" s="10"/>
      <c r="E37248" s="10"/>
      <c r="G37248" s="81"/>
      <c r="AU37248" s="25"/>
    </row>
    <row r="37249">
      <c r="D37249" s="10"/>
      <c r="E37249" s="10"/>
      <c r="G37249" s="81"/>
      <c r="AU37249" s="25"/>
    </row>
    <row r="37250">
      <c r="D37250" s="10"/>
      <c r="E37250" s="10"/>
      <c r="G37250" s="81"/>
      <c r="AU37250" s="25"/>
    </row>
    <row r="37251">
      <c r="D37251" s="10"/>
      <c r="E37251" s="10"/>
      <c r="G37251" s="81"/>
      <c r="AU37251" s="25"/>
    </row>
    <row r="37252">
      <c r="D37252" s="10"/>
      <c r="E37252" s="10"/>
      <c r="G37252" s="81"/>
      <c r="AU37252" s="25"/>
    </row>
    <row r="37253">
      <c r="D37253" s="10"/>
      <c r="E37253" s="10"/>
      <c r="G37253" s="81"/>
      <c r="AU37253" s="25"/>
    </row>
    <row r="37254">
      <c r="D37254" s="10"/>
      <c r="E37254" s="10"/>
      <c r="G37254" s="81"/>
      <c r="AU37254" s="25"/>
    </row>
    <row r="37255">
      <c r="D37255" s="10"/>
      <c r="E37255" s="10"/>
      <c r="G37255" s="81"/>
      <c r="AU37255" s="25"/>
    </row>
    <row r="37256">
      <c r="D37256" s="10"/>
      <c r="E37256" s="10"/>
      <c r="G37256" s="81"/>
      <c r="AU37256" s="25"/>
    </row>
    <row r="37257">
      <c r="D37257" s="10"/>
      <c r="E37257" s="10"/>
      <c r="G37257" s="81"/>
      <c r="AU37257" s="25"/>
    </row>
    <row r="37258">
      <c r="D37258" s="10"/>
      <c r="E37258" s="10"/>
      <c r="G37258" s="81"/>
      <c r="AU37258" s="25"/>
    </row>
    <row r="37259">
      <c r="D37259" s="10"/>
      <c r="E37259" s="10"/>
      <c r="G37259" s="81"/>
      <c r="AU37259" s="25"/>
    </row>
    <row r="37260">
      <c r="D37260" s="10"/>
      <c r="E37260" s="10"/>
      <c r="G37260" s="81"/>
      <c r="AU37260" s="25"/>
    </row>
    <row r="37261">
      <c r="D37261" s="10"/>
      <c r="E37261" s="10"/>
      <c r="G37261" s="81"/>
      <c r="AU37261" s="25"/>
    </row>
    <row r="37262">
      <c r="D37262" s="10"/>
      <c r="E37262" s="10"/>
      <c r="G37262" s="81"/>
      <c r="AU37262" s="25"/>
    </row>
    <row r="37263">
      <c r="D37263" s="10"/>
      <c r="E37263" s="10"/>
      <c r="G37263" s="81"/>
      <c r="AU37263" s="25"/>
    </row>
    <row r="37264">
      <c r="D37264" s="10"/>
      <c r="E37264" s="10"/>
      <c r="G37264" s="81"/>
      <c r="AU37264" s="25"/>
    </row>
    <row r="37265">
      <c r="D37265" s="10"/>
      <c r="E37265" s="10"/>
      <c r="G37265" s="81"/>
      <c r="AU37265" s="25"/>
    </row>
    <row r="37266">
      <c r="D37266" s="10"/>
      <c r="E37266" s="10"/>
      <c r="G37266" s="81"/>
      <c r="AU37266" s="25"/>
    </row>
    <row r="37267">
      <c r="D37267" s="10"/>
      <c r="E37267" s="10"/>
      <c r="G37267" s="81"/>
      <c r="AU37267" s="25"/>
    </row>
    <row r="37268">
      <c r="D37268" s="10"/>
      <c r="E37268" s="10"/>
      <c r="G37268" s="81"/>
      <c r="AU37268" s="25"/>
    </row>
    <row r="37269">
      <c r="D37269" s="10"/>
      <c r="E37269" s="10"/>
      <c r="G37269" s="81"/>
      <c r="AU37269" s="25"/>
    </row>
    <row r="37270">
      <c r="D37270" s="10"/>
      <c r="E37270" s="10"/>
      <c r="G37270" s="81"/>
      <c r="AU37270" s="25"/>
    </row>
    <row r="37271">
      <c r="D37271" s="10"/>
      <c r="E37271" s="10"/>
      <c r="G37271" s="81"/>
      <c r="AU37271" s="25"/>
    </row>
    <row r="37272">
      <c r="D37272" s="10"/>
      <c r="E37272" s="10"/>
      <c r="G37272" s="81"/>
      <c r="AU37272" s="25"/>
    </row>
    <row r="37273">
      <c r="D37273" s="10"/>
      <c r="E37273" s="10"/>
      <c r="G37273" s="81"/>
      <c r="AU37273" s="25"/>
    </row>
    <row r="37274">
      <c r="D37274" s="10"/>
      <c r="E37274" s="10"/>
      <c r="G37274" s="81"/>
      <c r="AU37274" s="25"/>
    </row>
    <row r="37275">
      <c r="D37275" s="10"/>
      <c r="E37275" s="10"/>
      <c r="G37275" s="81"/>
      <c r="AU37275" s="25"/>
    </row>
    <row r="37276">
      <c r="D37276" s="10"/>
      <c r="E37276" s="10"/>
      <c r="G37276" s="81"/>
      <c r="AU37276" s="25"/>
    </row>
    <row r="37277">
      <c r="D37277" s="10"/>
      <c r="E37277" s="10"/>
      <c r="G37277" s="81"/>
      <c r="AU37277" s="25"/>
    </row>
    <row r="37278">
      <c r="D37278" s="10"/>
      <c r="E37278" s="10"/>
      <c r="G37278" s="81"/>
      <c r="AU37278" s="25"/>
    </row>
    <row r="37279">
      <c r="D37279" s="10"/>
      <c r="E37279" s="10"/>
      <c r="G37279" s="81"/>
      <c r="AU37279" s="25"/>
    </row>
    <row r="37280">
      <c r="D37280" s="10"/>
      <c r="E37280" s="10"/>
      <c r="G37280" s="81"/>
      <c r="AU37280" s="25"/>
    </row>
    <row r="37281">
      <c r="D37281" s="10"/>
      <c r="E37281" s="10"/>
      <c r="G37281" s="81"/>
      <c r="AU37281" s="25"/>
    </row>
    <row r="37282">
      <c r="D37282" s="10"/>
      <c r="E37282" s="10"/>
      <c r="G37282" s="81"/>
      <c r="AU37282" s="25"/>
    </row>
    <row r="37283">
      <c r="D37283" s="10"/>
      <c r="E37283" s="10"/>
      <c r="G37283" s="81"/>
      <c r="AU37283" s="25"/>
    </row>
    <row r="37284">
      <c r="D37284" s="10"/>
      <c r="E37284" s="10"/>
      <c r="G37284" s="81"/>
      <c r="AU37284" s="25"/>
    </row>
    <row r="37285">
      <c r="D37285" s="10"/>
      <c r="E37285" s="10"/>
      <c r="G37285" s="81"/>
      <c r="AU37285" s="25"/>
    </row>
    <row r="37286">
      <c r="D37286" s="10"/>
      <c r="E37286" s="10"/>
      <c r="G37286" s="81"/>
      <c r="AU37286" s="25"/>
    </row>
    <row r="37287">
      <c r="D37287" s="10"/>
      <c r="E37287" s="10"/>
      <c r="G37287" s="81"/>
      <c r="AU37287" s="25"/>
    </row>
    <row r="37288">
      <c r="D37288" s="10"/>
      <c r="E37288" s="10"/>
      <c r="G37288" s="81"/>
      <c r="AU37288" s="25"/>
    </row>
    <row r="37289">
      <c r="D37289" s="10"/>
      <c r="E37289" s="10"/>
      <c r="G37289" s="81"/>
      <c r="AU37289" s="25"/>
    </row>
    <row r="37290">
      <c r="D37290" s="10"/>
      <c r="E37290" s="10"/>
      <c r="G37290" s="81"/>
      <c r="AU37290" s="25"/>
    </row>
    <row r="37291">
      <c r="D37291" s="10"/>
      <c r="E37291" s="10"/>
      <c r="G37291" s="81"/>
      <c r="AU37291" s="25"/>
    </row>
    <row r="37292">
      <c r="D37292" s="10"/>
      <c r="E37292" s="10"/>
      <c r="G37292" s="81"/>
      <c r="AU37292" s="25"/>
    </row>
    <row r="37293">
      <c r="D37293" s="10"/>
      <c r="E37293" s="10"/>
      <c r="G37293" s="81"/>
      <c r="AU37293" s="25"/>
    </row>
    <row r="37294">
      <c r="D37294" s="10"/>
      <c r="E37294" s="10"/>
      <c r="G37294" s="81"/>
      <c r="AU37294" s="25"/>
    </row>
    <row r="37295">
      <c r="D37295" s="10"/>
      <c r="E37295" s="10"/>
      <c r="G37295" s="81"/>
      <c r="AU37295" s="25"/>
    </row>
    <row r="37296">
      <c r="D37296" s="10"/>
      <c r="E37296" s="10"/>
      <c r="G37296" s="81"/>
      <c r="AU37296" s="25"/>
    </row>
    <row r="37297">
      <c r="D37297" s="10"/>
      <c r="E37297" s="10"/>
      <c r="G37297" s="81"/>
      <c r="AU37297" s="25"/>
    </row>
    <row r="37298">
      <c r="D37298" s="10"/>
      <c r="E37298" s="10"/>
      <c r="G37298" s="81"/>
      <c r="AU37298" s="25"/>
    </row>
    <row r="37299">
      <c r="D37299" s="10"/>
      <c r="E37299" s="10"/>
      <c r="G37299" s="81"/>
      <c r="AU37299" s="25"/>
    </row>
    <row r="37300">
      <c r="D37300" s="10"/>
      <c r="E37300" s="10"/>
      <c r="G37300" s="81"/>
      <c r="AU37300" s="25"/>
    </row>
    <row r="37301">
      <c r="D37301" s="10"/>
      <c r="E37301" s="10"/>
      <c r="G37301" s="81"/>
      <c r="AU37301" s="25"/>
    </row>
    <row r="37302">
      <c r="D37302" s="10"/>
      <c r="E37302" s="10"/>
      <c r="G37302" s="81"/>
      <c r="AU37302" s="25"/>
    </row>
    <row r="37303">
      <c r="D37303" s="10"/>
      <c r="E37303" s="10"/>
      <c r="G37303" s="81"/>
      <c r="AU37303" s="25"/>
    </row>
    <row r="37304">
      <c r="D37304" s="10"/>
      <c r="E37304" s="10"/>
      <c r="G37304" s="81"/>
      <c r="AU37304" s="25"/>
    </row>
    <row r="37305">
      <c r="D37305" s="10"/>
      <c r="E37305" s="10"/>
      <c r="G37305" s="81"/>
      <c r="AU37305" s="25"/>
    </row>
    <row r="37306">
      <c r="D37306" s="10"/>
      <c r="E37306" s="10"/>
      <c r="G37306" s="81"/>
      <c r="AU37306" s="25"/>
    </row>
    <row r="37307">
      <c r="D37307" s="10"/>
      <c r="E37307" s="10"/>
      <c r="G37307" s="81"/>
      <c r="AU37307" s="25"/>
    </row>
    <row r="37308">
      <c r="D37308" s="10"/>
      <c r="E37308" s="10"/>
      <c r="G37308" s="81"/>
      <c r="AU37308" s="25"/>
    </row>
    <row r="37309">
      <c r="D37309" s="10"/>
      <c r="E37309" s="10"/>
      <c r="G37309" s="81"/>
      <c r="AU37309" s="25"/>
    </row>
    <row r="37310">
      <c r="D37310" s="10"/>
      <c r="E37310" s="10"/>
      <c r="G37310" s="81"/>
      <c r="AU37310" s="25"/>
    </row>
    <row r="37311">
      <c r="D37311" s="10"/>
      <c r="E37311" s="10"/>
      <c r="G37311" s="81"/>
      <c r="AU37311" s="25"/>
    </row>
    <row r="37312">
      <c r="D37312" s="10"/>
      <c r="E37312" s="10"/>
      <c r="G37312" s="81"/>
      <c r="AU37312" s="25"/>
    </row>
    <row r="37313">
      <c r="D37313" s="10"/>
      <c r="E37313" s="10"/>
      <c r="G37313" s="81"/>
      <c r="AU37313" s="25"/>
    </row>
    <row r="37314">
      <c r="D37314" s="10"/>
      <c r="E37314" s="10"/>
      <c r="G37314" s="81"/>
      <c r="AU37314" s="25"/>
    </row>
    <row r="37315">
      <c r="D37315" s="10"/>
      <c r="E37315" s="10"/>
      <c r="G37315" s="81"/>
      <c r="AU37315" s="25"/>
    </row>
    <row r="37316">
      <c r="D37316" s="10"/>
      <c r="E37316" s="10"/>
      <c r="G37316" s="81"/>
      <c r="AU37316" s="25"/>
    </row>
    <row r="37317">
      <c r="D37317" s="10"/>
      <c r="E37317" s="10"/>
      <c r="G37317" s="81"/>
      <c r="AU37317" s="25"/>
    </row>
    <row r="37318">
      <c r="D37318" s="10"/>
      <c r="E37318" s="10"/>
      <c r="G37318" s="81"/>
      <c r="AU37318" s="25"/>
    </row>
    <row r="37319">
      <c r="D37319" s="10"/>
      <c r="E37319" s="10"/>
      <c r="G37319" s="81"/>
      <c r="AU37319" s="25"/>
    </row>
    <row r="37320">
      <c r="D37320" s="10"/>
      <c r="E37320" s="10"/>
      <c r="G37320" s="81"/>
      <c r="AU37320" s="25"/>
    </row>
    <row r="37321">
      <c r="D37321" s="10"/>
      <c r="E37321" s="10"/>
      <c r="G37321" s="81"/>
      <c r="AU37321" s="25"/>
    </row>
    <row r="37322">
      <c r="D37322" s="10"/>
      <c r="E37322" s="10"/>
      <c r="G37322" s="81"/>
      <c r="AU37322" s="25"/>
    </row>
    <row r="37323">
      <c r="D37323" s="10"/>
      <c r="E37323" s="10"/>
      <c r="G37323" s="81"/>
      <c r="AU37323" s="25"/>
    </row>
    <row r="37324">
      <c r="D37324" s="10"/>
      <c r="E37324" s="10"/>
      <c r="G37324" s="81"/>
      <c r="AU37324" s="25"/>
    </row>
    <row r="37325">
      <c r="D37325" s="10"/>
      <c r="E37325" s="10"/>
      <c r="G37325" s="81"/>
      <c r="AU37325" s="25"/>
    </row>
    <row r="37326">
      <c r="D37326" s="10"/>
      <c r="E37326" s="10"/>
      <c r="G37326" s="81"/>
      <c r="AU37326" s="25"/>
    </row>
    <row r="37327">
      <c r="D37327" s="10"/>
      <c r="E37327" s="10"/>
      <c r="G37327" s="81"/>
      <c r="AU37327" s="25"/>
    </row>
    <row r="37328">
      <c r="D37328" s="10"/>
      <c r="E37328" s="10"/>
      <c r="G37328" s="81"/>
      <c r="AU37328" s="25"/>
    </row>
    <row r="37329">
      <c r="D37329" s="10"/>
      <c r="E37329" s="10"/>
      <c r="G37329" s="81"/>
      <c r="AU37329" s="25"/>
    </row>
    <row r="37330">
      <c r="D37330" s="10"/>
      <c r="E37330" s="10"/>
      <c r="G37330" s="81"/>
      <c r="AU37330" s="25"/>
    </row>
    <row r="37331">
      <c r="D37331" s="10"/>
      <c r="E37331" s="10"/>
      <c r="G37331" s="81"/>
      <c r="AU37331" s="25"/>
    </row>
    <row r="37332">
      <c r="D37332" s="10"/>
      <c r="E37332" s="10"/>
      <c r="G37332" s="81"/>
      <c r="AU37332" s="25"/>
    </row>
    <row r="37333">
      <c r="D37333" s="10"/>
      <c r="E37333" s="10"/>
      <c r="G37333" s="81"/>
      <c r="AU37333" s="25"/>
    </row>
    <row r="37334">
      <c r="D37334" s="10"/>
      <c r="E37334" s="10"/>
      <c r="G37334" s="81"/>
      <c r="AU37334" s="25"/>
    </row>
    <row r="37335">
      <c r="D37335" s="10"/>
      <c r="E37335" s="10"/>
      <c r="G37335" s="81"/>
      <c r="AU37335" s="25"/>
    </row>
    <row r="37336">
      <c r="D37336" s="10"/>
      <c r="E37336" s="10"/>
      <c r="G37336" s="81"/>
      <c r="AU37336" s="25"/>
    </row>
    <row r="37337">
      <c r="D37337" s="10"/>
      <c r="E37337" s="10"/>
      <c r="G37337" s="81"/>
      <c r="AU37337" s="25"/>
    </row>
    <row r="37338">
      <c r="D37338" s="10"/>
      <c r="E37338" s="10"/>
      <c r="G37338" s="81"/>
      <c r="AU37338" s="25"/>
    </row>
    <row r="37339">
      <c r="D37339" s="10"/>
      <c r="E37339" s="10"/>
      <c r="G37339" s="81"/>
      <c r="AU37339" s="25"/>
    </row>
    <row r="37340">
      <c r="D37340" s="10"/>
      <c r="E37340" s="10"/>
      <c r="G37340" s="81"/>
      <c r="AU37340" s="25"/>
    </row>
    <row r="37341">
      <c r="D37341" s="10"/>
      <c r="E37341" s="10"/>
      <c r="G37341" s="81"/>
      <c r="AU37341" s="25"/>
    </row>
    <row r="37342">
      <c r="D37342" s="10"/>
      <c r="E37342" s="10"/>
      <c r="G37342" s="81"/>
      <c r="AU37342" s="25"/>
    </row>
    <row r="37343">
      <c r="D37343" s="10"/>
      <c r="E37343" s="10"/>
      <c r="G37343" s="81"/>
      <c r="AU37343" s="25"/>
    </row>
    <row r="37344">
      <c r="D37344" s="10"/>
      <c r="E37344" s="10"/>
      <c r="G37344" s="81"/>
      <c r="AU37344" s="25"/>
    </row>
    <row r="37345">
      <c r="D37345" s="10"/>
      <c r="E37345" s="10"/>
      <c r="G37345" s="81"/>
      <c r="AU37345" s="25"/>
    </row>
    <row r="37346">
      <c r="D37346" s="10"/>
      <c r="E37346" s="10"/>
      <c r="G37346" s="81"/>
      <c r="AU37346" s="25"/>
    </row>
    <row r="37347">
      <c r="D37347" s="10"/>
      <c r="E37347" s="10"/>
      <c r="G37347" s="81"/>
      <c r="AU37347" s="25"/>
    </row>
    <row r="37348">
      <c r="D37348" s="10"/>
      <c r="E37348" s="10"/>
      <c r="G37348" s="81"/>
      <c r="AU37348" s="25"/>
    </row>
    <row r="37349">
      <c r="D37349" s="10"/>
      <c r="E37349" s="10"/>
      <c r="G37349" s="81"/>
      <c r="AU37349" s="25"/>
    </row>
    <row r="37350">
      <c r="D37350" s="10"/>
      <c r="E37350" s="10"/>
      <c r="G37350" s="81"/>
      <c r="AU37350" s="25"/>
    </row>
    <row r="37351">
      <c r="D37351" s="10"/>
      <c r="E37351" s="10"/>
      <c r="G37351" s="81"/>
      <c r="AU37351" s="25"/>
    </row>
    <row r="37352">
      <c r="D37352" s="10"/>
      <c r="E37352" s="10"/>
      <c r="G37352" s="81"/>
      <c r="AU37352" s="25"/>
    </row>
    <row r="37353">
      <c r="D37353" s="10"/>
      <c r="E37353" s="10"/>
      <c r="G37353" s="81"/>
      <c r="AU37353" s="25"/>
    </row>
    <row r="37354">
      <c r="D37354" s="10"/>
      <c r="E37354" s="10"/>
      <c r="G37354" s="81"/>
      <c r="AU37354" s="25"/>
    </row>
    <row r="37355">
      <c r="D37355" s="10"/>
      <c r="E37355" s="10"/>
      <c r="G37355" s="81"/>
      <c r="AU37355" s="25"/>
    </row>
    <row r="37356">
      <c r="D37356" s="10"/>
      <c r="E37356" s="10"/>
      <c r="G37356" s="81"/>
      <c r="AU37356" s="25"/>
    </row>
    <row r="37357">
      <c r="D37357" s="10"/>
      <c r="E37357" s="10"/>
      <c r="G37357" s="81"/>
      <c r="AU37357" s="25"/>
    </row>
    <row r="37358">
      <c r="D37358" s="10"/>
      <c r="E37358" s="10"/>
      <c r="G37358" s="81"/>
      <c r="AU37358" s="25"/>
    </row>
    <row r="37359">
      <c r="D37359" s="10"/>
      <c r="E37359" s="10"/>
      <c r="G37359" s="81"/>
      <c r="AU37359" s="25"/>
    </row>
    <row r="37360">
      <c r="D37360" s="10"/>
      <c r="E37360" s="10"/>
      <c r="G37360" s="81"/>
      <c r="AU37360" s="25"/>
    </row>
    <row r="37361">
      <c r="D37361" s="10"/>
      <c r="E37361" s="10"/>
      <c r="G37361" s="81"/>
      <c r="AU37361" s="25"/>
    </row>
    <row r="37362">
      <c r="D37362" s="10"/>
      <c r="E37362" s="10"/>
      <c r="G37362" s="81"/>
      <c r="AU37362" s="25"/>
    </row>
    <row r="37363">
      <c r="D37363" s="10"/>
      <c r="E37363" s="10"/>
      <c r="G37363" s="81"/>
      <c r="AU37363" s="25"/>
    </row>
    <row r="37364">
      <c r="D37364" s="10"/>
      <c r="E37364" s="10"/>
      <c r="G37364" s="81"/>
      <c r="AU37364" s="25"/>
    </row>
    <row r="37365">
      <c r="D37365" s="10"/>
      <c r="E37365" s="10"/>
      <c r="G37365" s="81"/>
      <c r="AU37365" s="25"/>
    </row>
    <row r="37366">
      <c r="D37366" s="10"/>
      <c r="E37366" s="10"/>
      <c r="G37366" s="81"/>
      <c r="AU37366" s="25"/>
    </row>
    <row r="37367">
      <c r="D37367" s="10"/>
      <c r="E37367" s="10"/>
      <c r="G37367" s="81"/>
      <c r="AU37367" s="25"/>
    </row>
    <row r="37368">
      <c r="D37368" s="10"/>
      <c r="E37368" s="10"/>
      <c r="G37368" s="81"/>
      <c r="AU37368" s="25"/>
    </row>
    <row r="37369">
      <c r="D37369" s="10"/>
      <c r="E37369" s="10"/>
      <c r="G37369" s="81"/>
      <c r="AU37369" s="25"/>
    </row>
    <row r="37370">
      <c r="D37370" s="10"/>
      <c r="E37370" s="10"/>
      <c r="G37370" s="81"/>
      <c r="AU37370" s="25"/>
    </row>
    <row r="37371">
      <c r="D37371" s="10"/>
      <c r="E37371" s="10"/>
      <c r="G37371" s="81"/>
      <c r="AU37371" s="25"/>
    </row>
    <row r="37372">
      <c r="D37372" s="10"/>
      <c r="E37372" s="10"/>
      <c r="G37372" s="81"/>
      <c r="AU37372" s="25"/>
    </row>
    <row r="37373">
      <c r="D37373" s="10"/>
      <c r="E37373" s="10"/>
      <c r="G37373" s="81"/>
      <c r="AU37373" s="25"/>
    </row>
    <row r="37374">
      <c r="D37374" s="10"/>
      <c r="E37374" s="10"/>
      <c r="G37374" s="81"/>
      <c r="AU37374" s="25"/>
    </row>
    <row r="37375">
      <c r="D37375" s="10"/>
      <c r="E37375" s="10"/>
      <c r="G37375" s="81"/>
      <c r="AU37375" s="25"/>
    </row>
    <row r="37376">
      <c r="D37376" s="10"/>
      <c r="E37376" s="10"/>
      <c r="G37376" s="81"/>
      <c r="AU37376" s="25"/>
    </row>
    <row r="37377">
      <c r="D37377" s="10"/>
      <c r="E37377" s="10"/>
      <c r="G37377" s="81"/>
      <c r="AU37377" s="25"/>
    </row>
    <row r="37378">
      <c r="D37378" s="10"/>
      <c r="E37378" s="10"/>
      <c r="G37378" s="81"/>
      <c r="AU37378" s="25"/>
    </row>
    <row r="37379">
      <c r="D37379" s="10"/>
      <c r="E37379" s="10"/>
      <c r="G37379" s="81"/>
      <c r="AU37379" s="25"/>
    </row>
    <row r="37380">
      <c r="D37380" s="10"/>
      <c r="E37380" s="10"/>
      <c r="G37380" s="81"/>
      <c r="AU37380" s="25"/>
    </row>
    <row r="37381">
      <c r="D37381" s="10"/>
      <c r="E37381" s="10"/>
      <c r="G37381" s="81"/>
      <c r="AU37381" s="25"/>
    </row>
    <row r="37382">
      <c r="D37382" s="10"/>
      <c r="E37382" s="10"/>
      <c r="G37382" s="81"/>
      <c r="AU37382" s="25"/>
    </row>
    <row r="37383">
      <c r="D37383" s="10"/>
      <c r="E37383" s="10"/>
      <c r="G37383" s="81"/>
      <c r="AU37383" s="25"/>
    </row>
    <row r="37384">
      <c r="D37384" s="10"/>
      <c r="E37384" s="10"/>
      <c r="G37384" s="81"/>
      <c r="AU37384" s="25"/>
    </row>
    <row r="37385">
      <c r="D37385" s="10"/>
      <c r="E37385" s="10"/>
      <c r="G37385" s="81"/>
      <c r="AU37385" s="25"/>
    </row>
    <row r="37386">
      <c r="D37386" s="10"/>
      <c r="E37386" s="10"/>
      <c r="G37386" s="81"/>
      <c r="AU37386" s="25"/>
    </row>
    <row r="37387">
      <c r="D37387" s="10"/>
      <c r="E37387" s="10"/>
      <c r="G37387" s="81"/>
      <c r="AU37387" s="25"/>
    </row>
    <row r="37388">
      <c r="D37388" s="10"/>
      <c r="E37388" s="10"/>
      <c r="G37388" s="81"/>
      <c r="AU37388" s="25"/>
    </row>
    <row r="37389">
      <c r="D37389" s="10"/>
      <c r="E37389" s="10"/>
      <c r="G37389" s="81"/>
      <c r="AU37389" s="25"/>
    </row>
    <row r="37390">
      <c r="D37390" s="10"/>
      <c r="E37390" s="10"/>
      <c r="G37390" s="81"/>
      <c r="AU37390" s="25"/>
    </row>
    <row r="37391">
      <c r="D37391" s="10"/>
      <c r="E37391" s="10"/>
      <c r="G37391" s="81"/>
      <c r="AU37391" s="25"/>
    </row>
    <row r="37392">
      <c r="D37392" s="10"/>
      <c r="E37392" s="10"/>
      <c r="G37392" s="81"/>
      <c r="AU37392" s="25"/>
    </row>
    <row r="37393">
      <c r="D37393" s="10"/>
      <c r="E37393" s="10"/>
      <c r="G37393" s="81"/>
      <c r="AU37393" s="25"/>
    </row>
    <row r="37394">
      <c r="D37394" s="10"/>
      <c r="E37394" s="10"/>
      <c r="G37394" s="81"/>
      <c r="AU37394" s="25"/>
    </row>
    <row r="37395">
      <c r="D37395" s="10"/>
      <c r="E37395" s="10"/>
      <c r="G37395" s="81"/>
      <c r="AU37395" s="25"/>
    </row>
    <row r="37396">
      <c r="D37396" s="10"/>
      <c r="E37396" s="10"/>
      <c r="G37396" s="81"/>
      <c r="AU37396" s="25"/>
    </row>
    <row r="37397">
      <c r="D37397" s="10"/>
      <c r="E37397" s="10"/>
      <c r="G37397" s="81"/>
      <c r="AU37397" s="25"/>
    </row>
    <row r="37398">
      <c r="D37398" s="10"/>
      <c r="E37398" s="10"/>
      <c r="G37398" s="81"/>
      <c r="AU37398" s="25"/>
    </row>
    <row r="37399">
      <c r="D37399" s="10"/>
      <c r="E37399" s="10"/>
      <c r="G37399" s="81"/>
      <c r="AU37399" s="25"/>
    </row>
    <row r="37400">
      <c r="D37400" s="10"/>
      <c r="E37400" s="10"/>
      <c r="G37400" s="81"/>
      <c r="AU37400" s="25"/>
    </row>
    <row r="37401">
      <c r="D37401" s="10"/>
      <c r="E37401" s="10"/>
      <c r="G37401" s="81"/>
      <c r="AU37401" s="25"/>
    </row>
    <row r="37402">
      <c r="D37402" s="10"/>
      <c r="E37402" s="10"/>
      <c r="G37402" s="81"/>
      <c r="AU37402" s="25"/>
    </row>
    <row r="37403">
      <c r="D37403" s="10"/>
      <c r="E37403" s="10"/>
      <c r="G37403" s="81"/>
      <c r="AU37403" s="25"/>
    </row>
    <row r="37404">
      <c r="D37404" s="10"/>
      <c r="E37404" s="10"/>
      <c r="G37404" s="81"/>
      <c r="AU37404" s="25"/>
    </row>
    <row r="37405">
      <c r="D37405" s="10"/>
      <c r="E37405" s="10"/>
      <c r="G37405" s="81"/>
      <c r="AU37405" s="25"/>
    </row>
    <row r="37406">
      <c r="D37406" s="10"/>
      <c r="E37406" s="10"/>
      <c r="G37406" s="81"/>
      <c r="AU37406" s="25"/>
    </row>
    <row r="37407">
      <c r="D37407" s="10"/>
      <c r="E37407" s="10"/>
      <c r="G37407" s="81"/>
      <c r="AU37407" s="25"/>
    </row>
    <row r="37408">
      <c r="D37408" s="10"/>
      <c r="E37408" s="10"/>
      <c r="G37408" s="81"/>
      <c r="AU37408" s="25"/>
    </row>
    <row r="37409">
      <c r="D37409" s="10"/>
      <c r="E37409" s="10"/>
      <c r="G37409" s="81"/>
      <c r="AU37409" s="25"/>
    </row>
    <row r="37410">
      <c r="D37410" s="10"/>
      <c r="E37410" s="10"/>
      <c r="G37410" s="81"/>
      <c r="AU37410" s="25"/>
    </row>
    <row r="37411">
      <c r="D37411" s="10"/>
      <c r="E37411" s="10"/>
      <c r="G37411" s="81"/>
      <c r="AU37411" s="25"/>
    </row>
    <row r="37412">
      <c r="D37412" s="10"/>
      <c r="E37412" s="10"/>
      <c r="G37412" s="81"/>
      <c r="AU37412" s="25"/>
    </row>
    <row r="37413">
      <c r="D37413" s="10"/>
      <c r="E37413" s="10"/>
      <c r="G37413" s="81"/>
      <c r="AU37413" s="25"/>
    </row>
    <row r="37414">
      <c r="D37414" s="10"/>
      <c r="E37414" s="10"/>
      <c r="G37414" s="81"/>
      <c r="AU37414" s="25"/>
    </row>
    <row r="37415">
      <c r="D37415" s="10"/>
      <c r="E37415" s="10"/>
      <c r="G37415" s="81"/>
      <c r="AU37415" s="25"/>
    </row>
    <row r="37416">
      <c r="D37416" s="10"/>
      <c r="E37416" s="10"/>
      <c r="G37416" s="81"/>
      <c r="AU37416" s="25"/>
    </row>
    <row r="37417">
      <c r="D37417" s="10"/>
      <c r="E37417" s="10"/>
      <c r="G37417" s="81"/>
      <c r="AU37417" s="25"/>
    </row>
    <row r="37418">
      <c r="D37418" s="10"/>
      <c r="E37418" s="10"/>
      <c r="G37418" s="81"/>
      <c r="AU37418" s="25"/>
    </row>
    <row r="37419">
      <c r="D37419" s="10"/>
      <c r="E37419" s="10"/>
      <c r="G37419" s="81"/>
      <c r="AU37419" s="25"/>
    </row>
    <row r="37420">
      <c r="D37420" s="10"/>
      <c r="E37420" s="10"/>
      <c r="G37420" s="81"/>
      <c r="AU37420" s="25"/>
    </row>
    <row r="37421">
      <c r="D37421" s="10"/>
      <c r="E37421" s="10"/>
      <c r="G37421" s="81"/>
      <c r="AU37421" s="25"/>
    </row>
    <row r="37422">
      <c r="D37422" s="10"/>
      <c r="E37422" s="10"/>
      <c r="G37422" s="81"/>
      <c r="AU37422" s="25"/>
    </row>
    <row r="37423">
      <c r="D37423" s="10"/>
      <c r="E37423" s="10"/>
      <c r="G37423" s="81"/>
      <c r="AU37423" s="25"/>
    </row>
    <row r="37424">
      <c r="D37424" s="10"/>
      <c r="E37424" s="10"/>
      <c r="G37424" s="81"/>
      <c r="AU37424" s="25"/>
    </row>
    <row r="37425">
      <c r="D37425" s="10"/>
      <c r="E37425" s="10"/>
      <c r="G37425" s="81"/>
      <c r="AU37425" s="25"/>
    </row>
    <row r="37426">
      <c r="D37426" s="10"/>
      <c r="E37426" s="10"/>
      <c r="G37426" s="81"/>
      <c r="AU37426" s="25"/>
    </row>
    <row r="37427">
      <c r="D37427" s="10"/>
      <c r="E37427" s="10"/>
      <c r="G37427" s="81"/>
      <c r="AU37427" s="25"/>
    </row>
    <row r="37428">
      <c r="D37428" s="10"/>
      <c r="E37428" s="10"/>
      <c r="G37428" s="81"/>
      <c r="AU37428" s="25"/>
    </row>
    <row r="37429">
      <c r="D37429" s="10"/>
      <c r="E37429" s="10"/>
      <c r="G37429" s="81"/>
      <c r="AU37429" s="25"/>
    </row>
    <row r="37430">
      <c r="D37430" s="10"/>
      <c r="E37430" s="10"/>
      <c r="G37430" s="81"/>
      <c r="AU37430" s="25"/>
    </row>
    <row r="37431">
      <c r="D37431" s="10"/>
      <c r="E37431" s="10"/>
      <c r="G37431" s="81"/>
      <c r="AU37431" s="25"/>
    </row>
    <row r="37432">
      <c r="D37432" s="10"/>
      <c r="E37432" s="10"/>
      <c r="G37432" s="81"/>
      <c r="AU37432" s="25"/>
    </row>
    <row r="37433">
      <c r="D37433" s="10"/>
      <c r="E37433" s="10"/>
      <c r="G37433" s="81"/>
      <c r="AU37433" s="25"/>
    </row>
    <row r="37434">
      <c r="D37434" s="10"/>
      <c r="E37434" s="10"/>
      <c r="G37434" s="81"/>
      <c r="AU37434" s="25"/>
    </row>
    <row r="37435">
      <c r="D37435" s="10"/>
      <c r="E37435" s="10"/>
      <c r="G37435" s="81"/>
      <c r="AU37435" s="25"/>
    </row>
    <row r="37436">
      <c r="D37436" s="10"/>
      <c r="E37436" s="10"/>
      <c r="G37436" s="81"/>
      <c r="AU37436" s="25"/>
    </row>
    <row r="37437">
      <c r="D37437" s="10"/>
      <c r="E37437" s="10"/>
      <c r="G37437" s="81"/>
      <c r="AU37437" s="25"/>
    </row>
    <row r="37438">
      <c r="D37438" s="10"/>
      <c r="E37438" s="10"/>
      <c r="G37438" s="81"/>
      <c r="AU37438" s="25"/>
    </row>
    <row r="37439">
      <c r="D37439" s="10"/>
      <c r="E37439" s="10"/>
      <c r="G37439" s="81"/>
      <c r="AU37439" s="25"/>
    </row>
    <row r="37440">
      <c r="D37440" s="10"/>
      <c r="E37440" s="10"/>
      <c r="G37440" s="81"/>
      <c r="AU37440" s="25"/>
    </row>
    <row r="37441">
      <c r="D37441" s="10"/>
      <c r="E37441" s="10"/>
      <c r="G37441" s="81"/>
      <c r="AU37441" s="25"/>
    </row>
    <row r="37442">
      <c r="D37442" s="10"/>
      <c r="E37442" s="10"/>
      <c r="G37442" s="81"/>
      <c r="AU37442" s="25"/>
    </row>
    <row r="37443">
      <c r="D37443" s="10"/>
      <c r="E37443" s="10"/>
      <c r="G37443" s="81"/>
      <c r="AU37443" s="25"/>
    </row>
    <row r="37444">
      <c r="D37444" s="10"/>
      <c r="E37444" s="10"/>
      <c r="G37444" s="81"/>
      <c r="AU37444" s="25"/>
    </row>
    <row r="37445">
      <c r="D37445" s="10"/>
      <c r="E37445" s="10"/>
      <c r="G37445" s="81"/>
      <c r="AU37445" s="25"/>
    </row>
    <row r="37446">
      <c r="D37446" s="10"/>
      <c r="E37446" s="10"/>
      <c r="G37446" s="81"/>
      <c r="AU37446" s="25"/>
    </row>
    <row r="37447">
      <c r="D37447" s="10"/>
      <c r="E37447" s="10"/>
      <c r="G37447" s="81"/>
      <c r="AU37447" s="25"/>
    </row>
    <row r="37448">
      <c r="D37448" s="10"/>
      <c r="E37448" s="10"/>
      <c r="G37448" s="81"/>
      <c r="AU37448" s="25"/>
    </row>
    <row r="37449">
      <c r="D37449" s="10"/>
      <c r="E37449" s="10"/>
      <c r="G37449" s="81"/>
      <c r="AU37449" s="25"/>
    </row>
    <row r="37450">
      <c r="D37450" s="10"/>
      <c r="E37450" s="10"/>
      <c r="G37450" s="81"/>
      <c r="AU37450" s="25"/>
    </row>
    <row r="37451">
      <c r="D37451" s="10"/>
      <c r="E37451" s="10"/>
      <c r="G37451" s="81"/>
      <c r="AU37451" s="25"/>
    </row>
    <row r="37452">
      <c r="D37452" s="10"/>
      <c r="E37452" s="10"/>
      <c r="G37452" s="81"/>
      <c r="AU37452" s="25"/>
    </row>
    <row r="37453">
      <c r="D37453" s="10"/>
      <c r="E37453" s="10"/>
      <c r="G37453" s="81"/>
      <c r="AU37453" s="25"/>
    </row>
    <row r="37454">
      <c r="D37454" s="10"/>
      <c r="E37454" s="10"/>
      <c r="G37454" s="81"/>
      <c r="AU37454" s="25"/>
    </row>
    <row r="37455">
      <c r="D37455" s="10"/>
      <c r="E37455" s="10"/>
      <c r="G37455" s="81"/>
      <c r="AU37455" s="25"/>
    </row>
    <row r="37456">
      <c r="D37456" s="10"/>
      <c r="E37456" s="10"/>
      <c r="G37456" s="81"/>
      <c r="AU37456" s="25"/>
    </row>
    <row r="37457">
      <c r="D37457" s="10"/>
      <c r="E37457" s="10"/>
      <c r="G37457" s="81"/>
      <c r="AU37457" s="25"/>
    </row>
    <row r="37458">
      <c r="D37458" s="10"/>
      <c r="E37458" s="10"/>
      <c r="G37458" s="81"/>
      <c r="AU37458" s="25"/>
    </row>
    <row r="37459">
      <c r="D37459" s="10"/>
      <c r="E37459" s="10"/>
      <c r="G37459" s="81"/>
      <c r="AU37459" s="25"/>
    </row>
    <row r="37460">
      <c r="D37460" s="10"/>
      <c r="E37460" s="10"/>
      <c r="G37460" s="81"/>
      <c r="AU37460" s="25"/>
    </row>
    <row r="37461">
      <c r="D37461" s="10"/>
      <c r="E37461" s="10"/>
      <c r="G37461" s="81"/>
      <c r="AU37461" s="25"/>
    </row>
    <row r="37462">
      <c r="D37462" s="10"/>
      <c r="E37462" s="10"/>
      <c r="G37462" s="81"/>
      <c r="AU37462" s="25"/>
    </row>
    <row r="37463">
      <c r="D37463" s="10"/>
      <c r="E37463" s="10"/>
      <c r="G37463" s="81"/>
      <c r="AU37463" s="25"/>
    </row>
    <row r="37464">
      <c r="D37464" s="10"/>
      <c r="E37464" s="10"/>
      <c r="G37464" s="81"/>
      <c r="AU37464" s="25"/>
    </row>
    <row r="37465">
      <c r="D37465" s="10"/>
      <c r="E37465" s="10"/>
      <c r="G37465" s="81"/>
      <c r="AU37465" s="25"/>
    </row>
    <row r="37466">
      <c r="D37466" s="10"/>
      <c r="E37466" s="10"/>
      <c r="G37466" s="81"/>
      <c r="AU37466" s="25"/>
    </row>
    <row r="37467">
      <c r="D37467" s="10"/>
      <c r="E37467" s="10"/>
      <c r="G37467" s="81"/>
      <c r="AU37467" s="25"/>
    </row>
    <row r="37468">
      <c r="D37468" s="10"/>
      <c r="E37468" s="10"/>
      <c r="G37468" s="81"/>
      <c r="AU37468" s="25"/>
    </row>
    <row r="37469">
      <c r="D37469" s="10"/>
      <c r="E37469" s="10"/>
      <c r="G37469" s="81"/>
      <c r="AU37469" s="25"/>
    </row>
    <row r="37470">
      <c r="D37470" s="10"/>
      <c r="E37470" s="10"/>
      <c r="G37470" s="81"/>
      <c r="AU37470" s="25"/>
    </row>
    <row r="37471">
      <c r="D37471" s="10"/>
      <c r="E37471" s="10"/>
      <c r="G37471" s="81"/>
      <c r="AU37471" s="25"/>
    </row>
    <row r="37472">
      <c r="D37472" s="10"/>
      <c r="E37472" s="10"/>
      <c r="G37472" s="81"/>
      <c r="AU37472" s="25"/>
    </row>
    <row r="37473">
      <c r="D37473" s="10"/>
      <c r="E37473" s="10"/>
      <c r="G37473" s="81"/>
      <c r="AU37473" s="25"/>
    </row>
    <row r="37474">
      <c r="D37474" s="10"/>
      <c r="E37474" s="10"/>
      <c r="G37474" s="81"/>
      <c r="AU37474" s="25"/>
    </row>
    <row r="37475">
      <c r="D37475" s="10"/>
      <c r="E37475" s="10"/>
      <c r="G37475" s="81"/>
      <c r="AU37475" s="25"/>
    </row>
    <row r="37476">
      <c r="D37476" s="10"/>
      <c r="E37476" s="10"/>
      <c r="G37476" s="81"/>
      <c r="AU37476" s="25"/>
    </row>
    <row r="37477">
      <c r="D37477" s="10"/>
      <c r="E37477" s="10"/>
      <c r="G37477" s="81"/>
      <c r="AU37477" s="25"/>
    </row>
    <row r="37478">
      <c r="D37478" s="10"/>
      <c r="E37478" s="10"/>
      <c r="G37478" s="81"/>
      <c r="AU37478" s="25"/>
    </row>
    <row r="37479">
      <c r="D37479" s="10"/>
      <c r="E37479" s="10"/>
      <c r="G37479" s="81"/>
      <c r="AU37479" s="25"/>
    </row>
    <row r="37480">
      <c r="D37480" s="10"/>
      <c r="E37480" s="10"/>
      <c r="G37480" s="81"/>
      <c r="AU37480" s="25"/>
    </row>
    <row r="37481">
      <c r="D37481" s="10"/>
      <c r="E37481" s="10"/>
      <c r="G37481" s="81"/>
      <c r="AU37481" s="25"/>
    </row>
    <row r="37482">
      <c r="D37482" s="10"/>
      <c r="E37482" s="10"/>
      <c r="G37482" s="81"/>
      <c r="AU37482" s="25"/>
    </row>
    <row r="37483">
      <c r="D37483" s="10"/>
      <c r="E37483" s="10"/>
      <c r="G37483" s="81"/>
      <c r="AU37483" s="25"/>
    </row>
    <row r="37484">
      <c r="D37484" s="10"/>
      <c r="E37484" s="10"/>
      <c r="G37484" s="81"/>
      <c r="AU37484" s="25"/>
    </row>
    <row r="37485">
      <c r="D37485" s="10"/>
      <c r="E37485" s="10"/>
      <c r="G37485" s="81"/>
      <c r="AU37485" s="25"/>
    </row>
    <row r="37486">
      <c r="D37486" s="10"/>
      <c r="E37486" s="10"/>
      <c r="G37486" s="81"/>
      <c r="AU37486" s="25"/>
    </row>
    <row r="37487">
      <c r="D37487" s="10"/>
      <c r="E37487" s="10"/>
      <c r="G37487" s="81"/>
      <c r="AU37487" s="25"/>
    </row>
    <row r="37488">
      <c r="D37488" s="10"/>
      <c r="E37488" s="10"/>
      <c r="G37488" s="81"/>
      <c r="AU37488" s="25"/>
    </row>
    <row r="37489">
      <c r="D37489" s="10"/>
      <c r="E37489" s="10"/>
      <c r="G37489" s="81"/>
      <c r="AU37489" s="25"/>
    </row>
    <row r="37490">
      <c r="D37490" s="10"/>
      <c r="E37490" s="10"/>
      <c r="G37490" s="81"/>
      <c r="AU37490" s="25"/>
    </row>
    <row r="37491">
      <c r="D37491" s="10"/>
      <c r="E37491" s="10"/>
      <c r="G37491" s="81"/>
      <c r="AU37491" s="25"/>
    </row>
    <row r="37492">
      <c r="D37492" s="10"/>
      <c r="E37492" s="10"/>
      <c r="G37492" s="81"/>
      <c r="AU37492" s="25"/>
    </row>
    <row r="37493">
      <c r="D37493" s="10"/>
      <c r="E37493" s="10"/>
      <c r="G37493" s="81"/>
      <c r="AU37493" s="25"/>
    </row>
    <row r="37494">
      <c r="D37494" s="10"/>
      <c r="E37494" s="10"/>
      <c r="G37494" s="81"/>
      <c r="AU37494" s="25"/>
    </row>
    <row r="37495">
      <c r="D37495" s="10"/>
      <c r="E37495" s="10"/>
      <c r="G37495" s="81"/>
      <c r="AU37495" s="25"/>
    </row>
    <row r="37496">
      <c r="D37496" s="10"/>
      <c r="E37496" s="10"/>
      <c r="G37496" s="81"/>
      <c r="AU37496" s="25"/>
    </row>
    <row r="37497">
      <c r="D37497" s="10"/>
      <c r="E37497" s="10"/>
      <c r="G37497" s="81"/>
      <c r="AU37497" s="25"/>
    </row>
    <row r="37498">
      <c r="D37498" s="10"/>
      <c r="E37498" s="10"/>
      <c r="G37498" s="81"/>
      <c r="AU37498" s="25"/>
    </row>
    <row r="37499">
      <c r="D37499" s="10"/>
      <c r="E37499" s="10"/>
      <c r="G37499" s="81"/>
      <c r="AU37499" s="25"/>
    </row>
    <row r="37500">
      <c r="D37500" s="10"/>
      <c r="E37500" s="10"/>
      <c r="G37500" s="81"/>
      <c r="AU37500" s="25"/>
    </row>
    <row r="37501">
      <c r="D37501" s="10"/>
      <c r="E37501" s="10"/>
      <c r="G37501" s="81"/>
      <c r="AU37501" s="25"/>
    </row>
    <row r="37502">
      <c r="D37502" s="10"/>
      <c r="E37502" s="10"/>
      <c r="G37502" s="81"/>
      <c r="AU37502" s="25"/>
    </row>
    <row r="37503">
      <c r="D37503" s="10"/>
      <c r="E37503" s="10"/>
      <c r="G37503" s="81"/>
      <c r="AU37503" s="25"/>
    </row>
    <row r="37504">
      <c r="D37504" s="10"/>
      <c r="E37504" s="10"/>
      <c r="G37504" s="81"/>
      <c r="AU37504" s="25"/>
    </row>
    <row r="37505">
      <c r="D37505" s="10"/>
      <c r="E37505" s="10"/>
      <c r="G37505" s="81"/>
      <c r="AU37505" s="25"/>
    </row>
    <row r="37506">
      <c r="D37506" s="10"/>
      <c r="E37506" s="10"/>
      <c r="G37506" s="81"/>
      <c r="AU37506" s="25"/>
    </row>
    <row r="37507">
      <c r="D37507" s="10"/>
      <c r="E37507" s="10"/>
      <c r="G37507" s="81"/>
      <c r="AU37507" s="25"/>
    </row>
    <row r="37508">
      <c r="D37508" s="10"/>
      <c r="E37508" s="10"/>
      <c r="G37508" s="81"/>
      <c r="AU37508" s="25"/>
    </row>
    <row r="37509">
      <c r="D37509" s="10"/>
      <c r="E37509" s="10"/>
      <c r="G37509" s="81"/>
      <c r="AU37509" s="25"/>
    </row>
    <row r="37510">
      <c r="D37510" s="10"/>
      <c r="E37510" s="10"/>
      <c r="G37510" s="81"/>
      <c r="AU37510" s="25"/>
    </row>
    <row r="37511">
      <c r="D37511" s="10"/>
      <c r="E37511" s="10"/>
      <c r="G37511" s="81"/>
      <c r="AU37511" s="25"/>
    </row>
    <row r="37512">
      <c r="D37512" s="10"/>
      <c r="E37512" s="10"/>
      <c r="G37512" s="81"/>
      <c r="AU37512" s="25"/>
    </row>
    <row r="37513">
      <c r="D37513" s="10"/>
      <c r="E37513" s="10"/>
      <c r="G37513" s="81"/>
      <c r="AU37513" s="25"/>
    </row>
    <row r="37514">
      <c r="D37514" s="10"/>
      <c r="E37514" s="10"/>
      <c r="G37514" s="81"/>
      <c r="AU37514" s="25"/>
    </row>
    <row r="37515">
      <c r="D37515" s="10"/>
      <c r="E37515" s="10"/>
      <c r="G37515" s="81"/>
      <c r="AU37515" s="25"/>
    </row>
    <row r="37516">
      <c r="D37516" s="10"/>
      <c r="E37516" s="10"/>
      <c r="G37516" s="81"/>
      <c r="AU37516" s="25"/>
    </row>
    <row r="37517">
      <c r="D37517" s="10"/>
      <c r="E37517" s="10"/>
      <c r="G37517" s="81"/>
      <c r="AU37517" s="25"/>
    </row>
    <row r="37518">
      <c r="D37518" s="10"/>
      <c r="E37518" s="10"/>
      <c r="G37518" s="81"/>
      <c r="AU37518" s="25"/>
    </row>
    <row r="37519">
      <c r="D37519" s="10"/>
      <c r="E37519" s="10"/>
      <c r="G37519" s="81"/>
      <c r="AU37519" s="25"/>
    </row>
    <row r="37520">
      <c r="D37520" s="10"/>
      <c r="E37520" s="10"/>
      <c r="G37520" s="81"/>
      <c r="AU37520" s="25"/>
    </row>
    <row r="37521">
      <c r="D37521" s="10"/>
      <c r="E37521" s="10"/>
      <c r="G37521" s="81"/>
      <c r="AU37521" s="25"/>
    </row>
    <row r="37522">
      <c r="D37522" s="10"/>
      <c r="E37522" s="10"/>
      <c r="G37522" s="81"/>
      <c r="AU37522" s="25"/>
    </row>
    <row r="37523">
      <c r="D37523" s="10"/>
      <c r="E37523" s="10"/>
      <c r="G37523" s="81"/>
      <c r="AU37523" s="25"/>
    </row>
    <row r="37524">
      <c r="D37524" s="10"/>
      <c r="E37524" s="10"/>
      <c r="G37524" s="81"/>
      <c r="AU37524" s="25"/>
    </row>
    <row r="37525">
      <c r="D37525" s="10"/>
      <c r="E37525" s="10"/>
      <c r="G37525" s="81"/>
      <c r="AU37525" s="25"/>
    </row>
    <row r="37526">
      <c r="D37526" s="10"/>
      <c r="E37526" s="10"/>
      <c r="G37526" s="81"/>
      <c r="AU37526" s="25"/>
    </row>
    <row r="37527">
      <c r="D37527" s="10"/>
      <c r="E37527" s="10"/>
      <c r="G37527" s="81"/>
      <c r="AU37527" s="25"/>
    </row>
    <row r="37528">
      <c r="D37528" s="10"/>
      <c r="E37528" s="10"/>
      <c r="G37528" s="81"/>
      <c r="AU37528" s="25"/>
    </row>
    <row r="37529">
      <c r="D37529" s="10"/>
      <c r="E37529" s="10"/>
      <c r="G37529" s="81"/>
      <c r="AU37529" s="25"/>
    </row>
    <row r="37530">
      <c r="D37530" s="10"/>
      <c r="E37530" s="10"/>
      <c r="G37530" s="81"/>
      <c r="AU37530" s="25"/>
    </row>
    <row r="37531">
      <c r="D37531" s="10"/>
      <c r="E37531" s="10"/>
      <c r="G37531" s="81"/>
      <c r="AU37531" s="25"/>
    </row>
    <row r="37532">
      <c r="D37532" s="10"/>
      <c r="E37532" s="10"/>
      <c r="G37532" s="81"/>
      <c r="AU37532" s="25"/>
    </row>
    <row r="37533">
      <c r="D37533" s="10"/>
      <c r="E37533" s="10"/>
      <c r="G37533" s="81"/>
      <c r="AU37533" s="25"/>
    </row>
    <row r="37534">
      <c r="D37534" s="10"/>
      <c r="E37534" s="10"/>
      <c r="G37534" s="81"/>
      <c r="AU37534" s="25"/>
    </row>
    <row r="37535">
      <c r="D37535" s="10"/>
      <c r="E37535" s="10"/>
      <c r="G37535" s="81"/>
      <c r="AU37535" s="25"/>
    </row>
    <row r="37536">
      <c r="D37536" s="10"/>
      <c r="E37536" s="10"/>
      <c r="G37536" s="81"/>
      <c r="AU37536" s="25"/>
    </row>
    <row r="37537">
      <c r="D37537" s="10"/>
      <c r="E37537" s="10"/>
      <c r="G37537" s="81"/>
      <c r="AU37537" s="25"/>
    </row>
    <row r="37538">
      <c r="D37538" s="10"/>
      <c r="E37538" s="10"/>
      <c r="G37538" s="81"/>
      <c r="AU37538" s="25"/>
    </row>
    <row r="37539">
      <c r="D37539" s="10"/>
      <c r="E37539" s="10"/>
      <c r="G37539" s="81"/>
      <c r="AU37539" s="25"/>
    </row>
    <row r="37540">
      <c r="D37540" s="10"/>
      <c r="E37540" s="10"/>
      <c r="G37540" s="81"/>
      <c r="AU37540" s="25"/>
    </row>
    <row r="37541">
      <c r="D37541" s="10"/>
      <c r="E37541" s="10"/>
      <c r="G37541" s="81"/>
      <c r="AU37541" s="25"/>
    </row>
    <row r="37542">
      <c r="D37542" s="10"/>
      <c r="E37542" s="10"/>
      <c r="G37542" s="81"/>
      <c r="AU37542" s="25"/>
    </row>
    <row r="37543">
      <c r="D37543" s="10"/>
      <c r="E37543" s="10"/>
      <c r="G37543" s="81"/>
      <c r="AU37543" s="25"/>
    </row>
    <row r="37544">
      <c r="D37544" s="10"/>
      <c r="E37544" s="10"/>
      <c r="G37544" s="81"/>
      <c r="AU37544" s="25"/>
    </row>
    <row r="37545">
      <c r="D37545" s="10"/>
      <c r="E37545" s="10"/>
      <c r="G37545" s="81"/>
      <c r="AU37545" s="25"/>
    </row>
    <row r="37546">
      <c r="D37546" s="10"/>
      <c r="E37546" s="10"/>
      <c r="G37546" s="81"/>
      <c r="AU37546" s="25"/>
    </row>
    <row r="37547">
      <c r="D37547" s="10"/>
      <c r="E37547" s="10"/>
      <c r="G37547" s="81"/>
      <c r="AU37547" s="25"/>
    </row>
    <row r="37548">
      <c r="D37548" s="10"/>
      <c r="E37548" s="10"/>
      <c r="G37548" s="81"/>
      <c r="AU37548" s="25"/>
    </row>
    <row r="37549">
      <c r="D37549" s="10"/>
      <c r="E37549" s="10"/>
      <c r="G37549" s="81"/>
      <c r="AU37549" s="25"/>
    </row>
    <row r="37550">
      <c r="D37550" s="10"/>
      <c r="E37550" s="10"/>
      <c r="G37550" s="81"/>
      <c r="AU37550" s="25"/>
    </row>
    <row r="37551">
      <c r="D37551" s="10"/>
      <c r="E37551" s="10"/>
      <c r="G37551" s="81"/>
      <c r="AU37551" s="25"/>
    </row>
    <row r="37552">
      <c r="D37552" s="10"/>
      <c r="E37552" s="10"/>
      <c r="G37552" s="81"/>
      <c r="AU37552" s="25"/>
    </row>
    <row r="37553">
      <c r="D37553" s="10"/>
      <c r="E37553" s="10"/>
      <c r="G37553" s="81"/>
      <c r="AU37553" s="25"/>
    </row>
    <row r="37554">
      <c r="D37554" s="10"/>
      <c r="E37554" s="10"/>
      <c r="G37554" s="81"/>
      <c r="AU37554" s="25"/>
    </row>
    <row r="37555">
      <c r="D37555" s="10"/>
      <c r="E37555" s="10"/>
      <c r="G37555" s="81"/>
      <c r="AU37555" s="25"/>
    </row>
    <row r="37556">
      <c r="D37556" s="10"/>
      <c r="E37556" s="10"/>
      <c r="G37556" s="81"/>
      <c r="AU37556" s="25"/>
    </row>
    <row r="37557">
      <c r="D37557" s="10"/>
      <c r="E37557" s="10"/>
      <c r="G37557" s="81"/>
      <c r="AU37557" s="25"/>
    </row>
    <row r="37558">
      <c r="D37558" s="10"/>
      <c r="E37558" s="10"/>
      <c r="G37558" s="81"/>
      <c r="AU37558" s="25"/>
    </row>
    <row r="37559">
      <c r="D37559" s="10"/>
      <c r="E37559" s="10"/>
      <c r="G37559" s="81"/>
      <c r="AU37559" s="25"/>
    </row>
    <row r="37560">
      <c r="D37560" s="10"/>
      <c r="E37560" s="10"/>
      <c r="G37560" s="81"/>
      <c r="AU37560" s="25"/>
    </row>
    <row r="37561">
      <c r="D37561" s="10"/>
      <c r="E37561" s="10"/>
      <c r="G37561" s="81"/>
      <c r="AU37561" s="25"/>
    </row>
    <row r="37562">
      <c r="D37562" s="10"/>
      <c r="E37562" s="10"/>
      <c r="G37562" s="81"/>
      <c r="AU37562" s="25"/>
    </row>
    <row r="37563">
      <c r="D37563" s="10"/>
      <c r="E37563" s="10"/>
      <c r="G37563" s="81"/>
      <c r="AU37563" s="25"/>
    </row>
    <row r="37564">
      <c r="D37564" s="10"/>
      <c r="E37564" s="10"/>
      <c r="G37564" s="81"/>
      <c r="AU37564" s="25"/>
    </row>
    <row r="37565">
      <c r="D37565" s="10"/>
      <c r="E37565" s="10"/>
      <c r="G37565" s="81"/>
      <c r="AU37565" s="25"/>
    </row>
    <row r="37566">
      <c r="D37566" s="10"/>
      <c r="E37566" s="10"/>
      <c r="G37566" s="81"/>
      <c r="AU37566" s="25"/>
    </row>
    <row r="37567">
      <c r="D37567" s="10"/>
      <c r="E37567" s="10"/>
      <c r="G37567" s="81"/>
      <c r="AU37567" s="25"/>
    </row>
    <row r="37568">
      <c r="D37568" s="10"/>
      <c r="E37568" s="10"/>
      <c r="G37568" s="81"/>
      <c r="AU37568" s="25"/>
    </row>
    <row r="37569">
      <c r="D37569" s="10"/>
      <c r="E37569" s="10"/>
      <c r="G37569" s="81"/>
      <c r="AU37569" s="25"/>
    </row>
    <row r="37570">
      <c r="D37570" s="10"/>
      <c r="E37570" s="10"/>
      <c r="G37570" s="81"/>
      <c r="AU37570" s="25"/>
    </row>
    <row r="37571">
      <c r="D37571" s="10"/>
      <c r="E37571" s="10"/>
      <c r="G37571" s="81"/>
      <c r="AU37571" s="25"/>
    </row>
    <row r="37572">
      <c r="D37572" s="10"/>
      <c r="E37572" s="10"/>
      <c r="G37572" s="81"/>
      <c r="AU37572" s="25"/>
    </row>
    <row r="37573">
      <c r="D37573" s="10"/>
      <c r="E37573" s="10"/>
      <c r="G37573" s="81"/>
      <c r="AU37573" s="25"/>
    </row>
    <row r="37574">
      <c r="D37574" s="10"/>
      <c r="E37574" s="10"/>
      <c r="G37574" s="81"/>
      <c r="AU37574" s="25"/>
    </row>
    <row r="37575">
      <c r="D37575" s="10"/>
      <c r="E37575" s="10"/>
      <c r="G37575" s="81"/>
      <c r="AU37575" s="25"/>
    </row>
    <row r="37576">
      <c r="D37576" s="10"/>
      <c r="E37576" s="10"/>
      <c r="G37576" s="81"/>
      <c r="AU37576" s="25"/>
    </row>
    <row r="37577">
      <c r="D37577" s="10"/>
      <c r="E37577" s="10"/>
      <c r="G37577" s="81"/>
      <c r="AU37577" s="25"/>
    </row>
    <row r="37578">
      <c r="D37578" s="10"/>
      <c r="E37578" s="10"/>
      <c r="G37578" s="81"/>
      <c r="AU37578" s="25"/>
    </row>
    <row r="37579">
      <c r="D37579" s="10"/>
      <c r="E37579" s="10"/>
      <c r="G37579" s="81"/>
      <c r="AU37579" s="25"/>
    </row>
    <row r="37580">
      <c r="D37580" s="10"/>
      <c r="E37580" s="10"/>
      <c r="G37580" s="81"/>
      <c r="AU37580" s="25"/>
    </row>
    <row r="37581">
      <c r="D37581" s="10"/>
      <c r="E37581" s="10"/>
      <c r="G37581" s="81"/>
      <c r="AU37581" s="25"/>
    </row>
    <row r="37582">
      <c r="D37582" s="10"/>
      <c r="E37582" s="10"/>
      <c r="G37582" s="81"/>
      <c r="AU37582" s="25"/>
    </row>
    <row r="37583">
      <c r="D37583" s="10"/>
      <c r="E37583" s="10"/>
      <c r="G37583" s="81"/>
      <c r="AU37583" s="25"/>
    </row>
    <row r="37584">
      <c r="D37584" s="10"/>
      <c r="E37584" s="10"/>
      <c r="G37584" s="81"/>
      <c r="AU37584" s="25"/>
    </row>
    <row r="37585">
      <c r="D37585" s="10"/>
      <c r="E37585" s="10"/>
      <c r="G37585" s="81"/>
      <c r="AU37585" s="25"/>
    </row>
    <row r="37586">
      <c r="D37586" s="10"/>
      <c r="E37586" s="10"/>
      <c r="G37586" s="81"/>
      <c r="AU37586" s="25"/>
    </row>
    <row r="37587">
      <c r="D37587" s="10"/>
      <c r="E37587" s="10"/>
      <c r="G37587" s="81"/>
      <c r="AU37587" s="25"/>
    </row>
    <row r="37588">
      <c r="D37588" s="10"/>
      <c r="E37588" s="10"/>
      <c r="G37588" s="81"/>
      <c r="AU37588" s="25"/>
    </row>
    <row r="37589">
      <c r="D37589" s="10"/>
      <c r="E37589" s="10"/>
      <c r="G37589" s="81"/>
      <c r="AU37589" s="25"/>
    </row>
    <row r="37590">
      <c r="D37590" s="10"/>
      <c r="E37590" s="10"/>
      <c r="G37590" s="81"/>
      <c r="AU37590" s="25"/>
    </row>
    <row r="37591">
      <c r="D37591" s="10"/>
      <c r="E37591" s="10"/>
      <c r="G37591" s="81"/>
      <c r="AU37591" s="25"/>
    </row>
    <row r="37592">
      <c r="D37592" s="10"/>
      <c r="E37592" s="10"/>
      <c r="G37592" s="81"/>
      <c r="AU37592" s="25"/>
    </row>
    <row r="37593">
      <c r="D37593" s="10"/>
      <c r="E37593" s="10"/>
      <c r="G37593" s="81"/>
      <c r="AU37593" s="25"/>
    </row>
    <row r="37594">
      <c r="D37594" s="10"/>
      <c r="E37594" s="10"/>
      <c r="G37594" s="81"/>
      <c r="AU37594" s="25"/>
    </row>
    <row r="37595">
      <c r="D37595" s="10"/>
      <c r="E37595" s="10"/>
      <c r="G37595" s="81"/>
      <c r="AU37595" s="25"/>
    </row>
    <row r="37596">
      <c r="D37596" s="10"/>
      <c r="E37596" s="10"/>
      <c r="G37596" s="81"/>
      <c r="AU37596" s="25"/>
    </row>
    <row r="37597">
      <c r="D37597" s="10"/>
      <c r="E37597" s="10"/>
      <c r="G37597" s="81"/>
      <c r="AU37597" s="25"/>
    </row>
    <row r="37598">
      <c r="D37598" s="10"/>
      <c r="E37598" s="10"/>
      <c r="G37598" s="81"/>
      <c r="AU37598" s="25"/>
    </row>
    <row r="37599">
      <c r="D37599" s="10"/>
      <c r="E37599" s="10"/>
      <c r="G37599" s="81"/>
      <c r="AU37599" s="25"/>
    </row>
    <row r="37600">
      <c r="D37600" s="10"/>
      <c r="E37600" s="10"/>
      <c r="G37600" s="81"/>
      <c r="AU37600" s="25"/>
    </row>
    <row r="37601">
      <c r="D37601" s="10"/>
      <c r="E37601" s="10"/>
      <c r="G37601" s="81"/>
      <c r="AU37601" s="25"/>
    </row>
    <row r="37602">
      <c r="D37602" s="10"/>
      <c r="E37602" s="10"/>
      <c r="G37602" s="81"/>
      <c r="AU37602" s="25"/>
    </row>
    <row r="37603">
      <c r="D37603" s="10"/>
      <c r="E37603" s="10"/>
      <c r="G37603" s="81"/>
      <c r="AU37603" s="25"/>
    </row>
    <row r="37604">
      <c r="D37604" s="10"/>
      <c r="E37604" s="10"/>
      <c r="G37604" s="81"/>
      <c r="AU37604" s="25"/>
    </row>
    <row r="37605">
      <c r="D37605" s="10"/>
      <c r="E37605" s="10"/>
      <c r="G37605" s="81"/>
      <c r="AU37605" s="25"/>
    </row>
    <row r="37606">
      <c r="D37606" s="10"/>
      <c r="E37606" s="10"/>
      <c r="G37606" s="81"/>
      <c r="AU37606" s="25"/>
    </row>
    <row r="37607">
      <c r="D37607" s="10"/>
      <c r="E37607" s="10"/>
      <c r="G37607" s="81"/>
      <c r="AU37607" s="25"/>
    </row>
    <row r="37608">
      <c r="D37608" s="10"/>
      <c r="E37608" s="10"/>
      <c r="G37608" s="81"/>
      <c r="AU37608" s="25"/>
    </row>
    <row r="37609">
      <c r="D37609" s="10"/>
      <c r="E37609" s="10"/>
      <c r="G37609" s="81"/>
      <c r="AU37609" s="25"/>
    </row>
    <row r="37610">
      <c r="D37610" s="10"/>
      <c r="E37610" s="10"/>
      <c r="G37610" s="81"/>
      <c r="AU37610" s="25"/>
    </row>
    <row r="37611">
      <c r="D37611" s="10"/>
      <c r="E37611" s="10"/>
      <c r="G37611" s="81"/>
      <c r="AU37611" s="25"/>
    </row>
    <row r="37612">
      <c r="D37612" s="10"/>
      <c r="E37612" s="10"/>
      <c r="G37612" s="81"/>
      <c r="AU37612" s="25"/>
    </row>
    <row r="37613">
      <c r="D37613" s="10"/>
      <c r="E37613" s="10"/>
      <c r="G37613" s="81"/>
      <c r="AU37613" s="25"/>
    </row>
    <row r="37614">
      <c r="D37614" s="10"/>
      <c r="E37614" s="10"/>
      <c r="G37614" s="81"/>
      <c r="AU37614" s="25"/>
    </row>
    <row r="37615">
      <c r="D37615" s="10"/>
      <c r="E37615" s="10"/>
      <c r="G37615" s="81"/>
      <c r="AU37615" s="25"/>
    </row>
    <row r="37616">
      <c r="D37616" s="10"/>
      <c r="E37616" s="10"/>
      <c r="G37616" s="81"/>
      <c r="AU37616" s="25"/>
    </row>
    <row r="37617">
      <c r="D37617" s="10"/>
      <c r="E37617" s="10"/>
      <c r="G37617" s="81"/>
      <c r="AU37617" s="25"/>
    </row>
    <row r="37618">
      <c r="D37618" s="10"/>
      <c r="E37618" s="10"/>
      <c r="G37618" s="81"/>
      <c r="AU37618" s="25"/>
    </row>
    <row r="37619">
      <c r="D37619" s="10"/>
      <c r="E37619" s="10"/>
      <c r="G37619" s="81"/>
      <c r="AU37619" s="25"/>
    </row>
    <row r="37620">
      <c r="D37620" s="10"/>
      <c r="E37620" s="10"/>
      <c r="G37620" s="81"/>
      <c r="AU37620" s="25"/>
    </row>
    <row r="37621">
      <c r="D37621" s="10"/>
      <c r="E37621" s="10"/>
      <c r="G37621" s="81"/>
      <c r="AU37621" s="25"/>
    </row>
    <row r="37622">
      <c r="D37622" s="10"/>
      <c r="E37622" s="10"/>
      <c r="G37622" s="81"/>
      <c r="AU37622" s="25"/>
    </row>
    <row r="37623">
      <c r="D37623" s="10"/>
      <c r="E37623" s="10"/>
      <c r="G37623" s="81"/>
      <c r="AU37623" s="25"/>
    </row>
    <row r="37624">
      <c r="D37624" s="10"/>
      <c r="E37624" s="10"/>
      <c r="G37624" s="81"/>
      <c r="AU37624" s="25"/>
    </row>
    <row r="37625">
      <c r="D37625" s="10"/>
      <c r="E37625" s="10"/>
      <c r="G37625" s="81"/>
      <c r="AU37625" s="25"/>
    </row>
    <row r="37626">
      <c r="D37626" s="10"/>
      <c r="E37626" s="10"/>
      <c r="G37626" s="81"/>
      <c r="AU37626" s="25"/>
    </row>
    <row r="37627">
      <c r="D37627" s="10"/>
      <c r="E37627" s="10"/>
      <c r="G37627" s="81"/>
      <c r="AU37627" s="25"/>
    </row>
    <row r="37628">
      <c r="D37628" s="10"/>
      <c r="E37628" s="10"/>
      <c r="G37628" s="81"/>
      <c r="AU37628" s="25"/>
    </row>
    <row r="37629">
      <c r="D37629" s="10"/>
      <c r="E37629" s="10"/>
      <c r="G37629" s="81"/>
      <c r="AU37629" s="25"/>
    </row>
    <row r="37630">
      <c r="D37630" s="10"/>
      <c r="E37630" s="10"/>
      <c r="G37630" s="81"/>
      <c r="AU37630" s="25"/>
    </row>
    <row r="37631">
      <c r="D37631" s="10"/>
      <c r="E37631" s="10"/>
      <c r="G37631" s="81"/>
      <c r="AU37631" s="25"/>
    </row>
    <row r="37632">
      <c r="D37632" s="10"/>
      <c r="E37632" s="10"/>
      <c r="G37632" s="81"/>
      <c r="AU37632" s="25"/>
    </row>
    <row r="37633">
      <c r="D37633" s="10"/>
      <c r="E37633" s="10"/>
      <c r="G37633" s="81"/>
      <c r="AU37633" s="25"/>
    </row>
    <row r="37634">
      <c r="D37634" s="10"/>
      <c r="E37634" s="10"/>
      <c r="G37634" s="81"/>
      <c r="AU37634" s="25"/>
    </row>
    <row r="37635">
      <c r="D37635" s="10"/>
      <c r="E37635" s="10"/>
      <c r="G37635" s="81"/>
      <c r="AU37635" s="25"/>
    </row>
    <row r="37636">
      <c r="D37636" s="10"/>
      <c r="E37636" s="10"/>
      <c r="G37636" s="81"/>
      <c r="AU37636" s="25"/>
    </row>
    <row r="37637">
      <c r="D37637" s="10"/>
      <c r="E37637" s="10"/>
      <c r="G37637" s="81"/>
      <c r="AU37637" s="25"/>
    </row>
    <row r="37638">
      <c r="D37638" s="10"/>
      <c r="E37638" s="10"/>
      <c r="G37638" s="81"/>
      <c r="AU37638" s="25"/>
    </row>
    <row r="37639">
      <c r="D37639" s="10"/>
      <c r="E37639" s="10"/>
      <c r="G37639" s="81"/>
      <c r="AU37639" s="25"/>
    </row>
    <row r="37640">
      <c r="D37640" s="10"/>
      <c r="E37640" s="10"/>
      <c r="G37640" s="81"/>
      <c r="AU37640" s="25"/>
    </row>
    <row r="37641">
      <c r="D37641" s="10"/>
      <c r="E37641" s="10"/>
      <c r="G37641" s="81"/>
      <c r="AU37641" s="25"/>
    </row>
    <row r="37642">
      <c r="D37642" s="10"/>
      <c r="E37642" s="10"/>
      <c r="G37642" s="81"/>
      <c r="AU37642" s="25"/>
    </row>
    <row r="37643">
      <c r="D37643" s="10"/>
      <c r="E37643" s="10"/>
      <c r="G37643" s="81"/>
      <c r="AU37643" s="25"/>
    </row>
    <row r="37644">
      <c r="D37644" s="10"/>
      <c r="E37644" s="10"/>
      <c r="G37644" s="81"/>
      <c r="AU37644" s="25"/>
    </row>
    <row r="37645">
      <c r="D37645" s="10"/>
      <c r="E37645" s="10"/>
      <c r="G37645" s="81"/>
      <c r="AU37645" s="25"/>
    </row>
    <row r="37646">
      <c r="D37646" s="10"/>
      <c r="E37646" s="10"/>
      <c r="G37646" s="81"/>
      <c r="AU37646" s="25"/>
    </row>
    <row r="37647">
      <c r="D37647" s="10"/>
      <c r="E37647" s="10"/>
      <c r="G37647" s="81"/>
      <c r="AU37647" s="25"/>
    </row>
    <row r="37648">
      <c r="D37648" s="10"/>
      <c r="E37648" s="10"/>
      <c r="G37648" s="81"/>
      <c r="AU37648" s="25"/>
    </row>
    <row r="37649">
      <c r="D37649" s="10"/>
      <c r="E37649" s="10"/>
      <c r="G37649" s="81"/>
      <c r="AU37649" s="25"/>
    </row>
    <row r="37650">
      <c r="D37650" s="10"/>
      <c r="E37650" s="10"/>
      <c r="G37650" s="81"/>
      <c r="AU37650" s="25"/>
    </row>
    <row r="37651">
      <c r="D37651" s="10"/>
      <c r="E37651" s="10"/>
      <c r="G37651" s="81"/>
      <c r="AU37651" s="25"/>
    </row>
    <row r="37652">
      <c r="D37652" s="10"/>
      <c r="E37652" s="10"/>
      <c r="G37652" s="81"/>
      <c r="AU37652" s="25"/>
    </row>
    <row r="37653">
      <c r="D37653" s="10"/>
      <c r="E37653" s="10"/>
      <c r="G37653" s="81"/>
      <c r="AU37653" s="25"/>
    </row>
    <row r="37654">
      <c r="D37654" s="10"/>
      <c r="E37654" s="10"/>
      <c r="G37654" s="81"/>
      <c r="AU37654" s="25"/>
    </row>
    <row r="37655">
      <c r="D37655" s="10"/>
      <c r="E37655" s="10"/>
      <c r="G37655" s="81"/>
      <c r="AU37655" s="25"/>
    </row>
    <row r="37656">
      <c r="D37656" s="10"/>
      <c r="E37656" s="10"/>
      <c r="G37656" s="81"/>
      <c r="AU37656" s="25"/>
    </row>
    <row r="37657">
      <c r="D37657" s="10"/>
      <c r="E37657" s="10"/>
      <c r="G37657" s="81"/>
      <c r="AU37657" s="25"/>
    </row>
    <row r="37658">
      <c r="D37658" s="10"/>
      <c r="E37658" s="10"/>
      <c r="G37658" s="81"/>
      <c r="AU37658" s="25"/>
    </row>
    <row r="37659">
      <c r="D37659" s="10"/>
      <c r="E37659" s="10"/>
      <c r="G37659" s="81"/>
      <c r="AU37659" s="25"/>
    </row>
    <row r="37660">
      <c r="D37660" s="10"/>
      <c r="E37660" s="10"/>
      <c r="G37660" s="81"/>
      <c r="AU37660" s="25"/>
    </row>
    <row r="37661">
      <c r="D37661" s="10"/>
      <c r="E37661" s="10"/>
      <c r="G37661" s="81"/>
      <c r="AU37661" s="25"/>
    </row>
    <row r="37662">
      <c r="D37662" s="10"/>
      <c r="E37662" s="10"/>
      <c r="G37662" s="81"/>
      <c r="AU37662" s="25"/>
    </row>
    <row r="37663">
      <c r="D37663" s="10"/>
      <c r="E37663" s="10"/>
      <c r="G37663" s="81"/>
      <c r="AU37663" s="25"/>
    </row>
    <row r="37664">
      <c r="D37664" s="10"/>
      <c r="E37664" s="10"/>
      <c r="G37664" s="81"/>
      <c r="AU37664" s="25"/>
    </row>
    <row r="37665">
      <c r="D37665" s="10"/>
      <c r="E37665" s="10"/>
      <c r="G37665" s="81"/>
      <c r="AU37665" s="25"/>
    </row>
    <row r="37666">
      <c r="D37666" s="10"/>
      <c r="E37666" s="10"/>
      <c r="G37666" s="81"/>
      <c r="AU37666" s="25"/>
    </row>
    <row r="37667">
      <c r="D37667" s="10"/>
      <c r="E37667" s="10"/>
      <c r="G37667" s="81"/>
      <c r="AU37667" s="25"/>
    </row>
    <row r="37668">
      <c r="D37668" s="10"/>
      <c r="E37668" s="10"/>
      <c r="G37668" s="81"/>
      <c r="AU37668" s="25"/>
    </row>
    <row r="37669">
      <c r="D37669" s="10"/>
      <c r="E37669" s="10"/>
      <c r="G37669" s="81"/>
      <c r="AU37669" s="25"/>
    </row>
    <row r="37670">
      <c r="D37670" s="10"/>
      <c r="E37670" s="10"/>
      <c r="G37670" s="81"/>
      <c r="AU37670" s="25"/>
    </row>
    <row r="37671">
      <c r="D37671" s="10"/>
      <c r="E37671" s="10"/>
      <c r="G37671" s="81"/>
      <c r="AU37671" s="25"/>
    </row>
    <row r="37672">
      <c r="D37672" s="10"/>
      <c r="E37672" s="10"/>
      <c r="G37672" s="81"/>
      <c r="AU37672" s="25"/>
    </row>
    <row r="37673">
      <c r="D37673" s="10"/>
      <c r="E37673" s="10"/>
      <c r="G37673" s="81"/>
      <c r="AU37673" s="25"/>
    </row>
    <row r="37674">
      <c r="D37674" s="10"/>
      <c r="E37674" s="10"/>
      <c r="G37674" s="81"/>
      <c r="AU37674" s="25"/>
    </row>
    <row r="37675">
      <c r="D37675" s="10"/>
      <c r="E37675" s="10"/>
      <c r="G37675" s="81"/>
      <c r="AU37675" s="25"/>
    </row>
    <row r="37676">
      <c r="D37676" s="10"/>
      <c r="E37676" s="10"/>
      <c r="G37676" s="81"/>
      <c r="AU37676" s="25"/>
    </row>
    <row r="37677">
      <c r="D37677" s="10"/>
      <c r="E37677" s="10"/>
      <c r="G37677" s="81"/>
      <c r="AU37677" s="25"/>
    </row>
    <row r="37678">
      <c r="D37678" s="10"/>
      <c r="E37678" s="10"/>
      <c r="G37678" s="81"/>
      <c r="AU37678" s="25"/>
    </row>
    <row r="37679">
      <c r="D37679" s="10"/>
      <c r="E37679" s="10"/>
      <c r="G37679" s="81"/>
      <c r="AU37679" s="25"/>
    </row>
    <row r="37680">
      <c r="D37680" s="10"/>
      <c r="E37680" s="10"/>
      <c r="G37680" s="81"/>
      <c r="AU37680" s="25"/>
    </row>
    <row r="37681">
      <c r="D37681" s="10"/>
      <c r="E37681" s="10"/>
      <c r="G37681" s="81"/>
      <c r="AU37681" s="25"/>
    </row>
    <row r="37682">
      <c r="D37682" s="10"/>
      <c r="E37682" s="10"/>
      <c r="G37682" s="81"/>
      <c r="AU37682" s="25"/>
    </row>
    <row r="37683">
      <c r="D37683" s="10"/>
      <c r="E37683" s="10"/>
      <c r="G37683" s="81"/>
      <c r="AU37683" s="25"/>
    </row>
    <row r="37684">
      <c r="D37684" s="10"/>
      <c r="E37684" s="10"/>
      <c r="G37684" s="81"/>
      <c r="AU37684" s="25"/>
    </row>
    <row r="37685">
      <c r="D37685" s="10"/>
      <c r="E37685" s="10"/>
      <c r="G37685" s="81"/>
      <c r="AU37685" s="25"/>
    </row>
    <row r="37686">
      <c r="D37686" s="10"/>
      <c r="E37686" s="10"/>
      <c r="G37686" s="81"/>
      <c r="AU37686" s="25"/>
    </row>
    <row r="37687">
      <c r="D37687" s="10"/>
      <c r="E37687" s="10"/>
      <c r="G37687" s="81"/>
      <c r="AU37687" s="25"/>
    </row>
    <row r="37688">
      <c r="D37688" s="10"/>
      <c r="E37688" s="10"/>
      <c r="G37688" s="81"/>
      <c r="AU37688" s="25"/>
    </row>
    <row r="37689">
      <c r="D37689" s="10"/>
      <c r="E37689" s="10"/>
      <c r="G37689" s="81"/>
      <c r="AU37689" s="25"/>
    </row>
    <row r="37690">
      <c r="D37690" s="10"/>
      <c r="E37690" s="10"/>
      <c r="G37690" s="81"/>
      <c r="AU37690" s="25"/>
    </row>
    <row r="37691">
      <c r="D37691" s="10"/>
      <c r="E37691" s="10"/>
      <c r="G37691" s="81"/>
      <c r="AU37691" s="25"/>
    </row>
    <row r="37692">
      <c r="D37692" s="10"/>
      <c r="E37692" s="10"/>
      <c r="G37692" s="81"/>
      <c r="AU37692" s="25"/>
    </row>
    <row r="37693">
      <c r="D37693" s="10"/>
      <c r="E37693" s="10"/>
      <c r="G37693" s="81"/>
      <c r="AU37693" s="25"/>
    </row>
    <row r="37694">
      <c r="D37694" s="10"/>
      <c r="E37694" s="10"/>
      <c r="G37694" s="81"/>
      <c r="AU37694" s="25"/>
    </row>
    <row r="37695">
      <c r="D37695" s="10"/>
      <c r="E37695" s="10"/>
      <c r="G37695" s="81"/>
      <c r="AU37695" s="25"/>
    </row>
    <row r="37696">
      <c r="D37696" s="10"/>
      <c r="E37696" s="10"/>
      <c r="G37696" s="81"/>
      <c r="AU37696" s="25"/>
    </row>
    <row r="37697">
      <c r="D37697" s="10"/>
      <c r="E37697" s="10"/>
      <c r="G37697" s="81"/>
      <c r="AU37697" s="25"/>
    </row>
    <row r="37698">
      <c r="D37698" s="10"/>
      <c r="E37698" s="10"/>
      <c r="G37698" s="81"/>
      <c r="AU37698" s="25"/>
    </row>
    <row r="37699">
      <c r="D37699" s="10"/>
      <c r="E37699" s="10"/>
      <c r="G37699" s="81"/>
      <c r="AU37699" s="25"/>
    </row>
    <row r="37700">
      <c r="D37700" s="10"/>
      <c r="E37700" s="10"/>
      <c r="G37700" s="81"/>
      <c r="AU37700" s="25"/>
    </row>
    <row r="37701">
      <c r="D37701" s="10"/>
      <c r="E37701" s="10"/>
      <c r="G37701" s="81"/>
      <c r="AU37701" s="25"/>
    </row>
    <row r="37702">
      <c r="D37702" s="10"/>
      <c r="E37702" s="10"/>
      <c r="G37702" s="81"/>
      <c r="AU37702" s="25"/>
    </row>
    <row r="37703">
      <c r="D37703" s="10"/>
      <c r="E37703" s="10"/>
      <c r="G37703" s="81"/>
      <c r="AU37703" s="25"/>
    </row>
    <row r="37704">
      <c r="D37704" s="10"/>
      <c r="E37704" s="10"/>
      <c r="G37704" s="81"/>
      <c r="AU37704" s="25"/>
    </row>
    <row r="37705">
      <c r="D37705" s="10"/>
      <c r="E37705" s="10"/>
      <c r="G37705" s="81"/>
      <c r="AU37705" s="25"/>
    </row>
    <row r="37706">
      <c r="D37706" s="10"/>
      <c r="E37706" s="10"/>
      <c r="G37706" s="81"/>
      <c r="AU37706" s="25"/>
    </row>
    <row r="37707">
      <c r="D37707" s="10"/>
      <c r="E37707" s="10"/>
      <c r="G37707" s="81"/>
      <c r="AU37707" s="25"/>
    </row>
    <row r="37708">
      <c r="D37708" s="10"/>
      <c r="E37708" s="10"/>
      <c r="G37708" s="81"/>
      <c r="AU37708" s="25"/>
    </row>
    <row r="37709">
      <c r="D37709" s="10"/>
      <c r="E37709" s="10"/>
      <c r="G37709" s="81"/>
      <c r="AU37709" s="25"/>
    </row>
    <row r="37710">
      <c r="D37710" s="10"/>
      <c r="E37710" s="10"/>
      <c r="G37710" s="81"/>
      <c r="AU37710" s="25"/>
    </row>
    <row r="37711">
      <c r="D37711" s="10"/>
      <c r="E37711" s="10"/>
      <c r="G37711" s="81"/>
      <c r="AU37711" s="25"/>
    </row>
    <row r="37712">
      <c r="D37712" s="10"/>
      <c r="E37712" s="10"/>
      <c r="G37712" s="81"/>
      <c r="AU37712" s="25"/>
    </row>
    <row r="37713">
      <c r="D37713" s="10"/>
      <c r="E37713" s="10"/>
      <c r="G37713" s="81"/>
      <c r="AU37713" s="25"/>
    </row>
    <row r="37714">
      <c r="D37714" s="10"/>
      <c r="E37714" s="10"/>
      <c r="G37714" s="81"/>
      <c r="AU37714" s="25"/>
    </row>
    <row r="37715">
      <c r="D37715" s="10"/>
      <c r="E37715" s="10"/>
      <c r="G37715" s="81"/>
      <c r="AU37715" s="25"/>
    </row>
    <row r="37716">
      <c r="D37716" s="10"/>
      <c r="E37716" s="10"/>
      <c r="G37716" s="81"/>
      <c r="AU37716" s="25"/>
    </row>
    <row r="37717">
      <c r="D37717" s="10"/>
      <c r="E37717" s="10"/>
      <c r="G37717" s="81"/>
      <c r="AU37717" s="25"/>
    </row>
    <row r="37718">
      <c r="D37718" s="10"/>
      <c r="E37718" s="10"/>
      <c r="G37718" s="81"/>
      <c r="AU37718" s="25"/>
    </row>
    <row r="37719">
      <c r="D37719" s="10"/>
      <c r="E37719" s="10"/>
      <c r="G37719" s="81"/>
      <c r="AU37719" s="25"/>
    </row>
    <row r="37720">
      <c r="D37720" s="10"/>
      <c r="E37720" s="10"/>
      <c r="G37720" s="81"/>
      <c r="AU37720" s="25"/>
    </row>
    <row r="37721">
      <c r="D37721" s="10"/>
      <c r="E37721" s="10"/>
      <c r="G37721" s="81"/>
      <c r="AU37721" s="25"/>
    </row>
    <row r="37722">
      <c r="D37722" s="10"/>
      <c r="E37722" s="10"/>
      <c r="G37722" s="81"/>
      <c r="AU37722" s="25"/>
    </row>
    <row r="37723">
      <c r="D37723" s="10"/>
      <c r="E37723" s="10"/>
      <c r="G37723" s="81"/>
      <c r="AU37723" s="25"/>
    </row>
    <row r="37724">
      <c r="D37724" s="10"/>
      <c r="E37724" s="10"/>
      <c r="G37724" s="81"/>
      <c r="AU37724" s="25"/>
    </row>
    <row r="37725">
      <c r="D37725" s="10"/>
      <c r="E37725" s="10"/>
      <c r="G37725" s="81"/>
      <c r="AU37725" s="25"/>
    </row>
    <row r="37726">
      <c r="D37726" s="10"/>
      <c r="E37726" s="10"/>
      <c r="G37726" s="81"/>
      <c r="AU37726" s="25"/>
    </row>
    <row r="37727">
      <c r="D37727" s="10"/>
      <c r="E37727" s="10"/>
      <c r="G37727" s="81"/>
      <c r="AU37727" s="25"/>
    </row>
    <row r="37728">
      <c r="D37728" s="10"/>
      <c r="E37728" s="10"/>
      <c r="G37728" s="81"/>
      <c r="AU37728" s="25"/>
    </row>
    <row r="37729">
      <c r="D37729" s="10"/>
      <c r="E37729" s="10"/>
      <c r="G37729" s="81"/>
      <c r="AU37729" s="25"/>
    </row>
    <row r="37730">
      <c r="D37730" s="10"/>
      <c r="E37730" s="10"/>
      <c r="G37730" s="81"/>
      <c r="AU37730" s="25"/>
    </row>
    <row r="37731">
      <c r="D37731" s="10"/>
      <c r="E37731" s="10"/>
      <c r="G37731" s="81"/>
      <c r="AU37731" s="25"/>
    </row>
    <row r="37732">
      <c r="D37732" s="10"/>
      <c r="E37732" s="10"/>
      <c r="G37732" s="81"/>
      <c r="AU37732" s="25"/>
    </row>
    <row r="37733">
      <c r="D37733" s="10"/>
      <c r="E37733" s="10"/>
      <c r="G37733" s="81"/>
      <c r="AU37733" s="25"/>
    </row>
    <row r="37734">
      <c r="D37734" s="10"/>
      <c r="E37734" s="10"/>
      <c r="G37734" s="81"/>
      <c r="AU37734" s="25"/>
    </row>
    <row r="37735">
      <c r="D37735" s="10"/>
      <c r="E37735" s="10"/>
      <c r="G37735" s="81"/>
      <c r="AU37735" s="25"/>
    </row>
    <row r="37736">
      <c r="D37736" s="10"/>
      <c r="E37736" s="10"/>
      <c r="G37736" s="81"/>
      <c r="AU37736" s="25"/>
    </row>
    <row r="37737">
      <c r="D37737" s="10"/>
      <c r="E37737" s="10"/>
      <c r="G37737" s="81"/>
      <c r="AU37737" s="25"/>
    </row>
    <row r="37738">
      <c r="D37738" s="10"/>
      <c r="E37738" s="10"/>
      <c r="G37738" s="81"/>
      <c r="AU37738" s="25"/>
    </row>
    <row r="37739">
      <c r="D37739" s="10"/>
      <c r="E37739" s="10"/>
      <c r="G37739" s="81"/>
      <c r="AU37739" s="25"/>
    </row>
    <row r="37740">
      <c r="D37740" s="10"/>
      <c r="E37740" s="10"/>
      <c r="G37740" s="81"/>
      <c r="AU37740" s="25"/>
    </row>
    <row r="37741">
      <c r="D37741" s="10"/>
      <c r="E37741" s="10"/>
      <c r="G37741" s="81"/>
      <c r="AU37741" s="25"/>
    </row>
    <row r="37742">
      <c r="D37742" s="10"/>
      <c r="E37742" s="10"/>
      <c r="G37742" s="81"/>
      <c r="AU37742" s="25"/>
    </row>
    <row r="37743">
      <c r="D37743" s="10"/>
      <c r="E37743" s="10"/>
      <c r="G37743" s="81"/>
      <c r="AU37743" s="25"/>
    </row>
    <row r="37744">
      <c r="D37744" s="10"/>
      <c r="E37744" s="10"/>
      <c r="G37744" s="81"/>
      <c r="AU37744" s="25"/>
    </row>
    <row r="37745">
      <c r="D37745" s="10"/>
      <c r="E37745" s="10"/>
      <c r="G37745" s="81"/>
      <c r="AU37745" s="25"/>
    </row>
    <row r="37746">
      <c r="D37746" s="10"/>
      <c r="E37746" s="10"/>
      <c r="G37746" s="81"/>
      <c r="AU37746" s="25"/>
    </row>
    <row r="37747">
      <c r="D37747" s="10"/>
      <c r="E37747" s="10"/>
      <c r="G37747" s="81"/>
      <c r="AU37747" s="25"/>
    </row>
    <row r="37748">
      <c r="D37748" s="10"/>
      <c r="E37748" s="10"/>
      <c r="G37748" s="81"/>
      <c r="AU37748" s="25"/>
    </row>
    <row r="37749">
      <c r="D37749" s="10"/>
      <c r="E37749" s="10"/>
      <c r="G37749" s="81"/>
      <c r="AU37749" s="25"/>
    </row>
    <row r="37750">
      <c r="D37750" s="10"/>
      <c r="E37750" s="10"/>
      <c r="G37750" s="81"/>
      <c r="AU37750" s="25"/>
    </row>
    <row r="37751">
      <c r="D37751" s="10"/>
      <c r="E37751" s="10"/>
      <c r="G37751" s="81"/>
      <c r="AU37751" s="25"/>
    </row>
    <row r="37752">
      <c r="D37752" s="10"/>
      <c r="E37752" s="10"/>
      <c r="G37752" s="81"/>
      <c r="AU37752" s="25"/>
    </row>
    <row r="37753">
      <c r="D37753" s="10"/>
      <c r="E37753" s="10"/>
      <c r="G37753" s="81"/>
      <c r="AU37753" s="25"/>
    </row>
    <row r="37754">
      <c r="D37754" s="10"/>
      <c r="E37754" s="10"/>
      <c r="G37754" s="81"/>
      <c r="AU37754" s="25"/>
    </row>
    <row r="37755">
      <c r="D37755" s="10"/>
      <c r="E37755" s="10"/>
      <c r="G37755" s="81"/>
      <c r="AU37755" s="25"/>
    </row>
    <row r="37756">
      <c r="D37756" s="10"/>
      <c r="E37756" s="10"/>
      <c r="G37756" s="81"/>
      <c r="AU37756" s="25"/>
    </row>
    <row r="37757">
      <c r="D37757" s="10"/>
      <c r="E37757" s="10"/>
      <c r="G37757" s="81"/>
      <c r="AU37757" s="25"/>
    </row>
    <row r="37758">
      <c r="D37758" s="10"/>
      <c r="E37758" s="10"/>
      <c r="G37758" s="81"/>
      <c r="AU37758" s="25"/>
    </row>
    <row r="37759">
      <c r="D37759" s="10"/>
      <c r="E37759" s="10"/>
      <c r="G37759" s="81"/>
      <c r="AU37759" s="25"/>
    </row>
    <row r="37760">
      <c r="D37760" s="10"/>
      <c r="E37760" s="10"/>
      <c r="G37760" s="81"/>
      <c r="AU37760" s="25"/>
    </row>
    <row r="37761">
      <c r="D37761" s="10"/>
      <c r="E37761" s="10"/>
      <c r="G37761" s="81"/>
      <c r="AU37761" s="25"/>
    </row>
    <row r="37762">
      <c r="D37762" s="10"/>
      <c r="E37762" s="10"/>
      <c r="G37762" s="81"/>
      <c r="AU37762" s="25"/>
    </row>
    <row r="37763">
      <c r="D37763" s="10"/>
      <c r="E37763" s="10"/>
      <c r="G37763" s="81"/>
      <c r="AU37763" s="25"/>
    </row>
    <row r="37764">
      <c r="D37764" s="10"/>
      <c r="E37764" s="10"/>
      <c r="G37764" s="81"/>
      <c r="AU37764" s="25"/>
    </row>
    <row r="37765">
      <c r="D37765" s="10"/>
      <c r="E37765" s="10"/>
      <c r="G37765" s="81"/>
      <c r="AU37765" s="25"/>
    </row>
    <row r="37766">
      <c r="D37766" s="10"/>
      <c r="E37766" s="10"/>
      <c r="G37766" s="81"/>
      <c r="AU37766" s="25"/>
    </row>
    <row r="37767">
      <c r="D37767" s="10"/>
      <c r="E37767" s="10"/>
      <c r="G37767" s="81"/>
      <c r="AU37767" s="25"/>
    </row>
    <row r="37768">
      <c r="D37768" s="10"/>
      <c r="E37768" s="10"/>
      <c r="G37768" s="81"/>
      <c r="AU37768" s="25"/>
    </row>
    <row r="37769">
      <c r="D37769" s="10"/>
      <c r="E37769" s="10"/>
      <c r="G37769" s="81"/>
      <c r="AU37769" s="25"/>
    </row>
    <row r="37770">
      <c r="D37770" s="10"/>
      <c r="E37770" s="10"/>
      <c r="G37770" s="81"/>
      <c r="AU37770" s="25"/>
    </row>
    <row r="37771">
      <c r="D37771" s="10"/>
      <c r="E37771" s="10"/>
      <c r="G37771" s="81"/>
      <c r="AU37771" s="25"/>
    </row>
    <row r="37772">
      <c r="D37772" s="10"/>
      <c r="E37772" s="10"/>
      <c r="G37772" s="81"/>
      <c r="AU37772" s="25"/>
    </row>
    <row r="37773">
      <c r="D37773" s="10"/>
      <c r="E37773" s="10"/>
      <c r="G37773" s="81"/>
      <c r="AU37773" s="25"/>
    </row>
    <row r="37774">
      <c r="D37774" s="10"/>
      <c r="E37774" s="10"/>
      <c r="G37774" s="81"/>
      <c r="AU37774" s="25"/>
    </row>
    <row r="37775">
      <c r="D37775" s="10"/>
      <c r="E37775" s="10"/>
      <c r="G37775" s="81"/>
      <c r="AU37775" s="25"/>
    </row>
    <row r="37776">
      <c r="D37776" s="10"/>
      <c r="E37776" s="10"/>
      <c r="G37776" s="81"/>
      <c r="AU37776" s="25"/>
    </row>
    <row r="37777">
      <c r="D37777" s="10"/>
      <c r="E37777" s="10"/>
      <c r="G37777" s="81"/>
      <c r="AU37777" s="25"/>
    </row>
    <row r="37778">
      <c r="D37778" s="10"/>
      <c r="E37778" s="10"/>
      <c r="G37778" s="81"/>
      <c r="AU37778" s="25"/>
    </row>
    <row r="37779">
      <c r="D37779" s="10"/>
      <c r="E37779" s="10"/>
      <c r="G37779" s="81"/>
      <c r="AU37779" s="25"/>
    </row>
    <row r="37780">
      <c r="D37780" s="10"/>
      <c r="E37780" s="10"/>
      <c r="G37780" s="81"/>
      <c r="AU37780" s="25"/>
    </row>
    <row r="37781">
      <c r="D37781" s="10"/>
      <c r="E37781" s="10"/>
      <c r="G37781" s="81"/>
      <c r="AU37781" s="25"/>
    </row>
    <row r="37782">
      <c r="D37782" s="10"/>
      <c r="E37782" s="10"/>
      <c r="G37782" s="81"/>
      <c r="AU37782" s="25"/>
    </row>
    <row r="37783">
      <c r="D37783" s="10"/>
      <c r="E37783" s="10"/>
      <c r="G37783" s="81"/>
      <c r="AU37783" s="25"/>
    </row>
    <row r="37784">
      <c r="D37784" s="10"/>
      <c r="E37784" s="10"/>
      <c r="G37784" s="81"/>
      <c r="AU37784" s="25"/>
    </row>
    <row r="37785">
      <c r="D37785" s="10"/>
      <c r="E37785" s="10"/>
      <c r="G37785" s="81"/>
      <c r="AU37785" s="25"/>
    </row>
    <row r="37786">
      <c r="D37786" s="10"/>
      <c r="E37786" s="10"/>
      <c r="G37786" s="81"/>
      <c r="AU37786" s="25"/>
    </row>
    <row r="37787">
      <c r="D37787" s="10"/>
      <c r="E37787" s="10"/>
      <c r="G37787" s="81"/>
      <c r="AU37787" s="25"/>
    </row>
    <row r="37788">
      <c r="D37788" s="10"/>
      <c r="E37788" s="10"/>
      <c r="G37788" s="81"/>
      <c r="AU37788" s="25"/>
    </row>
    <row r="37789">
      <c r="D37789" s="10"/>
      <c r="E37789" s="10"/>
      <c r="G37789" s="81"/>
      <c r="AU37789" s="25"/>
    </row>
    <row r="37790">
      <c r="D37790" s="10"/>
      <c r="E37790" s="10"/>
      <c r="G37790" s="81"/>
      <c r="AU37790" s="25"/>
    </row>
    <row r="37791">
      <c r="D37791" s="10"/>
      <c r="E37791" s="10"/>
      <c r="G37791" s="81"/>
      <c r="AU37791" s="25"/>
    </row>
    <row r="37792">
      <c r="D37792" s="10"/>
      <c r="E37792" s="10"/>
      <c r="G37792" s="81"/>
      <c r="AU37792" s="25"/>
    </row>
    <row r="37793">
      <c r="D37793" s="10"/>
      <c r="E37793" s="10"/>
      <c r="G37793" s="81"/>
      <c r="AU37793" s="25"/>
    </row>
    <row r="37794">
      <c r="D37794" s="10"/>
      <c r="E37794" s="10"/>
      <c r="G37794" s="81"/>
      <c r="AU37794" s="25"/>
    </row>
    <row r="37795">
      <c r="D37795" s="10"/>
      <c r="E37795" s="10"/>
      <c r="G37795" s="81"/>
      <c r="AU37795" s="25"/>
    </row>
    <row r="37796">
      <c r="D37796" s="10"/>
      <c r="E37796" s="10"/>
      <c r="G37796" s="81"/>
      <c r="AU37796" s="25"/>
    </row>
    <row r="37797">
      <c r="D37797" s="10"/>
      <c r="E37797" s="10"/>
      <c r="G37797" s="81"/>
      <c r="AU37797" s="25"/>
    </row>
    <row r="37798">
      <c r="D37798" s="10"/>
      <c r="E37798" s="10"/>
      <c r="G37798" s="81"/>
      <c r="AU37798" s="25"/>
    </row>
    <row r="37799">
      <c r="D37799" s="10"/>
      <c r="E37799" s="10"/>
      <c r="G37799" s="81"/>
      <c r="AU37799" s="25"/>
    </row>
    <row r="37800">
      <c r="D37800" s="10"/>
      <c r="E37800" s="10"/>
      <c r="G37800" s="81"/>
      <c r="AU37800" s="25"/>
    </row>
    <row r="37801">
      <c r="D37801" s="10"/>
      <c r="E37801" s="10"/>
      <c r="G37801" s="81"/>
      <c r="AU37801" s="25"/>
    </row>
    <row r="37802">
      <c r="D37802" s="10"/>
      <c r="E37802" s="10"/>
      <c r="G37802" s="81"/>
      <c r="AU37802" s="25"/>
    </row>
    <row r="37803">
      <c r="D37803" s="10"/>
      <c r="E37803" s="10"/>
      <c r="G37803" s="81"/>
      <c r="AU37803" s="25"/>
    </row>
    <row r="37804">
      <c r="D37804" s="10"/>
      <c r="E37804" s="10"/>
      <c r="G37804" s="81"/>
      <c r="AU37804" s="25"/>
    </row>
    <row r="37805">
      <c r="D37805" s="10"/>
      <c r="E37805" s="10"/>
      <c r="G37805" s="81"/>
      <c r="AU37805" s="25"/>
    </row>
    <row r="37806">
      <c r="D37806" s="10"/>
      <c r="E37806" s="10"/>
      <c r="G37806" s="81"/>
      <c r="AU37806" s="25"/>
    </row>
    <row r="37807">
      <c r="D37807" s="10"/>
      <c r="E37807" s="10"/>
      <c r="G37807" s="81"/>
      <c r="AU37807" s="25"/>
    </row>
    <row r="37808">
      <c r="D37808" s="10"/>
      <c r="E37808" s="10"/>
      <c r="G37808" s="81"/>
      <c r="AU37808" s="25"/>
    </row>
    <row r="37809">
      <c r="D37809" s="10"/>
      <c r="E37809" s="10"/>
      <c r="G37809" s="81"/>
      <c r="AU37809" s="25"/>
    </row>
    <row r="37810">
      <c r="D37810" s="10"/>
      <c r="E37810" s="10"/>
      <c r="G37810" s="81"/>
      <c r="AU37810" s="25"/>
    </row>
    <row r="37811">
      <c r="D37811" s="10"/>
      <c r="E37811" s="10"/>
      <c r="G37811" s="81"/>
      <c r="AU37811" s="25"/>
    </row>
    <row r="37812">
      <c r="D37812" s="10"/>
      <c r="E37812" s="10"/>
      <c r="G37812" s="81"/>
      <c r="AU37812" s="25"/>
    </row>
    <row r="37813">
      <c r="D37813" s="10"/>
      <c r="E37813" s="10"/>
      <c r="G37813" s="81"/>
      <c r="AU37813" s="25"/>
    </row>
    <row r="37814">
      <c r="D37814" s="10"/>
      <c r="E37814" s="10"/>
      <c r="G37814" s="81"/>
      <c r="AU37814" s="25"/>
    </row>
    <row r="37815">
      <c r="D37815" s="10"/>
      <c r="E37815" s="10"/>
      <c r="G37815" s="81"/>
      <c r="AU37815" s="25"/>
    </row>
    <row r="37816">
      <c r="D37816" s="10"/>
      <c r="E37816" s="10"/>
      <c r="G37816" s="81"/>
      <c r="AU37816" s="25"/>
    </row>
    <row r="37817">
      <c r="D37817" s="10"/>
      <c r="E37817" s="10"/>
      <c r="G37817" s="81"/>
      <c r="AU37817" s="25"/>
    </row>
    <row r="37818">
      <c r="D37818" s="10"/>
      <c r="E37818" s="10"/>
      <c r="G37818" s="81"/>
      <c r="AU37818" s="25"/>
    </row>
    <row r="37819">
      <c r="D37819" s="10"/>
      <c r="E37819" s="10"/>
      <c r="G37819" s="81"/>
      <c r="AU37819" s="25"/>
    </row>
    <row r="37820">
      <c r="D37820" s="10"/>
      <c r="E37820" s="10"/>
      <c r="G37820" s="81"/>
      <c r="AU37820" s="25"/>
    </row>
    <row r="37821">
      <c r="D37821" s="10"/>
      <c r="E37821" s="10"/>
      <c r="G37821" s="81"/>
      <c r="AU37821" s="25"/>
    </row>
    <row r="37822">
      <c r="D37822" s="10"/>
      <c r="E37822" s="10"/>
      <c r="G37822" s="81"/>
      <c r="AU37822" s="25"/>
    </row>
    <row r="37823">
      <c r="D37823" s="10"/>
      <c r="E37823" s="10"/>
      <c r="G37823" s="81"/>
      <c r="AU37823" s="25"/>
    </row>
    <row r="37824">
      <c r="D37824" s="10"/>
      <c r="E37824" s="10"/>
      <c r="G37824" s="81"/>
      <c r="AU37824" s="25"/>
    </row>
    <row r="37825">
      <c r="D37825" s="10"/>
      <c r="E37825" s="10"/>
      <c r="G37825" s="81"/>
      <c r="AU37825" s="25"/>
    </row>
    <row r="37826">
      <c r="D37826" s="10"/>
      <c r="E37826" s="10"/>
      <c r="G37826" s="81"/>
      <c r="AU37826" s="25"/>
    </row>
    <row r="37827">
      <c r="D37827" s="10"/>
      <c r="E37827" s="10"/>
      <c r="G37827" s="81"/>
      <c r="AU37827" s="25"/>
    </row>
    <row r="37828">
      <c r="D37828" s="10"/>
      <c r="E37828" s="10"/>
      <c r="G37828" s="81"/>
      <c r="AU37828" s="25"/>
    </row>
    <row r="37829">
      <c r="D37829" s="10"/>
      <c r="E37829" s="10"/>
      <c r="G37829" s="81"/>
      <c r="AU37829" s="25"/>
    </row>
    <row r="37830">
      <c r="D37830" s="10"/>
      <c r="E37830" s="10"/>
      <c r="G37830" s="81"/>
      <c r="AU37830" s="25"/>
    </row>
    <row r="37831">
      <c r="D37831" s="10"/>
      <c r="E37831" s="10"/>
      <c r="G37831" s="81"/>
      <c r="AU37831" s="25"/>
    </row>
    <row r="37832">
      <c r="D37832" s="10"/>
      <c r="E37832" s="10"/>
      <c r="G37832" s="81"/>
      <c r="AU37832" s="25"/>
    </row>
    <row r="37833">
      <c r="D37833" s="10"/>
      <c r="E37833" s="10"/>
      <c r="G37833" s="81"/>
      <c r="AU37833" s="25"/>
    </row>
    <row r="37834">
      <c r="D37834" s="10"/>
      <c r="E37834" s="10"/>
      <c r="G37834" s="81"/>
      <c r="AU37834" s="25"/>
    </row>
    <row r="37835">
      <c r="D37835" s="10"/>
      <c r="E37835" s="10"/>
      <c r="G37835" s="81"/>
      <c r="AU37835" s="25"/>
    </row>
    <row r="37836">
      <c r="D37836" s="10"/>
      <c r="E37836" s="10"/>
      <c r="G37836" s="81"/>
      <c r="AU37836" s="25"/>
    </row>
    <row r="37837">
      <c r="D37837" s="10"/>
      <c r="E37837" s="10"/>
      <c r="G37837" s="81"/>
      <c r="AU37837" s="25"/>
    </row>
    <row r="37838">
      <c r="D37838" s="10"/>
      <c r="E37838" s="10"/>
      <c r="G37838" s="81"/>
      <c r="AU37838" s="25"/>
    </row>
    <row r="37839">
      <c r="D37839" s="10"/>
      <c r="E37839" s="10"/>
      <c r="G37839" s="81"/>
      <c r="AU37839" s="25"/>
    </row>
    <row r="37840">
      <c r="D37840" s="10"/>
      <c r="E37840" s="10"/>
      <c r="G37840" s="81"/>
      <c r="AU37840" s="25"/>
    </row>
    <row r="37841">
      <c r="D37841" s="10"/>
      <c r="E37841" s="10"/>
      <c r="G37841" s="81"/>
      <c r="AU37841" s="25"/>
    </row>
    <row r="37842">
      <c r="D37842" s="10"/>
      <c r="E37842" s="10"/>
      <c r="G37842" s="81"/>
      <c r="AU37842" s="25"/>
    </row>
    <row r="37843">
      <c r="D37843" s="10"/>
      <c r="E37843" s="10"/>
      <c r="G37843" s="81"/>
      <c r="AU37843" s="25"/>
    </row>
    <row r="37844">
      <c r="D37844" s="10"/>
      <c r="E37844" s="10"/>
      <c r="G37844" s="81"/>
      <c r="AU37844" s="25"/>
    </row>
    <row r="37845">
      <c r="D37845" s="10"/>
      <c r="E37845" s="10"/>
      <c r="G37845" s="81"/>
      <c r="AU37845" s="25"/>
    </row>
    <row r="37846">
      <c r="D37846" s="10"/>
      <c r="E37846" s="10"/>
      <c r="G37846" s="81"/>
      <c r="AU37846" s="25"/>
    </row>
    <row r="37847">
      <c r="D37847" s="10"/>
      <c r="E37847" s="10"/>
      <c r="G37847" s="81"/>
      <c r="AU37847" s="25"/>
    </row>
    <row r="37848">
      <c r="D37848" s="10"/>
      <c r="E37848" s="10"/>
      <c r="G37848" s="81"/>
      <c r="AU37848" s="25"/>
    </row>
    <row r="37849">
      <c r="D37849" s="10"/>
      <c r="E37849" s="10"/>
      <c r="G37849" s="81"/>
      <c r="AU37849" s="25"/>
    </row>
    <row r="37850">
      <c r="D37850" s="10"/>
      <c r="E37850" s="10"/>
      <c r="G37850" s="81"/>
      <c r="AU37850" s="25"/>
    </row>
    <row r="37851">
      <c r="D37851" s="10"/>
      <c r="E37851" s="10"/>
      <c r="G37851" s="81"/>
      <c r="AU37851" s="25"/>
    </row>
    <row r="37852">
      <c r="D37852" s="10"/>
      <c r="E37852" s="10"/>
      <c r="G37852" s="81"/>
      <c r="AU37852" s="25"/>
    </row>
    <row r="37853">
      <c r="D37853" s="10"/>
      <c r="E37853" s="10"/>
      <c r="G37853" s="81"/>
      <c r="AU37853" s="25"/>
    </row>
    <row r="37854">
      <c r="D37854" s="10"/>
      <c r="E37854" s="10"/>
      <c r="G37854" s="81"/>
      <c r="AU37854" s="25"/>
    </row>
    <row r="37855">
      <c r="D37855" s="10"/>
      <c r="E37855" s="10"/>
      <c r="G37855" s="81"/>
      <c r="AU37855" s="25"/>
    </row>
    <row r="37856">
      <c r="D37856" s="10"/>
      <c r="E37856" s="10"/>
      <c r="G37856" s="81"/>
      <c r="AU37856" s="25"/>
    </row>
    <row r="37857">
      <c r="D37857" s="10"/>
      <c r="E37857" s="10"/>
      <c r="G37857" s="81"/>
      <c r="AU37857" s="25"/>
    </row>
    <row r="37858">
      <c r="D37858" s="10"/>
      <c r="E37858" s="10"/>
      <c r="G37858" s="81"/>
      <c r="AU37858" s="25"/>
    </row>
    <row r="37859">
      <c r="D37859" s="10"/>
      <c r="E37859" s="10"/>
      <c r="G37859" s="81"/>
      <c r="AU37859" s="25"/>
    </row>
    <row r="37860">
      <c r="D37860" s="10"/>
      <c r="E37860" s="10"/>
      <c r="G37860" s="81"/>
      <c r="AU37860" s="25"/>
    </row>
    <row r="37861">
      <c r="D37861" s="10"/>
      <c r="E37861" s="10"/>
      <c r="G37861" s="81"/>
      <c r="AU37861" s="25"/>
    </row>
    <row r="37862">
      <c r="D37862" s="10"/>
      <c r="E37862" s="10"/>
      <c r="G37862" s="81"/>
      <c r="AU37862" s="25"/>
    </row>
    <row r="37863">
      <c r="D37863" s="10"/>
      <c r="E37863" s="10"/>
      <c r="G37863" s="81"/>
      <c r="AU37863" s="25"/>
    </row>
    <row r="37864">
      <c r="D37864" s="10"/>
      <c r="E37864" s="10"/>
      <c r="G37864" s="81"/>
      <c r="AU37864" s="25"/>
    </row>
    <row r="37865">
      <c r="D37865" s="10"/>
      <c r="E37865" s="10"/>
      <c r="G37865" s="81"/>
      <c r="AU37865" s="25"/>
    </row>
    <row r="37866">
      <c r="D37866" s="10"/>
      <c r="E37866" s="10"/>
      <c r="G37866" s="81"/>
      <c r="AU37866" s="25"/>
    </row>
    <row r="37867">
      <c r="D37867" s="10"/>
      <c r="E37867" s="10"/>
      <c r="G37867" s="81"/>
      <c r="AU37867" s="25"/>
    </row>
    <row r="37868">
      <c r="D37868" s="10"/>
      <c r="E37868" s="10"/>
      <c r="G37868" s="81"/>
      <c r="AU37868" s="25"/>
    </row>
    <row r="37869">
      <c r="D37869" s="10"/>
      <c r="E37869" s="10"/>
      <c r="G37869" s="81"/>
      <c r="AU37869" s="25"/>
    </row>
    <row r="37870">
      <c r="D37870" s="10"/>
      <c r="E37870" s="10"/>
      <c r="G37870" s="81"/>
      <c r="AU37870" s="25"/>
    </row>
    <row r="37871">
      <c r="D37871" s="10"/>
      <c r="E37871" s="10"/>
      <c r="G37871" s="81"/>
      <c r="AU37871" s="25"/>
    </row>
    <row r="37872">
      <c r="D37872" s="10"/>
      <c r="E37872" s="10"/>
      <c r="G37872" s="81"/>
      <c r="AU37872" s="25"/>
    </row>
    <row r="37873">
      <c r="D37873" s="10"/>
      <c r="E37873" s="10"/>
      <c r="G37873" s="81"/>
      <c r="AU37873" s="25"/>
    </row>
    <row r="37874">
      <c r="D37874" s="10"/>
      <c r="E37874" s="10"/>
      <c r="G37874" s="81"/>
      <c r="AU37874" s="25"/>
    </row>
    <row r="37875">
      <c r="D37875" s="10"/>
      <c r="E37875" s="10"/>
      <c r="G37875" s="81"/>
      <c r="AU37875" s="25"/>
    </row>
    <row r="37876">
      <c r="D37876" s="10"/>
      <c r="E37876" s="10"/>
      <c r="G37876" s="81"/>
      <c r="AU37876" s="25"/>
    </row>
    <row r="37877">
      <c r="D37877" s="10"/>
      <c r="E37877" s="10"/>
      <c r="G37877" s="81"/>
      <c r="AU37877" s="25"/>
    </row>
    <row r="37878">
      <c r="D37878" s="10"/>
      <c r="E37878" s="10"/>
      <c r="G37878" s="81"/>
      <c r="AU37878" s="25"/>
    </row>
    <row r="37879">
      <c r="D37879" s="10"/>
      <c r="E37879" s="10"/>
      <c r="G37879" s="81"/>
      <c r="AU37879" s="25"/>
    </row>
    <row r="37880">
      <c r="D37880" s="10"/>
      <c r="E37880" s="10"/>
      <c r="G37880" s="81"/>
      <c r="AU37880" s="25"/>
    </row>
    <row r="37881">
      <c r="D37881" s="10"/>
      <c r="E37881" s="10"/>
      <c r="G37881" s="81"/>
      <c r="AU37881" s="25"/>
    </row>
    <row r="37882">
      <c r="D37882" s="10"/>
      <c r="E37882" s="10"/>
      <c r="G37882" s="81"/>
      <c r="AU37882" s="25"/>
    </row>
    <row r="37883">
      <c r="D37883" s="10"/>
      <c r="E37883" s="10"/>
      <c r="G37883" s="81"/>
      <c r="AU37883" s="25"/>
    </row>
    <row r="37884">
      <c r="D37884" s="10"/>
      <c r="E37884" s="10"/>
      <c r="G37884" s="81"/>
      <c r="AU37884" s="25"/>
    </row>
    <row r="37885">
      <c r="D37885" s="10"/>
      <c r="E37885" s="10"/>
      <c r="G37885" s="81"/>
      <c r="AU37885" s="25"/>
    </row>
    <row r="37886">
      <c r="D37886" s="10"/>
      <c r="E37886" s="10"/>
      <c r="G37886" s="81"/>
      <c r="AU37886" s="25"/>
    </row>
    <row r="37887">
      <c r="D37887" s="10"/>
      <c r="E37887" s="10"/>
      <c r="G37887" s="81"/>
      <c r="AU37887" s="25"/>
    </row>
    <row r="37888">
      <c r="D37888" s="10"/>
      <c r="E37888" s="10"/>
      <c r="G37888" s="81"/>
      <c r="AU37888" s="25"/>
    </row>
    <row r="37889">
      <c r="D37889" s="10"/>
      <c r="E37889" s="10"/>
      <c r="G37889" s="81"/>
      <c r="AU37889" s="25"/>
    </row>
    <row r="37890">
      <c r="D37890" s="10"/>
      <c r="E37890" s="10"/>
      <c r="G37890" s="81"/>
      <c r="AU37890" s="25"/>
    </row>
    <row r="37891">
      <c r="D37891" s="10"/>
      <c r="E37891" s="10"/>
      <c r="G37891" s="81"/>
      <c r="AU37891" s="25"/>
    </row>
    <row r="37892">
      <c r="D37892" s="10"/>
      <c r="E37892" s="10"/>
      <c r="G37892" s="81"/>
      <c r="AU37892" s="25"/>
    </row>
    <row r="37893">
      <c r="D37893" s="10"/>
      <c r="E37893" s="10"/>
      <c r="G37893" s="81"/>
      <c r="AU37893" s="25"/>
    </row>
    <row r="37894">
      <c r="D37894" s="10"/>
      <c r="E37894" s="10"/>
      <c r="G37894" s="81"/>
      <c r="AU37894" s="25"/>
    </row>
    <row r="37895">
      <c r="D37895" s="10"/>
      <c r="E37895" s="10"/>
      <c r="G37895" s="81"/>
      <c r="AU37895" s="25"/>
    </row>
    <row r="37896">
      <c r="D37896" s="10"/>
      <c r="E37896" s="10"/>
      <c r="G37896" s="81"/>
      <c r="AU37896" s="25"/>
    </row>
    <row r="37897">
      <c r="D37897" s="10"/>
      <c r="E37897" s="10"/>
      <c r="G37897" s="81"/>
      <c r="AU37897" s="25"/>
    </row>
    <row r="37898">
      <c r="D37898" s="10"/>
      <c r="E37898" s="10"/>
      <c r="G37898" s="81"/>
      <c r="AU37898" s="25"/>
    </row>
    <row r="37899">
      <c r="D37899" s="10"/>
      <c r="E37899" s="10"/>
      <c r="G37899" s="81"/>
      <c r="AU37899" s="25"/>
    </row>
    <row r="37900">
      <c r="D37900" s="10"/>
      <c r="E37900" s="10"/>
      <c r="G37900" s="81"/>
      <c r="AU37900" s="25"/>
    </row>
    <row r="37901">
      <c r="D37901" s="10"/>
      <c r="E37901" s="10"/>
      <c r="G37901" s="81"/>
      <c r="AU37901" s="25"/>
    </row>
    <row r="37902">
      <c r="D37902" s="10"/>
      <c r="E37902" s="10"/>
      <c r="G37902" s="81"/>
      <c r="AU37902" s="25"/>
    </row>
    <row r="37903">
      <c r="D37903" s="10"/>
      <c r="E37903" s="10"/>
      <c r="G37903" s="81"/>
      <c r="AU37903" s="25"/>
    </row>
    <row r="37904">
      <c r="D37904" s="10"/>
      <c r="E37904" s="10"/>
      <c r="G37904" s="81"/>
      <c r="AU37904" s="25"/>
    </row>
    <row r="37905">
      <c r="D37905" s="10"/>
      <c r="E37905" s="10"/>
      <c r="G37905" s="81"/>
      <c r="AU37905" s="25"/>
    </row>
    <row r="37906">
      <c r="D37906" s="10"/>
      <c r="E37906" s="10"/>
      <c r="G37906" s="81"/>
      <c r="AU37906" s="25"/>
    </row>
    <row r="37907">
      <c r="D37907" s="10"/>
      <c r="E37907" s="10"/>
      <c r="G37907" s="81"/>
      <c r="AU37907" s="25"/>
    </row>
    <row r="37908">
      <c r="D37908" s="10"/>
      <c r="E37908" s="10"/>
      <c r="G37908" s="81"/>
      <c r="AU37908" s="25"/>
    </row>
    <row r="37909">
      <c r="D37909" s="10"/>
      <c r="E37909" s="10"/>
      <c r="G37909" s="81"/>
      <c r="AU37909" s="25"/>
    </row>
    <row r="37910">
      <c r="D37910" s="10"/>
      <c r="E37910" s="10"/>
      <c r="G37910" s="81"/>
      <c r="AU37910" s="25"/>
    </row>
    <row r="37911">
      <c r="D37911" s="10"/>
      <c r="E37911" s="10"/>
      <c r="G37911" s="81"/>
      <c r="AU37911" s="25"/>
    </row>
    <row r="37912">
      <c r="D37912" s="10"/>
      <c r="E37912" s="10"/>
      <c r="G37912" s="81"/>
      <c r="AU37912" s="25"/>
    </row>
    <row r="37913">
      <c r="D37913" s="10"/>
      <c r="E37913" s="10"/>
      <c r="G37913" s="81"/>
      <c r="AU37913" s="25"/>
    </row>
    <row r="37914">
      <c r="D37914" s="10"/>
      <c r="E37914" s="10"/>
      <c r="G37914" s="81"/>
      <c r="AU37914" s="25"/>
    </row>
    <row r="37915">
      <c r="D37915" s="10"/>
      <c r="E37915" s="10"/>
      <c r="G37915" s="81"/>
      <c r="AU37915" s="25"/>
    </row>
    <row r="37916">
      <c r="D37916" s="10"/>
      <c r="E37916" s="10"/>
      <c r="G37916" s="81"/>
      <c r="AU37916" s="25"/>
    </row>
    <row r="37917">
      <c r="D37917" s="10"/>
      <c r="E37917" s="10"/>
      <c r="G37917" s="81"/>
      <c r="AU37917" s="25"/>
    </row>
    <row r="37918">
      <c r="D37918" s="10"/>
      <c r="E37918" s="10"/>
      <c r="G37918" s="81"/>
      <c r="AU37918" s="25"/>
    </row>
    <row r="37919">
      <c r="D37919" s="10"/>
      <c r="E37919" s="10"/>
      <c r="G37919" s="81"/>
      <c r="AU37919" s="25"/>
    </row>
    <row r="37920">
      <c r="D37920" s="10"/>
      <c r="E37920" s="10"/>
      <c r="G37920" s="81"/>
      <c r="AU37920" s="25"/>
    </row>
    <row r="37921">
      <c r="D37921" s="10"/>
      <c r="E37921" s="10"/>
      <c r="G37921" s="81"/>
      <c r="AU37921" s="25"/>
    </row>
    <row r="37922">
      <c r="D37922" s="10"/>
      <c r="E37922" s="10"/>
      <c r="G37922" s="81"/>
      <c r="AU37922" s="25"/>
    </row>
    <row r="37923">
      <c r="D37923" s="10"/>
      <c r="E37923" s="10"/>
      <c r="G37923" s="81"/>
      <c r="AU37923" s="25"/>
    </row>
    <row r="37924">
      <c r="D37924" s="10"/>
      <c r="E37924" s="10"/>
      <c r="G37924" s="81"/>
      <c r="AU37924" s="25"/>
    </row>
    <row r="37925">
      <c r="D37925" s="10"/>
      <c r="E37925" s="10"/>
      <c r="G37925" s="81"/>
      <c r="AU37925" s="25"/>
    </row>
    <row r="37926">
      <c r="D37926" s="10"/>
      <c r="E37926" s="10"/>
      <c r="G37926" s="81"/>
      <c r="AU37926" s="25"/>
    </row>
    <row r="37927">
      <c r="D37927" s="10"/>
      <c r="E37927" s="10"/>
      <c r="G37927" s="81"/>
      <c r="AU37927" s="25"/>
    </row>
    <row r="37928">
      <c r="D37928" s="10"/>
      <c r="E37928" s="10"/>
      <c r="G37928" s="81"/>
      <c r="AU37928" s="25"/>
    </row>
    <row r="37929">
      <c r="D37929" s="10"/>
      <c r="E37929" s="10"/>
      <c r="G37929" s="81"/>
      <c r="AU37929" s="25"/>
    </row>
    <row r="37930">
      <c r="D37930" s="10"/>
      <c r="E37930" s="10"/>
      <c r="G37930" s="81"/>
      <c r="AU37930" s="25"/>
    </row>
    <row r="37931">
      <c r="D37931" s="10"/>
      <c r="E37931" s="10"/>
      <c r="G37931" s="81"/>
      <c r="AU37931" s="25"/>
    </row>
    <row r="37932">
      <c r="D37932" s="10"/>
      <c r="E37932" s="10"/>
      <c r="G37932" s="81"/>
      <c r="AU37932" s="25"/>
    </row>
    <row r="37933">
      <c r="D37933" s="10"/>
      <c r="E37933" s="10"/>
      <c r="G37933" s="81"/>
      <c r="AU37933" s="25"/>
    </row>
    <row r="37934">
      <c r="D37934" s="10"/>
      <c r="E37934" s="10"/>
      <c r="G37934" s="81"/>
      <c r="AU37934" s="25"/>
    </row>
    <row r="37935">
      <c r="D37935" s="10"/>
      <c r="E37935" s="10"/>
      <c r="G37935" s="81"/>
      <c r="AU37935" s="25"/>
    </row>
    <row r="37936">
      <c r="D37936" s="10"/>
      <c r="E37936" s="10"/>
      <c r="G37936" s="81"/>
      <c r="AU37936" s="25"/>
    </row>
    <row r="37937">
      <c r="D37937" s="10"/>
      <c r="E37937" s="10"/>
      <c r="G37937" s="81"/>
      <c r="AU37937" s="25"/>
    </row>
    <row r="37938">
      <c r="D37938" s="10"/>
      <c r="E37938" s="10"/>
      <c r="G37938" s="81"/>
      <c r="AU37938" s="25"/>
    </row>
    <row r="37939">
      <c r="D37939" s="10"/>
      <c r="E37939" s="10"/>
      <c r="G37939" s="81"/>
      <c r="AU37939" s="25"/>
    </row>
    <row r="37940">
      <c r="D37940" s="10"/>
      <c r="E37940" s="10"/>
      <c r="G37940" s="81"/>
      <c r="AU37940" s="25"/>
    </row>
    <row r="37941">
      <c r="D37941" s="10"/>
      <c r="E37941" s="10"/>
      <c r="G37941" s="81"/>
      <c r="AU37941" s="25"/>
    </row>
    <row r="37942">
      <c r="D37942" s="10"/>
      <c r="E37942" s="10"/>
      <c r="G37942" s="81"/>
      <c r="AU37942" s="25"/>
    </row>
    <row r="37943">
      <c r="D37943" s="10"/>
      <c r="E37943" s="10"/>
      <c r="G37943" s="81"/>
      <c r="AU37943" s="25"/>
    </row>
    <row r="37944">
      <c r="D37944" s="10"/>
      <c r="E37944" s="10"/>
      <c r="G37944" s="81"/>
      <c r="AU37944" s="25"/>
    </row>
    <row r="37945">
      <c r="D37945" s="10"/>
      <c r="E37945" s="10"/>
      <c r="G37945" s="81"/>
      <c r="AU37945" s="25"/>
    </row>
    <row r="37946">
      <c r="D37946" s="10"/>
      <c r="E37946" s="10"/>
      <c r="G37946" s="81"/>
      <c r="AU37946" s="25"/>
    </row>
    <row r="37947">
      <c r="D37947" s="10"/>
      <c r="E37947" s="10"/>
      <c r="G37947" s="81"/>
      <c r="AU37947" s="25"/>
    </row>
    <row r="37948">
      <c r="D37948" s="10"/>
      <c r="E37948" s="10"/>
      <c r="G37948" s="81"/>
      <c r="AU37948" s="25"/>
    </row>
    <row r="37949">
      <c r="D37949" s="10"/>
      <c r="E37949" s="10"/>
      <c r="G37949" s="81"/>
      <c r="AU37949" s="25"/>
    </row>
    <row r="37950">
      <c r="D37950" s="10"/>
      <c r="E37950" s="10"/>
      <c r="G37950" s="81"/>
      <c r="AU37950" s="25"/>
    </row>
    <row r="37951">
      <c r="D37951" s="10"/>
      <c r="E37951" s="10"/>
      <c r="G37951" s="81"/>
      <c r="AU37951" s="25"/>
    </row>
    <row r="37952">
      <c r="D37952" s="10"/>
      <c r="E37952" s="10"/>
      <c r="G37952" s="81"/>
      <c r="AU37952" s="25"/>
    </row>
    <row r="37953">
      <c r="D37953" s="10"/>
      <c r="E37953" s="10"/>
      <c r="G37953" s="81"/>
      <c r="AU37953" s="25"/>
    </row>
    <row r="37954">
      <c r="D37954" s="10"/>
      <c r="E37954" s="10"/>
      <c r="G37954" s="81"/>
      <c r="AU37954" s="25"/>
    </row>
    <row r="37955">
      <c r="D37955" s="10"/>
      <c r="E37955" s="10"/>
      <c r="G37955" s="81"/>
      <c r="AU37955" s="25"/>
    </row>
    <row r="37956">
      <c r="D37956" s="10"/>
      <c r="E37956" s="10"/>
      <c r="G37956" s="81"/>
      <c r="AU37956" s="25"/>
    </row>
    <row r="37957">
      <c r="D37957" s="10"/>
      <c r="E37957" s="10"/>
      <c r="G37957" s="81"/>
      <c r="AU37957" s="25"/>
    </row>
    <row r="37958">
      <c r="D37958" s="10"/>
      <c r="E37958" s="10"/>
      <c r="G37958" s="81"/>
      <c r="AU37958" s="25"/>
    </row>
    <row r="37959">
      <c r="D37959" s="10"/>
      <c r="E37959" s="10"/>
      <c r="G37959" s="81"/>
      <c r="AU37959" s="25"/>
    </row>
    <row r="37960">
      <c r="D37960" s="10"/>
      <c r="E37960" s="10"/>
      <c r="G37960" s="81"/>
      <c r="AU37960" s="25"/>
    </row>
    <row r="37961">
      <c r="D37961" s="10"/>
      <c r="E37961" s="10"/>
      <c r="G37961" s="81"/>
      <c r="AU37961" s="25"/>
    </row>
    <row r="37962">
      <c r="D37962" s="10"/>
      <c r="E37962" s="10"/>
      <c r="G37962" s="81"/>
      <c r="AU37962" s="25"/>
    </row>
    <row r="37963">
      <c r="D37963" s="10"/>
      <c r="E37963" s="10"/>
      <c r="G37963" s="81"/>
      <c r="AU37963" s="25"/>
    </row>
    <row r="37964">
      <c r="D37964" s="10"/>
      <c r="E37964" s="10"/>
      <c r="G37964" s="81"/>
      <c r="AU37964" s="25"/>
    </row>
    <row r="37965">
      <c r="D37965" s="10"/>
      <c r="E37965" s="10"/>
      <c r="G37965" s="81"/>
      <c r="AU37965" s="25"/>
    </row>
    <row r="37966">
      <c r="D37966" s="10"/>
      <c r="E37966" s="10"/>
      <c r="G37966" s="81"/>
      <c r="AU37966" s="25"/>
    </row>
    <row r="37967">
      <c r="D37967" s="10"/>
      <c r="E37967" s="10"/>
      <c r="G37967" s="81"/>
      <c r="AU37967" s="25"/>
    </row>
    <row r="37968">
      <c r="D37968" s="10"/>
      <c r="E37968" s="10"/>
      <c r="G37968" s="81"/>
      <c r="AU37968" s="25"/>
    </row>
    <row r="37969">
      <c r="D37969" s="10"/>
      <c r="E37969" s="10"/>
      <c r="G37969" s="81"/>
      <c r="AU37969" s="25"/>
    </row>
    <row r="37970">
      <c r="D37970" s="10"/>
      <c r="E37970" s="10"/>
      <c r="G37970" s="81"/>
      <c r="AU37970" s="25"/>
    </row>
    <row r="37971">
      <c r="D37971" s="10"/>
      <c r="E37971" s="10"/>
      <c r="G37971" s="81"/>
      <c r="AU37971" s="25"/>
    </row>
    <row r="37972">
      <c r="D37972" s="10"/>
      <c r="E37972" s="10"/>
      <c r="G37972" s="81"/>
      <c r="AU37972" s="25"/>
    </row>
    <row r="37973">
      <c r="D37973" s="10"/>
      <c r="E37973" s="10"/>
      <c r="G37973" s="81"/>
      <c r="AU37973" s="25"/>
    </row>
    <row r="37974">
      <c r="D37974" s="10"/>
      <c r="E37974" s="10"/>
      <c r="G37974" s="81"/>
      <c r="AU37974" s="25"/>
    </row>
    <row r="37975">
      <c r="D37975" s="10"/>
      <c r="E37975" s="10"/>
      <c r="G37975" s="81"/>
      <c r="AU37975" s="25"/>
    </row>
    <row r="37976">
      <c r="D37976" s="10"/>
      <c r="E37976" s="10"/>
      <c r="G37976" s="81"/>
      <c r="AU37976" s="25"/>
    </row>
    <row r="37977">
      <c r="D37977" s="10"/>
      <c r="E37977" s="10"/>
      <c r="G37977" s="81"/>
      <c r="AU37977" s="25"/>
    </row>
    <row r="37978">
      <c r="D37978" s="10"/>
      <c r="E37978" s="10"/>
      <c r="G37978" s="81"/>
      <c r="AU37978" s="25"/>
    </row>
    <row r="37979">
      <c r="D37979" s="10"/>
      <c r="E37979" s="10"/>
      <c r="G37979" s="81"/>
      <c r="AU37979" s="25"/>
    </row>
    <row r="37980">
      <c r="D37980" s="10"/>
      <c r="E37980" s="10"/>
      <c r="G37980" s="81"/>
      <c r="AU37980" s="25"/>
    </row>
    <row r="37981">
      <c r="D37981" s="10"/>
      <c r="E37981" s="10"/>
      <c r="G37981" s="81"/>
      <c r="AU37981" s="25"/>
    </row>
    <row r="37982">
      <c r="D37982" s="10"/>
      <c r="E37982" s="10"/>
      <c r="G37982" s="81"/>
      <c r="AU37982" s="25"/>
    </row>
    <row r="37983">
      <c r="D37983" s="10"/>
      <c r="E37983" s="10"/>
      <c r="G37983" s="81"/>
      <c r="AU37983" s="25"/>
    </row>
    <row r="37984">
      <c r="D37984" s="10"/>
      <c r="E37984" s="10"/>
      <c r="G37984" s="81"/>
      <c r="AU37984" s="25"/>
    </row>
    <row r="37985">
      <c r="D37985" s="10"/>
      <c r="E37985" s="10"/>
      <c r="G37985" s="81"/>
      <c r="AU37985" s="25"/>
    </row>
    <row r="37986">
      <c r="D37986" s="10"/>
      <c r="E37986" s="10"/>
      <c r="G37986" s="81"/>
      <c r="AU37986" s="25"/>
    </row>
    <row r="37987">
      <c r="D37987" s="10"/>
      <c r="E37987" s="10"/>
      <c r="G37987" s="81"/>
      <c r="AU37987" s="25"/>
    </row>
    <row r="37988">
      <c r="D37988" s="10"/>
      <c r="E37988" s="10"/>
      <c r="G37988" s="81"/>
      <c r="AU37988" s="25"/>
    </row>
    <row r="37989">
      <c r="D37989" s="10"/>
      <c r="E37989" s="10"/>
      <c r="G37989" s="81"/>
      <c r="AU37989" s="25"/>
    </row>
    <row r="37990">
      <c r="D37990" s="10"/>
      <c r="E37990" s="10"/>
      <c r="G37990" s="81"/>
      <c r="AU37990" s="25"/>
    </row>
    <row r="37991">
      <c r="D37991" s="10"/>
      <c r="E37991" s="10"/>
      <c r="G37991" s="81"/>
      <c r="AU37991" s="25"/>
    </row>
    <row r="37992">
      <c r="D37992" s="10"/>
      <c r="E37992" s="10"/>
      <c r="G37992" s="81"/>
      <c r="AU37992" s="25"/>
    </row>
    <row r="37993">
      <c r="D37993" s="10"/>
      <c r="E37993" s="10"/>
      <c r="G37993" s="81"/>
      <c r="AU37993" s="25"/>
    </row>
    <row r="37994">
      <c r="D37994" s="10"/>
      <c r="E37994" s="10"/>
      <c r="G37994" s="81"/>
      <c r="AU37994" s="25"/>
    </row>
    <row r="37995">
      <c r="D37995" s="10"/>
      <c r="E37995" s="10"/>
      <c r="G37995" s="81"/>
      <c r="AU37995" s="25"/>
    </row>
    <row r="37996">
      <c r="D37996" s="10"/>
      <c r="E37996" s="10"/>
      <c r="G37996" s="81"/>
      <c r="AU37996" s="25"/>
    </row>
    <row r="37997">
      <c r="D37997" s="10"/>
      <c r="E37997" s="10"/>
      <c r="G37997" s="81"/>
      <c r="AU37997" s="25"/>
    </row>
    <row r="37998">
      <c r="D37998" s="10"/>
      <c r="E37998" s="10"/>
      <c r="G37998" s="81"/>
      <c r="AU37998" s="25"/>
    </row>
    <row r="37999">
      <c r="D37999" s="10"/>
      <c r="E37999" s="10"/>
      <c r="G37999" s="81"/>
      <c r="AU37999" s="25"/>
    </row>
    <row r="38000">
      <c r="D38000" s="10"/>
      <c r="E38000" s="10"/>
      <c r="G38000" s="81"/>
      <c r="AU38000" s="25"/>
    </row>
    <row r="38001">
      <c r="D38001" s="10"/>
      <c r="E38001" s="10"/>
      <c r="G38001" s="81"/>
      <c r="AU38001" s="25"/>
    </row>
    <row r="38002">
      <c r="D38002" s="10"/>
      <c r="E38002" s="10"/>
      <c r="G38002" s="81"/>
      <c r="AU38002" s="25"/>
    </row>
    <row r="38003">
      <c r="D38003" s="10"/>
      <c r="E38003" s="10"/>
      <c r="G38003" s="81"/>
      <c r="AU38003" s="25"/>
    </row>
    <row r="38004">
      <c r="D38004" s="10"/>
      <c r="E38004" s="10"/>
      <c r="G38004" s="81"/>
      <c r="AU38004" s="25"/>
    </row>
    <row r="38005">
      <c r="D38005" s="10"/>
      <c r="E38005" s="10"/>
      <c r="G38005" s="81"/>
      <c r="AU38005" s="25"/>
    </row>
    <row r="38006">
      <c r="D38006" s="10"/>
      <c r="E38006" s="10"/>
      <c r="G38006" s="81"/>
      <c r="AU38006" s="25"/>
    </row>
    <row r="38007">
      <c r="D38007" s="10"/>
      <c r="E38007" s="10"/>
      <c r="G38007" s="81"/>
      <c r="AU38007" s="25"/>
    </row>
    <row r="38008">
      <c r="D38008" s="10"/>
      <c r="E38008" s="10"/>
      <c r="G38008" s="81"/>
      <c r="AU38008" s="25"/>
    </row>
    <row r="38009">
      <c r="D38009" s="10"/>
      <c r="E38009" s="10"/>
      <c r="G38009" s="81"/>
      <c r="AU38009" s="25"/>
    </row>
    <row r="38010">
      <c r="D38010" s="10"/>
      <c r="E38010" s="10"/>
      <c r="G38010" s="81"/>
      <c r="AU38010" s="25"/>
    </row>
    <row r="38011">
      <c r="D38011" s="10"/>
      <c r="E38011" s="10"/>
      <c r="G38011" s="81"/>
      <c r="AU38011" s="25"/>
    </row>
    <row r="38012">
      <c r="D38012" s="10"/>
      <c r="E38012" s="10"/>
      <c r="G38012" s="81"/>
      <c r="AU38012" s="25"/>
    </row>
    <row r="38013">
      <c r="D38013" s="10"/>
      <c r="E38013" s="10"/>
      <c r="G38013" s="81"/>
      <c r="AU38013" s="25"/>
    </row>
    <row r="38014">
      <c r="D38014" s="10"/>
      <c r="E38014" s="10"/>
      <c r="G38014" s="81"/>
      <c r="AU38014" s="25"/>
    </row>
    <row r="38015">
      <c r="D38015" s="10"/>
      <c r="E38015" s="10"/>
      <c r="G38015" s="81"/>
      <c r="AU38015" s="25"/>
    </row>
    <row r="38016">
      <c r="D38016" s="10"/>
      <c r="E38016" s="10"/>
      <c r="G38016" s="81"/>
      <c r="AU38016" s="25"/>
    </row>
    <row r="38017">
      <c r="D38017" s="10"/>
      <c r="E38017" s="10"/>
      <c r="G38017" s="81"/>
      <c r="AU38017" s="25"/>
    </row>
    <row r="38018">
      <c r="D38018" s="10"/>
      <c r="E38018" s="10"/>
      <c r="G38018" s="81"/>
      <c r="AU38018" s="25"/>
    </row>
    <row r="38019">
      <c r="D38019" s="10"/>
      <c r="E38019" s="10"/>
      <c r="G38019" s="81"/>
      <c r="AU38019" s="25"/>
    </row>
    <row r="38020">
      <c r="D38020" s="10"/>
      <c r="E38020" s="10"/>
      <c r="G38020" s="81"/>
      <c r="AU38020" s="25"/>
    </row>
    <row r="38021">
      <c r="D38021" s="10"/>
      <c r="E38021" s="10"/>
      <c r="G38021" s="81"/>
      <c r="AU38021" s="25"/>
    </row>
    <row r="38022">
      <c r="D38022" s="10"/>
      <c r="E38022" s="10"/>
      <c r="G38022" s="81"/>
      <c r="AU38022" s="25"/>
    </row>
    <row r="38023">
      <c r="D38023" s="10"/>
      <c r="E38023" s="10"/>
      <c r="G38023" s="81"/>
      <c r="AU38023" s="25"/>
    </row>
    <row r="38024">
      <c r="D38024" s="10"/>
      <c r="E38024" s="10"/>
      <c r="G38024" s="81"/>
      <c r="AU38024" s="25"/>
    </row>
    <row r="38025">
      <c r="D38025" s="10"/>
      <c r="E38025" s="10"/>
      <c r="G38025" s="81"/>
      <c r="AU38025" s="25"/>
    </row>
    <row r="38026">
      <c r="D38026" s="10"/>
      <c r="E38026" s="10"/>
      <c r="G38026" s="81"/>
      <c r="AU38026" s="25"/>
    </row>
    <row r="38027">
      <c r="D38027" s="10"/>
      <c r="E38027" s="10"/>
      <c r="G38027" s="81"/>
      <c r="AU38027" s="25"/>
    </row>
    <row r="38028">
      <c r="D38028" s="10"/>
      <c r="E38028" s="10"/>
      <c r="G38028" s="81"/>
      <c r="AU38028" s="25"/>
    </row>
    <row r="38029">
      <c r="D38029" s="10"/>
      <c r="E38029" s="10"/>
      <c r="G38029" s="81"/>
      <c r="AU38029" s="25"/>
    </row>
    <row r="38030">
      <c r="D38030" s="10"/>
      <c r="E38030" s="10"/>
      <c r="G38030" s="81"/>
      <c r="AU38030" s="25"/>
    </row>
    <row r="38031">
      <c r="D38031" s="10"/>
      <c r="E38031" s="10"/>
      <c r="G38031" s="81"/>
      <c r="AU38031" s="25"/>
    </row>
    <row r="38032">
      <c r="D38032" s="10"/>
      <c r="E38032" s="10"/>
      <c r="G38032" s="81"/>
      <c r="AU38032" s="25"/>
    </row>
    <row r="38033">
      <c r="D38033" s="10"/>
      <c r="E38033" s="10"/>
      <c r="G38033" s="81"/>
      <c r="AU38033" s="25"/>
    </row>
    <row r="38034">
      <c r="D38034" s="10"/>
      <c r="E38034" s="10"/>
      <c r="G38034" s="81"/>
      <c r="AU38034" s="25"/>
    </row>
    <row r="38035">
      <c r="D38035" s="10"/>
      <c r="E38035" s="10"/>
      <c r="G38035" s="81"/>
      <c r="AU38035" s="25"/>
    </row>
    <row r="38036">
      <c r="D38036" s="10"/>
      <c r="E38036" s="10"/>
      <c r="G38036" s="81"/>
      <c r="AU38036" s="25"/>
    </row>
    <row r="38037">
      <c r="D38037" s="10"/>
      <c r="E38037" s="10"/>
      <c r="G38037" s="81"/>
      <c r="AU38037" s="25"/>
    </row>
    <row r="38038">
      <c r="D38038" s="10"/>
      <c r="E38038" s="10"/>
      <c r="G38038" s="81"/>
      <c r="AU38038" s="25"/>
    </row>
    <row r="38039">
      <c r="D38039" s="10"/>
      <c r="E38039" s="10"/>
      <c r="G38039" s="81"/>
      <c r="AU38039" s="25"/>
    </row>
    <row r="38040">
      <c r="D38040" s="10"/>
      <c r="E38040" s="10"/>
      <c r="G38040" s="81"/>
      <c r="AU38040" s="25"/>
    </row>
    <row r="38041">
      <c r="D38041" s="10"/>
      <c r="E38041" s="10"/>
      <c r="G38041" s="81"/>
      <c r="AU38041" s="25"/>
    </row>
    <row r="38042">
      <c r="D38042" s="10"/>
      <c r="E38042" s="10"/>
      <c r="G38042" s="81"/>
      <c r="AU38042" s="25"/>
    </row>
    <row r="38043">
      <c r="D38043" s="10"/>
      <c r="E38043" s="10"/>
      <c r="G38043" s="81"/>
      <c r="AU38043" s="25"/>
    </row>
    <row r="38044">
      <c r="D38044" s="10"/>
      <c r="E38044" s="10"/>
      <c r="G38044" s="81"/>
      <c r="AU38044" s="25"/>
    </row>
    <row r="38045">
      <c r="D38045" s="10"/>
      <c r="E38045" s="10"/>
      <c r="G38045" s="81"/>
      <c r="AU38045" s="25"/>
    </row>
    <row r="38046">
      <c r="D38046" s="10"/>
      <c r="E38046" s="10"/>
      <c r="G38046" s="81"/>
      <c r="AU38046" s="25"/>
    </row>
    <row r="38047">
      <c r="D38047" s="10"/>
      <c r="E38047" s="10"/>
      <c r="G38047" s="81"/>
      <c r="AU38047" s="25"/>
    </row>
    <row r="38048">
      <c r="D38048" s="10"/>
      <c r="E38048" s="10"/>
      <c r="G38048" s="81"/>
      <c r="AU38048" s="25"/>
    </row>
    <row r="38049">
      <c r="D38049" s="10"/>
      <c r="E38049" s="10"/>
      <c r="G38049" s="81"/>
      <c r="AU38049" s="25"/>
    </row>
    <row r="38050">
      <c r="D38050" s="10"/>
      <c r="E38050" s="10"/>
      <c r="G38050" s="81"/>
      <c r="AU38050" s="25"/>
    </row>
    <row r="38051">
      <c r="D38051" s="10"/>
      <c r="E38051" s="10"/>
      <c r="G38051" s="81"/>
      <c r="AU38051" s="25"/>
    </row>
    <row r="38052">
      <c r="D38052" s="10"/>
      <c r="E38052" s="10"/>
      <c r="G38052" s="81"/>
      <c r="AU38052" s="25"/>
    </row>
    <row r="38053">
      <c r="D38053" s="10"/>
      <c r="E38053" s="10"/>
      <c r="G38053" s="81"/>
      <c r="AU38053" s="25"/>
    </row>
    <row r="38054">
      <c r="D38054" s="10"/>
      <c r="E38054" s="10"/>
      <c r="G38054" s="81"/>
      <c r="AU38054" s="25"/>
    </row>
    <row r="38055">
      <c r="D38055" s="10"/>
      <c r="E38055" s="10"/>
      <c r="G38055" s="81"/>
      <c r="AU38055" s="25"/>
    </row>
    <row r="38056">
      <c r="D38056" s="10"/>
      <c r="E38056" s="10"/>
      <c r="G38056" s="81"/>
      <c r="AU38056" s="25"/>
    </row>
    <row r="38057">
      <c r="D38057" s="10"/>
      <c r="E38057" s="10"/>
      <c r="G38057" s="81"/>
      <c r="AU38057" s="25"/>
    </row>
    <row r="38058">
      <c r="D38058" s="10"/>
      <c r="E38058" s="10"/>
      <c r="G38058" s="81"/>
      <c r="AU38058" s="25"/>
    </row>
    <row r="38059">
      <c r="D38059" s="10"/>
      <c r="E38059" s="10"/>
      <c r="G38059" s="81"/>
      <c r="AU38059" s="25"/>
    </row>
    <row r="38060">
      <c r="D38060" s="10"/>
      <c r="E38060" s="10"/>
      <c r="G38060" s="81"/>
      <c r="AU38060" s="25"/>
    </row>
    <row r="38061">
      <c r="D38061" s="10"/>
      <c r="E38061" s="10"/>
      <c r="G38061" s="81"/>
      <c r="AU38061" s="25"/>
    </row>
    <row r="38062">
      <c r="D38062" s="10"/>
      <c r="E38062" s="10"/>
      <c r="G38062" s="81"/>
      <c r="AU38062" s="25"/>
    </row>
    <row r="38063">
      <c r="D38063" s="10"/>
      <c r="E38063" s="10"/>
      <c r="G38063" s="81"/>
      <c r="AU38063" s="25"/>
    </row>
    <row r="38064">
      <c r="D38064" s="10"/>
      <c r="E38064" s="10"/>
      <c r="G38064" s="81"/>
      <c r="AU38064" s="25"/>
    </row>
    <row r="38065">
      <c r="D38065" s="10"/>
      <c r="E38065" s="10"/>
      <c r="G38065" s="81"/>
      <c r="AU38065" s="25"/>
    </row>
    <row r="38066">
      <c r="D38066" s="10"/>
      <c r="E38066" s="10"/>
      <c r="G38066" s="81"/>
      <c r="AU38066" s="25"/>
    </row>
    <row r="38067">
      <c r="D38067" s="10"/>
      <c r="E38067" s="10"/>
      <c r="G38067" s="81"/>
      <c r="AU38067" s="25"/>
    </row>
    <row r="38068">
      <c r="D38068" s="10"/>
      <c r="E38068" s="10"/>
      <c r="G38068" s="81"/>
      <c r="AU38068" s="25"/>
    </row>
    <row r="38069">
      <c r="D38069" s="10"/>
      <c r="E38069" s="10"/>
      <c r="G38069" s="81"/>
      <c r="AU38069" s="25"/>
    </row>
    <row r="38070">
      <c r="D38070" s="10"/>
      <c r="E38070" s="10"/>
      <c r="G38070" s="81"/>
      <c r="AU38070" s="25"/>
    </row>
    <row r="38071">
      <c r="D38071" s="10"/>
      <c r="E38071" s="10"/>
      <c r="G38071" s="81"/>
      <c r="AU38071" s="25"/>
    </row>
    <row r="38072">
      <c r="D38072" s="10"/>
      <c r="E38072" s="10"/>
      <c r="G38072" s="81"/>
      <c r="AU38072" s="25"/>
    </row>
    <row r="38073">
      <c r="D38073" s="10"/>
      <c r="E38073" s="10"/>
      <c r="G38073" s="81"/>
      <c r="AU38073" s="25"/>
    </row>
    <row r="38074">
      <c r="D38074" s="10"/>
      <c r="E38074" s="10"/>
      <c r="G38074" s="81"/>
      <c r="AU38074" s="25"/>
    </row>
    <row r="38075">
      <c r="D38075" s="10"/>
      <c r="E38075" s="10"/>
      <c r="G38075" s="81"/>
      <c r="AU38075" s="25"/>
    </row>
    <row r="38076">
      <c r="D38076" s="10"/>
      <c r="E38076" s="10"/>
      <c r="G38076" s="81"/>
      <c r="AU38076" s="25"/>
    </row>
    <row r="38077">
      <c r="D38077" s="10"/>
      <c r="E38077" s="10"/>
      <c r="G38077" s="81"/>
      <c r="AU38077" s="25"/>
    </row>
    <row r="38078">
      <c r="D38078" s="10"/>
      <c r="E38078" s="10"/>
      <c r="G38078" s="81"/>
      <c r="AU38078" s="25"/>
    </row>
    <row r="38079">
      <c r="D38079" s="10"/>
      <c r="E38079" s="10"/>
      <c r="G38079" s="81"/>
      <c r="AU38079" s="25"/>
    </row>
    <row r="38080">
      <c r="D38080" s="10"/>
      <c r="E38080" s="10"/>
      <c r="G38080" s="81"/>
      <c r="AU38080" s="25"/>
    </row>
    <row r="38081">
      <c r="D38081" s="10"/>
      <c r="E38081" s="10"/>
      <c r="G38081" s="81"/>
      <c r="AU38081" s="25"/>
    </row>
    <row r="38082">
      <c r="D38082" s="10"/>
      <c r="E38082" s="10"/>
      <c r="G38082" s="81"/>
      <c r="AU38082" s="25"/>
    </row>
    <row r="38083">
      <c r="D38083" s="10"/>
      <c r="E38083" s="10"/>
      <c r="G38083" s="81"/>
      <c r="AU38083" s="25"/>
    </row>
    <row r="38084">
      <c r="D38084" s="10"/>
      <c r="E38084" s="10"/>
      <c r="G38084" s="81"/>
      <c r="AU38084" s="25"/>
    </row>
    <row r="38085">
      <c r="D38085" s="10"/>
      <c r="E38085" s="10"/>
      <c r="G38085" s="81"/>
      <c r="AU38085" s="25"/>
    </row>
    <row r="38086">
      <c r="D38086" s="10"/>
      <c r="E38086" s="10"/>
      <c r="G38086" s="81"/>
      <c r="AU38086" s="25"/>
    </row>
    <row r="38087">
      <c r="D38087" s="10"/>
      <c r="E38087" s="10"/>
      <c r="G38087" s="81"/>
      <c r="AU38087" s="25"/>
    </row>
    <row r="38088">
      <c r="D38088" s="10"/>
      <c r="E38088" s="10"/>
      <c r="G38088" s="81"/>
      <c r="AU38088" s="25"/>
    </row>
    <row r="38089">
      <c r="D38089" s="10"/>
      <c r="E38089" s="10"/>
      <c r="G38089" s="81"/>
      <c r="AU38089" s="25"/>
    </row>
    <row r="38090">
      <c r="D38090" s="10"/>
      <c r="E38090" s="10"/>
      <c r="G38090" s="81"/>
      <c r="AU38090" s="25"/>
    </row>
    <row r="38091">
      <c r="D38091" s="10"/>
      <c r="E38091" s="10"/>
      <c r="G38091" s="81"/>
      <c r="AU38091" s="25"/>
    </row>
    <row r="38092">
      <c r="D38092" s="10"/>
      <c r="E38092" s="10"/>
      <c r="G38092" s="81"/>
      <c r="AU38092" s="25"/>
    </row>
    <row r="38093">
      <c r="D38093" s="10"/>
      <c r="E38093" s="10"/>
      <c r="G38093" s="81"/>
      <c r="AU38093" s="25"/>
    </row>
    <row r="38094">
      <c r="D38094" s="10"/>
      <c r="E38094" s="10"/>
      <c r="G38094" s="81"/>
      <c r="AU38094" s="25"/>
    </row>
    <row r="38095">
      <c r="D38095" s="10"/>
      <c r="E38095" s="10"/>
      <c r="G38095" s="81"/>
      <c r="AU38095" s="25"/>
    </row>
    <row r="38096">
      <c r="D38096" s="10"/>
      <c r="E38096" s="10"/>
      <c r="G38096" s="81"/>
      <c r="AU38096" s="25"/>
    </row>
    <row r="38097">
      <c r="D38097" s="10"/>
      <c r="E38097" s="10"/>
      <c r="G38097" s="81"/>
      <c r="AU38097" s="25"/>
    </row>
    <row r="38098">
      <c r="D38098" s="10"/>
      <c r="E38098" s="10"/>
      <c r="G38098" s="81"/>
      <c r="AU38098" s="25"/>
    </row>
    <row r="38099">
      <c r="D38099" s="10"/>
      <c r="E38099" s="10"/>
      <c r="G38099" s="81"/>
      <c r="AU38099" s="25"/>
    </row>
    <row r="38100">
      <c r="D38100" s="10"/>
      <c r="E38100" s="10"/>
      <c r="G38100" s="81"/>
      <c r="AU38100" s="25"/>
    </row>
    <row r="38101">
      <c r="D38101" s="10"/>
      <c r="E38101" s="10"/>
      <c r="G38101" s="81"/>
      <c r="AU38101" s="25"/>
    </row>
    <row r="38102">
      <c r="D38102" s="10"/>
      <c r="E38102" s="10"/>
      <c r="G38102" s="81"/>
      <c r="AU38102" s="25"/>
    </row>
    <row r="38103">
      <c r="D38103" s="10"/>
      <c r="E38103" s="10"/>
      <c r="G38103" s="81"/>
      <c r="AU38103" s="25"/>
    </row>
    <row r="38104">
      <c r="D38104" s="10"/>
      <c r="E38104" s="10"/>
      <c r="G38104" s="81"/>
      <c r="AU38104" s="25"/>
    </row>
    <row r="38105">
      <c r="D38105" s="10"/>
      <c r="E38105" s="10"/>
      <c r="G38105" s="81"/>
      <c r="AU38105" s="25"/>
    </row>
    <row r="38106">
      <c r="D38106" s="10"/>
      <c r="E38106" s="10"/>
      <c r="G38106" s="81"/>
      <c r="AU38106" s="25"/>
    </row>
    <row r="38107">
      <c r="D38107" s="10"/>
      <c r="E38107" s="10"/>
      <c r="G38107" s="81"/>
      <c r="AU38107" s="25"/>
    </row>
    <row r="38108">
      <c r="D38108" s="10"/>
      <c r="E38108" s="10"/>
      <c r="G38108" s="81"/>
      <c r="AU38108" s="25"/>
    </row>
    <row r="38109">
      <c r="D38109" s="10"/>
      <c r="E38109" s="10"/>
      <c r="G38109" s="81"/>
      <c r="AU38109" s="25"/>
    </row>
    <row r="38110">
      <c r="D38110" s="10"/>
      <c r="E38110" s="10"/>
      <c r="G38110" s="81"/>
      <c r="AU38110" s="25"/>
    </row>
    <row r="38111">
      <c r="D38111" s="10"/>
      <c r="E38111" s="10"/>
      <c r="G38111" s="81"/>
      <c r="AU38111" s="25"/>
    </row>
    <row r="38112">
      <c r="D38112" s="10"/>
      <c r="E38112" s="10"/>
      <c r="G38112" s="81"/>
      <c r="AU38112" s="25"/>
    </row>
    <row r="38113">
      <c r="D38113" s="10"/>
      <c r="E38113" s="10"/>
      <c r="G38113" s="81"/>
      <c r="AU38113" s="25"/>
    </row>
    <row r="38114">
      <c r="D38114" s="10"/>
      <c r="E38114" s="10"/>
      <c r="G38114" s="81"/>
      <c r="AU38114" s="25"/>
    </row>
    <row r="38115">
      <c r="D38115" s="10"/>
      <c r="E38115" s="10"/>
      <c r="G38115" s="81"/>
      <c r="AU38115" s="25"/>
    </row>
    <row r="38116">
      <c r="D38116" s="10"/>
      <c r="E38116" s="10"/>
      <c r="G38116" s="81"/>
      <c r="AU38116" s="25"/>
    </row>
    <row r="38117">
      <c r="D38117" s="10"/>
      <c r="E38117" s="10"/>
      <c r="G38117" s="81"/>
      <c r="AU38117" s="25"/>
    </row>
    <row r="38118">
      <c r="D38118" s="10"/>
      <c r="E38118" s="10"/>
      <c r="G38118" s="81"/>
      <c r="AU38118" s="25"/>
    </row>
    <row r="38119">
      <c r="D38119" s="10"/>
      <c r="E38119" s="10"/>
      <c r="G38119" s="81"/>
      <c r="AU38119" s="25"/>
    </row>
    <row r="38120">
      <c r="D38120" s="10"/>
      <c r="E38120" s="10"/>
      <c r="G38120" s="81"/>
      <c r="AU38120" s="25"/>
    </row>
    <row r="38121">
      <c r="D38121" s="10"/>
      <c r="E38121" s="10"/>
      <c r="G38121" s="81"/>
      <c r="AU38121" s="25"/>
    </row>
    <row r="38122">
      <c r="D38122" s="10"/>
      <c r="E38122" s="10"/>
      <c r="G38122" s="81"/>
      <c r="AU38122" s="25"/>
    </row>
    <row r="38123">
      <c r="D38123" s="10"/>
      <c r="E38123" s="10"/>
      <c r="G38123" s="81"/>
      <c r="AU38123" s="25"/>
    </row>
    <row r="38124">
      <c r="D38124" s="10"/>
      <c r="E38124" s="10"/>
      <c r="G38124" s="81"/>
      <c r="AU38124" s="25"/>
    </row>
    <row r="38125">
      <c r="D38125" s="10"/>
      <c r="E38125" s="10"/>
      <c r="G38125" s="81"/>
      <c r="AU38125" s="25"/>
    </row>
    <row r="38126">
      <c r="D38126" s="10"/>
      <c r="E38126" s="10"/>
      <c r="G38126" s="81"/>
      <c r="AU38126" s="25"/>
    </row>
    <row r="38127">
      <c r="D38127" s="10"/>
      <c r="E38127" s="10"/>
      <c r="G38127" s="81"/>
      <c r="AU38127" s="25"/>
    </row>
    <row r="38128">
      <c r="D38128" s="10"/>
      <c r="E38128" s="10"/>
      <c r="G38128" s="81"/>
      <c r="AU38128" s="25"/>
    </row>
    <row r="38129">
      <c r="D38129" s="10"/>
      <c r="E38129" s="10"/>
      <c r="G38129" s="81"/>
      <c r="AU38129" s="25"/>
    </row>
    <row r="38130">
      <c r="D38130" s="10"/>
      <c r="E38130" s="10"/>
      <c r="G38130" s="81"/>
      <c r="AU38130" s="25"/>
    </row>
    <row r="38131">
      <c r="D38131" s="10"/>
      <c r="E38131" s="10"/>
      <c r="G38131" s="81"/>
      <c r="AU38131" s="25"/>
    </row>
    <row r="38132">
      <c r="D38132" s="10"/>
      <c r="E38132" s="10"/>
      <c r="G38132" s="81"/>
      <c r="AU38132" s="25"/>
    </row>
    <row r="38133">
      <c r="D38133" s="10"/>
      <c r="E38133" s="10"/>
      <c r="G38133" s="81"/>
      <c r="AU38133" s="25"/>
    </row>
    <row r="38134">
      <c r="D38134" s="10"/>
      <c r="E38134" s="10"/>
      <c r="G38134" s="81"/>
      <c r="AU38134" s="25"/>
    </row>
    <row r="38135">
      <c r="D38135" s="10"/>
      <c r="E38135" s="10"/>
      <c r="G38135" s="81"/>
      <c r="AU38135" s="25"/>
    </row>
    <row r="38136">
      <c r="D38136" s="10"/>
      <c r="E38136" s="10"/>
      <c r="G38136" s="81"/>
      <c r="AU38136" s="25"/>
    </row>
    <row r="38137">
      <c r="D38137" s="10"/>
      <c r="E38137" s="10"/>
      <c r="G38137" s="81"/>
      <c r="AU38137" s="25"/>
    </row>
    <row r="38138">
      <c r="D38138" s="10"/>
      <c r="E38138" s="10"/>
      <c r="G38138" s="81"/>
      <c r="AU38138" s="25"/>
    </row>
    <row r="38139">
      <c r="D38139" s="10"/>
      <c r="E38139" s="10"/>
      <c r="G38139" s="81"/>
      <c r="AU38139" s="25"/>
    </row>
    <row r="38140">
      <c r="D38140" s="10"/>
      <c r="E38140" s="10"/>
      <c r="G38140" s="81"/>
      <c r="AU38140" s="25"/>
    </row>
    <row r="38141">
      <c r="D38141" s="10"/>
      <c r="E38141" s="10"/>
      <c r="G38141" s="81"/>
      <c r="AU38141" s="25"/>
    </row>
    <row r="38142">
      <c r="D38142" s="10"/>
      <c r="E38142" s="10"/>
      <c r="G38142" s="81"/>
      <c r="AU38142" s="25"/>
    </row>
    <row r="38143">
      <c r="D38143" s="10"/>
      <c r="E38143" s="10"/>
      <c r="G38143" s="81"/>
      <c r="AU38143" s="25"/>
    </row>
    <row r="38144">
      <c r="D38144" s="10"/>
      <c r="E38144" s="10"/>
      <c r="G38144" s="81"/>
      <c r="AU38144" s="25"/>
    </row>
    <row r="38145">
      <c r="D38145" s="10"/>
      <c r="E38145" s="10"/>
      <c r="G38145" s="81"/>
      <c r="AU38145" s="25"/>
    </row>
    <row r="38146">
      <c r="D38146" s="10"/>
      <c r="E38146" s="10"/>
      <c r="G38146" s="81"/>
      <c r="AU38146" s="25"/>
    </row>
    <row r="38147">
      <c r="D38147" s="10"/>
      <c r="E38147" s="10"/>
      <c r="G38147" s="81"/>
      <c r="AU38147" s="25"/>
    </row>
    <row r="38148">
      <c r="D38148" s="10"/>
      <c r="E38148" s="10"/>
      <c r="G38148" s="81"/>
      <c r="AU38148" s="25"/>
    </row>
    <row r="38149">
      <c r="D38149" s="10"/>
      <c r="E38149" s="10"/>
      <c r="G38149" s="81"/>
      <c r="AU38149" s="25"/>
    </row>
    <row r="38150">
      <c r="D38150" s="10"/>
      <c r="E38150" s="10"/>
      <c r="G38150" s="81"/>
      <c r="AU38150" s="25"/>
    </row>
    <row r="38151">
      <c r="D38151" s="10"/>
      <c r="E38151" s="10"/>
      <c r="G38151" s="81"/>
      <c r="AU38151" s="25"/>
    </row>
    <row r="38152">
      <c r="D38152" s="10"/>
      <c r="E38152" s="10"/>
      <c r="G38152" s="81"/>
      <c r="AU38152" s="25"/>
    </row>
    <row r="38153">
      <c r="D38153" s="10"/>
      <c r="E38153" s="10"/>
      <c r="G38153" s="81"/>
      <c r="AU38153" s="25"/>
    </row>
    <row r="38154">
      <c r="D38154" s="10"/>
      <c r="E38154" s="10"/>
      <c r="G38154" s="81"/>
      <c r="AU38154" s="25"/>
    </row>
    <row r="38155">
      <c r="D38155" s="10"/>
      <c r="E38155" s="10"/>
      <c r="G38155" s="81"/>
      <c r="AU38155" s="25"/>
    </row>
    <row r="38156">
      <c r="D38156" s="10"/>
      <c r="E38156" s="10"/>
      <c r="G38156" s="81"/>
      <c r="AU38156" s="25"/>
    </row>
    <row r="38157">
      <c r="D38157" s="10"/>
      <c r="E38157" s="10"/>
      <c r="G38157" s="81"/>
      <c r="AU38157" s="25"/>
    </row>
    <row r="38158">
      <c r="D38158" s="10"/>
      <c r="E38158" s="10"/>
      <c r="G38158" s="81"/>
      <c r="AU38158" s="25"/>
    </row>
    <row r="38159">
      <c r="D38159" s="10"/>
      <c r="E38159" s="10"/>
      <c r="G38159" s="81"/>
      <c r="AU38159" s="25"/>
    </row>
    <row r="38160">
      <c r="D38160" s="10"/>
      <c r="E38160" s="10"/>
      <c r="G38160" s="81"/>
      <c r="AU38160" s="25"/>
    </row>
    <row r="38161">
      <c r="D38161" s="10"/>
      <c r="E38161" s="10"/>
      <c r="G38161" s="81"/>
      <c r="AU38161" s="25"/>
    </row>
    <row r="38162">
      <c r="D38162" s="10"/>
      <c r="E38162" s="10"/>
      <c r="G38162" s="81"/>
      <c r="AU38162" s="25"/>
    </row>
    <row r="38163">
      <c r="D38163" s="10"/>
      <c r="E38163" s="10"/>
      <c r="G38163" s="81"/>
      <c r="AU38163" s="25"/>
    </row>
    <row r="38164">
      <c r="D38164" s="10"/>
      <c r="E38164" s="10"/>
      <c r="G38164" s="81"/>
      <c r="AU38164" s="25"/>
    </row>
    <row r="38165">
      <c r="D38165" s="10"/>
      <c r="E38165" s="10"/>
      <c r="G38165" s="81"/>
      <c r="AU38165" s="25"/>
    </row>
    <row r="38166">
      <c r="D38166" s="10"/>
      <c r="E38166" s="10"/>
      <c r="G38166" s="81"/>
      <c r="AU38166" s="25"/>
    </row>
    <row r="38167">
      <c r="D38167" s="10"/>
      <c r="E38167" s="10"/>
      <c r="G38167" s="81"/>
      <c r="AU38167" s="25"/>
    </row>
    <row r="38168">
      <c r="D38168" s="10"/>
      <c r="E38168" s="10"/>
      <c r="G38168" s="81"/>
      <c r="AU38168" s="25"/>
    </row>
    <row r="38169">
      <c r="D38169" s="10"/>
      <c r="E38169" s="10"/>
      <c r="G38169" s="81"/>
      <c r="AU38169" s="25"/>
    </row>
    <row r="38170">
      <c r="D38170" s="10"/>
      <c r="E38170" s="10"/>
      <c r="G38170" s="81"/>
      <c r="AU38170" s="25"/>
    </row>
    <row r="38171">
      <c r="D38171" s="10"/>
      <c r="E38171" s="10"/>
      <c r="G38171" s="81"/>
      <c r="AU38171" s="25"/>
    </row>
    <row r="38172">
      <c r="D38172" s="10"/>
      <c r="E38172" s="10"/>
      <c r="G38172" s="81"/>
      <c r="AU38172" s="25"/>
    </row>
    <row r="38173">
      <c r="D38173" s="10"/>
      <c r="E38173" s="10"/>
      <c r="G38173" s="81"/>
      <c r="AU38173" s="25"/>
    </row>
    <row r="38174">
      <c r="D38174" s="10"/>
      <c r="E38174" s="10"/>
      <c r="G38174" s="81"/>
      <c r="AU38174" s="25"/>
    </row>
    <row r="38175">
      <c r="D38175" s="10"/>
      <c r="E38175" s="10"/>
      <c r="G38175" s="81"/>
      <c r="AU38175" s="25"/>
    </row>
    <row r="38176">
      <c r="D38176" s="10"/>
      <c r="E38176" s="10"/>
      <c r="G38176" s="81"/>
      <c r="AU38176" s="25"/>
    </row>
    <row r="38177">
      <c r="D38177" s="10"/>
      <c r="E38177" s="10"/>
      <c r="G38177" s="81"/>
      <c r="AU38177" s="25"/>
    </row>
    <row r="38178">
      <c r="D38178" s="10"/>
      <c r="E38178" s="10"/>
      <c r="G38178" s="81"/>
      <c r="AU38178" s="25"/>
    </row>
    <row r="38179">
      <c r="D38179" s="10"/>
      <c r="E38179" s="10"/>
      <c r="G38179" s="81"/>
      <c r="AU38179" s="25"/>
    </row>
    <row r="38180">
      <c r="D38180" s="10"/>
      <c r="E38180" s="10"/>
      <c r="G38180" s="81"/>
      <c r="AU38180" s="25"/>
    </row>
    <row r="38181">
      <c r="D38181" s="10"/>
      <c r="E38181" s="10"/>
      <c r="G38181" s="81"/>
      <c r="AU38181" s="25"/>
    </row>
    <row r="38182">
      <c r="D38182" s="10"/>
      <c r="E38182" s="10"/>
      <c r="G38182" s="81"/>
      <c r="AU38182" s="25"/>
    </row>
    <row r="38183">
      <c r="D38183" s="10"/>
      <c r="E38183" s="10"/>
      <c r="G38183" s="81"/>
      <c r="AU38183" s="25"/>
    </row>
    <row r="38184">
      <c r="D38184" s="10"/>
      <c r="E38184" s="10"/>
      <c r="G38184" s="81"/>
      <c r="AU38184" s="25"/>
    </row>
    <row r="38185">
      <c r="D38185" s="10"/>
      <c r="E38185" s="10"/>
      <c r="G38185" s="81"/>
      <c r="AU38185" s="25"/>
    </row>
    <row r="38186">
      <c r="D38186" s="10"/>
      <c r="E38186" s="10"/>
      <c r="G38186" s="81"/>
      <c r="AU38186" s="25"/>
    </row>
    <row r="38187">
      <c r="D38187" s="10"/>
      <c r="E38187" s="10"/>
      <c r="G38187" s="81"/>
      <c r="AU38187" s="25"/>
    </row>
    <row r="38188">
      <c r="D38188" s="10"/>
      <c r="E38188" s="10"/>
      <c r="G38188" s="81"/>
      <c r="AU38188" s="25"/>
    </row>
    <row r="38189">
      <c r="D38189" s="10"/>
      <c r="E38189" s="10"/>
      <c r="G38189" s="81"/>
      <c r="AU38189" s="25"/>
    </row>
    <row r="38190">
      <c r="D38190" s="10"/>
      <c r="E38190" s="10"/>
      <c r="G38190" s="81"/>
      <c r="AU38190" s="25"/>
    </row>
    <row r="38191">
      <c r="D38191" s="10"/>
      <c r="E38191" s="10"/>
      <c r="G38191" s="81"/>
      <c r="AU38191" s="25"/>
    </row>
    <row r="38192">
      <c r="D38192" s="10"/>
      <c r="E38192" s="10"/>
      <c r="G38192" s="81"/>
      <c r="AU38192" s="25"/>
    </row>
    <row r="38193">
      <c r="D38193" s="10"/>
      <c r="E38193" s="10"/>
      <c r="G38193" s="81"/>
      <c r="AU38193" s="25"/>
    </row>
    <row r="38194">
      <c r="D38194" s="10"/>
      <c r="E38194" s="10"/>
      <c r="G38194" s="81"/>
      <c r="AU38194" s="25"/>
    </row>
    <row r="38195">
      <c r="D38195" s="10"/>
      <c r="E38195" s="10"/>
      <c r="G38195" s="81"/>
      <c r="AU38195" s="25"/>
    </row>
    <row r="38196">
      <c r="D38196" s="10"/>
      <c r="E38196" s="10"/>
      <c r="G38196" s="81"/>
      <c r="AU38196" s="25"/>
    </row>
    <row r="38197">
      <c r="D38197" s="10"/>
      <c r="E38197" s="10"/>
      <c r="G38197" s="81"/>
      <c r="AU38197" s="25"/>
    </row>
    <row r="38198">
      <c r="D38198" s="10"/>
      <c r="E38198" s="10"/>
      <c r="G38198" s="81"/>
      <c r="AU38198" s="25"/>
    </row>
    <row r="38199">
      <c r="D38199" s="10"/>
      <c r="E38199" s="10"/>
      <c r="G38199" s="81"/>
      <c r="AU38199" s="25"/>
    </row>
    <row r="38200">
      <c r="D38200" s="10"/>
      <c r="E38200" s="10"/>
      <c r="G38200" s="81"/>
      <c r="AU38200" s="25"/>
    </row>
    <row r="38201">
      <c r="D38201" s="10"/>
      <c r="E38201" s="10"/>
      <c r="G38201" s="81"/>
      <c r="AU38201" s="25"/>
    </row>
    <row r="38202">
      <c r="D38202" s="10"/>
      <c r="E38202" s="10"/>
      <c r="G38202" s="81"/>
      <c r="AU38202" s="25"/>
    </row>
    <row r="38203">
      <c r="D38203" s="10"/>
      <c r="E38203" s="10"/>
      <c r="G38203" s="81"/>
      <c r="AU38203" s="25"/>
    </row>
    <row r="38204">
      <c r="D38204" s="10"/>
      <c r="E38204" s="10"/>
      <c r="G38204" s="81"/>
      <c r="AU38204" s="25"/>
    </row>
    <row r="38205">
      <c r="D38205" s="10"/>
      <c r="E38205" s="10"/>
      <c r="G38205" s="81"/>
      <c r="AU38205" s="25"/>
    </row>
    <row r="38206">
      <c r="D38206" s="10"/>
      <c r="E38206" s="10"/>
      <c r="G38206" s="81"/>
      <c r="AU38206" s="25"/>
    </row>
    <row r="38207">
      <c r="D38207" s="10"/>
      <c r="E38207" s="10"/>
      <c r="G38207" s="81"/>
      <c r="AU38207" s="25"/>
    </row>
    <row r="38208">
      <c r="D38208" s="10"/>
      <c r="E38208" s="10"/>
      <c r="G38208" s="81"/>
      <c r="AU38208" s="25"/>
    </row>
    <row r="38209">
      <c r="D38209" s="10"/>
      <c r="E38209" s="10"/>
      <c r="G38209" s="81"/>
      <c r="AU38209" s="25"/>
    </row>
    <row r="38210">
      <c r="D38210" s="10"/>
      <c r="E38210" s="10"/>
      <c r="G38210" s="81"/>
      <c r="AU38210" s="25"/>
    </row>
    <row r="38211">
      <c r="D38211" s="10"/>
      <c r="E38211" s="10"/>
      <c r="G38211" s="81"/>
      <c r="AU38211" s="25"/>
    </row>
    <row r="38212">
      <c r="D38212" s="10"/>
      <c r="E38212" s="10"/>
      <c r="G38212" s="81"/>
      <c r="AU38212" s="25"/>
    </row>
    <row r="38213">
      <c r="D38213" s="10"/>
      <c r="E38213" s="10"/>
      <c r="G38213" s="81"/>
      <c r="AU38213" s="25"/>
    </row>
    <row r="38214">
      <c r="D38214" s="10"/>
      <c r="E38214" s="10"/>
      <c r="G38214" s="81"/>
      <c r="AU38214" s="25"/>
    </row>
    <row r="38215">
      <c r="D38215" s="10"/>
      <c r="E38215" s="10"/>
      <c r="G38215" s="81"/>
      <c r="AU38215" s="25"/>
    </row>
    <row r="38216">
      <c r="D38216" s="10"/>
      <c r="E38216" s="10"/>
      <c r="G38216" s="81"/>
      <c r="AU38216" s="25"/>
    </row>
    <row r="38217">
      <c r="D38217" s="10"/>
      <c r="E38217" s="10"/>
      <c r="G38217" s="81"/>
      <c r="AU38217" s="25"/>
    </row>
    <row r="38218">
      <c r="D38218" s="10"/>
      <c r="E38218" s="10"/>
      <c r="G38218" s="81"/>
      <c r="AU38218" s="25"/>
    </row>
    <row r="38219">
      <c r="D38219" s="10"/>
      <c r="E38219" s="10"/>
      <c r="G38219" s="81"/>
      <c r="AU38219" s="25"/>
    </row>
    <row r="38220">
      <c r="D38220" s="10"/>
      <c r="E38220" s="10"/>
      <c r="G38220" s="81"/>
      <c r="AU38220" s="25"/>
    </row>
    <row r="38221">
      <c r="D38221" s="10"/>
      <c r="E38221" s="10"/>
      <c r="G38221" s="81"/>
      <c r="AU38221" s="25"/>
    </row>
    <row r="38222">
      <c r="D38222" s="10"/>
      <c r="E38222" s="10"/>
      <c r="G38222" s="81"/>
      <c r="AU38222" s="25"/>
    </row>
    <row r="38223">
      <c r="D38223" s="10"/>
      <c r="E38223" s="10"/>
      <c r="G38223" s="81"/>
      <c r="AU38223" s="25"/>
    </row>
    <row r="38224">
      <c r="D38224" s="10"/>
      <c r="E38224" s="10"/>
      <c r="G38224" s="81"/>
      <c r="AU38224" s="25"/>
    </row>
    <row r="38225">
      <c r="D38225" s="10"/>
      <c r="E38225" s="10"/>
      <c r="G38225" s="81"/>
      <c r="AU38225" s="25"/>
    </row>
    <row r="38226">
      <c r="D38226" s="10"/>
      <c r="E38226" s="10"/>
      <c r="G38226" s="81"/>
      <c r="AU38226" s="25"/>
    </row>
    <row r="38227">
      <c r="D38227" s="10"/>
      <c r="E38227" s="10"/>
      <c r="G38227" s="81"/>
      <c r="AU38227" s="25"/>
    </row>
    <row r="38228">
      <c r="D38228" s="10"/>
      <c r="E38228" s="10"/>
      <c r="G38228" s="81"/>
      <c r="AU38228" s="25"/>
    </row>
    <row r="38229">
      <c r="D38229" s="10"/>
      <c r="E38229" s="10"/>
      <c r="G38229" s="81"/>
      <c r="AU38229" s="25"/>
    </row>
    <row r="38230">
      <c r="D38230" s="10"/>
      <c r="E38230" s="10"/>
      <c r="G38230" s="81"/>
      <c r="AU38230" s="25"/>
    </row>
    <row r="38231">
      <c r="D38231" s="10"/>
      <c r="E38231" s="10"/>
      <c r="G38231" s="81"/>
      <c r="AU38231" s="25"/>
    </row>
    <row r="38232">
      <c r="D38232" s="10"/>
      <c r="E38232" s="10"/>
      <c r="G38232" s="81"/>
      <c r="AU38232" s="25"/>
    </row>
    <row r="38233">
      <c r="D38233" s="10"/>
      <c r="E38233" s="10"/>
      <c r="G38233" s="81"/>
      <c r="AU38233" s="25"/>
    </row>
    <row r="38234">
      <c r="D38234" s="10"/>
      <c r="E38234" s="10"/>
      <c r="G38234" s="81"/>
      <c r="AU38234" s="25"/>
    </row>
    <row r="38235">
      <c r="D38235" s="10"/>
      <c r="E38235" s="10"/>
      <c r="G38235" s="81"/>
      <c r="AU38235" s="25"/>
    </row>
    <row r="38236">
      <c r="D38236" s="10"/>
      <c r="E38236" s="10"/>
      <c r="G38236" s="81"/>
      <c r="AU38236" s="25"/>
    </row>
    <row r="38237">
      <c r="D38237" s="10"/>
      <c r="E38237" s="10"/>
      <c r="G38237" s="81"/>
      <c r="AU38237" s="25"/>
    </row>
    <row r="38238">
      <c r="D38238" s="10"/>
      <c r="E38238" s="10"/>
      <c r="G38238" s="81"/>
      <c r="AU38238" s="25"/>
    </row>
    <row r="38239">
      <c r="D38239" s="10"/>
      <c r="E38239" s="10"/>
      <c r="G38239" s="81"/>
      <c r="AU38239" s="25"/>
    </row>
    <row r="38240">
      <c r="D38240" s="10"/>
      <c r="E38240" s="10"/>
      <c r="G38240" s="81"/>
      <c r="AU38240" s="25"/>
    </row>
    <row r="38241">
      <c r="D38241" s="10"/>
      <c r="E38241" s="10"/>
      <c r="G38241" s="81"/>
      <c r="AU38241" s="25"/>
    </row>
    <row r="38242">
      <c r="D38242" s="10"/>
      <c r="E38242" s="10"/>
      <c r="G38242" s="81"/>
      <c r="AU38242" s="25"/>
    </row>
    <row r="38243">
      <c r="D38243" s="10"/>
      <c r="E38243" s="10"/>
      <c r="G38243" s="81"/>
      <c r="AU38243" s="25"/>
    </row>
    <row r="38244">
      <c r="D38244" s="10"/>
      <c r="E38244" s="10"/>
      <c r="G38244" s="81"/>
      <c r="AU38244" s="25"/>
    </row>
    <row r="38245">
      <c r="D38245" s="10"/>
      <c r="E38245" s="10"/>
      <c r="G38245" s="81"/>
      <c r="AU38245" s="25"/>
    </row>
    <row r="38246">
      <c r="D38246" s="10"/>
      <c r="E38246" s="10"/>
      <c r="G38246" s="81"/>
      <c r="AU38246" s="25"/>
    </row>
    <row r="38247">
      <c r="D38247" s="10"/>
      <c r="E38247" s="10"/>
      <c r="G38247" s="81"/>
      <c r="AU38247" s="25"/>
    </row>
    <row r="38248">
      <c r="D38248" s="10"/>
      <c r="E38248" s="10"/>
      <c r="G38248" s="81"/>
      <c r="AU38248" s="25"/>
    </row>
    <row r="38249">
      <c r="D38249" s="10"/>
      <c r="E38249" s="10"/>
      <c r="G38249" s="81"/>
      <c r="AU38249" s="25"/>
    </row>
    <row r="38250">
      <c r="D38250" s="10"/>
      <c r="E38250" s="10"/>
      <c r="G38250" s="81"/>
      <c r="AU38250" s="25"/>
    </row>
    <row r="38251">
      <c r="D38251" s="10"/>
      <c r="E38251" s="10"/>
      <c r="G38251" s="81"/>
      <c r="AU38251" s="25"/>
    </row>
    <row r="38252">
      <c r="D38252" s="10"/>
      <c r="E38252" s="10"/>
      <c r="G38252" s="81"/>
      <c r="AU38252" s="25"/>
    </row>
    <row r="38253">
      <c r="D38253" s="10"/>
      <c r="E38253" s="10"/>
      <c r="G38253" s="81"/>
      <c r="AU38253" s="25"/>
    </row>
    <row r="38254">
      <c r="D38254" s="10"/>
      <c r="E38254" s="10"/>
      <c r="G38254" s="81"/>
      <c r="AU38254" s="25"/>
    </row>
    <row r="38255">
      <c r="D38255" s="10"/>
      <c r="E38255" s="10"/>
      <c r="G38255" s="81"/>
      <c r="AU38255" s="25"/>
    </row>
    <row r="38256">
      <c r="D38256" s="10"/>
      <c r="E38256" s="10"/>
      <c r="G38256" s="81"/>
      <c r="AU38256" s="25"/>
    </row>
    <row r="38257">
      <c r="D38257" s="10"/>
      <c r="E38257" s="10"/>
      <c r="G38257" s="81"/>
      <c r="AU38257" s="25"/>
    </row>
    <row r="38258">
      <c r="D38258" s="10"/>
      <c r="E38258" s="10"/>
      <c r="G38258" s="81"/>
      <c r="AU38258" s="25"/>
    </row>
    <row r="38259">
      <c r="D38259" s="10"/>
      <c r="E38259" s="10"/>
      <c r="G38259" s="81"/>
      <c r="AU38259" s="25"/>
    </row>
    <row r="38260">
      <c r="D38260" s="10"/>
      <c r="E38260" s="10"/>
      <c r="G38260" s="81"/>
      <c r="AU38260" s="25"/>
    </row>
    <row r="38261">
      <c r="D38261" s="10"/>
      <c r="E38261" s="10"/>
      <c r="G38261" s="81"/>
      <c r="AU38261" s="25"/>
    </row>
    <row r="38262">
      <c r="D38262" s="10"/>
      <c r="E38262" s="10"/>
      <c r="G38262" s="81"/>
      <c r="AU38262" s="25"/>
    </row>
    <row r="38263">
      <c r="D38263" s="10"/>
      <c r="E38263" s="10"/>
      <c r="G38263" s="81"/>
      <c r="AU38263" s="25"/>
    </row>
    <row r="38264">
      <c r="D38264" s="10"/>
      <c r="E38264" s="10"/>
      <c r="G38264" s="81"/>
      <c r="AU38264" s="25"/>
    </row>
    <row r="38265">
      <c r="D38265" s="10"/>
      <c r="E38265" s="10"/>
      <c r="G38265" s="81"/>
      <c r="AU38265" s="25"/>
    </row>
    <row r="38266">
      <c r="D38266" s="10"/>
      <c r="E38266" s="10"/>
      <c r="G38266" s="81"/>
      <c r="AU38266" s="25"/>
    </row>
    <row r="38267">
      <c r="D38267" s="10"/>
      <c r="E38267" s="10"/>
      <c r="G38267" s="81"/>
      <c r="AU38267" s="25"/>
    </row>
    <row r="38268">
      <c r="D38268" s="10"/>
      <c r="E38268" s="10"/>
      <c r="G38268" s="81"/>
      <c r="AU38268" s="25"/>
    </row>
    <row r="38269">
      <c r="D38269" s="10"/>
      <c r="E38269" s="10"/>
      <c r="G38269" s="81"/>
      <c r="AU38269" s="25"/>
    </row>
    <row r="38270">
      <c r="D38270" s="10"/>
      <c r="E38270" s="10"/>
      <c r="G38270" s="81"/>
      <c r="AU38270" s="25"/>
    </row>
    <row r="38271">
      <c r="D38271" s="10"/>
      <c r="E38271" s="10"/>
      <c r="G38271" s="81"/>
      <c r="AU38271" s="25"/>
    </row>
    <row r="38272">
      <c r="D38272" s="10"/>
      <c r="E38272" s="10"/>
      <c r="G38272" s="81"/>
      <c r="AU38272" s="25"/>
    </row>
    <row r="38273">
      <c r="D38273" s="10"/>
      <c r="E38273" s="10"/>
      <c r="G38273" s="81"/>
      <c r="AU38273" s="25"/>
    </row>
    <row r="38274">
      <c r="D38274" s="10"/>
      <c r="E38274" s="10"/>
      <c r="G38274" s="81"/>
      <c r="AU38274" s="25"/>
    </row>
    <row r="38275">
      <c r="D38275" s="10"/>
      <c r="E38275" s="10"/>
      <c r="G38275" s="81"/>
      <c r="AU38275" s="25"/>
    </row>
    <row r="38276">
      <c r="D38276" s="10"/>
      <c r="E38276" s="10"/>
      <c r="G38276" s="81"/>
      <c r="AU38276" s="25"/>
    </row>
    <row r="38277">
      <c r="D38277" s="10"/>
      <c r="E38277" s="10"/>
      <c r="G38277" s="81"/>
      <c r="AU38277" s="25"/>
    </row>
    <row r="38278">
      <c r="D38278" s="10"/>
      <c r="E38278" s="10"/>
      <c r="G38278" s="81"/>
      <c r="AU38278" s="25"/>
    </row>
    <row r="38279">
      <c r="D38279" s="10"/>
      <c r="E38279" s="10"/>
      <c r="G38279" s="81"/>
      <c r="AU38279" s="25"/>
    </row>
    <row r="38280">
      <c r="D38280" s="10"/>
      <c r="E38280" s="10"/>
      <c r="G38280" s="81"/>
      <c r="AU38280" s="25"/>
    </row>
    <row r="38281">
      <c r="D38281" s="10"/>
      <c r="E38281" s="10"/>
      <c r="G38281" s="81"/>
      <c r="AU38281" s="25"/>
    </row>
    <row r="38282">
      <c r="D38282" s="10"/>
      <c r="E38282" s="10"/>
      <c r="G38282" s="81"/>
      <c r="AU38282" s="25"/>
    </row>
    <row r="38283">
      <c r="D38283" s="10"/>
      <c r="E38283" s="10"/>
      <c r="G38283" s="81"/>
      <c r="AU38283" s="25"/>
    </row>
    <row r="38284">
      <c r="D38284" s="10"/>
      <c r="E38284" s="10"/>
      <c r="G38284" s="81"/>
      <c r="AU38284" s="25"/>
    </row>
    <row r="38285">
      <c r="D38285" s="10"/>
      <c r="E38285" s="10"/>
      <c r="G38285" s="81"/>
      <c r="AU38285" s="25"/>
    </row>
    <row r="38286">
      <c r="D38286" s="10"/>
      <c r="E38286" s="10"/>
      <c r="G38286" s="81"/>
      <c r="AU38286" s="25"/>
    </row>
    <row r="38287">
      <c r="D38287" s="10"/>
      <c r="E38287" s="10"/>
      <c r="G38287" s="81"/>
      <c r="AU38287" s="25"/>
    </row>
    <row r="38288">
      <c r="D38288" s="10"/>
      <c r="E38288" s="10"/>
      <c r="G38288" s="81"/>
      <c r="AU38288" s="25"/>
    </row>
    <row r="38289">
      <c r="D38289" s="10"/>
      <c r="E38289" s="10"/>
      <c r="G38289" s="81"/>
      <c r="AU38289" s="25"/>
    </row>
    <row r="38290">
      <c r="D38290" s="10"/>
      <c r="E38290" s="10"/>
      <c r="G38290" s="81"/>
      <c r="AU38290" s="25"/>
    </row>
    <row r="38291">
      <c r="D38291" s="10"/>
      <c r="E38291" s="10"/>
      <c r="G38291" s="81"/>
      <c r="AU38291" s="25"/>
    </row>
    <row r="38292">
      <c r="D38292" s="10"/>
      <c r="E38292" s="10"/>
      <c r="G38292" s="81"/>
      <c r="AU38292" s="25"/>
    </row>
    <row r="38293">
      <c r="D38293" s="10"/>
      <c r="E38293" s="10"/>
      <c r="G38293" s="81"/>
      <c r="AU38293" s="25"/>
    </row>
    <row r="38294">
      <c r="D38294" s="10"/>
      <c r="E38294" s="10"/>
      <c r="G38294" s="81"/>
      <c r="AU38294" s="25"/>
    </row>
    <row r="38295">
      <c r="D38295" s="10"/>
      <c r="E38295" s="10"/>
      <c r="G38295" s="81"/>
      <c r="AU38295" s="25"/>
    </row>
    <row r="38296">
      <c r="D38296" s="10"/>
      <c r="E38296" s="10"/>
      <c r="G38296" s="81"/>
      <c r="AU38296" s="25"/>
    </row>
    <row r="38297">
      <c r="D38297" s="10"/>
      <c r="E38297" s="10"/>
      <c r="G38297" s="81"/>
      <c r="AU38297" s="25"/>
    </row>
    <row r="38298">
      <c r="D38298" s="10"/>
      <c r="E38298" s="10"/>
      <c r="G38298" s="81"/>
      <c r="AU38298" s="25"/>
    </row>
    <row r="38299">
      <c r="D38299" s="10"/>
      <c r="E38299" s="10"/>
      <c r="G38299" s="81"/>
      <c r="AU38299" s="25"/>
    </row>
    <row r="38300">
      <c r="D38300" s="10"/>
      <c r="E38300" s="10"/>
      <c r="G38300" s="81"/>
      <c r="AU38300" s="25"/>
    </row>
    <row r="38301">
      <c r="D38301" s="10"/>
      <c r="E38301" s="10"/>
      <c r="G38301" s="81"/>
      <c r="AU38301" s="25"/>
    </row>
    <row r="38302">
      <c r="D38302" s="10"/>
      <c r="E38302" s="10"/>
      <c r="G38302" s="81"/>
      <c r="AU38302" s="25"/>
    </row>
    <row r="38303">
      <c r="D38303" s="10"/>
      <c r="E38303" s="10"/>
      <c r="G38303" s="81"/>
      <c r="AU38303" s="25"/>
    </row>
    <row r="38304">
      <c r="D38304" s="10"/>
      <c r="E38304" s="10"/>
      <c r="G38304" s="81"/>
      <c r="AU38304" s="25"/>
    </row>
    <row r="38305">
      <c r="D38305" s="10"/>
      <c r="E38305" s="10"/>
      <c r="G38305" s="81"/>
      <c r="AU38305" s="25"/>
    </row>
    <row r="38306">
      <c r="D38306" s="10"/>
      <c r="E38306" s="10"/>
      <c r="G38306" s="81"/>
      <c r="AU38306" s="25"/>
    </row>
    <row r="38307">
      <c r="D38307" s="10"/>
      <c r="E38307" s="10"/>
      <c r="G38307" s="81"/>
      <c r="AU38307" s="25"/>
    </row>
    <row r="38308">
      <c r="D38308" s="10"/>
      <c r="E38308" s="10"/>
      <c r="G38308" s="81"/>
      <c r="AU38308" s="25"/>
    </row>
    <row r="38309">
      <c r="D38309" s="10"/>
      <c r="E38309" s="10"/>
      <c r="G38309" s="81"/>
      <c r="AU38309" s="25"/>
    </row>
    <row r="38310">
      <c r="D38310" s="10"/>
      <c r="E38310" s="10"/>
      <c r="G38310" s="81"/>
      <c r="AU38310" s="25"/>
    </row>
    <row r="38311">
      <c r="D38311" s="10"/>
      <c r="E38311" s="10"/>
      <c r="G38311" s="81"/>
      <c r="AU38311" s="25"/>
    </row>
    <row r="38312">
      <c r="D38312" s="10"/>
      <c r="E38312" s="10"/>
      <c r="G38312" s="81"/>
      <c r="AU38312" s="25"/>
    </row>
    <row r="38313">
      <c r="D38313" s="10"/>
      <c r="E38313" s="10"/>
      <c r="G38313" s="81"/>
      <c r="AU38313" s="25"/>
    </row>
    <row r="38314">
      <c r="D38314" s="10"/>
      <c r="E38314" s="10"/>
      <c r="G38314" s="81"/>
      <c r="AU38314" s="25"/>
    </row>
    <row r="38315">
      <c r="D38315" s="10"/>
      <c r="E38315" s="10"/>
      <c r="G38315" s="81"/>
      <c r="AU38315" s="25"/>
    </row>
    <row r="38316">
      <c r="D38316" s="10"/>
      <c r="E38316" s="10"/>
      <c r="G38316" s="81"/>
      <c r="AU38316" s="25"/>
    </row>
    <row r="38317">
      <c r="D38317" s="10"/>
      <c r="E38317" s="10"/>
      <c r="G38317" s="81"/>
      <c r="AU38317" s="25"/>
    </row>
    <row r="38318">
      <c r="D38318" s="10"/>
      <c r="E38318" s="10"/>
      <c r="G38318" s="81"/>
      <c r="AU38318" s="25"/>
    </row>
    <row r="38319">
      <c r="D38319" s="10"/>
      <c r="E38319" s="10"/>
      <c r="G38319" s="81"/>
      <c r="AU38319" s="25"/>
    </row>
    <row r="38320">
      <c r="D38320" s="10"/>
      <c r="E38320" s="10"/>
      <c r="G38320" s="81"/>
      <c r="AU38320" s="25"/>
    </row>
    <row r="38321">
      <c r="D38321" s="10"/>
      <c r="E38321" s="10"/>
      <c r="G38321" s="81"/>
      <c r="AU38321" s="25"/>
    </row>
    <row r="38322">
      <c r="D38322" s="10"/>
      <c r="E38322" s="10"/>
      <c r="G38322" s="81"/>
      <c r="AU38322" s="25"/>
    </row>
    <row r="38323">
      <c r="D38323" s="10"/>
      <c r="E38323" s="10"/>
      <c r="G38323" s="81"/>
      <c r="AU38323" s="25"/>
    </row>
    <row r="38324">
      <c r="D38324" s="10"/>
      <c r="E38324" s="10"/>
      <c r="G38324" s="81"/>
      <c r="AU38324" s="25"/>
    </row>
    <row r="38325">
      <c r="D38325" s="10"/>
      <c r="E38325" s="10"/>
      <c r="G38325" s="81"/>
      <c r="AU38325" s="25"/>
    </row>
    <row r="38326">
      <c r="D38326" s="10"/>
      <c r="E38326" s="10"/>
      <c r="G38326" s="81"/>
      <c r="AU38326" s="25"/>
    </row>
    <row r="38327">
      <c r="D38327" s="10"/>
      <c r="E38327" s="10"/>
      <c r="G38327" s="81"/>
      <c r="AU38327" s="25"/>
    </row>
    <row r="38328">
      <c r="D38328" s="10"/>
      <c r="E38328" s="10"/>
      <c r="G38328" s="81"/>
      <c r="AU38328" s="25"/>
    </row>
    <row r="38329">
      <c r="D38329" s="10"/>
      <c r="E38329" s="10"/>
      <c r="G38329" s="81"/>
      <c r="AU38329" s="25"/>
    </row>
    <row r="38330">
      <c r="D38330" s="10"/>
      <c r="E38330" s="10"/>
      <c r="G38330" s="81"/>
      <c r="AU38330" s="25"/>
    </row>
    <row r="38331">
      <c r="D38331" s="10"/>
      <c r="E38331" s="10"/>
      <c r="G38331" s="81"/>
      <c r="AU38331" s="25"/>
    </row>
    <row r="38332">
      <c r="D38332" s="10"/>
      <c r="E38332" s="10"/>
      <c r="G38332" s="81"/>
      <c r="AU38332" s="25"/>
    </row>
    <row r="38333">
      <c r="D38333" s="10"/>
      <c r="E38333" s="10"/>
      <c r="G38333" s="81"/>
      <c r="AU38333" s="25"/>
    </row>
    <row r="38334">
      <c r="D38334" s="10"/>
      <c r="E38334" s="10"/>
      <c r="G38334" s="81"/>
      <c r="AU38334" s="25"/>
    </row>
    <row r="38335">
      <c r="D38335" s="10"/>
      <c r="E38335" s="10"/>
      <c r="G38335" s="81"/>
      <c r="AU38335" s="25"/>
    </row>
    <row r="38336">
      <c r="D38336" s="10"/>
      <c r="E38336" s="10"/>
      <c r="G38336" s="81"/>
      <c r="AU38336" s="25"/>
    </row>
    <row r="38337">
      <c r="D38337" s="10"/>
      <c r="E38337" s="10"/>
      <c r="G38337" s="81"/>
      <c r="AU38337" s="25"/>
    </row>
    <row r="38338">
      <c r="D38338" s="10"/>
      <c r="E38338" s="10"/>
      <c r="G38338" s="81"/>
      <c r="AU38338" s="25"/>
    </row>
    <row r="38339">
      <c r="D38339" s="10"/>
      <c r="E38339" s="10"/>
      <c r="G38339" s="81"/>
      <c r="AU38339" s="25"/>
    </row>
    <row r="38340">
      <c r="D38340" s="10"/>
      <c r="E38340" s="10"/>
      <c r="G38340" s="81"/>
      <c r="AU38340" s="25"/>
    </row>
    <row r="38341">
      <c r="D38341" s="10"/>
      <c r="E38341" s="10"/>
      <c r="G38341" s="81"/>
      <c r="AU38341" s="25"/>
    </row>
    <row r="38342">
      <c r="D38342" s="10"/>
      <c r="E38342" s="10"/>
      <c r="G38342" s="81"/>
      <c r="AU38342" s="25"/>
    </row>
    <row r="38343">
      <c r="D38343" s="10"/>
      <c r="E38343" s="10"/>
      <c r="G38343" s="81"/>
      <c r="AU38343" s="25"/>
    </row>
    <row r="38344">
      <c r="D38344" s="10"/>
      <c r="E38344" s="10"/>
      <c r="G38344" s="81"/>
      <c r="AU38344" s="25"/>
    </row>
    <row r="38345">
      <c r="D38345" s="10"/>
      <c r="E38345" s="10"/>
      <c r="G38345" s="81"/>
      <c r="AU38345" s="25"/>
    </row>
    <row r="38346">
      <c r="D38346" s="10"/>
      <c r="E38346" s="10"/>
      <c r="G38346" s="81"/>
      <c r="AU38346" s="25"/>
    </row>
    <row r="38347">
      <c r="D38347" s="10"/>
      <c r="E38347" s="10"/>
      <c r="G38347" s="81"/>
      <c r="AU38347" s="25"/>
    </row>
    <row r="38348">
      <c r="D38348" s="10"/>
      <c r="E38348" s="10"/>
      <c r="G38348" s="81"/>
      <c r="AU38348" s="25"/>
    </row>
    <row r="38349">
      <c r="D38349" s="10"/>
      <c r="E38349" s="10"/>
      <c r="G38349" s="81"/>
      <c r="AU38349" s="25"/>
    </row>
    <row r="38350">
      <c r="D38350" s="10"/>
      <c r="E38350" s="10"/>
      <c r="G38350" s="81"/>
      <c r="AU38350" s="25"/>
    </row>
    <row r="38351">
      <c r="D38351" s="10"/>
      <c r="E38351" s="10"/>
      <c r="G38351" s="81"/>
      <c r="AU38351" s="25"/>
    </row>
    <row r="38352">
      <c r="D38352" s="10"/>
      <c r="E38352" s="10"/>
      <c r="G38352" s="81"/>
      <c r="AU38352" s="25"/>
    </row>
    <row r="38353">
      <c r="D38353" s="10"/>
      <c r="E38353" s="10"/>
      <c r="G38353" s="81"/>
      <c r="AU38353" s="25"/>
    </row>
    <row r="38354">
      <c r="D38354" s="10"/>
      <c r="E38354" s="10"/>
      <c r="G38354" s="81"/>
      <c r="AU38354" s="25"/>
    </row>
    <row r="38355">
      <c r="D38355" s="10"/>
      <c r="E38355" s="10"/>
      <c r="G38355" s="81"/>
      <c r="AU38355" s="25"/>
    </row>
    <row r="38356">
      <c r="D38356" s="10"/>
      <c r="E38356" s="10"/>
      <c r="G38356" s="81"/>
      <c r="AU38356" s="25"/>
    </row>
    <row r="38357">
      <c r="D38357" s="10"/>
      <c r="E38357" s="10"/>
      <c r="G38357" s="81"/>
      <c r="AU38357" s="25"/>
    </row>
    <row r="38358">
      <c r="D38358" s="10"/>
      <c r="E38358" s="10"/>
      <c r="G38358" s="81"/>
      <c r="AU38358" s="25"/>
    </row>
    <row r="38359">
      <c r="D38359" s="10"/>
      <c r="E38359" s="10"/>
      <c r="G38359" s="81"/>
      <c r="AU38359" s="25"/>
    </row>
    <row r="38360">
      <c r="D38360" s="10"/>
      <c r="E38360" s="10"/>
      <c r="G38360" s="81"/>
      <c r="AU38360" s="25"/>
    </row>
    <row r="38361">
      <c r="D38361" s="10"/>
      <c r="E38361" s="10"/>
      <c r="G38361" s="81"/>
      <c r="AU38361" s="25"/>
    </row>
    <row r="38362">
      <c r="D38362" s="10"/>
      <c r="E38362" s="10"/>
      <c r="G38362" s="81"/>
      <c r="AU38362" s="25"/>
    </row>
    <row r="38363">
      <c r="D38363" s="10"/>
      <c r="E38363" s="10"/>
      <c r="G38363" s="81"/>
      <c r="AU38363" s="25"/>
    </row>
    <row r="38364">
      <c r="D38364" s="10"/>
      <c r="E38364" s="10"/>
      <c r="G38364" s="81"/>
      <c r="AU38364" s="25"/>
    </row>
    <row r="38365">
      <c r="D38365" s="10"/>
      <c r="E38365" s="10"/>
      <c r="G38365" s="81"/>
      <c r="AU38365" s="25"/>
    </row>
    <row r="38366">
      <c r="D38366" s="10"/>
      <c r="E38366" s="10"/>
      <c r="G38366" s="81"/>
      <c r="AU38366" s="25"/>
    </row>
    <row r="38367">
      <c r="D38367" s="10"/>
      <c r="E38367" s="10"/>
      <c r="G38367" s="81"/>
      <c r="AU38367" s="25"/>
    </row>
    <row r="38368">
      <c r="D38368" s="10"/>
      <c r="E38368" s="10"/>
      <c r="G38368" s="81"/>
      <c r="AU38368" s="25"/>
    </row>
    <row r="38369">
      <c r="D38369" s="10"/>
      <c r="E38369" s="10"/>
      <c r="G38369" s="81"/>
      <c r="AU38369" s="25"/>
    </row>
    <row r="38370">
      <c r="D38370" s="10"/>
      <c r="E38370" s="10"/>
      <c r="G38370" s="81"/>
      <c r="AU38370" s="25"/>
    </row>
    <row r="38371">
      <c r="D38371" s="10"/>
      <c r="E38371" s="10"/>
      <c r="G38371" s="81"/>
      <c r="AU38371" s="25"/>
    </row>
    <row r="38372">
      <c r="D38372" s="10"/>
      <c r="E38372" s="10"/>
      <c r="G38372" s="81"/>
      <c r="AU38372" s="25"/>
    </row>
    <row r="38373">
      <c r="D38373" s="10"/>
      <c r="E38373" s="10"/>
      <c r="G38373" s="81"/>
      <c r="AU38373" s="25"/>
    </row>
    <row r="38374">
      <c r="D38374" s="10"/>
      <c r="E38374" s="10"/>
      <c r="G38374" s="81"/>
      <c r="AU38374" s="25"/>
    </row>
    <row r="38375">
      <c r="D38375" s="10"/>
      <c r="E38375" s="10"/>
      <c r="G38375" s="81"/>
      <c r="AU38375" s="25"/>
    </row>
    <row r="38376">
      <c r="D38376" s="10"/>
      <c r="E38376" s="10"/>
      <c r="G38376" s="81"/>
      <c r="AU38376" s="25"/>
    </row>
    <row r="38377">
      <c r="D38377" s="10"/>
      <c r="E38377" s="10"/>
      <c r="G38377" s="81"/>
      <c r="AU38377" s="25"/>
    </row>
    <row r="38378">
      <c r="D38378" s="10"/>
      <c r="E38378" s="10"/>
      <c r="G38378" s="81"/>
      <c r="AU38378" s="25"/>
    </row>
    <row r="38379">
      <c r="D38379" s="10"/>
      <c r="E38379" s="10"/>
      <c r="G38379" s="81"/>
      <c r="AU38379" s="25"/>
    </row>
    <row r="38380">
      <c r="D38380" s="10"/>
      <c r="E38380" s="10"/>
      <c r="G38380" s="81"/>
      <c r="AU38380" s="25"/>
    </row>
    <row r="38381">
      <c r="D38381" s="10"/>
      <c r="E38381" s="10"/>
      <c r="G38381" s="81"/>
      <c r="AU38381" s="25"/>
    </row>
    <row r="38382">
      <c r="D38382" s="10"/>
      <c r="E38382" s="10"/>
      <c r="G38382" s="81"/>
      <c r="AU38382" s="25"/>
    </row>
    <row r="38383">
      <c r="D38383" s="10"/>
      <c r="E38383" s="10"/>
      <c r="G38383" s="81"/>
      <c r="AU38383" s="25"/>
    </row>
    <row r="38384">
      <c r="D38384" s="10"/>
      <c r="E38384" s="10"/>
      <c r="G38384" s="81"/>
      <c r="AU38384" s="25"/>
    </row>
    <row r="38385">
      <c r="D38385" s="10"/>
      <c r="E38385" s="10"/>
      <c r="G38385" s="81"/>
      <c r="AU38385" s="25"/>
    </row>
    <row r="38386">
      <c r="D38386" s="10"/>
      <c r="E38386" s="10"/>
      <c r="G38386" s="81"/>
      <c r="AU38386" s="25"/>
    </row>
    <row r="38387">
      <c r="D38387" s="10"/>
      <c r="E38387" s="10"/>
      <c r="G38387" s="81"/>
      <c r="AU38387" s="25"/>
    </row>
    <row r="38388">
      <c r="D38388" s="10"/>
      <c r="E38388" s="10"/>
      <c r="G38388" s="81"/>
      <c r="AU38388" s="25"/>
    </row>
    <row r="38389">
      <c r="D38389" s="10"/>
      <c r="E38389" s="10"/>
      <c r="G38389" s="81"/>
      <c r="AU38389" s="25"/>
    </row>
    <row r="38390">
      <c r="D38390" s="10"/>
      <c r="E38390" s="10"/>
      <c r="G38390" s="81"/>
      <c r="AU38390" s="25"/>
    </row>
    <row r="38391">
      <c r="D38391" s="10"/>
      <c r="E38391" s="10"/>
      <c r="G38391" s="81"/>
      <c r="AU38391" s="25"/>
    </row>
    <row r="38392">
      <c r="D38392" s="10"/>
      <c r="E38392" s="10"/>
      <c r="G38392" s="81"/>
      <c r="AU38392" s="25"/>
    </row>
    <row r="38393">
      <c r="D38393" s="10"/>
      <c r="E38393" s="10"/>
      <c r="G38393" s="81"/>
      <c r="AU38393" s="25"/>
    </row>
    <row r="38394">
      <c r="D38394" s="10"/>
      <c r="E38394" s="10"/>
      <c r="G38394" s="81"/>
      <c r="AU38394" s="25"/>
    </row>
    <row r="38395">
      <c r="D38395" s="10"/>
      <c r="E38395" s="10"/>
      <c r="G38395" s="81"/>
      <c r="AU38395" s="25"/>
    </row>
    <row r="38396">
      <c r="D38396" s="10"/>
      <c r="E38396" s="10"/>
      <c r="G38396" s="81"/>
      <c r="AU38396" s="25"/>
    </row>
    <row r="38397">
      <c r="D38397" s="10"/>
      <c r="E38397" s="10"/>
      <c r="G38397" s="81"/>
      <c r="AU38397" s="25"/>
    </row>
    <row r="38398">
      <c r="D38398" s="10"/>
      <c r="E38398" s="10"/>
      <c r="G38398" s="81"/>
      <c r="AU38398" s="25"/>
    </row>
    <row r="38399">
      <c r="D38399" s="10"/>
      <c r="E38399" s="10"/>
      <c r="G38399" s="81"/>
      <c r="AU38399" s="25"/>
    </row>
    <row r="38400">
      <c r="D38400" s="10"/>
      <c r="E38400" s="10"/>
      <c r="G38400" s="81"/>
      <c r="AU38400" s="25"/>
    </row>
    <row r="38401">
      <c r="D38401" s="10"/>
      <c r="E38401" s="10"/>
      <c r="G38401" s="81"/>
      <c r="AU38401" s="25"/>
    </row>
    <row r="38402">
      <c r="D38402" s="10"/>
      <c r="E38402" s="10"/>
      <c r="G38402" s="81"/>
      <c r="AU38402" s="25"/>
    </row>
    <row r="38403">
      <c r="D38403" s="10"/>
      <c r="E38403" s="10"/>
      <c r="G38403" s="81"/>
      <c r="AU38403" s="25"/>
    </row>
    <row r="38404">
      <c r="D38404" s="10"/>
      <c r="E38404" s="10"/>
      <c r="G38404" s="81"/>
      <c r="AU38404" s="25"/>
    </row>
    <row r="38405">
      <c r="D38405" s="10"/>
      <c r="E38405" s="10"/>
      <c r="G38405" s="81"/>
      <c r="AU38405" s="25"/>
    </row>
    <row r="38406">
      <c r="D38406" s="10"/>
      <c r="E38406" s="10"/>
      <c r="G38406" s="81"/>
      <c r="AU38406" s="25"/>
    </row>
    <row r="38407">
      <c r="D38407" s="10"/>
      <c r="E38407" s="10"/>
      <c r="G38407" s="81"/>
      <c r="AU38407" s="25"/>
    </row>
    <row r="38408">
      <c r="D38408" s="10"/>
      <c r="E38408" s="10"/>
      <c r="G38408" s="81"/>
      <c r="AU38408" s="25"/>
    </row>
    <row r="38409">
      <c r="D38409" s="10"/>
      <c r="E38409" s="10"/>
      <c r="G38409" s="81"/>
      <c r="AU38409" s="25"/>
    </row>
    <row r="38410">
      <c r="D38410" s="10"/>
      <c r="E38410" s="10"/>
      <c r="G38410" s="81"/>
      <c r="AU38410" s="25"/>
    </row>
    <row r="38411">
      <c r="D38411" s="10"/>
      <c r="E38411" s="10"/>
      <c r="G38411" s="81"/>
      <c r="AU38411" s="25"/>
    </row>
    <row r="38412">
      <c r="D38412" s="10"/>
      <c r="E38412" s="10"/>
      <c r="G38412" s="81"/>
      <c r="AU38412" s="25"/>
    </row>
    <row r="38413">
      <c r="D38413" s="10"/>
      <c r="E38413" s="10"/>
      <c r="G38413" s="81"/>
      <c r="AU38413" s="25"/>
    </row>
    <row r="38414">
      <c r="D38414" s="10"/>
      <c r="E38414" s="10"/>
      <c r="G38414" s="81"/>
      <c r="AU38414" s="25"/>
    </row>
    <row r="38415">
      <c r="D38415" s="10"/>
      <c r="E38415" s="10"/>
      <c r="G38415" s="81"/>
      <c r="AU38415" s="25"/>
    </row>
    <row r="38416">
      <c r="D38416" s="10"/>
      <c r="E38416" s="10"/>
      <c r="G38416" s="81"/>
      <c r="AU38416" s="25"/>
    </row>
    <row r="38417">
      <c r="D38417" s="10"/>
      <c r="E38417" s="10"/>
      <c r="G38417" s="81"/>
      <c r="AU38417" s="25"/>
    </row>
    <row r="38418">
      <c r="D38418" s="10"/>
      <c r="E38418" s="10"/>
      <c r="G38418" s="81"/>
      <c r="AU38418" s="25"/>
    </row>
    <row r="38419">
      <c r="D38419" s="10"/>
      <c r="E38419" s="10"/>
      <c r="G38419" s="81"/>
      <c r="AU38419" s="25"/>
    </row>
    <row r="38420">
      <c r="D38420" s="10"/>
      <c r="E38420" s="10"/>
      <c r="G38420" s="81"/>
      <c r="AU38420" s="25"/>
    </row>
    <row r="38421">
      <c r="D38421" s="10"/>
      <c r="E38421" s="10"/>
      <c r="G38421" s="81"/>
      <c r="AU38421" s="25"/>
    </row>
    <row r="38422">
      <c r="D38422" s="10"/>
      <c r="E38422" s="10"/>
      <c r="G38422" s="81"/>
      <c r="AU38422" s="25"/>
    </row>
    <row r="38423">
      <c r="D38423" s="10"/>
      <c r="E38423" s="10"/>
      <c r="G38423" s="81"/>
      <c r="AU38423" s="25"/>
    </row>
    <row r="38424">
      <c r="D38424" s="10"/>
      <c r="E38424" s="10"/>
      <c r="G38424" s="81"/>
      <c r="AU38424" s="25"/>
    </row>
    <row r="38425">
      <c r="D38425" s="10"/>
      <c r="E38425" s="10"/>
      <c r="G38425" s="81"/>
      <c r="AU38425" s="25"/>
    </row>
    <row r="38426">
      <c r="D38426" s="10"/>
      <c r="E38426" s="10"/>
      <c r="G38426" s="81"/>
      <c r="AU38426" s="25"/>
    </row>
    <row r="38427">
      <c r="D38427" s="10"/>
      <c r="E38427" s="10"/>
      <c r="G38427" s="81"/>
      <c r="AU38427" s="25"/>
    </row>
    <row r="38428">
      <c r="D38428" s="10"/>
      <c r="E38428" s="10"/>
      <c r="G38428" s="81"/>
      <c r="AU38428" s="25"/>
    </row>
    <row r="38429">
      <c r="D38429" s="10"/>
      <c r="E38429" s="10"/>
      <c r="G38429" s="81"/>
      <c r="AU38429" s="25"/>
    </row>
    <row r="38430">
      <c r="D38430" s="10"/>
      <c r="E38430" s="10"/>
      <c r="G38430" s="81"/>
      <c r="AU38430" s="25"/>
    </row>
    <row r="38431">
      <c r="D38431" s="10"/>
      <c r="E38431" s="10"/>
      <c r="G38431" s="81"/>
      <c r="AU38431" s="25"/>
    </row>
    <row r="38432">
      <c r="D38432" s="10"/>
      <c r="E38432" s="10"/>
      <c r="G38432" s="81"/>
      <c r="AU38432" s="25"/>
    </row>
    <row r="38433">
      <c r="D38433" s="10"/>
      <c r="E38433" s="10"/>
      <c r="G38433" s="81"/>
      <c r="AU38433" s="25"/>
    </row>
    <row r="38434">
      <c r="D38434" s="10"/>
      <c r="E38434" s="10"/>
      <c r="G38434" s="81"/>
      <c r="AU38434" s="25"/>
    </row>
    <row r="38435">
      <c r="D38435" s="10"/>
      <c r="E38435" s="10"/>
      <c r="G38435" s="81"/>
      <c r="AU38435" s="25"/>
    </row>
    <row r="38436">
      <c r="D38436" s="10"/>
      <c r="E38436" s="10"/>
      <c r="G38436" s="81"/>
      <c r="AU38436" s="25"/>
    </row>
    <row r="38437">
      <c r="D38437" s="10"/>
      <c r="E38437" s="10"/>
      <c r="G38437" s="81"/>
      <c r="AU38437" s="25"/>
    </row>
    <row r="38438">
      <c r="D38438" s="10"/>
      <c r="E38438" s="10"/>
      <c r="G38438" s="81"/>
      <c r="AU38438" s="25"/>
    </row>
    <row r="38439">
      <c r="D38439" s="10"/>
      <c r="E38439" s="10"/>
      <c r="G38439" s="81"/>
      <c r="AU38439" s="25"/>
    </row>
    <row r="38440">
      <c r="D38440" s="10"/>
      <c r="E38440" s="10"/>
      <c r="G38440" s="81"/>
      <c r="AU38440" s="25"/>
    </row>
    <row r="38441">
      <c r="D38441" s="10"/>
      <c r="E38441" s="10"/>
      <c r="G38441" s="81"/>
      <c r="AU38441" s="25"/>
    </row>
    <row r="38442">
      <c r="D38442" s="10"/>
      <c r="E38442" s="10"/>
      <c r="G38442" s="81"/>
      <c r="AU38442" s="25"/>
    </row>
    <row r="38443">
      <c r="D38443" s="10"/>
      <c r="E38443" s="10"/>
      <c r="G38443" s="81"/>
      <c r="AU38443" s="25"/>
    </row>
    <row r="38444">
      <c r="D38444" s="10"/>
      <c r="E38444" s="10"/>
      <c r="G38444" s="81"/>
      <c r="AU38444" s="25"/>
    </row>
    <row r="38445">
      <c r="D38445" s="10"/>
      <c r="E38445" s="10"/>
      <c r="G38445" s="81"/>
      <c r="AU38445" s="25"/>
    </row>
    <row r="38446">
      <c r="D38446" s="10"/>
      <c r="E38446" s="10"/>
      <c r="G38446" s="81"/>
      <c r="AU38446" s="25"/>
    </row>
    <row r="38447">
      <c r="D38447" s="10"/>
      <c r="E38447" s="10"/>
      <c r="G38447" s="81"/>
      <c r="AU38447" s="25"/>
    </row>
    <row r="38448">
      <c r="D38448" s="10"/>
      <c r="E38448" s="10"/>
      <c r="G38448" s="81"/>
      <c r="AU38448" s="25"/>
    </row>
    <row r="38449">
      <c r="D38449" s="10"/>
      <c r="E38449" s="10"/>
      <c r="G38449" s="81"/>
      <c r="AU38449" s="25"/>
    </row>
    <row r="38450">
      <c r="D38450" s="10"/>
      <c r="E38450" s="10"/>
      <c r="G38450" s="81"/>
      <c r="AU38450" s="25"/>
    </row>
    <row r="38451">
      <c r="D38451" s="10"/>
      <c r="E38451" s="10"/>
      <c r="G38451" s="81"/>
      <c r="AU38451" s="25"/>
    </row>
    <row r="38452">
      <c r="D38452" s="10"/>
      <c r="E38452" s="10"/>
      <c r="G38452" s="81"/>
      <c r="AU38452" s="25"/>
    </row>
    <row r="38453">
      <c r="D38453" s="10"/>
      <c r="E38453" s="10"/>
      <c r="G38453" s="81"/>
      <c r="AU38453" s="25"/>
    </row>
    <row r="38454">
      <c r="D38454" s="10"/>
      <c r="E38454" s="10"/>
      <c r="G38454" s="81"/>
      <c r="AU38454" s="25"/>
    </row>
    <row r="38455">
      <c r="D38455" s="10"/>
      <c r="E38455" s="10"/>
      <c r="G38455" s="81"/>
      <c r="AU38455" s="25"/>
    </row>
    <row r="38456">
      <c r="D38456" s="10"/>
      <c r="E38456" s="10"/>
      <c r="G38456" s="81"/>
      <c r="AU38456" s="25"/>
    </row>
    <row r="38457">
      <c r="D38457" s="10"/>
      <c r="E38457" s="10"/>
      <c r="G38457" s="81"/>
      <c r="AU38457" s="25"/>
    </row>
    <row r="38458">
      <c r="D38458" s="10"/>
      <c r="E38458" s="10"/>
      <c r="G38458" s="81"/>
      <c r="AU38458" s="25"/>
    </row>
    <row r="38459">
      <c r="D38459" s="10"/>
      <c r="E38459" s="10"/>
      <c r="G38459" s="81"/>
      <c r="AU38459" s="25"/>
    </row>
    <row r="38460">
      <c r="D38460" s="10"/>
      <c r="E38460" s="10"/>
      <c r="G38460" s="81"/>
      <c r="AU38460" s="25"/>
    </row>
    <row r="38461">
      <c r="D38461" s="10"/>
      <c r="E38461" s="10"/>
      <c r="G38461" s="81"/>
      <c r="AU38461" s="25"/>
    </row>
    <row r="38462">
      <c r="D38462" s="10"/>
      <c r="E38462" s="10"/>
      <c r="G38462" s="81"/>
      <c r="AU38462" s="25"/>
    </row>
    <row r="38463">
      <c r="D38463" s="10"/>
      <c r="E38463" s="10"/>
      <c r="G38463" s="81"/>
      <c r="AU38463" s="25"/>
    </row>
    <row r="38464">
      <c r="D38464" s="10"/>
      <c r="E38464" s="10"/>
      <c r="G38464" s="81"/>
      <c r="AU38464" s="25"/>
    </row>
    <row r="38465">
      <c r="D38465" s="10"/>
      <c r="E38465" s="10"/>
      <c r="G38465" s="81"/>
      <c r="AU38465" s="25"/>
    </row>
    <row r="38466">
      <c r="D38466" s="10"/>
      <c r="E38466" s="10"/>
      <c r="G38466" s="81"/>
      <c r="AU38466" s="25"/>
    </row>
    <row r="38467">
      <c r="D38467" s="10"/>
      <c r="E38467" s="10"/>
      <c r="G38467" s="81"/>
      <c r="AU38467" s="25"/>
    </row>
    <row r="38468">
      <c r="D38468" s="10"/>
      <c r="E38468" s="10"/>
      <c r="G38468" s="81"/>
      <c r="AU38468" s="25"/>
    </row>
    <row r="38469">
      <c r="D38469" s="10"/>
      <c r="E38469" s="10"/>
      <c r="G38469" s="81"/>
      <c r="AU38469" s="25"/>
    </row>
    <row r="38470">
      <c r="D38470" s="10"/>
      <c r="E38470" s="10"/>
      <c r="G38470" s="81"/>
      <c r="AU38470" s="25"/>
    </row>
    <row r="38471">
      <c r="D38471" s="10"/>
      <c r="E38471" s="10"/>
      <c r="G38471" s="81"/>
      <c r="AU38471" s="25"/>
    </row>
    <row r="38472">
      <c r="D38472" s="10"/>
      <c r="E38472" s="10"/>
      <c r="G38472" s="81"/>
      <c r="AU38472" s="25"/>
    </row>
    <row r="38473">
      <c r="D38473" s="10"/>
      <c r="E38473" s="10"/>
      <c r="G38473" s="81"/>
      <c r="AU38473" s="25"/>
    </row>
    <row r="38474">
      <c r="D38474" s="10"/>
      <c r="E38474" s="10"/>
      <c r="G38474" s="81"/>
      <c r="AU38474" s="25"/>
    </row>
    <row r="38475">
      <c r="D38475" s="10"/>
      <c r="E38475" s="10"/>
      <c r="G38475" s="81"/>
      <c r="AU38475" s="25"/>
    </row>
    <row r="38476">
      <c r="D38476" s="10"/>
      <c r="E38476" s="10"/>
      <c r="G38476" s="81"/>
      <c r="AU38476" s="25"/>
    </row>
    <row r="38477">
      <c r="D38477" s="10"/>
      <c r="E38477" s="10"/>
      <c r="G38477" s="81"/>
      <c r="AU38477" s="25"/>
    </row>
    <row r="38478">
      <c r="D38478" s="10"/>
      <c r="E38478" s="10"/>
      <c r="G38478" s="81"/>
      <c r="AU38478" s="25"/>
    </row>
    <row r="38479">
      <c r="D38479" s="10"/>
      <c r="E38479" s="10"/>
      <c r="G38479" s="81"/>
      <c r="AU38479" s="25"/>
    </row>
    <row r="38480">
      <c r="D38480" s="10"/>
      <c r="E38480" s="10"/>
      <c r="G38480" s="81"/>
      <c r="AU38480" s="25"/>
    </row>
    <row r="38481">
      <c r="D38481" s="10"/>
      <c r="E38481" s="10"/>
      <c r="G38481" s="81"/>
      <c r="AU38481" s="25"/>
    </row>
    <row r="38482">
      <c r="D38482" s="10"/>
      <c r="E38482" s="10"/>
      <c r="G38482" s="81"/>
      <c r="AU38482" s="25"/>
    </row>
    <row r="38483">
      <c r="D38483" s="10"/>
      <c r="E38483" s="10"/>
      <c r="G38483" s="81"/>
      <c r="AU38483" s="25"/>
    </row>
    <row r="38484">
      <c r="D38484" s="10"/>
      <c r="E38484" s="10"/>
      <c r="G38484" s="81"/>
      <c r="AU38484" s="25"/>
    </row>
    <row r="38485">
      <c r="D38485" s="10"/>
      <c r="E38485" s="10"/>
      <c r="G38485" s="81"/>
      <c r="AU38485" s="25"/>
    </row>
    <row r="38486">
      <c r="D38486" s="10"/>
      <c r="E38486" s="10"/>
      <c r="G38486" s="81"/>
      <c r="AU38486" s="25"/>
    </row>
    <row r="38487">
      <c r="D38487" s="10"/>
      <c r="E38487" s="10"/>
      <c r="G38487" s="81"/>
      <c r="AU38487" s="25"/>
    </row>
    <row r="38488">
      <c r="D38488" s="10"/>
      <c r="E38488" s="10"/>
      <c r="G38488" s="81"/>
      <c r="AU38488" s="25"/>
    </row>
    <row r="38489">
      <c r="D38489" s="10"/>
      <c r="E38489" s="10"/>
      <c r="G38489" s="81"/>
      <c r="AU38489" s="25"/>
    </row>
    <row r="38490">
      <c r="D38490" s="10"/>
      <c r="E38490" s="10"/>
      <c r="G38490" s="81"/>
      <c r="AU38490" s="25"/>
    </row>
    <row r="38491">
      <c r="D38491" s="10"/>
      <c r="E38491" s="10"/>
      <c r="G38491" s="81"/>
      <c r="AU38491" s="25"/>
    </row>
    <row r="38492">
      <c r="D38492" s="10"/>
      <c r="E38492" s="10"/>
      <c r="G38492" s="81"/>
      <c r="AU38492" s="25"/>
    </row>
    <row r="38493">
      <c r="D38493" s="10"/>
      <c r="E38493" s="10"/>
      <c r="G38493" s="81"/>
      <c r="AU38493" s="25"/>
    </row>
    <row r="38494">
      <c r="D38494" s="10"/>
      <c r="E38494" s="10"/>
      <c r="G38494" s="81"/>
      <c r="AU38494" s="25"/>
    </row>
    <row r="38495">
      <c r="D38495" s="10"/>
      <c r="E38495" s="10"/>
      <c r="G38495" s="81"/>
      <c r="AU38495" s="25"/>
    </row>
    <row r="38496">
      <c r="D38496" s="10"/>
      <c r="E38496" s="10"/>
      <c r="G38496" s="81"/>
      <c r="AU38496" s="25"/>
    </row>
    <row r="38497">
      <c r="D38497" s="10"/>
      <c r="E38497" s="10"/>
      <c r="G38497" s="81"/>
      <c r="AU38497" s="25"/>
    </row>
    <row r="38498">
      <c r="D38498" s="10"/>
      <c r="E38498" s="10"/>
      <c r="G38498" s="81"/>
      <c r="AU38498" s="25"/>
    </row>
    <row r="38499">
      <c r="D38499" s="10"/>
      <c r="E38499" s="10"/>
      <c r="G38499" s="81"/>
      <c r="AU38499" s="25"/>
    </row>
    <row r="38500">
      <c r="D38500" s="10"/>
      <c r="E38500" s="10"/>
      <c r="G38500" s="81"/>
      <c r="AU38500" s="25"/>
    </row>
    <row r="38501">
      <c r="D38501" s="10"/>
      <c r="E38501" s="10"/>
      <c r="G38501" s="81"/>
      <c r="AU38501" s="25"/>
    </row>
    <row r="38502">
      <c r="D38502" s="10"/>
      <c r="E38502" s="10"/>
      <c r="G38502" s="81"/>
      <c r="AU38502" s="25"/>
    </row>
    <row r="38503">
      <c r="D38503" s="10"/>
      <c r="E38503" s="10"/>
      <c r="G38503" s="81"/>
      <c r="AU38503" s="25"/>
    </row>
    <row r="38504">
      <c r="D38504" s="10"/>
      <c r="E38504" s="10"/>
      <c r="G38504" s="81"/>
      <c r="AU38504" s="25"/>
    </row>
    <row r="38505">
      <c r="D38505" s="10"/>
      <c r="E38505" s="10"/>
      <c r="G38505" s="81"/>
      <c r="AU38505" s="25"/>
    </row>
    <row r="38506">
      <c r="D38506" s="10"/>
      <c r="E38506" s="10"/>
      <c r="G38506" s="81"/>
      <c r="AU38506" s="25"/>
    </row>
    <row r="38507">
      <c r="D38507" s="10"/>
      <c r="E38507" s="10"/>
      <c r="G38507" s="81"/>
      <c r="AU38507" s="25"/>
    </row>
    <row r="38508">
      <c r="D38508" s="10"/>
      <c r="E38508" s="10"/>
      <c r="G38508" s="81"/>
      <c r="AU38508" s="25"/>
    </row>
    <row r="38509">
      <c r="D38509" s="10"/>
      <c r="E38509" s="10"/>
      <c r="G38509" s="81"/>
      <c r="AU38509" s="25"/>
    </row>
    <row r="38510">
      <c r="D38510" s="10"/>
      <c r="E38510" s="10"/>
      <c r="G38510" s="81"/>
      <c r="AU38510" s="25"/>
    </row>
    <row r="38511">
      <c r="D38511" s="10"/>
      <c r="E38511" s="10"/>
      <c r="G38511" s="81"/>
      <c r="AU38511" s="25"/>
    </row>
    <row r="38512">
      <c r="D38512" s="10"/>
      <c r="E38512" s="10"/>
      <c r="G38512" s="81"/>
      <c r="AU38512" s="25"/>
    </row>
    <row r="38513">
      <c r="D38513" s="10"/>
      <c r="E38513" s="10"/>
      <c r="G38513" s="81"/>
      <c r="AU38513" s="25"/>
    </row>
    <row r="38514">
      <c r="D38514" s="10"/>
      <c r="E38514" s="10"/>
      <c r="G38514" s="81"/>
      <c r="AU38514" s="25"/>
    </row>
    <row r="38515">
      <c r="D38515" s="10"/>
      <c r="E38515" s="10"/>
      <c r="G38515" s="81"/>
      <c r="AU38515" s="25"/>
    </row>
    <row r="38516">
      <c r="D38516" s="10"/>
      <c r="E38516" s="10"/>
      <c r="G38516" s="81"/>
      <c r="AU38516" s="25"/>
    </row>
    <row r="38517">
      <c r="D38517" s="10"/>
      <c r="E38517" s="10"/>
      <c r="G38517" s="81"/>
      <c r="AU38517" s="25"/>
    </row>
    <row r="38518">
      <c r="D38518" s="10"/>
      <c r="E38518" s="10"/>
      <c r="G38518" s="81"/>
      <c r="AU38518" s="25"/>
    </row>
    <row r="38519">
      <c r="D38519" s="10"/>
      <c r="E38519" s="10"/>
      <c r="G38519" s="81"/>
      <c r="AU38519" s="25"/>
    </row>
    <row r="38520">
      <c r="D38520" s="10"/>
      <c r="E38520" s="10"/>
      <c r="G38520" s="81"/>
      <c r="AU38520" s="25"/>
    </row>
    <row r="38521">
      <c r="D38521" s="10"/>
      <c r="E38521" s="10"/>
      <c r="G38521" s="81"/>
      <c r="AU38521" s="25"/>
    </row>
    <row r="38522">
      <c r="D38522" s="10"/>
      <c r="E38522" s="10"/>
      <c r="G38522" s="81"/>
      <c r="AU38522" s="25"/>
    </row>
    <row r="38523">
      <c r="D38523" s="10"/>
      <c r="E38523" s="10"/>
      <c r="G38523" s="81"/>
      <c r="AU38523" s="25"/>
    </row>
    <row r="38524">
      <c r="D38524" s="10"/>
      <c r="E38524" s="10"/>
      <c r="G38524" s="81"/>
      <c r="AU38524" s="25"/>
    </row>
    <row r="38525">
      <c r="D38525" s="10"/>
      <c r="E38525" s="10"/>
      <c r="G38525" s="81"/>
      <c r="AU38525" s="25"/>
    </row>
    <row r="38526">
      <c r="D38526" s="10"/>
      <c r="E38526" s="10"/>
      <c r="G38526" s="81"/>
      <c r="AU38526" s="25"/>
    </row>
    <row r="38527">
      <c r="D38527" s="10"/>
      <c r="E38527" s="10"/>
      <c r="G38527" s="81"/>
      <c r="AU38527" s="25"/>
    </row>
    <row r="38528">
      <c r="D38528" s="10"/>
      <c r="E38528" s="10"/>
      <c r="G38528" s="81"/>
      <c r="AU38528" s="25"/>
    </row>
    <row r="38529">
      <c r="D38529" s="10"/>
      <c r="E38529" s="10"/>
      <c r="G38529" s="81"/>
      <c r="AU38529" s="25"/>
    </row>
    <row r="38530">
      <c r="D38530" s="10"/>
      <c r="E38530" s="10"/>
      <c r="G38530" s="81"/>
      <c r="AU38530" s="25"/>
    </row>
    <row r="38531">
      <c r="D38531" s="10"/>
      <c r="E38531" s="10"/>
      <c r="G38531" s="81"/>
      <c r="AU38531" s="25"/>
    </row>
    <row r="38532">
      <c r="D38532" s="10"/>
      <c r="E38532" s="10"/>
      <c r="G38532" s="81"/>
      <c r="AU38532" s="25"/>
    </row>
    <row r="38533">
      <c r="D38533" s="10"/>
      <c r="E38533" s="10"/>
      <c r="G38533" s="81"/>
      <c r="AU38533" s="25"/>
    </row>
    <row r="38534">
      <c r="D38534" s="10"/>
      <c r="E38534" s="10"/>
      <c r="G38534" s="81"/>
      <c r="AU38534" s="25"/>
    </row>
    <row r="38535">
      <c r="D38535" s="10"/>
      <c r="E38535" s="10"/>
      <c r="G38535" s="81"/>
      <c r="AU38535" s="25"/>
    </row>
    <row r="38536">
      <c r="D38536" s="10"/>
      <c r="E38536" s="10"/>
      <c r="G38536" s="81"/>
      <c r="AU38536" s="25"/>
    </row>
    <row r="38537">
      <c r="D38537" s="10"/>
      <c r="E38537" s="10"/>
      <c r="G38537" s="81"/>
      <c r="AU38537" s="25"/>
    </row>
    <row r="38538">
      <c r="D38538" s="10"/>
      <c r="E38538" s="10"/>
      <c r="G38538" s="81"/>
      <c r="AU38538" s="25"/>
    </row>
    <row r="38539">
      <c r="D38539" s="10"/>
      <c r="E38539" s="10"/>
      <c r="G38539" s="81"/>
      <c r="AU38539" s="25"/>
    </row>
    <row r="38540">
      <c r="D38540" s="10"/>
      <c r="E38540" s="10"/>
      <c r="G38540" s="81"/>
      <c r="AU38540" s="25"/>
    </row>
    <row r="38541">
      <c r="D38541" s="10"/>
      <c r="E38541" s="10"/>
      <c r="G38541" s="81"/>
      <c r="AU38541" s="25"/>
    </row>
    <row r="38542">
      <c r="D38542" s="10"/>
      <c r="E38542" s="10"/>
      <c r="G38542" s="81"/>
      <c r="AU38542" s="25"/>
    </row>
    <row r="38543">
      <c r="D38543" s="10"/>
      <c r="E38543" s="10"/>
      <c r="G38543" s="81"/>
      <c r="AU38543" s="25"/>
    </row>
    <row r="38544">
      <c r="D38544" s="10"/>
      <c r="E38544" s="10"/>
      <c r="G38544" s="81"/>
      <c r="AU38544" s="25"/>
    </row>
    <row r="38545">
      <c r="D38545" s="10"/>
      <c r="E38545" s="10"/>
      <c r="G38545" s="81"/>
      <c r="AU38545" s="25"/>
    </row>
    <row r="38546">
      <c r="D38546" s="10"/>
      <c r="E38546" s="10"/>
      <c r="G38546" s="81"/>
      <c r="AU38546" s="25"/>
    </row>
    <row r="38547">
      <c r="D38547" s="10"/>
      <c r="E38547" s="10"/>
      <c r="G38547" s="81"/>
      <c r="AU38547" s="25"/>
    </row>
    <row r="38548">
      <c r="D38548" s="10"/>
      <c r="E38548" s="10"/>
      <c r="G38548" s="81"/>
      <c r="AU38548" s="25"/>
    </row>
    <row r="38549">
      <c r="D38549" s="10"/>
      <c r="E38549" s="10"/>
      <c r="G38549" s="81"/>
      <c r="AU38549" s="25"/>
    </row>
    <row r="38550">
      <c r="D38550" s="10"/>
      <c r="E38550" s="10"/>
      <c r="G38550" s="81"/>
      <c r="AU38550" s="25"/>
    </row>
    <row r="38551">
      <c r="D38551" s="10"/>
      <c r="E38551" s="10"/>
      <c r="G38551" s="81"/>
      <c r="AU38551" s="25"/>
    </row>
    <row r="38552">
      <c r="D38552" s="10"/>
      <c r="E38552" s="10"/>
      <c r="G38552" s="81"/>
      <c r="AU38552" s="25"/>
    </row>
    <row r="38553">
      <c r="D38553" s="10"/>
      <c r="E38553" s="10"/>
      <c r="G38553" s="81"/>
      <c r="AU38553" s="25"/>
    </row>
    <row r="38554">
      <c r="D38554" s="10"/>
      <c r="E38554" s="10"/>
      <c r="G38554" s="81"/>
      <c r="AU38554" s="25"/>
    </row>
    <row r="38555">
      <c r="D38555" s="10"/>
      <c r="E38555" s="10"/>
      <c r="G38555" s="81"/>
      <c r="AU38555" s="25"/>
    </row>
    <row r="38556">
      <c r="D38556" s="10"/>
      <c r="E38556" s="10"/>
      <c r="G38556" s="81"/>
      <c r="AU38556" s="25"/>
    </row>
    <row r="38557">
      <c r="D38557" s="10"/>
      <c r="E38557" s="10"/>
      <c r="G38557" s="81"/>
      <c r="AU38557" s="25"/>
    </row>
    <row r="38558">
      <c r="D38558" s="10"/>
      <c r="E38558" s="10"/>
      <c r="G38558" s="81"/>
      <c r="AU38558" s="25"/>
    </row>
    <row r="38559">
      <c r="D38559" s="10"/>
      <c r="E38559" s="10"/>
      <c r="G38559" s="81"/>
      <c r="AU38559" s="25"/>
    </row>
    <row r="38560">
      <c r="D38560" s="10"/>
      <c r="E38560" s="10"/>
      <c r="G38560" s="81"/>
      <c r="AU38560" s="25"/>
    </row>
    <row r="38561">
      <c r="D38561" s="10"/>
      <c r="E38561" s="10"/>
      <c r="G38561" s="81"/>
      <c r="AU38561" s="25"/>
    </row>
    <row r="38562">
      <c r="D38562" s="10"/>
      <c r="E38562" s="10"/>
      <c r="G38562" s="81"/>
      <c r="AU38562" s="25"/>
    </row>
    <row r="38563">
      <c r="D38563" s="10"/>
      <c r="E38563" s="10"/>
      <c r="G38563" s="81"/>
      <c r="AU38563" s="25"/>
    </row>
    <row r="38564">
      <c r="D38564" s="10"/>
      <c r="E38564" s="10"/>
      <c r="G38564" s="81"/>
      <c r="AU38564" s="25"/>
    </row>
    <row r="38565">
      <c r="D38565" s="10"/>
      <c r="E38565" s="10"/>
      <c r="G38565" s="81"/>
      <c r="AU38565" s="25"/>
    </row>
    <row r="38566">
      <c r="D38566" s="10"/>
      <c r="E38566" s="10"/>
      <c r="G38566" s="81"/>
      <c r="AU38566" s="25"/>
    </row>
    <row r="38567">
      <c r="D38567" s="10"/>
      <c r="E38567" s="10"/>
      <c r="G38567" s="81"/>
      <c r="AU38567" s="25"/>
    </row>
    <row r="38568">
      <c r="D38568" s="10"/>
      <c r="E38568" s="10"/>
      <c r="G38568" s="81"/>
      <c r="AU38568" s="25"/>
    </row>
    <row r="38569">
      <c r="D38569" s="10"/>
      <c r="E38569" s="10"/>
      <c r="G38569" s="81"/>
      <c r="AU38569" s="25"/>
    </row>
    <row r="38570">
      <c r="D38570" s="10"/>
      <c r="E38570" s="10"/>
      <c r="G38570" s="81"/>
      <c r="AU38570" s="25"/>
    </row>
    <row r="38571">
      <c r="D38571" s="10"/>
      <c r="E38571" s="10"/>
      <c r="G38571" s="81"/>
      <c r="AU38571" s="25"/>
    </row>
    <row r="38572">
      <c r="D38572" s="10"/>
      <c r="E38572" s="10"/>
      <c r="G38572" s="81"/>
      <c r="AU38572" s="25"/>
    </row>
    <row r="38573">
      <c r="D38573" s="10"/>
      <c r="E38573" s="10"/>
      <c r="G38573" s="81"/>
      <c r="AU38573" s="25"/>
    </row>
    <row r="38574">
      <c r="D38574" s="10"/>
      <c r="E38574" s="10"/>
      <c r="G38574" s="81"/>
      <c r="AU38574" s="25"/>
    </row>
    <row r="38575">
      <c r="D38575" s="10"/>
      <c r="E38575" s="10"/>
      <c r="G38575" s="81"/>
      <c r="AU38575" s="25"/>
    </row>
    <row r="38576">
      <c r="D38576" s="10"/>
      <c r="E38576" s="10"/>
      <c r="G38576" s="81"/>
      <c r="AU38576" s="25"/>
    </row>
    <row r="38577">
      <c r="D38577" s="10"/>
      <c r="E38577" s="10"/>
      <c r="G38577" s="81"/>
      <c r="AU38577" s="25"/>
    </row>
    <row r="38578">
      <c r="D38578" s="10"/>
      <c r="E38578" s="10"/>
      <c r="G38578" s="81"/>
      <c r="AU38578" s="25"/>
    </row>
    <row r="38579">
      <c r="D38579" s="10"/>
      <c r="E38579" s="10"/>
      <c r="G38579" s="81"/>
      <c r="AU38579" s="25"/>
    </row>
    <row r="38580">
      <c r="D38580" s="10"/>
      <c r="E38580" s="10"/>
      <c r="G38580" s="81"/>
      <c r="AU38580" s="25"/>
    </row>
    <row r="38581">
      <c r="D38581" s="10"/>
      <c r="E38581" s="10"/>
      <c r="G38581" s="81"/>
      <c r="AU38581" s="25"/>
    </row>
    <row r="38582">
      <c r="D38582" s="10"/>
      <c r="E38582" s="10"/>
      <c r="G38582" s="81"/>
      <c r="AU38582" s="25"/>
    </row>
    <row r="38583">
      <c r="D38583" s="10"/>
      <c r="E38583" s="10"/>
      <c r="G38583" s="81"/>
      <c r="AU38583" s="25"/>
    </row>
    <row r="38584">
      <c r="D38584" s="10"/>
      <c r="E38584" s="10"/>
      <c r="G38584" s="81"/>
      <c r="AU38584" s="25"/>
    </row>
    <row r="38585">
      <c r="D38585" s="10"/>
      <c r="E38585" s="10"/>
      <c r="G38585" s="81"/>
      <c r="AU38585" s="25"/>
    </row>
    <row r="38586">
      <c r="D38586" s="10"/>
      <c r="E38586" s="10"/>
      <c r="G38586" s="81"/>
      <c r="AU38586" s="25"/>
    </row>
    <row r="38587">
      <c r="D38587" s="10"/>
      <c r="E38587" s="10"/>
      <c r="G38587" s="81"/>
      <c r="AU38587" s="25"/>
    </row>
    <row r="38588">
      <c r="D38588" s="10"/>
      <c r="E38588" s="10"/>
      <c r="G38588" s="81"/>
      <c r="AU38588" s="25"/>
    </row>
    <row r="38589">
      <c r="D38589" s="10"/>
      <c r="E38589" s="10"/>
      <c r="G38589" s="81"/>
      <c r="AU38589" s="25"/>
    </row>
    <row r="38590">
      <c r="D38590" s="10"/>
      <c r="E38590" s="10"/>
      <c r="G38590" s="81"/>
      <c r="AU38590" s="25"/>
    </row>
    <row r="38591">
      <c r="D38591" s="10"/>
      <c r="E38591" s="10"/>
      <c r="G38591" s="81"/>
      <c r="AU38591" s="25"/>
    </row>
    <row r="38592">
      <c r="D38592" s="10"/>
      <c r="E38592" s="10"/>
      <c r="G38592" s="81"/>
      <c r="AU38592" s="25"/>
    </row>
    <row r="38593">
      <c r="D38593" s="10"/>
      <c r="E38593" s="10"/>
      <c r="G38593" s="81"/>
      <c r="AU38593" s="25"/>
    </row>
    <row r="38594">
      <c r="D38594" s="10"/>
      <c r="E38594" s="10"/>
      <c r="G38594" s="81"/>
      <c r="AU38594" s="25"/>
    </row>
    <row r="38595">
      <c r="D38595" s="10"/>
      <c r="E38595" s="10"/>
      <c r="G38595" s="81"/>
      <c r="AU38595" s="25"/>
    </row>
    <row r="38596">
      <c r="D38596" s="10"/>
      <c r="E38596" s="10"/>
      <c r="G38596" s="81"/>
      <c r="AU38596" s="25"/>
    </row>
    <row r="38597">
      <c r="D38597" s="10"/>
      <c r="E38597" s="10"/>
      <c r="G38597" s="81"/>
      <c r="AU38597" s="25"/>
    </row>
    <row r="38598">
      <c r="D38598" s="10"/>
      <c r="E38598" s="10"/>
      <c r="G38598" s="81"/>
      <c r="AU38598" s="25"/>
    </row>
    <row r="38599">
      <c r="D38599" s="10"/>
      <c r="E38599" s="10"/>
      <c r="G38599" s="81"/>
      <c r="AU38599" s="25"/>
    </row>
    <row r="38600">
      <c r="D38600" s="10"/>
      <c r="E38600" s="10"/>
      <c r="G38600" s="81"/>
      <c r="AU38600" s="25"/>
    </row>
    <row r="38601">
      <c r="D38601" s="10"/>
      <c r="E38601" s="10"/>
      <c r="G38601" s="81"/>
      <c r="AU38601" s="25"/>
    </row>
    <row r="38602">
      <c r="D38602" s="10"/>
      <c r="E38602" s="10"/>
      <c r="G38602" s="81"/>
      <c r="AU38602" s="25"/>
    </row>
    <row r="38603">
      <c r="D38603" s="10"/>
      <c r="E38603" s="10"/>
      <c r="G38603" s="81"/>
      <c r="AU38603" s="25"/>
    </row>
    <row r="38604">
      <c r="D38604" s="10"/>
      <c r="E38604" s="10"/>
      <c r="G38604" s="81"/>
      <c r="AU38604" s="25"/>
    </row>
    <row r="38605">
      <c r="D38605" s="10"/>
      <c r="E38605" s="10"/>
      <c r="G38605" s="81"/>
      <c r="AU38605" s="25"/>
    </row>
    <row r="38606">
      <c r="D38606" s="10"/>
      <c r="E38606" s="10"/>
      <c r="G38606" s="81"/>
      <c r="AU38606" s="25"/>
    </row>
    <row r="38607">
      <c r="D38607" s="10"/>
      <c r="E38607" s="10"/>
      <c r="G38607" s="81"/>
      <c r="AU38607" s="25"/>
    </row>
    <row r="38608">
      <c r="D38608" s="10"/>
      <c r="E38608" s="10"/>
      <c r="G38608" s="81"/>
      <c r="AU38608" s="25"/>
    </row>
    <row r="38609">
      <c r="D38609" s="10"/>
      <c r="E38609" s="10"/>
      <c r="G38609" s="81"/>
      <c r="AU38609" s="25"/>
    </row>
    <row r="38610">
      <c r="D38610" s="10"/>
      <c r="E38610" s="10"/>
      <c r="G38610" s="81"/>
      <c r="AU38610" s="25"/>
    </row>
    <row r="38611">
      <c r="D38611" s="10"/>
      <c r="E38611" s="10"/>
      <c r="G38611" s="81"/>
      <c r="AU38611" s="25"/>
    </row>
    <row r="38612">
      <c r="D38612" s="10"/>
      <c r="E38612" s="10"/>
      <c r="G38612" s="81"/>
      <c r="AU38612" s="25"/>
    </row>
    <row r="38613">
      <c r="D38613" s="10"/>
      <c r="E38613" s="10"/>
      <c r="G38613" s="81"/>
      <c r="AU38613" s="25"/>
    </row>
    <row r="38614">
      <c r="D38614" s="10"/>
      <c r="E38614" s="10"/>
      <c r="G38614" s="81"/>
      <c r="AU38614" s="25"/>
    </row>
    <row r="38615">
      <c r="D38615" s="10"/>
      <c r="E38615" s="10"/>
      <c r="G38615" s="81"/>
      <c r="AU38615" s="25"/>
    </row>
    <row r="38616">
      <c r="D38616" s="10"/>
      <c r="E38616" s="10"/>
      <c r="G38616" s="81"/>
      <c r="AU38616" s="25"/>
    </row>
    <row r="38617">
      <c r="D38617" s="10"/>
      <c r="E38617" s="10"/>
      <c r="G38617" s="81"/>
      <c r="AU38617" s="25"/>
    </row>
    <row r="38618">
      <c r="D38618" s="10"/>
      <c r="E38618" s="10"/>
      <c r="G38618" s="81"/>
      <c r="AU38618" s="25"/>
    </row>
    <row r="38619">
      <c r="D38619" s="10"/>
      <c r="E38619" s="10"/>
      <c r="G38619" s="81"/>
      <c r="AU38619" s="25"/>
    </row>
    <row r="38620">
      <c r="D38620" s="10"/>
      <c r="E38620" s="10"/>
      <c r="G38620" s="81"/>
      <c r="AU38620" s="25"/>
    </row>
    <row r="38621">
      <c r="D38621" s="10"/>
      <c r="E38621" s="10"/>
      <c r="G38621" s="81"/>
      <c r="AU38621" s="25"/>
    </row>
    <row r="38622">
      <c r="D38622" s="10"/>
      <c r="E38622" s="10"/>
      <c r="G38622" s="81"/>
      <c r="AU38622" s="25"/>
    </row>
    <row r="38623">
      <c r="D38623" s="10"/>
      <c r="E38623" s="10"/>
      <c r="G38623" s="81"/>
      <c r="AU38623" s="25"/>
    </row>
    <row r="38624">
      <c r="D38624" s="10"/>
      <c r="E38624" s="10"/>
      <c r="G38624" s="81"/>
      <c r="AU38624" s="25"/>
    </row>
    <row r="38625">
      <c r="D38625" s="10"/>
      <c r="E38625" s="10"/>
      <c r="G38625" s="81"/>
      <c r="AU38625" s="25"/>
    </row>
    <row r="38626">
      <c r="D38626" s="10"/>
      <c r="E38626" s="10"/>
      <c r="G38626" s="81"/>
      <c r="AU38626" s="25"/>
    </row>
    <row r="38627">
      <c r="D38627" s="10"/>
      <c r="E38627" s="10"/>
      <c r="G38627" s="81"/>
      <c r="AU38627" s="25"/>
    </row>
    <row r="38628">
      <c r="D38628" s="10"/>
      <c r="E38628" s="10"/>
      <c r="G38628" s="81"/>
      <c r="AU38628" s="25"/>
    </row>
    <row r="38629">
      <c r="D38629" s="10"/>
      <c r="E38629" s="10"/>
      <c r="G38629" s="81"/>
      <c r="AU38629" s="25"/>
    </row>
    <row r="38630">
      <c r="D38630" s="10"/>
      <c r="E38630" s="10"/>
      <c r="G38630" s="81"/>
      <c r="AU38630" s="25"/>
    </row>
    <row r="38631">
      <c r="D38631" s="10"/>
      <c r="E38631" s="10"/>
      <c r="G38631" s="81"/>
      <c r="AU38631" s="25"/>
    </row>
    <row r="38632">
      <c r="D38632" s="10"/>
      <c r="E38632" s="10"/>
      <c r="G38632" s="81"/>
      <c r="AU38632" s="25"/>
    </row>
    <row r="38633">
      <c r="D38633" s="10"/>
      <c r="E38633" s="10"/>
      <c r="G38633" s="81"/>
      <c r="AU38633" s="25"/>
    </row>
    <row r="38634">
      <c r="D38634" s="10"/>
      <c r="E38634" s="10"/>
      <c r="G38634" s="81"/>
      <c r="AU38634" s="25"/>
    </row>
    <row r="38635">
      <c r="D38635" s="10"/>
      <c r="E38635" s="10"/>
      <c r="G38635" s="81"/>
      <c r="AU38635" s="25"/>
    </row>
    <row r="38636">
      <c r="D38636" s="10"/>
      <c r="E38636" s="10"/>
      <c r="G38636" s="81"/>
      <c r="AU38636" s="25"/>
    </row>
    <row r="38637">
      <c r="D38637" s="10"/>
      <c r="E38637" s="10"/>
      <c r="G38637" s="81"/>
      <c r="AU38637" s="25"/>
    </row>
    <row r="38638">
      <c r="D38638" s="10"/>
      <c r="E38638" s="10"/>
      <c r="G38638" s="81"/>
      <c r="AU38638" s="25"/>
    </row>
    <row r="38639">
      <c r="D38639" s="10"/>
      <c r="E38639" s="10"/>
      <c r="G38639" s="81"/>
      <c r="AU38639" s="25"/>
    </row>
    <row r="38640">
      <c r="D38640" s="10"/>
      <c r="E38640" s="10"/>
      <c r="G38640" s="81"/>
      <c r="AU38640" s="25"/>
    </row>
    <row r="38641">
      <c r="D38641" s="10"/>
      <c r="E38641" s="10"/>
      <c r="G38641" s="81"/>
      <c r="AU38641" s="25"/>
    </row>
    <row r="38642">
      <c r="D38642" s="10"/>
      <c r="E38642" s="10"/>
      <c r="G38642" s="81"/>
      <c r="AU38642" s="25"/>
    </row>
    <row r="38643">
      <c r="D38643" s="10"/>
      <c r="E38643" s="10"/>
      <c r="G38643" s="81"/>
      <c r="AU38643" s="25"/>
    </row>
    <row r="38644">
      <c r="D38644" s="10"/>
      <c r="E38644" s="10"/>
      <c r="G38644" s="81"/>
      <c r="AU38644" s="25"/>
    </row>
    <row r="38645">
      <c r="D38645" s="10"/>
      <c r="E38645" s="10"/>
      <c r="G38645" s="81"/>
      <c r="AU38645" s="25"/>
    </row>
    <row r="38646">
      <c r="D38646" s="10"/>
      <c r="E38646" s="10"/>
      <c r="G38646" s="81"/>
      <c r="AU38646" s="25"/>
    </row>
    <row r="38647">
      <c r="D38647" s="10"/>
      <c r="E38647" s="10"/>
      <c r="G38647" s="81"/>
      <c r="AU38647" s="25"/>
    </row>
    <row r="38648">
      <c r="D38648" s="10"/>
      <c r="E38648" s="10"/>
      <c r="G38648" s="81"/>
      <c r="AU38648" s="25"/>
    </row>
    <row r="38649">
      <c r="D38649" s="10"/>
      <c r="E38649" s="10"/>
      <c r="G38649" s="81"/>
      <c r="AU38649" s="25"/>
    </row>
    <row r="38650">
      <c r="D38650" s="10"/>
      <c r="E38650" s="10"/>
      <c r="G38650" s="81"/>
      <c r="AU38650" s="25"/>
    </row>
    <row r="38651">
      <c r="D38651" s="10"/>
      <c r="E38651" s="10"/>
      <c r="G38651" s="81"/>
      <c r="AU38651" s="25"/>
    </row>
    <row r="38652">
      <c r="D38652" s="10"/>
      <c r="E38652" s="10"/>
      <c r="G38652" s="81"/>
      <c r="AU38652" s="25"/>
    </row>
    <row r="38653">
      <c r="D38653" s="10"/>
      <c r="E38653" s="10"/>
      <c r="G38653" s="81"/>
      <c r="AU38653" s="25"/>
    </row>
    <row r="38654">
      <c r="D38654" s="10"/>
      <c r="E38654" s="10"/>
      <c r="G38654" s="81"/>
      <c r="AU38654" s="25"/>
    </row>
    <row r="38655">
      <c r="D38655" s="10"/>
      <c r="E38655" s="10"/>
      <c r="G38655" s="81"/>
      <c r="AU38655" s="25"/>
    </row>
    <row r="38656">
      <c r="D38656" s="10"/>
      <c r="E38656" s="10"/>
      <c r="G38656" s="81"/>
      <c r="AU38656" s="25"/>
    </row>
    <row r="38657">
      <c r="D38657" s="10"/>
      <c r="E38657" s="10"/>
      <c r="G38657" s="81"/>
      <c r="AU38657" s="25"/>
    </row>
    <row r="38658">
      <c r="D38658" s="10"/>
      <c r="E38658" s="10"/>
      <c r="G38658" s="81"/>
      <c r="AU38658" s="25"/>
    </row>
    <row r="38659">
      <c r="D38659" s="10"/>
      <c r="E38659" s="10"/>
      <c r="G38659" s="81"/>
      <c r="AU38659" s="25"/>
    </row>
    <row r="38660">
      <c r="D38660" s="10"/>
      <c r="E38660" s="10"/>
      <c r="G38660" s="81"/>
      <c r="AU38660" s="25"/>
    </row>
    <row r="38661">
      <c r="D38661" s="10"/>
      <c r="E38661" s="10"/>
      <c r="G38661" s="81"/>
      <c r="AU38661" s="25"/>
    </row>
    <row r="38662">
      <c r="D38662" s="10"/>
      <c r="E38662" s="10"/>
      <c r="G38662" s="81"/>
      <c r="AU38662" s="25"/>
    </row>
    <row r="38663">
      <c r="D38663" s="10"/>
      <c r="E38663" s="10"/>
      <c r="G38663" s="81"/>
      <c r="AU38663" s="25"/>
    </row>
    <row r="38664">
      <c r="D38664" s="10"/>
      <c r="E38664" s="10"/>
      <c r="G38664" s="81"/>
      <c r="AU38664" s="25"/>
    </row>
    <row r="38665">
      <c r="D38665" s="10"/>
      <c r="E38665" s="10"/>
      <c r="G38665" s="81"/>
      <c r="AU38665" s="25"/>
    </row>
    <row r="38666">
      <c r="D38666" s="10"/>
      <c r="E38666" s="10"/>
      <c r="G38666" s="81"/>
      <c r="AU38666" s="25"/>
    </row>
    <row r="38667">
      <c r="D38667" s="10"/>
      <c r="E38667" s="10"/>
      <c r="G38667" s="81"/>
      <c r="AU38667" s="25"/>
    </row>
    <row r="38668">
      <c r="D38668" s="10"/>
      <c r="E38668" s="10"/>
      <c r="G38668" s="81"/>
      <c r="AU38668" s="25"/>
    </row>
    <row r="38669">
      <c r="D38669" s="10"/>
      <c r="E38669" s="10"/>
      <c r="G38669" s="81"/>
      <c r="AU38669" s="25"/>
    </row>
    <row r="38670">
      <c r="D38670" s="10"/>
      <c r="E38670" s="10"/>
      <c r="G38670" s="81"/>
      <c r="AU38670" s="25"/>
    </row>
    <row r="38671">
      <c r="D38671" s="10"/>
      <c r="E38671" s="10"/>
      <c r="G38671" s="81"/>
      <c r="AU38671" s="25"/>
    </row>
    <row r="38672">
      <c r="D38672" s="10"/>
      <c r="E38672" s="10"/>
      <c r="G38672" s="81"/>
      <c r="AU38672" s="25"/>
    </row>
    <row r="38673">
      <c r="D38673" s="10"/>
      <c r="E38673" s="10"/>
      <c r="G38673" s="81"/>
      <c r="AU38673" s="25"/>
    </row>
    <row r="38674">
      <c r="D38674" s="10"/>
      <c r="E38674" s="10"/>
      <c r="G38674" s="81"/>
      <c r="AU38674" s="25"/>
    </row>
    <row r="38675">
      <c r="D38675" s="10"/>
      <c r="E38675" s="10"/>
      <c r="G38675" s="81"/>
      <c r="AU38675" s="25"/>
    </row>
    <row r="38676">
      <c r="D38676" s="10"/>
      <c r="E38676" s="10"/>
      <c r="G38676" s="81"/>
      <c r="AU38676" s="25"/>
    </row>
    <row r="38677">
      <c r="D38677" s="10"/>
      <c r="E38677" s="10"/>
      <c r="G38677" s="81"/>
      <c r="AU38677" s="25"/>
    </row>
    <row r="38678">
      <c r="D38678" s="10"/>
      <c r="E38678" s="10"/>
      <c r="G38678" s="81"/>
      <c r="AU38678" s="25"/>
    </row>
    <row r="38679">
      <c r="D38679" s="10"/>
      <c r="E38679" s="10"/>
      <c r="G38679" s="81"/>
      <c r="AU38679" s="25"/>
    </row>
    <row r="38680">
      <c r="D38680" s="10"/>
      <c r="E38680" s="10"/>
      <c r="G38680" s="81"/>
      <c r="AU38680" s="25"/>
    </row>
    <row r="38681">
      <c r="D38681" s="10"/>
      <c r="E38681" s="10"/>
      <c r="G38681" s="81"/>
      <c r="AU38681" s="25"/>
    </row>
    <row r="38682">
      <c r="D38682" s="10"/>
      <c r="E38682" s="10"/>
      <c r="G38682" s="81"/>
      <c r="AU38682" s="25"/>
    </row>
    <row r="38683">
      <c r="D38683" s="10"/>
      <c r="E38683" s="10"/>
      <c r="G38683" s="81"/>
      <c r="AU38683" s="25"/>
    </row>
    <row r="38684">
      <c r="D38684" s="10"/>
      <c r="E38684" s="10"/>
      <c r="G38684" s="81"/>
      <c r="AU38684" s="25"/>
    </row>
    <row r="38685">
      <c r="D38685" s="10"/>
      <c r="E38685" s="10"/>
      <c r="G38685" s="81"/>
      <c r="AU38685" s="25"/>
    </row>
    <row r="38686">
      <c r="D38686" s="10"/>
      <c r="E38686" s="10"/>
      <c r="G38686" s="81"/>
      <c r="AU38686" s="25"/>
    </row>
    <row r="38687">
      <c r="D38687" s="10"/>
      <c r="E38687" s="10"/>
      <c r="G38687" s="81"/>
      <c r="AU38687" s="25"/>
    </row>
    <row r="38688">
      <c r="D38688" s="10"/>
      <c r="E38688" s="10"/>
      <c r="G38688" s="81"/>
      <c r="AU38688" s="25"/>
    </row>
    <row r="38689">
      <c r="D38689" s="10"/>
      <c r="E38689" s="10"/>
      <c r="G38689" s="81"/>
      <c r="AU38689" s="25"/>
    </row>
    <row r="38690">
      <c r="D38690" s="10"/>
      <c r="E38690" s="10"/>
      <c r="G38690" s="81"/>
      <c r="AU38690" s="25"/>
    </row>
    <row r="38691">
      <c r="D38691" s="10"/>
      <c r="E38691" s="10"/>
      <c r="G38691" s="81"/>
      <c r="AU38691" s="25"/>
    </row>
    <row r="38692">
      <c r="D38692" s="10"/>
      <c r="E38692" s="10"/>
      <c r="G38692" s="81"/>
      <c r="AU38692" s="25"/>
    </row>
    <row r="38693">
      <c r="D38693" s="10"/>
      <c r="E38693" s="10"/>
      <c r="G38693" s="81"/>
      <c r="AU38693" s="25"/>
    </row>
    <row r="38694">
      <c r="D38694" s="10"/>
      <c r="E38694" s="10"/>
      <c r="G38694" s="81"/>
      <c r="AU38694" s="25"/>
    </row>
    <row r="38695">
      <c r="D38695" s="10"/>
      <c r="E38695" s="10"/>
      <c r="G38695" s="81"/>
      <c r="AU38695" s="25"/>
    </row>
    <row r="38696">
      <c r="D38696" s="10"/>
      <c r="E38696" s="10"/>
      <c r="G38696" s="81"/>
      <c r="AU38696" s="25"/>
    </row>
    <row r="38697">
      <c r="D38697" s="10"/>
      <c r="E38697" s="10"/>
      <c r="G38697" s="81"/>
      <c r="AU38697" s="25"/>
    </row>
    <row r="38698">
      <c r="D38698" s="10"/>
      <c r="E38698" s="10"/>
      <c r="G38698" s="81"/>
      <c r="AU38698" s="25"/>
    </row>
    <row r="38699">
      <c r="D38699" s="10"/>
      <c r="E38699" s="10"/>
      <c r="G38699" s="81"/>
      <c r="AU38699" s="25"/>
    </row>
    <row r="38700">
      <c r="D38700" s="10"/>
      <c r="E38700" s="10"/>
      <c r="G38700" s="81"/>
      <c r="AU38700" s="25"/>
    </row>
    <row r="38701">
      <c r="D38701" s="10"/>
      <c r="E38701" s="10"/>
      <c r="G38701" s="81"/>
      <c r="AU38701" s="25"/>
    </row>
    <row r="38702">
      <c r="D38702" s="10"/>
      <c r="E38702" s="10"/>
      <c r="G38702" s="81"/>
      <c r="AU38702" s="25"/>
    </row>
    <row r="38703">
      <c r="D38703" s="10"/>
      <c r="E38703" s="10"/>
      <c r="G38703" s="81"/>
      <c r="AU38703" s="25"/>
    </row>
    <row r="38704">
      <c r="D38704" s="10"/>
      <c r="E38704" s="10"/>
      <c r="G38704" s="81"/>
      <c r="AU38704" s="25"/>
    </row>
    <row r="38705">
      <c r="D38705" s="10"/>
      <c r="E38705" s="10"/>
      <c r="G38705" s="81"/>
      <c r="AU38705" s="25"/>
    </row>
    <row r="38706">
      <c r="D38706" s="10"/>
      <c r="E38706" s="10"/>
      <c r="G38706" s="81"/>
      <c r="AU38706" s="25"/>
    </row>
    <row r="38707">
      <c r="D38707" s="10"/>
      <c r="E38707" s="10"/>
      <c r="G38707" s="81"/>
      <c r="AU38707" s="25"/>
    </row>
    <row r="38708">
      <c r="D38708" s="10"/>
      <c r="E38708" s="10"/>
      <c r="G38708" s="81"/>
      <c r="AU38708" s="25"/>
    </row>
    <row r="38709">
      <c r="D38709" s="10"/>
      <c r="E38709" s="10"/>
      <c r="G38709" s="81"/>
      <c r="AU38709" s="25"/>
    </row>
    <row r="38710">
      <c r="D38710" s="10"/>
      <c r="E38710" s="10"/>
      <c r="G38710" s="81"/>
      <c r="AU38710" s="25"/>
    </row>
    <row r="38711">
      <c r="D38711" s="10"/>
      <c r="E38711" s="10"/>
      <c r="G38711" s="81"/>
      <c r="AU38711" s="25"/>
    </row>
    <row r="38712">
      <c r="D38712" s="10"/>
      <c r="E38712" s="10"/>
      <c r="G38712" s="81"/>
      <c r="AU38712" s="25"/>
    </row>
    <row r="38713">
      <c r="D38713" s="10"/>
      <c r="E38713" s="10"/>
      <c r="G38713" s="81"/>
      <c r="AU38713" s="25"/>
    </row>
    <row r="38714">
      <c r="D38714" s="10"/>
      <c r="E38714" s="10"/>
      <c r="G38714" s="81"/>
      <c r="AU38714" s="25"/>
    </row>
    <row r="38715">
      <c r="D38715" s="10"/>
      <c r="E38715" s="10"/>
      <c r="G38715" s="81"/>
      <c r="AU38715" s="25"/>
    </row>
    <row r="38716">
      <c r="D38716" s="10"/>
      <c r="E38716" s="10"/>
      <c r="G38716" s="81"/>
      <c r="AU38716" s="25"/>
    </row>
    <row r="38717">
      <c r="D38717" s="10"/>
      <c r="E38717" s="10"/>
      <c r="G38717" s="81"/>
      <c r="AU38717" s="25"/>
    </row>
    <row r="38718">
      <c r="D38718" s="10"/>
      <c r="E38718" s="10"/>
      <c r="G38718" s="81"/>
      <c r="AU38718" s="25"/>
    </row>
    <row r="38719">
      <c r="D38719" s="10"/>
      <c r="E38719" s="10"/>
      <c r="G38719" s="81"/>
      <c r="AU38719" s="25"/>
    </row>
    <row r="38720">
      <c r="D38720" s="10"/>
      <c r="E38720" s="10"/>
      <c r="G38720" s="81"/>
      <c r="AU38720" s="25"/>
    </row>
    <row r="38721">
      <c r="D38721" s="10"/>
      <c r="E38721" s="10"/>
      <c r="G38721" s="81"/>
      <c r="AU38721" s="25"/>
    </row>
    <row r="38722">
      <c r="D38722" s="10"/>
      <c r="E38722" s="10"/>
      <c r="G38722" s="81"/>
      <c r="AU38722" s="25"/>
    </row>
    <row r="38723">
      <c r="D38723" s="10"/>
      <c r="E38723" s="10"/>
      <c r="G38723" s="81"/>
      <c r="AU38723" s="25"/>
    </row>
    <row r="38724">
      <c r="D38724" s="10"/>
      <c r="E38724" s="10"/>
      <c r="G38724" s="81"/>
      <c r="AU38724" s="25"/>
    </row>
    <row r="38725">
      <c r="D38725" s="10"/>
      <c r="E38725" s="10"/>
      <c r="G38725" s="81"/>
      <c r="AU38725" s="25"/>
    </row>
    <row r="38726">
      <c r="D38726" s="10"/>
      <c r="E38726" s="10"/>
      <c r="G38726" s="81"/>
      <c r="AU38726" s="25"/>
    </row>
    <row r="38727">
      <c r="D38727" s="10"/>
      <c r="E38727" s="10"/>
      <c r="G38727" s="81"/>
      <c r="AU38727" s="25"/>
    </row>
    <row r="38728">
      <c r="D38728" s="10"/>
      <c r="E38728" s="10"/>
      <c r="G38728" s="81"/>
      <c r="AU38728" s="25"/>
    </row>
    <row r="38729">
      <c r="D38729" s="10"/>
      <c r="E38729" s="10"/>
      <c r="G38729" s="81"/>
      <c r="AU38729" s="25"/>
    </row>
    <row r="38730">
      <c r="D38730" s="10"/>
      <c r="E38730" s="10"/>
      <c r="G38730" s="81"/>
      <c r="AU38730" s="25"/>
    </row>
    <row r="38731">
      <c r="D38731" s="10"/>
      <c r="E38731" s="10"/>
      <c r="G38731" s="81"/>
      <c r="AU38731" s="25"/>
    </row>
    <row r="38732">
      <c r="D38732" s="10"/>
      <c r="E38732" s="10"/>
      <c r="G38732" s="81"/>
      <c r="AU38732" s="25"/>
    </row>
    <row r="38733">
      <c r="D38733" s="10"/>
      <c r="E38733" s="10"/>
      <c r="G38733" s="81"/>
      <c r="AU38733" s="25"/>
    </row>
    <row r="38734">
      <c r="D38734" s="10"/>
      <c r="E38734" s="10"/>
      <c r="G38734" s="81"/>
      <c r="AU38734" s="25"/>
    </row>
    <row r="38735">
      <c r="D38735" s="10"/>
      <c r="E38735" s="10"/>
      <c r="G38735" s="81"/>
      <c r="AU38735" s="25"/>
    </row>
    <row r="38736">
      <c r="D38736" s="10"/>
      <c r="E38736" s="10"/>
      <c r="G38736" s="81"/>
      <c r="AU38736" s="25"/>
    </row>
    <row r="38737">
      <c r="D38737" s="10"/>
      <c r="E38737" s="10"/>
      <c r="G38737" s="81"/>
      <c r="AU38737" s="25"/>
    </row>
    <row r="38738">
      <c r="D38738" s="10"/>
      <c r="E38738" s="10"/>
      <c r="G38738" s="81"/>
      <c r="AU38738" s="25"/>
    </row>
    <row r="38739">
      <c r="D38739" s="10"/>
      <c r="E38739" s="10"/>
      <c r="G38739" s="81"/>
      <c r="AU38739" s="25"/>
    </row>
    <row r="38740">
      <c r="D38740" s="10"/>
      <c r="E38740" s="10"/>
      <c r="G38740" s="81"/>
      <c r="AU38740" s="25"/>
    </row>
    <row r="38741">
      <c r="D38741" s="10"/>
      <c r="E38741" s="10"/>
      <c r="G38741" s="81"/>
      <c r="AU38741" s="25"/>
    </row>
    <row r="38742">
      <c r="D38742" s="10"/>
      <c r="E38742" s="10"/>
      <c r="G38742" s="81"/>
      <c r="AU38742" s="25"/>
    </row>
    <row r="38743">
      <c r="D38743" s="10"/>
      <c r="E38743" s="10"/>
      <c r="G38743" s="81"/>
      <c r="AU38743" s="25"/>
    </row>
    <row r="38744">
      <c r="D38744" s="10"/>
      <c r="E38744" s="10"/>
      <c r="G38744" s="81"/>
      <c r="AU38744" s="25"/>
    </row>
    <row r="38745">
      <c r="D38745" s="10"/>
      <c r="E38745" s="10"/>
      <c r="G38745" s="81"/>
      <c r="AU38745" s="25"/>
    </row>
    <row r="38746">
      <c r="D38746" s="10"/>
      <c r="E38746" s="10"/>
      <c r="G38746" s="81"/>
      <c r="AU38746" s="25"/>
    </row>
    <row r="38747">
      <c r="D38747" s="10"/>
      <c r="E38747" s="10"/>
      <c r="G38747" s="81"/>
      <c r="AU38747" s="25"/>
    </row>
    <row r="38748">
      <c r="D38748" s="10"/>
      <c r="E38748" s="10"/>
      <c r="G38748" s="81"/>
      <c r="AU38748" s="25"/>
    </row>
    <row r="38749">
      <c r="D38749" s="10"/>
      <c r="E38749" s="10"/>
      <c r="G38749" s="81"/>
      <c r="AU38749" s="25"/>
    </row>
    <row r="38750">
      <c r="D38750" s="10"/>
      <c r="E38750" s="10"/>
      <c r="G38750" s="81"/>
      <c r="AU38750" s="25"/>
    </row>
    <row r="38751">
      <c r="D38751" s="10"/>
      <c r="E38751" s="10"/>
      <c r="G38751" s="81"/>
      <c r="AU38751" s="25"/>
    </row>
    <row r="38752">
      <c r="D38752" s="10"/>
      <c r="E38752" s="10"/>
      <c r="G38752" s="81"/>
      <c r="AU38752" s="25"/>
    </row>
    <row r="38753">
      <c r="D38753" s="10"/>
      <c r="E38753" s="10"/>
      <c r="G38753" s="81"/>
      <c r="AU38753" s="25"/>
    </row>
    <row r="38754">
      <c r="D38754" s="10"/>
      <c r="E38754" s="10"/>
      <c r="G38754" s="81"/>
      <c r="AU38754" s="25"/>
    </row>
    <row r="38755">
      <c r="D38755" s="10"/>
      <c r="E38755" s="10"/>
      <c r="G38755" s="81"/>
      <c r="AU38755" s="25"/>
    </row>
    <row r="38756">
      <c r="D38756" s="10"/>
      <c r="E38756" s="10"/>
      <c r="G38756" s="81"/>
      <c r="AU38756" s="25"/>
    </row>
    <row r="38757">
      <c r="D38757" s="10"/>
      <c r="E38757" s="10"/>
      <c r="G38757" s="81"/>
      <c r="AU38757" s="25"/>
    </row>
    <row r="38758">
      <c r="D38758" s="10"/>
      <c r="E38758" s="10"/>
      <c r="G38758" s="81"/>
      <c r="AU38758" s="25"/>
    </row>
    <row r="38759">
      <c r="D38759" s="10"/>
      <c r="E38759" s="10"/>
      <c r="G38759" s="81"/>
      <c r="AU38759" s="25"/>
    </row>
    <row r="38760">
      <c r="D38760" s="10"/>
      <c r="E38760" s="10"/>
      <c r="G38760" s="81"/>
      <c r="AU38760" s="25"/>
    </row>
    <row r="38761">
      <c r="D38761" s="10"/>
      <c r="E38761" s="10"/>
      <c r="G38761" s="81"/>
      <c r="AU38761" s="25"/>
    </row>
    <row r="38762">
      <c r="D38762" s="10"/>
      <c r="E38762" s="10"/>
      <c r="G38762" s="81"/>
      <c r="AU38762" s="25"/>
    </row>
    <row r="38763">
      <c r="D38763" s="10"/>
      <c r="E38763" s="10"/>
      <c r="G38763" s="81"/>
      <c r="AU38763" s="25"/>
    </row>
    <row r="38764">
      <c r="D38764" s="10"/>
      <c r="E38764" s="10"/>
      <c r="G38764" s="81"/>
      <c r="AU38764" s="25"/>
    </row>
    <row r="38765">
      <c r="D38765" s="10"/>
      <c r="E38765" s="10"/>
      <c r="G38765" s="81"/>
      <c r="AU38765" s="25"/>
    </row>
    <row r="38766">
      <c r="D38766" s="10"/>
      <c r="E38766" s="10"/>
      <c r="G38766" s="81"/>
      <c r="AU38766" s="25"/>
    </row>
    <row r="38767">
      <c r="D38767" s="10"/>
      <c r="E38767" s="10"/>
      <c r="G38767" s="81"/>
      <c r="AU38767" s="25"/>
    </row>
    <row r="38768">
      <c r="D38768" s="10"/>
      <c r="E38768" s="10"/>
      <c r="G38768" s="81"/>
      <c r="AU38768" s="25"/>
    </row>
    <row r="38769">
      <c r="D38769" s="10"/>
      <c r="E38769" s="10"/>
      <c r="G38769" s="81"/>
      <c r="AU38769" s="25"/>
    </row>
    <row r="38770">
      <c r="D38770" s="10"/>
      <c r="E38770" s="10"/>
      <c r="G38770" s="81"/>
      <c r="AU38770" s="25"/>
    </row>
    <row r="38771">
      <c r="D38771" s="10"/>
      <c r="E38771" s="10"/>
      <c r="G38771" s="81"/>
      <c r="AU38771" s="25"/>
    </row>
    <row r="38772">
      <c r="D38772" s="10"/>
      <c r="E38772" s="10"/>
      <c r="G38772" s="81"/>
      <c r="AU38772" s="25"/>
    </row>
    <row r="38773">
      <c r="D38773" s="10"/>
      <c r="E38773" s="10"/>
      <c r="G38773" s="81"/>
      <c r="AU38773" s="25"/>
    </row>
    <row r="38774">
      <c r="D38774" s="10"/>
      <c r="E38774" s="10"/>
      <c r="G38774" s="81"/>
      <c r="AU38774" s="25"/>
    </row>
    <row r="38775">
      <c r="D38775" s="10"/>
      <c r="E38775" s="10"/>
      <c r="G38775" s="81"/>
      <c r="AU38775" s="25"/>
    </row>
    <row r="38776">
      <c r="D38776" s="10"/>
      <c r="E38776" s="10"/>
      <c r="G38776" s="81"/>
      <c r="AU38776" s="25"/>
    </row>
    <row r="38777">
      <c r="D38777" s="10"/>
      <c r="E38777" s="10"/>
      <c r="G38777" s="81"/>
      <c r="AU38777" s="25"/>
    </row>
    <row r="38778">
      <c r="D38778" s="10"/>
      <c r="E38778" s="10"/>
      <c r="G38778" s="81"/>
      <c r="AU38778" s="25"/>
    </row>
    <row r="38779">
      <c r="D38779" s="10"/>
      <c r="E38779" s="10"/>
      <c r="G38779" s="81"/>
      <c r="AU38779" s="25"/>
    </row>
    <row r="38780">
      <c r="D38780" s="10"/>
      <c r="E38780" s="10"/>
      <c r="G38780" s="81"/>
      <c r="AU38780" s="25"/>
    </row>
    <row r="38781">
      <c r="D38781" s="10"/>
      <c r="E38781" s="10"/>
      <c r="G38781" s="81"/>
      <c r="AU38781" s="25"/>
    </row>
    <row r="38782">
      <c r="D38782" s="10"/>
      <c r="E38782" s="10"/>
      <c r="G38782" s="81"/>
      <c r="AU38782" s="25"/>
    </row>
    <row r="38783">
      <c r="D38783" s="10"/>
      <c r="E38783" s="10"/>
      <c r="G38783" s="81"/>
      <c r="AU38783" s="25"/>
    </row>
    <row r="38784">
      <c r="D38784" s="10"/>
      <c r="E38784" s="10"/>
      <c r="G38784" s="81"/>
      <c r="AU38784" s="25"/>
    </row>
    <row r="38785">
      <c r="D38785" s="10"/>
      <c r="E38785" s="10"/>
      <c r="G38785" s="81"/>
      <c r="AU38785" s="25"/>
    </row>
    <row r="38786">
      <c r="D38786" s="10"/>
      <c r="E38786" s="10"/>
      <c r="G38786" s="81"/>
      <c r="AU38786" s="25"/>
    </row>
    <row r="38787">
      <c r="D38787" s="10"/>
      <c r="E38787" s="10"/>
      <c r="G38787" s="81"/>
      <c r="AU38787" s="25"/>
    </row>
    <row r="38788">
      <c r="D38788" s="10"/>
      <c r="E38788" s="10"/>
      <c r="G38788" s="81"/>
      <c r="AU38788" s="25"/>
    </row>
    <row r="38789">
      <c r="D38789" s="10"/>
      <c r="E38789" s="10"/>
      <c r="G38789" s="81"/>
      <c r="AU38789" s="25"/>
    </row>
    <row r="38790">
      <c r="D38790" s="10"/>
      <c r="E38790" s="10"/>
      <c r="G38790" s="81"/>
      <c r="AU38790" s="25"/>
    </row>
    <row r="38791">
      <c r="D38791" s="10"/>
      <c r="E38791" s="10"/>
      <c r="G38791" s="81"/>
      <c r="AU38791" s="25"/>
    </row>
    <row r="38792">
      <c r="D38792" s="10"/>
      <c r="E38792" s="10"/>
      <c r="G38792" s="81"/>
      <c r="AU38792" s="25"/>
    </row>
    <row r="38793">
      <c r="D38793" s="10"/>
      <c r="E38793" s="10"/>
      <c r="G38793" s="81"/>
      <c r="AU38793" s="25"/>
    </row>
    <row r="38794">
      <c r="D38794" s="10"/>
      <c r="E38794" s="10"/>
      <c r="G38794" s="81"/>
      <c r="AU38794" s="25"/>
    </row>
    <row r="38795">
      <c r="D38795" s="10"/>
      <c r="E38795" s="10"/>
      <c r="G38795" s="81"/>
      <c r="AU38795" s="25"/>
    </row>
    <row r="38796">
      <c r="D38796" s="10"/>
      <c r="E38796" s="10"/>
      <c r="G38796" s="81"/>
      <c r="AU38796" s="25"/>
    </row>
    <row r="38797">
      <c r="D38797" s="10"/>
      <c r="E38797" s="10"/>
      <c r="G38797" s="81"/>
      <c r="AU38797" s="25"/>
    </row>
    <row r="38798">
      <c r="D38798" s="10"/>
      <c r="E38798" s="10"/>
      <c r="G38798" s="81"/>
      <c r="AU38798" s="25"/>
    </row>
    <row r="38799">
      <c r="D38799" s="10"/>
      <c r="E38799" s="10"/>
      <c r="G38799" s="81"/>
      <c r="AU38799" s="25"/>
    </row>
    <row r="38800">
      <c r="D38800" s="10"/>
      <c r="E38800" s="10"/>
      <c r="G38800" s="81"/>
      <c r="AU38800" s="25"/>
    </row>
    <row r="38801">
      <c r="D38801" s="10"/>
      <c r="E38801" s="10"/>
      <c r="G38801" s="81"/>
      <c r="AU38801" s="25"/>
    </row>
    <row r="38802">
      <c r="D38802" s="10"/>
      <c r="E38802" s="10"/>
      <c r="G38802" s="81"/>
      <c r="AU38802" s="25"/>
    </row>
    <row r="38803">
      <c r="D38803" s="10"/>
      <c r="E38803" s="10"/>
      <c r="G38803" s="81"/>
      <c r="AU38803" s="25"/>
    </row>
    <row r="38804">
      <c r="D38804" s="10"/>
      <c r="E38804" s="10"/>
      <c r="G38804" s="81"/>
      <c r="AU38804" s="25"/>
    </row>
    <row r="38805">
      <c r="D38805" s="10"/>
      <c r="E38805" s="10"/>
      <c r="G38805" s="81"/>
      <c r="AU38805" s="25"/>
    </row>
    <row r="38806">
      <c r="D38806" s="10"/>
      <c r="E38806" s="10"/>
      <c r="G38806" s="81"/>
      <c r="AU38806" s="25"/>
    </row>
    <row r="38807">
      <c r="D38807" s="10"/>
      <c r="E38807" s="10"/>
      <c r="G38807" s="81"/>
      <c r="AU38807" s="25"/>
    </row>
    <row r="38808">
      <c r="D38808" s="10"/>
      <c r="E38808" s="10"/>
      <c r="G38808" s="81"/>
      <c r="AU38808" s="25"/>
    </row>
    <row r="38809">
      <c r="D38809" s="10"/>
      <c r="E38809" s="10"/>
      <c r="G38809" s="81"/>
      <c r="AU38809" s="25"/>
    </row>
    <row r="38810">
      <c r="D38810" s="10"/>
      <c r="E38810" s="10"/>
      <c r="G38810" s="81"/>
      <c r="AU38810" s="25"/>
    </row>
    <row r="38811">
      <c r="D38811" s="10"/>
      <c r="E38811" s="10"/>
      <c r="G38811" s="81"/>
      <c r="AU38811" s="25"/>
    </row>
    <row r="38812">
      <c r="D38812" s="10"/>
      <c r="E38812" s="10"/>
      <c r="G38812" s="81"/>
      <c r="AU38812" s="25"/>
    </row>
    <row r="38813">
      <c r="D38813" s="10"/>
      <c r="E38813" s="10"/>
      <c r="G38813" s="81"/>
      <c r="AU38813" s="25"/>
    </row>
    <row r="38814">
      <c r="D38814" s="10"/>
      <c r="E38814" s="10"/>
      <c r="G38814" s="81"/>
      <c r="AU38814" s="25"/>
    </row>
    <row r="38815">
      <c r="D38815" s="10"/>
      <c r="E38815" s="10"/>
      <c r="G38815" s="81"/>
      <c r="AU38815" s="25"/>
    </row>
    <row r="38816">
      <c r="D38816" s="10"/>
      <c r="E38816" s="10"/>
      <c r="G38816" s="81"/>
      <c r="AU38816" s="25"/>
    </row>
    <row r="38817">
      <c r="D38817" s="10"/>
      <c r="E38817" s="10"/>
      <c r="G38817" s="81"/>
      <c r="AU38817" s="25"/>
    </row>
    <row r="38818">
      <c r="D38818" s="10"/>
      <c r="E38818" s="10"/>
      <c r="G38818" s="81"/>
      <c r="AU38818" s="25"/>
    </row>
    <row r="38819">
      <c r="D38819" s="10"/>
      <c r="E38819" s="10"/>
      <c r="G38819" s="81"/>
      <c r="AU38819" s="25"/>
    </row>
    <row r="38820">
      <c r="D38820" s="10"/>
      <c r="E38820" s="10"/>
      <c r="G38820" s="81"/>
      <c r="AU38820" s="25"/>
    </row>
    <row r="38821">
      <c r="D38821" s="10"/>
      <c r="E38821" s="10"/>
      <c r="G38821" s="81"/>
      <c r="AU38821" s="25"/>
    </row>
    <row r="38822">
      <c r="D38822" s="10"/>
      <c r="E38822" s="10"/>
      <c r="G38822" s="81"/>
      <c r="AU38822" s="25"/>
    </row>
    <row r="38823">
      <c r="D38823" s="10"/>
      <c r="E38823" s="10"/>
      <c r="G38823" s="81"/>
      <c r="AU38823" s="25"/>
    </row>
    <row r="38824">
      <c r="D38824" s="10"/>
      <c r="E38824" s="10"/>
      <c r="G38824" s="81"/>
      <c r="AU38824" s="25"/>
    </row>
    <row r="38825">
      <c r="D38825" s="10"/>
      <c r="E38825" s="10"/>
      <c r="G38825" s="81"/>
      <c r="AU38825" s="25"/>
    </row>
    <row r="38826">
      <c r="D38826" s="10"/>
      <c r="E38826" s="10"/>
      <c r="G38826" s="81"/>
      <c r="AU38826" s="25"/>
    </row>
    <row r="38827">
      <c r="D38827" s="10"/>
      <c r="E38827" s="10"/>
      <c r="G38827" s="81"/>
      <c r="AU38827" s="25"/>
    </row>
    <row r="38828">
      <c r="D38828" s="10"/>
      <c r="E38828" s="10"/>
      <c r="G38828" s="81"/>
      <c r="AU38828" s="25"/>
    </row>
    <row r="38829">
      <c r="D38829" s="10"/>
      <c r="E38829" s="10"/>
      <c r="G38829" s="81"/>
      <c r="AU38829" s="25"/>
    </row>
    <row r="38830">
      <c r="D38830" s="10"/>
      <c r="E38830" s="10"/>
      <c r="G38830" s="81"/>
      <c r="AU38830" s="25"/>
    </row>
    <row r="38831">
      <c r="D38831" s="10"/>
      <c r="E38831" s="10"/>
      <c r="G38831" s="81"/>
      <c r="AU38831" s="25"/>
    </row>
    <row r="38832">
      <c r="D38832" s="10"/>
      <c r="E38832" s="10"/>
      <c r="G38832" s="81"/>
      <c r="AU38832" s="25"/>
    </row>
    <row r="38833">
      <c r="D38833" s="10"/>
      <c r="E38833" s="10"/>
      <c r="G38833" s="81"/>
      <c r="AU38833" s="25"/>
    </row>
    <row r="38834">
      <c r="D38834" s="10"/>
      <c r="E38834" s="10"/>
      <c r="G38834" s="81"/>
      <c r="AU38834" s="25"/>
    </row>
    <row r="38835">
      <c r="D38835" s="10"/>
      <c r="E38835" s="10"/>
      <c r="G38835" s="81"/>
      <c r="AU38835" s="25"/>
    </row>
    <row r="38836">
      <c r="D38836" s="10"/>
      <c r="E38836" s="10"/>
      <c r="G38836" s="81"/>
      <c r="AU38836" s="25"/>
    </row>
    <row r="38837">
      <c r="D38837" s="10"/>
      <c r="E38837" s="10"/>
      <c r="G38837" s="81"/>
      <c r="AU38837" s="25"/>
    </row>
    <row r="38838">
      <c r="D38838" s="10"/>
      <c r="E38838" s="10"/>
      <c r="G38838" s="81"/>
      <c r="AU38838" s="25"/>
    </row>
    <row r="38839">
      <c r="D38839" s="10"/>
      <c r="E38839" s="10"/>
      <c r="G38839" s="81"/>
      <c r="AU38839" s="25"/>
    </row>
    <row r="38840">
      <c r="D38840" s="10"/>
      <c r="E38840" s="10"/>
      <c r="G38840" s="81"/>
      <c r="AU38840" s="25"/>
    </row>
    <row r="38841">
      <c r="D38841" s="10"/>
      <c r="E38841" s="10"/>
      <c r="G38841" s="81"/>
      <c r="AU38841" s="25"/>
    </row>
    <row r="38842">
      <c r="D38842" s="10"/>
      <c r="E38842" s="10"/>
      <c r="G38842" s="81"/>
      <c r="AU38842" s="25"/>
    </row>
    <row r="38843">
      <c r="D38843" s="10"/>
      <c r="E38843" s="10"/>
      <c r="G38843" s="81"/>
      <c r="AU38843" s="25"/>
    </row>
    <row r="38844">
      <c r="D38844" s="10"/>
      <c r="E38844" s="10"/>
      <c r="G38844" s="81"/>
      <c r="AU38844" s="25"/>
    </row>
    <row r="38845">
      <c r="D38845" s="10"/>
      <c r="E38845" s="10"/>
      <c r="G38845" s="81"/>
      <c r="AU38845" s="25"/>
    </row>
    <row r="38846">
      <c r="D38846" s="10"/>
      <c r="E38846" s="10"/>
      <c r="G38846" s="81"/>
      <c r="AU38846" s="25"/>
    </row>
    <row r="38847">
      <c r="D38847" s="10"/>
      <c r="E38847" s="10"/>
      <c r="G38847" s="81"/>
      <c r="AU38847" s="25"/>
    </row>
    <row r="38848">
      <c r="D38848" s="10"/>
      <c r="E38848" s="10"/>
      <c r="G38848" s="81"/>
      <c r="AU38848" s="25"/>
    </row>
    <row r="38849">
      <c r="D38849" s="10"/>
      <c r="E38849" s="10"/>
      <c r="G38849" s="81"/>
      <c r="AU38849" s="25"/>
    </row>
    <row r="38850">
      <c r="D38850" s="10"/>
      <c r="E38850" s="10"/>
      <c r="G38850" s="81"/>
      <c r="AU38850" s="25"/>
    </row>
    <row r="38851">
      <c r="D38851" s="10"/>
      <c r="E38851" s="10"/>
      <c r="G38851" s="81"/>
      <c r="AU38851" s="25"/>
    </row>
    <row r="38852">
      <c r="D38852" s="10"/>
      <c r="E38852" s="10"/>
      <c r="G38852" s="81"/>
      <c r="AU38852" s="25"/>
    </row>
    <row r="38853">
      <c r="D38853" s="10"/>
      <c r="E38853" s="10"/>
      <c r="G38853" s="81"/>
      <c r="AU38853" s="25"/>
    </row>
    <row r="38854">
      <c r="D38854" s="10"/>
      <c r="E38854" s="10"/>
      <c r="G38854" s="81"/>
      <c r="AU38854" s="25"/>
    </row>
    <row r="38855">
      <c r="D38855" s="10"/>
      <c r="E38855" s="10"/>
      <c r="G38855" s="81"/>
      <c r="AU38855" s="25"/>
    </row>
    <row r="38856">
      <c r="D38856" s="10"/>
      <c r="E38856" s="10"/>
      <c r="G38856" s="81"/>
      <c r="AU38856" s="25"/>
    </row>
    <row r="38857">
      <c r="D38857" s="10"/>
      <c r="E38857" s="10"/>
      <c r="G38857" s="81"/>
      <c r="AU38857" s="25"/>
    </row>
    <row r="38858">
      <c r="D38858" s="10"/>
      <c r="E38858" s="10"/>
      <c r="G38858" s="81"/>
      <c r="AU38858" s="25"/>
    </row>
    <row r="38859">
      <c r="D38859" s="10"/>
      <c r="E38859" s="10"/>
      <c r="G38859" s="81"/>
      <c r="AU38859" s="25"/>
    </row>
    <row r="38860">
      <c r="D38860" s="10"/>
      <c r="E38860" s="10"/>
      <c r="G38860" s="81"/>
      <c r="AU38860" s="25"/>
    </row>
    <row r="38861">
      <c r="D38861" s="10"/>
      <c r="E38861" s="10"/>
      <c r="G38861" s="81"/>
      <c r="AU38861" s="25"/>
    </row>
    <row r="38862">
      <c r="D38862" s="10"/>
      <c r="E38862" s="10"/>
      <c r="G38862" s="81"/>
      <c r="AU38862" s="25"/>
    </row>
    <row r="38863">
      <c r="D38863" s="10"/>
      <c r="E38863" s="10"/>
      <c r="G38863" s="81"/>
      <c r="AU38863" s="25"/>
    </row>
    <row r="38864">
      <c r="D38864" s="10"/>
      <c r="E38864" s="10"/>
      <c r="G38864" s="81"/>
      <c r="AU38864" s="25"/>
    </row>
    <row r="38865">
      <c r="D38865" s="10"/>
      <c r="E38865" s="10"/>
      <c r="G38865" s="81"/>
      <c r="AU38865" s="25"/>
    </row>
    <row r="38866">
      <c r="D38866" s="10"/>
      <c r="E38866" s="10"/>
      <c r="G38866" s="81"/>
      <c r="AU38866" s="25"/>
    </row>
    <row r="38867">
      <c r="D38867" s="10"/>
      <c r="E38867" s="10"/>
      <c r="G38867" s="81"/>
      <c r="AU38867" s="25"/>
    </row>
    <row r="38868">
      <c r="D38868" s="10"/>
      <c r="E38868" s="10"/>
      <c r="G38868" s="81"/>
      <c r="AU38868" s="25"/>
    </row>
    <row r="38869">
      <c r="D38869" s="10"/>
      <c r="E38869" s="10"/>
      <c r="G38869" s="81"/>
      <c r="AU38869" s="25"/>
    </row>
    <row r="38870">
      <c r="D38870" s="10"/>
      <c r="E38870" s="10"/>
      <c r="G38870" s="81"/>
      <c r="AU38870" s="25"/>
    </row>
    <row r="38871">
      <c r="D38871" s="10"/>
      <c r="E38871" s="10"/>
      <c r="G38871" s="81"/>
      <c r="AU38871" s="25"/>
    </row>
    <row r="38872">
      <c r="D38872" s="10"/>
      <c r="E38872" s="10"/>
      <c r="G38872" s="81"/>
      <c r="AU38872" s="25"/>
    </row>
    <row r="38873">
      <c r="D38873" s="10"/>
      <c r="E38873" s="10"/>
      <c r="G38873" s="81"/>
      <c r="AU38873" s="25"/>
    </row>
    <row r="38874">
      <c r="D38874" s="10"/>
      <c r="E38874" s="10"/>
      <c r="G38874" s="81"/>
      <c r="AU38874" s="25"/>
    </row>
    <row r="38875">
      <c r="D38875" s="10"/>
      <c r="E38875" s="10"/>
      <c r="G38875" s="81"/>
      <c r="AU38875" s="25"/>
    </row>
    <row r="38876">
      <c r="D38876" s="10"/>
      <c r="E38876" s="10"/>
      <c r="G38876" s="81"/>
      <c r="AU38876" s="25"/>
    </row>
    <row r="38877">
      <c r="D38877" s="10"/>
      <c r="E38877" s="10"/>
      <c r="G38877" s="81"/>
      <c r="AU38877" s="25"/>
    </row>
    <row r="38878">
      <c r="D38878" s="10"/>
      <c r="E38878" s="10"/>
      <c r="G38878" s="81"/>
      <c r="AU38878" s="25"/>
    </row>
    <row r="38879">
      <c r="D38879" s="10"/>
      <c r="E38879" s="10"/>
      <c r="G38879" s="81"/>
      <c r="AU38879" s="25"/>
    </row>
    <row r="38880">
      <c r="D38880" s="10"/>
      <c r="E38880" s="10"/>
      <c r="G38880" s="81"/>
      <c r="AU38880" s="25"/>
    </row>
    <row r="38881">
      <c r="D38881" s="10"/>
      <c r="E38881" s="10"/>
      <c r="G38881" s="81"/>
      <c r="AU38881" s="25"/>
    </row>
    <row r="38882">
      <c r="D38882" s="10"/>
      <c r="E38882" s="10"/>
      <c r="G38882" s="81"/>
      <c r="AU38882" s="25"/>
    </row>
    <row r="38883">
      <c r="D38883" s="10"/>
      <c r="E38883" s="10"/>
      <c r="G38883" s="81"/>
      <c r="AU38883" s="25"/>
    </row>
    <row r="38884">
      <c r="D38884" s="10"/>
      <c r="E38884" s="10"/>
      <c r="G38884" s="81"/>
      <c r="AU38884" s="25"/>
    </row>
    <row r="38885">
      <c r="D38885" s="10"/>
      <c r="E38885" s="10"/>
      <c r="G38885" s="81"/>
      <c r="AU38885" s="25"/>
    </row>
    <row r="38886">
      <c r="D38886" s="10"/>
      <c r="E38886" s="10"/>
      <c r="G38886" s="81"/>
      <c r="AU38886" s="25"/>
    </row>
    <row r="38887">
      <c r="D38887" s="10"/>
      <c r="E38887" s="10"/>
      <c r="G38887" s="81"/>
      <c r="AU38887" s="25"/>
    </row>
    <row r="38888">
      <c r="D38888" s="10"/>
      <c r="E38888" s="10"/>
      <c r="G38888" s="81"/>
      <c r="AU38888" s="25"/>
    </row>
    <row r="38889">
      <c r="D38889" s="10"/>
      <c r="E38889" s="10"/>
      <c r="G38889" s="81"/>
      <c r="AU38889" s="25"/>
    </row>
    <row r="38890">
      <c r="D38890" s="10"/>
      <c r="E38890" s="10"/>
      <c r="G38890" s="81"/>
      <c r="AU38890" s="25"/>
    </row>
    <row r="38891">
      <c r="D38891" s="10"/>
      <c r="E38891" s="10"/>
      <c r="G38891" s="81"/>
      <c r="AU38891" s="25"/>
    </row>
    <row r="38892">
      <c r="D38892" s="10"/>
      <c r="E38892" s="10"/>
      <c r="G38892" s="81"/>
      <c r="AU38892" s="25"/>
    </row>
    <row r="38893">
      <c r="D38893" s="10"/>
      <c r="E38893" s="10"/>
      <c r="G38893" s="81"/>
      <c r="AU38893" s="25"/>
    </row>
    <row r="38894">
      <c r="D38894" s="10"/>
      <c r="E38894" s="10"/>
      <c r="G38894" s="81"/>
      <c r="AU38894" s="25"/>
    </row>
    <row r="38895">
      <c r="D38895" s="10"/>
      <c r="E38895" s="10"/>
      <c r="G38895" s="81"/>
      <c r="AU38895" s="25"/>
    </row>
    <row r="38896">
      <c r="D38896" s="10"/>
      <c r="E38896" s="10"/>
      <c r="G38896" s="81"/>
      <c r="AU38896" s="25"/>
    </row>
    <row r="38897">
      <c r="D38897" s="10"/>
      <c r="E38897" s="10"/>
      <c r="G38897" s="81"/>
      <c r="AU38897" s="25"/>
    </row>
    <row r="38898">
      <c r="D38898" s="10"/>
      <c r="E38898" s="10"/>
      <c r="G38898" s="81"/>
      <c r="AU38898" s="25"/>
    </row>
    <row r="38899">
      <c r="D38899" s="10"/>
      <c r="E38899" s="10"/>
      <c r="G38899" s="81"/>
      <c r="AU38899" s="25"/>
    </row>
    <row r="38900">
      <c r="D38900" s="10"/>
      <c r="E38900" s="10"/>
      <c r="G38900" s="81"/>
      <c r="AU38900" s="25"/>
    </row>
    <row r="38901">
      <c r="D38901" s="10"/>
      <c r="E38901" s="10"/>
      <c r="G38901" s="81"/>
      <c r="AU38901" s="25"/>
    </row>
    <row r="38902">
      <c r="D38902" s="10"/>
      <c r="E38902" s="10"/>
      <c r="G38902" s="81"/>
      <c r="AU38902" s="25"/>
    </row>
    <row r="38903">
      <c r="D38903" s="10"/>
      <c r="E38903" s="10"/>
      <c r="G38903" s="81"/>
      <c r="AU38903" s="25"/>
    </row>
    <row r="38904">
      <c r="D38904" s="10"/>
      <c r="E38904" s="10"/>
      <c r="G38904" s="81"/>
      <c r="AU38904" s="25"/>
    </row>
    <row r="38905">
      <c r="D38905" s="10"/>
      <c r="E38905" s="10"/>
      <c r="G38905" s="81"/>
      <c r="AU38905" s="25"/>
    </row>
    <row r="38906">
      <c r="D38906" s="10"/>
      <c r="E38906" s="10"/>
      <c r="G38906" s="81"/>
      <c r="AU38906" s="25"/>
    </row>
    <row r="38907">
      <c r="D38907" s="10"/>
      <c r="E38907" s="10"/>
      <c r="G38907" s="81"/>
      <c r="AU38907" s="25"/>
    </row>
    <row r="38908">
      <c r="D38908" s="10"/>
      <c r="E38908" s="10"/>
      <c r="G38908" s="81"/>
      <c r="AU38908" s="25"/>
    </row>
    <row r="38909">
      <c r="D38909" s="10"/>
      <c r="E38909" s="10"/>
      <c r="G38909" s="81"/>
      <c r="AU38909" s="25"/>
    </row>
    <row r="38910">
      <c r="D38910" s="10"/>
      <c r="E38910" s="10"/>
      <c r="G38910" s="81"/>
      <c r="AU38910" s="25"/>
    </row>
    <row r="38911">
      <c r="D38911" s="10"/>
      <c r="E38911" s="10"/>
      <c r="G38911" s="81"/>
      <c r="AU38911" s="25"/>
    </row>
    <row r="38912">
      <c r="D38912" s="10"/>
      <c r="E38912" s="10"/>
      <c r="G38912" s="81"/>
      <c r="AU38912" s="25"/>
    </row>
    <row r="38913">
      <c r="D38913" s="10"/>
      <c r="E38913" s="10"/>
      <c r="G38913" s="81"/>
      <c r="AU38913" s="25"/>
    </row>
    <row r="38914">
      <c r="D38914" s="10"/>
      <c r="E38914" s="10"/>
      <c r="G38914" s="81"/>
      <c r="AU38914" s="25"/>
    </row>
    <row r="38915">
      <c r="D38915" s="10"/>
      <c r="E38915" s="10"/>
      <c r="G38915" s="81"/>
      <c r="AU38915" s="25"/>
    </row>
    <row r="38916">
      <c r="D38916" s="10"/>
      <c r="E38916" s="10"/>
      <c r="G38916" s="81"/>
      <c r="AU38916" s="25"/>
    </row>
    <row r="38917">
      <c r="D38917" s="10"/>
      <c r="E38917" s="10"/>
      <c r="G38917" s="81"/>
      <c r="AU38917" s="25"/>
    </row>
    <row r="38918">
      <c r="D38918" s="10"/>
      <c r="E38918" s="10"/>
      <c r="G38918" s="81"/>
      <c r="AU38918" s="25"/>
    </row>
    <row r="38919">
      <c r="D38919" s="10"/>
      <c r="E38919" s="10"/>
      <c r="G38919" s="81"/>
      <c r="AU38919" s="25"/>
    </row>
    <row r="38920">
      <c r="D38920" s="10"/>
      <c r="E38920" s="10"/>
      <c r="G38920" s="81"/>
      <c r="AU38920" s="25"/>
    </row>
    <row r="38921">
      <c r="D38921" s="10"/>
      <c r="E38921" s="10"/>
      <c r="G38921" s="81"/>
      <c r="AU38921" s="25"/>
    </row>
    <row r="38922">
      <c r="D38922" s="10"/>
      <c r="E38922" s="10"/>
      <c r="G38922" s="81"/>
      <c r="AU38922" s="25"/>
    </row>
    <row r="38923">
      <c r="D38923" s="10"/>
      <c r="E38923" s="10"/>
      <c r="G38923" s="81"/>
      <c r="AU38923" s="25"/>
    </row>
    <row r="38924">
      <c r="D38924" s="10"/>
      <c r="E38924" s="10"/>
      <c r="G38924" s="81"/>
      <c r="AU38924" s="25"/>
    </row>
    <row r="38925">
      <c r="D38925" s="10"/>
      <c r="E38925" s="10"/>
      <c r="G38925" s="81"/>
      <c r="AU38925" s="25"/>
    </row>
    <row r="38926">
      <c r="D38926" s="10"/>
      <c r="E38926" s="10"/>
      <c r="G38926" s="81"/>
      <c r="AU38926" s="25"/>
    </row>
    <row r="38927">
      <c r="D38927" s="10"/>
      <c r="E38927" s="10"/>
      <c r="G38927" s="81"/>
      <c r="AU38927" s="25"/>
    </row>
    <row r="38928">
      <c r="D38928" s="10"/>
      <c r="E38928" s="10"/>
      <c r="G38928" s="81"/>
      <c r="AU38928" s="25"/>
    </row>
    <row r="38929">
      <c r="D38929" s="10"/>
      <c r="E38929" s="10"/>
      <c r="G38929" s="81"/>
      <c r="AU38929" s="25"/>
    </row>
    <row r="38930">
      <c r="D38930" s="10"/>
      <c r="E38930" s="10"/>
      <c r="G38930" s="81"/>
      <c r="AU38930" s="25"/>
    </row>
    <row r="38931">
      <c r="D38931" s="10"/>
      <c r="E38931" s="10"/>
      <c r="G38931" s="81"/>
      <c r="AU38931" s="25"/>
    </row>
    <row r="38932">
      <c r="D38932" s="10"/>
      <c r="E38932" s="10"/>
      <c r="G38932" s="81"/>
      <c r="AU38932" s="25"/>
    </row>
    <row r="38933">
      <c r="D38933" s="10"/>
      <c r="E38933" s="10"/>
      <c r="G38933" s="81"/>
      <c r="AU38933" s="25"/>
    </row>
    <row r="38934">
      <c r="D38934" s="10"/>
      <c r="E38934" s="10"/>
      <c r="G38934" s="81"/>
      <c r="AU38934" s="25"/>
    </row>
    <row r="38935">
      <c r="D38935" s="10"/>
      <c r="E38935" s="10"/>
      <c r="G38935" s="81"/>
      <c r="AU38935" s="25"/>
    </row>
    <row r="38936">
      <c r="D38936" s="10"/>
      <c r="E38936" s="10"/>
      <c r="G38936" s="81"/>
      <c r="AU38936" s="25"/>
    </row>
    <row r="38937">
      <c r="D38937" s="10"/>
      <c r="E38937" s="10"/>
      <c r="G38937" s="81"/>
      <c r="AU38937" s="25"/>
    </row>
    <row r="38938">
      <c r="D38938" s="10"/>
      <c r="E38938" s="10"/>
      <c r="G38938" s="81"/>
      <c r="AU38938" s="25"/>
    </row>
    <row r="38939">
      <c r="D38939" s="10"/>
      <c r="E38939" s="10"/>
      <c r="G38939" s="81"/>
      <c r="AU38939" s="25"/>
    </row>
    <row r="38940">
      <c r="D38940" s="10"/>
      <c r="E38940" s="10"/>
      <c r="G38940" s="81"/>
      <c r="AU38940" s="25"/>
    </row>
    <row r="38941">
      <c r="D38941" s="10"/>
      <c r="E38941" s="10"/>
      <c r="G38941" s="81"/>
      <c r="AU38941" s="25"/>
    </row>
    <row r="38942">
      <c r="D38942" s="10"/>
      <c r="E38942" s="10"/>
      <c r="G38942" s="81"/>
      <c r="AU38942" s="25"/>
    </row>
    <row r="38943">
      <c r="D38943" s="10"/>
      <c r="E38943" s="10"/>
      <c r="G38943" s="81"/>
      <c r="AU38943" s="25"/>
    </row>
    <row r="38944">
      <c r="D38944" s="10"/>
      <c r="E38944" s="10"/>
      <c r="G38944" s="81"/>
      <c r="AU38944" s="25"/>
    </row>
    <row r="38945">
      <c r="D38945" s="10"/>
      <c r="E38945" s="10"/>
      <c r="G38945" s="81"/>
      <c r="AU38945" s="25"/>
    </row>
    <row r="38946">
      <c r="D38946" s="10"/>
      <c r="E38946" s="10"/>
      <c r="G38946" s="81"/>
      <c r="AU38946" s="25"/>
    </row>
    <row r="38947">
      <c r="D38947" s="10"/>
      <c r="E38947" s="10"/>
      <c r="G38947" s="81"/>
      <c r="AU38947" s="25"/>
    </row>
    <row r="38948">
      <c r="D38948" s="10"/>
      <c r="E38948" s="10"/>
      <c r="G38948" s="81"/>
      <c r="AU38948" s="25"/>
    </row>
    <row r="38949">
      <c r="D38949" s="10"/>
      <c r="E38949" s="10"/>
      <c r="G38949" s="81"/>
      <c r="AU38949" s="25"/>
    </row>
    <row r="38950">
      <c r="D38950" s="10"/>
      <c r="E38950" s="10"/>
      <c r="G38950" s="81"/>
      <c r="AU38950" s="25"/>
    </row>
    <row r="38951">
      <c r="D38951" s="10"/>
      <c r="E38951" s="10"/>
      <c r="G38951" s="81"/>
      <c r="AU38951" s="25"/>
    </row>
    <row r="38952">
      <c r="D38952" s="10"/>
      <c r="E38952" s="10"/>
      <c r="G38952" s="81"/>
      <c r="AU38952" s="25"/>
    </row>
    <row r="38953">
      <c r="D38953" s="10"/>
      <c r="E38953" s="10"/>
      <c r="G38953" s="81"/>
      <c r="AU38953" s="25"/>
    </row>
    <row r="38954">
      <c r="D38954" s="10"/>
      <c r="E38954" s="10"/>
      <c r="G38954" s="81"/>
      <c r="AU38954" s="25"/>
    </row>
    <row r="38955">
      <c r="D38955" s="10"/>
      <c r="E38955" s="10"/>
      <c r="G38955" s="81"/>
      <c r="AU38955" s="25"/>
    </row>
    <row r="38956">
      <c r="D38956" s="10"/>
      <c r="E38956" s="10"/>
      <c r="G38956" s="81"/>
      <c r="AU38956" s="25"/>
    </row>
    <row r="38957">
      <c r="D38957" s="10"/>
      <c r="E38957" s="10"/>
      <c r="G38957" s="81"/>
      <c r="AU38957" s="25"/>
    </row>
    <row r="38958">
      <c r="D38958" s="10"/>
      <c r="E38958" s="10"/>
      <c r="G38958" s="81"/>
      <c r="AU38958" s="25"/>
    </row>
    <row r="38959">
      <c r="D38959" s="10"/>
      <c r="E38959" s="10"/>
      <c r="G38959" s="81"/>
      <c r="AU38959" s="25"/>
    </row>
    <row r="38960">
      <c r="D38960" s="10"/>
      <c r="E38960" s="10"/>
      <c r="G38960" s="81"/>
      <c r="AU38960" s="25"/>
    </row>
    <row r="38961">
      <c r="D38961" s="10"/>
      <c r="E38961" s="10"/>
      <c r="G38961" s="81"/>
      <c r="AU38961" s="25"/>
    </row>
    <row r="38962">
      <c r="D38962" s="10"/>
      <c r="E38962" s="10"/>
      <c r="G38962" s="81"/>
      <c r="AU38962" s="25"/>
    </row>
    <row r="38963">
      <c r="D38963" s="10"/>
      <c r="E38963" s="10"/>
      <c r="G38963" s="81"/>
      <c r="AU38963" s="25"/>
    </row>
    <row r="38964">
      <c r="D38964" s="10"/>
      <c r="E38964" s="10"/>
      <c r="G38964" s="81"/>
      <c r="AU38964" s="25"/>
    </row>
    <row r="38965">
      <c r="D38965" s="10"/>
      <c r="E38965" s="10"/>
      <c r="G38965" s="81"/>
      <c r="AU38965" s="25"/>
    </row>
    <row r="38966">
      <c r="D38966" s="10"/>
      <c r="E38966" s="10"/>
      <c r="G38966" s="81"/>
      <c r="AU38966" s="25"/>
    </row>
    <row r="38967">
      <c r="D38967" s="10"/>
      <c r="E38967" s="10"/>
      <c r="G38967" s="81"/>
      <c r="AU38967" s="25"/>
    </row>
    <row r="38968">
      <c r="D38968" s="10"/>
      <c r="E38968" s="10"/>
      <c r="G38968" s="81"/>
      <c r="AU38968" s="25"/>
    </row>
    <row r="38969">
      <c r="D38969" s="10"/>
      <c r="E38969" s="10"/>
      <c r="G38969" s="81"/>
      <c r="AU38969" s="25"/>
    </row>
    <row r="38970">
      <c r="D38970" s="10"/>
      <c r="E38970" s="10"/>
      <c r="G38970" s="81"/>
      <c r="AU38970" s="25"/>
    </row>
    <row r="38971">
      <c r="D38971" s="10"/>
      <c r="E38971" s="10"/>
      <c r="G38971" s="81"/>
      <c r="AU38971" s="25"/>
    </row>
    <row r="38972">
      <c r="D38972" s="10"/>
      <c r="E38972" s="10"/>
      <c r="G38972" s="81"/>
      <c r="AU38972" s="25"/>
    </row>
    <row r="38973">
      <c r="D38973" s="10"/>
      <c r="E38973" s="10"/>
      <c r="G38973" s="81"/>
      <c r="AU38973" s="25"/>
    </row>
    <row r="38974">
      <c r="D38974" s="10"/>
      <c r="E38974" s="10"/>
      <c r="G38974" s="81"/>
      <c r="AU38974" s="25"/>
    </row>
    <row r="38975">
      <c r="D38975" s="10"/>
      <c r="E38975" s="10"/>
      <c r="G38975" s="81"/>
      <c r="AU38975" s="25"/>
    </row>
    <row r="38976">
      <c r="D38976" s="10"/>
      <c r="E38976" s="10"/>
      <c r="G38976" s="81"/>
      <c r="AU38976" s="25"/>
    </row>
    <row r="38977">
      <c r="D38977" s="10"/>
      <c r="E38977" s="10"/>
      <c r="G38977" s="81"/>
      <c r="AU38977" s="25"/>
    </row>
    <row r="38978">
      <c r="D38978" s="10"/>
      <c r="E38978" s="10"/>
      <c r="G38978" s="81"/>
      <c r="AU38978" s="25"/>
    </row>
    <row r="38979">
      <c r="D38979" s="10"/>
      <c r="E38979" s="10"/>
      <c r="G38979" s="81"/>
      <c r="AU38979" s="25"/>
    </row>
    <row r="38980">
      <c r="D38980" s="10"/>
      <c r="E38980" s="10"/>
      <c r="G38980" s="81"/>
      <c r="AU38980" s="25"/>
    </row>
    <row r="38981">
      <c r="D38981" s="10"/>
      <c r="E38981" s="10"/>
      <c r="G38981" s="81"/>
      <c r="AU38981" s="25"/>
    </row>
    <row r="38982">
      <c r="D38982" s="10"/>
      <c r="E38982" s="10"/>
      <c r="G38982" s="81"/>
      <c r="AU38982" s="25"/>
    </row>
    <row r="38983">
      <c r="D38983" s="10"/>
      <c r="E38983" s="10"/>
      <c r="G38983" s="81"/>
      <c r="AU38983" s="25"/>
    </row>
    <row r="38984">
      <c r="D38984" s="10"/>
      <c r="E38984" s="10"/>
      <c r="G38984" s="81"/>
      <c r="AU38984" s="25"/>
    </row>
    <row r="38985">
      <c r="D38985" s="10"/>
      <c r="E38985" s="10"/>
      <c r="G38985" s="81"/>
      <c r="AU38985" s="25"/>
    </row>
    <row r="38986">
      <c r="D38986" s="10"/>
      <c r="E38986" s="10"/>
      <c r="G38986" s="81"/>
      <c r="AU38986" s="25"/>
    </row>
    <row r="38987">
      <c r="D38987" s="10"/>
      <c r="E38987" s="10"/>
      <c r="G38987" s="81"/>
      <c r="AU38987" s="25"/>
    </row>
    <row r="38988">
      <c r="D38988" s="10"/>
      <c r="E38988" s="10"/>
      <c r="G38988" s="81"/>
      <c r="AU38988" s="25"/>
    </row>
    <row r="38989">
      <c r="D38989" s="10"/>
      <c r="E38989" s="10"/>
      <c r="G38989" s="81"/>
      <c r="AU38989" s="25"/>
    </row>
    <row r="38990">
      <c r="D38990" s="10"/>
      <c r="E38990" s="10"/>
      <c r="G38990" s="81"/>
      <c r="AU38990" s="25"/>
    </row>
    <row r="38991">
      <c r="D38991" s="10"/>
      <c r="E38991" s="10"/>
      <c r="G38991" s="81"/>
      <c r="AU38991" s="25"/>
    </row>
    <row r="38992">
      <c r="D38992" s="10"/>
      <c r="E38992" s="10"/>
      <c r="G38992" s="81"/>
      <c r="AU38992" s="25"/>
    </row>
    <row r="38993">
      <c r="D38993" s="10"/>
      <c r="E38993" s="10"/>
      <c r="G38993" s="81"/>
      <c r="AU38993" s="25"/>
    </row>
    <row r="38994">
      <c r="D38994" s="10"/>
      <c r="E38994" s="10"/>
      <c r="G38994" s="81"/>
      <c r="AU38994" s="25"/>
    </row>
    <row r="38995">
      <c r="D38995" s="10"/>
      <c r="E38995" s="10"/>
      <c r="G38995" s="81"/>
      <c r="AU38995" s="25"/>
    </row>
    <row r="38996">
      <c r="D38996" s="10"/>
      <c r="E38996" s="10"/>
      <c r="G38996" s="81"/>
      <c r="AU38996" s="25"/>
    </row>
    <row r="38997">
      <c r="D38997" s="10"/>
      <c r="E38997" s="10"/>
      <c r="G38997" s="81"/>
      <c r="AU38997" s="25"/>
    </row>
    <row r="38998">
      <c r="D38998" s="10"/>
      <c r="E38998" s="10"/>
      <c r="G38998" s="81"/>
      <c r="AU38998" s="25"/>
    </row>
    <row r="38999">
      <c r="D38999" s="10"/>
      <c r="E38999" s="10"/>
      <c r="G38999" s="81"/>
      <c r="AU38999" s="25"/>
    </row>
    <row r="39000">
      <c r="D39000" s="10"/>
      <c r="E39000" s="10"/>
      <c r="G39000" s="81"/>
      <c r="AU39000" s="25"/>
    </row>
    <row r="39001">
      <c r="D39001" s="10"/>
      <c r="E39001" s="10"/>
      <c r="G39001" s="81"/>
      <c r="AU39001" s="25"/>
    </row>
    <row r="39002">
      <c r="D39002" s="10"/>
      <c r="E39002" s="10"/>
      <c r="G39002" s="81"/>
      <c r="AU39002" s="25"/>
    </row>
    <row r="39003">
      <c r="D39003" s="10"/>
      <c r="E39003" s="10"/>
      <c r="G39003" s="81"/>
      <c r="AU39003" s="25"/>
    </row>
    <row r="39004">
      <c r="D39004" s="10"/>
      <c r="E39004" s="10"/>
      <c r="G39004" s="81"/>
      <c r="AU39004" s="25"/>
    </row>
    <row r="39005">
      <c r="D39005" s="10"/>
      <c r="E39005" s="10"/>
      <c r="G39005" s="81"/>
      <c r="AU39005" s="25"/>
    </row>
    <row r="39006">
      <c r="D39006" s="10"/>
      <c r="E39006" s="10"/>
      <c r="G39006" s="81"/>
      <c r="AU39006" s="25"/>
    </row>
    <row r="39007">
      <c r="D39007" s="10"/>
      <c r="E39007" s="10"/>
      <c r="G39007" s="81"/>
      <c r="AU39007" s="25"/>
    </row>
    <row r="39008">
      <c r="D39008" s="10"/>
      <c r="E39008" s="10"/>
      <c r="G39008" s="81"/>
      <c r="AU39008" s="25"/>
    </row>
    <row r="39009">
      <c r="D39009" s="10"/>
      <c r="E39009" s="10"/>
      <c r="G39009" s="81"/>
      <c r="AU39009" s="25"/>
    </row>
    <row r="39010">
      <c r="D39010" s="10"/>
      <c r="E39010" s="10"/>
      <c r="G39010" s="81"/>
      <c r="AU39010" s="25"/>
    </row>
    <row r="39011">
      <c r="D39011" s="10"/>
      <c r="E39011" s="10"/>
      <c r="G39011" s="81"/>
      <c r="AU39011" s="25"/>
    </row>
    <row r="39012">
      <c r="D39012" s="10"/>
      <c r="E39012" s="10"/>
      <c r="G39012" s="81"/>
      <c r="AU39012" s="25"/>
    </row>
    <row r="39013">
      <c r="D39013" s="10"/>
      <c r="E39013" s="10"/>
      <c r="G39013" s="81"/>
      <c r="AU39013" s="25"/>
    </row>
    <row r="39014">
      <c r="D39014" s="10"/>
      <c r="E39014" s="10"/>
      <c r="G39014" s="81"/>
      <c r="AU39014" s="25"/>
    </row>
    <row r="39015">
      <c r="D39015" s="10"/>
      <c r="E39015" s="10"/>
      <c r="G39015" s="81"/>
      <c r="AU39015" s="25"/>
    </row>
    <row r="39016">
      <c r="D39016" s="10"/>
      <c r="E39016" s="10"/>
      <c r="G39016" s="81"/>
      <c r="AU39016" s="25"/>
    </row>
    <row r="39017">
      <c r="D39017" s="10"/>
      <c r="E39017" s="10"/>
      <c r="G39017" s="81"/>
      <c r="AU39017" s="25"/>
    </row>
    <row r="39018">
      <c r="D39018" s="10"/>
      <c r="E39018" s="10"/>
      <c r="G39018" s="81"/>
      <c r="AU39018" s="25"/>
    </row>
    <row r="39019">
      <c r="D39019" s="10"/>
      <c r="E39019" s="10"/>
      <c r="G39019" s="81"/>
      <c r="AU39019" s="25"/>
    </row>
    <row r="39020">
      <c r="D39020" s="10"/>
      <c r="E39020" s="10"/>
      <c r="G39020" s="81"/>
      <c r="AU39020" s="25"/>
    </row>
    <row r="39021">
      <c r="D39021" s="10"/>
      <c r="E39021" s="10"/>
      <c r="G39021" s="81"/>
      <c r="AU39021" s="25"/>
    </row>
    <row r="39022">
      <c r="D39022" s="10"/>
      <c r="E39022" s="10"/>
      <c r="G39022" s="81"/>
      <c r="AU39022" s="25"/>
    </row>
    <row r="39023">
      <c r="D39023" s="10"/>
      <c r="E39023" s="10"/>
      <c r="G39023" s="81"/>
      <c r="AU39023" s="25"/>
    </row>
    <row r="39024">
      <c r="D39024" s="10"/>
      <c r="E39024" s="10"/>
      <c r="G39024" s="81"/>
      <c r="AU39024" s="25"/>
    </row>
    <row r="39025">
      <c r="D39025" s="10"/>
      <c r="E39025" s="10"/>
      <c r="G39025" s="81"/>
      <c r="AU39025" s="25"/>
    </row>
    <row r="39026">
      <c r="D39026" s="10"/>
      <c r="E39026" s="10"/>
      <c r="G39026" s="81"/>
      <c r="AU39026" s="25"/>
    </row>
    <row r="39027">
      <c r="D39027" s="10"/>
      <c r="E39027" s="10"/>
      <c r="G39027" s="81"/>
      <c r="AU39027" s="25"/>
    </row>
    <row r="39028">
      <c r="D39028" s="10"/>
      <c r="E39028" s="10"/>
      <c r="G39028" s="81"/>
      <c r="AU39028" s="25"/>
    </row>
    <row r="39029">
      <c r="D39029" s="10"/>
      <c r="E39029" s="10"/>
      <c r="G39029" s="81"/>
      <c r="AU39029" s="25"/>
    </row>
    <row r="39030">
      <c r="D39030" s="10"/>
      <c r="E39030" s="10"/>
      <c r="G39030" s="81"/>
      <c r="AU39030" s="25"/>
    </row>
    <row r="39031">
      <c r="D39031" s="10"/>
      <c r="E39031" s="10"/>
      <c r="G39031" s="81"/>
      <c r="AU39031" s="25"/>
    </row>
    <row r="39032">
      <c r="D39032" s="10"/>
      <c r="E39032" s="10"/>
      <c r="G39032" s="81"/>
      <c r="AU39032" s="25"/>
    </row>
    <row r="39033">
      <c r="D39033" s="10"/>
      <c r="E39033" s="10"/>
      <c r="G39033" s="81"/>
      <c r="AU39033" s="25"/>
    </row>
    <row r="39034">
      <c r="D39034" s="10"/>
      <c r="E39034" s="10"/>
      <c r="G39034" s="81"/>
      <c r="AU39034" s="25"/>
    </row>
    <row r="39035">
      <c r="D39035" s="10"/>
      <c r="E39035" s="10"/>
      <c r="G39035" s="81"/>
      <c r="AU39035" s="25"/>
    </row>
    <row r="39036">
      <c r="D39036" s="10"/>
      <c r="E39036" s="10"/>
      <c r="G39036" s="81"/>
      <c r="AU39036" s="25"/>
    </row>
    <row r="39037">
      <c r="D39037" s="10"/>
      <c r="E39037" s="10"/>
      <c r="G39037" s="81"/>
      <c r="AU39037" s="25"/>
    </row>
    <row r="39038">
      <c r="D39038" s="10"/>
      <c r="E39038" s="10"/>
      <c r="G39038" s="81"/>
      <c r="AU39038" s="25"/>
    </row>
    <row r="39039">
      <c r="D39039" s="10"/>
      <c r="E39039" s="10"/>
      <c r="G39039" s="81"/>
      <c r="AU39039" s="25"/>
    </row>
    <row r="39040">
      <c r="D39040" s="10"/>
      <c r="E39040" s="10"/>
      <c r="G39040" s="81"/>
      <c r="AU39040" s="25"/>
    </row>
    <row r="39041">
      <c r="D39041" s="10"/>
      <c r="E39041" s="10"/>
      <c r="G39041" s="81"/>
      <c r="AU39041" s="25"/>
    </row>
    <row r="39042">
      <c r="D39042" s="10"/>
      <c r="E39042" s="10"/>
      <c r="G39042" s="81"/>
      <c r="AU39042" s="25"/>
    </row>
    <row r="39043">
      <c r="D39043" s="10"/>
      <c r="E39043" s="10"/>
      <c r="G39043" s="81"/>
      <c r="AU39043" s="25"/>
    </row>
    <row r="39044">
      <c r="D39044" s="10"/>
      <c r="E39044" s="10"/>
      <c r="G39044" s="81"/>
      <c r="AU39044" s="25"/>
    </row>
    <row r="39045">
      <c r="D39045" s="10"/>
      <c r="E39045" s="10"/>
      <c r="G39045" s="81"/>
      <c r="AU39045" s="25"/>
    </row>
    <row r="39046">
      <c r="D39046" s="10"/>
      <c r="E39046" s="10"/>
      <c r="G39046" s="81"/>
      <c r="AU39046" s="25"/>
    </row>
    <row r="39047">
      <c r="D39047" s="10"/>
      <c r="E39047" s="10"/>
      <c r="G39047" s="81"/>
      <c r="AU39047" s="25"/>
    </row>
    <row r="39048">
      <c r="D39048" s="10"/>
      <c r="E39048" s="10"/>
      <c r="G39048" s="81"/>
      <c r="AU39048" s="25"/>
    </row>
    <row r="39049">
      <c r="D39049" s="10"/>
      <c r="E39049" s="10"/>
      <c r="G39049" s="81"/>
      <c r="AU39049" s="25"/>
    </row>
    <row r="39050">
      <c r="D39050" s="10"/>
      <c r="E39050" s="10"/>
      <c r="G39050" s="81"/>
      <c r="AU39050" s="25"/>
    </row>
    <row r="39051">
      <c r="D39051" s="10"/>
      <c r="E39051" s="10"/>
      <c r="G39051" s="81"/>
      <c r="AU39051" s="25"/>
    </row>
    <row r="39052">
      <c r="D39052" s="10"/>
      <c r="E39052" s="10"/>
      <c r="G39052" s="81"/>
      <c r="AU39052" s="25"/>
    </row>
    <row r="39053">
      <c r="D39053" s="10"/>
      <c r="E39053" s="10"/>
      <c r="G39053" s="81"/>
      <c r="AU39053" s="25"/>
    </row>
    <row r="39054">
      <c r="D39054" s="10"/>
      <c r="E39054" s="10"/>
      <c r="G39054" s="81"/>
      <c r="AU39054" s="25"/>
    </row>
    <row r="39055">
      <c r="D39055" s="10"/>
      <c r="E39055" s="10"/>
      <c r="G39055" s="81"/>
      <c r="AU39055" s="25"/>
    </row>
    <row r="39056">
      <c r="D39056" s="10"/>
      <c r="E39056" s="10"/>
      <c r="G39056" s="81"/>
      <c r="AU39056" s="25"/>
    </row>
    <row r="39057">
      <c r="D39057" s="10"/>
      <c r="E39057" s="10"/>
      <c r="G39057" s="81"/>
      <c r="AU39057" s="25"/>
    </row>
    <row r="39058">
      <c r="D39058" s="10"/>
      <c r="E39058" s="10"/>
      <c r="G39058" s="81"/>
      <c r="AU39058" s="25"/>
    </row>
    <row r="39059">
      <c r="D39059" s="10"/>
      <c r="E39059" s="10"/>
      <c r="G39059" s="81"/>
      <c r="AU39059" s="25"/>
    </row>
    <row r="39060">
      <c r="D39060" s="10"/>
      <c r="E39060" s="10"/>
      <c r="G39060" s="81"/>
      <c r="AU39060" s="25"/>
    </row>
    <row r="39061">
      <c r="D39061" s="10"/>
      <c r="E39061" s="10"/>
      <c r="G39061" s="81"/>
      <c r="AU39061" s="25"/>
    </row>
    <row r="39062">
      <c r="D39062" s="10"/>
      <c r="E39062" s="10"/>
      <c r="G39062" s="81"/>
      <c r="AU39062" s="25"/>
    </row>
    <row r="39063">
      <c r="D39063" s="10"/>
      <c r="E39063" s="10"/>
      <c r="G39063" s="81"/>
      <c r="AU39063" s="25"/>
    </row>
    <row r="39064">
      <c r="D39064" s="10"/>
      <c r="E39064" s="10"/>
      <c r="G39064" s="81"/>
      <c r="AU39064" s="25"/>
    </row>
    <row r="39065">
      <c r="D39065" s="10"/>
      <c r="E39065" s="10"/>
      <c r="G39065" s="81"/>
      <c r="AU39065" s="25"/>
    </row>
    <row r="39066">
      <c r="D39066" s="10"/>
      <c r="E39066" s="10"/>
      <c r="G39066" s="81"/>
      <c r="AU39066" s="25"/>
    </row>
    <row r="39067">
      <c r="D39067" s="10"/>
      <c r="E39067" s="10"/>
      <c r="G39067" s="81"/>
      <c r="AU39067" s="25"/>
    </row>
    <row r="39068">
      <c r="D39068" s="10"/>
      <c r="E39068" s="10"/>
      <c r="G39068" s="81"/>
      <c r="AU39068" s="25"/>
    </row>
    <row r="39069">
      <c r="D39069" s="10"/>
      <c r="E39069" s="10"/>
      <c r="G39069" s="81"/>
      <c r="AU39069" s="25"/>
    </row>
    <row r="39070">
      <c r="D39070" s="10"/>
      <c r="E39070" s="10"/>
      <c r="G39070" s="81"/>
      <c r="AU39070" s="25"/>
    </row>
    <row r="39071">
      <c r="D39071" s="10"/>
      <c r="E39071" s="10"/>
      <c r="G39071" s="81"/>
      <c r="AU39071" s="25"/>
    </row>
    <row r="39072">
      <c r="D39072" s="10"/>
      <c r="E39072" s="10"/>
      <c r="G39072" s="81"/>
      <c r="AU39072" s="25"/>
    </row>
    <row r="39073">
      <c r="D39073" s="10"/>
      <c r="E39073" s="10"/>
      <c r="G39073" s="81"/>
      <c r="AU39073" s="25"/>
    </row>
    <row r="39074">
      <c r="D39074" s="10"/>
      <c r="E39074" s="10"/>
      <c r="G39074" s="81"/>
      <c r="AU39074" s="25"/>
    </row>
    <row r="39075">
      <c r="D39075" s="10"/>
      <c r="E39075" s="10"/>
      <c r="G39075" s="81"/>
      <c r="AU39075" s="25"/>
    </row>
    <row r="39076">
      <c r="D39076" s="10"/>
      <c r="E39076" s="10"/>
      <c r="G39076" s="81"/>
      <c r="AU39076" s="25"/>
    </row>
    <row r="39077">
      <c r="D39077" s="10"/>
      <c r="E39077" s="10"/>
      <c r="G39077" s="81"/>
      <c r="AU39077" s="25"/>
    </row>
    <row r="39078">
      <c r="D39078" s="10"/>
      <c r="E39078" s="10"/>
      <c r="G39078" s="81"/>
      <c r="AU39078" s="25"/>
    </row>
    <row r="39079">
      <c r="D39079" s="10"/>
      <c r="E39079" s="10"/>
      <c r="G39079" s="81"/>
      <c r="AU39079" s="25"/>
    </row>
    <row r="39080">
      <c r="D39080" s="10"/>
      <c r="E39080" s="10"/>
      <c r="G39080" s="81"/>
      <c r="AU39080" s="25"/>
    </row>
    <row r="39081">
      <c r="D39081" s="10"/>
      <c r="E39081" s="10"/>
      <c r="G39081" s="81"/>
      <c r="AU39081" s="25"/>
    </row>
    <row r="39082">
      <c r="D39082" s="10"/>
      <c r="E39082" s="10"/>
      <c r="G39082" s="81"/>
      <c r="AU39082" s="25"/>
    </row>
    <row r="39083">
      <c r="D39083" s="10"/>
      <c r="E39083" s="10"/>
      <c r="G39083" s="81"/>
      <c r="AU39083" s="25"/>
    </row>
    <row r="39084">
      <c r="D39084" s="10"/>
      <c r="E39084" s="10"/>
      <c r="G39084" s="81"/>
      <c r="AU39084" s="25"/>
    </row>
    <row r="39085">
      <c r="D39085" s="10"/>
      <c r="E39085" s="10"/>
      <c r="G39085" s="81"/>
      <c r="AU39085" s="25"/>
    </row>
    <row r="39086">
      <c r="D39086" s="10"/>
      <c r="E39086" s="10"/>
      <c r="G39086" s="81"/>
      <c r="AU39086" s="25"/>
    </row>
    <row r="39087">
      <c r="D39087" s="10"/>
      <c r="E39087" s="10"/>
      <c r="G39087" s="81"/>
      <c r="AU39087" s="25"/>
    </row>
    <row r="39088">
      <c r="D39088" s="10"/>
      <c r="E39088" s="10"/>
      <c r="G39088" s="81"/>
      <c r="AU39088" s="25"/>
    </row>
    <row r="39089">
      <c r="D39089" s="10"/>
      <c r="E39089" s="10"/>
      <c r="G39089" s="81"/>
      <c r="AU39089" s="25"/>
    </row>
    <row r="39090">
      <c r="D39090" s="10"/>
      <c r="E39090" s="10"/>
      <c r="G39090" s="81"/>
      <c r="AU39090" s="25"/>
    </row>
    <row r="39091">
      <c r="D39091" s="10"/>
      <c r="E39091" s="10"/>
      <c r="G39091" s="81"/>
      <c r="AU39091" s="25"/>
    </row>
    <row r="39092">
      <c r="D39092" s="10"/>
      <c r="E39092" s="10"/>
      <c r="G39092" s="81"/>
      <c r="AU39092" s="25"/>
    </row>
    <row r="39093">
      <c r="D39093" s="10"/>
      <c r="E39093" s="10"/>
      <c r="G39093" s="81"/>
      <c r="AU39093" s="25"/>
    </row>
    <row r="39094">
      <c r="D39094" s="10"/>
      <c r="E39094" s="10"/>
      <c r="G39094" s="81"/>
      <c r="AU39094" s="25"/>
    </row>
    <row r="39095">
      <c r="D39095" s="10"/>
      <c r="E39095" s="10"/>
      <c r="G39095" s="81"/>
      <c r="AU39095" s="25"/>
    </row>
    <row r="39096">
      <c r="D39096" s="10"/>
      <c r="E39096" s="10"/>
      <c r="G39096" s="81"/>
      <c r="AU39096" s="25"/>
    </row>
    <row r="39097">
      <c r="D39097" s="10"/>
      <c r="E39097" s="10"/>
      <c r="G39097" s="81"/>
      <c r="AU39097" s="25"/>
    </row>
    <row r="39098">
      <c r="D39098" s="10"/>
      <c r="E39098" s="10"/>
      <c r="G39098" s="81"/>
      <c r="AU39098" s="25"/>
    </row>
    <row r="39099">
      <c r="D39099" s="10"/>
      <c r="E39099" s="10"/>
      <c r="G39099" s="81"/>
      <c r="AU39099" s="25"/>
    </row>
    <row r="39100">
      <c r="D39100" s="10"/>
      <c r="E39100" s="10"/>
      <c r="G39100" s="81"/>
      <c r="AU39100" s="25"/>
    </row>
    <row r="39101">
      <c r="D39101" s="10"/>
      <c r="E39101" s="10"/>
      <c r="G39101" s="81"/>
      <c r="AU39101" s="25"/>
    </row>
    <row r="39102">
      <c r="D39102" s="10"/>
      <c r="E39102" s="10"/>
      <c r="G39102" s="81"/>
      <c r="AU39102" s="25"/>
    </row>
    <row r="39103">
      <c r="D39103" s="10"/>
      <c r="E39103" s="10"/>
      <c r="G39103" s="81"/>
      <c r="AU39103" s="25"/>
    </row>
    <row r="39104">
      <c r="D39104" s="10"/>
      <c r="E39104" s="10"/>
      <c r="G39104" s="81"/>
      <c r="AU39104" s="25"/>
    </row>
    <row r="39105">
      <c r="D39105" s="10"/>
      <c r="E39105" s="10"/>
      <c r="G39105" s="81"/>
      <c r="AU39105" s="25"/>
    </row>
    <row r="39106">
      <c r="D39106" s="10"/>
      <c r="E39106" s="10"/>
      <c r="G39106" s="81"/>
      <c r="AU39106" s="25"/>
    </row>
    <row r="39107">
      <c r="D39107" s="10"/>
      <c r="E39107" s="10"/>
      <c r="G39107" s="81"/>
      <c r="AU39107" s="25"/>
    </row>
    <row r="39108">
      <c r="D39108" s="10"/>
      <c r="E39108" s="10"/>
      <c r="G39108" s="81"/>
      <c r="AU39108" s="25"/>
    </row>
    <row r="39109">
      <c r="D39109" s="10"/>
      <c r="E39109" s="10"/>
      <c r="G39109" s="81"/>
      <c r="AU39109" s="25"/>
    </row>
    <row r="39110">
      <c r="D39110" s="10"/>
      <c r="E39110" s="10"/>
      <c r="G39110" s="81"/>
      <c r="AU39110" s="25"/>
    </row>
    <row r="39111">
      <c r="D39111" s="10"/>
      <c r="E39111" s="10"/>
      <c r="G39111" s="81"/>
      <c r="AU39111" s="25"/>
    </row>
    <row r="39112">
      <c r="D39112" s="10"/>
      <c r="E39112" s="10"/>
      <c r="G39112" s="81"/>
      <c r="AU39112" s="25"/>
    </row>
    <row r="39113">
      <c r="D39113" s="10"/>
      <c r="E39113" s="10"/>
      <c r="G39113" s="81"/>
      <c r="AU39113" s="25"/>
    </row>
    <row r="39114">
      <c r="D39114" s="10"/>
      <c r="E39114" s="10"/>
      <c r="G39114" s="81"/>
      <c r="AU39114" s="25"/>
    </row>
    <row r="39115">
      <c r="D39115" s="10"/>
      <c r="E39115" s="10"/>
      <c r="G39115" s="81"/>
      <c r="AU39115" s="25"/>
    </row>
    <row r="39116">
      <c r="D39116" s="10"/>
      <c r="E39116" s="10"/>
      <c r="G39116" s="81"/>
      <c r="AU39116" s="25"/>
    </row>
    <row r="39117">
      <c r="D39117" s="10"/>
      <c r="E39117" s="10"/>
      <c r="G39117" s="81"/>
      <c r="AU39117" s="25"/>
    </row>
    <row r="39118">
      <c r="D39118" s="10"/>
      <c r="E39118" s="10"/>
      <c r="G39118" s="81"/>
      <c r="AU39118" s="25"/>
    </row>
    <row r="39119">
      <c r="D39119" s="10"/>
      <c r="E39119" s="10"/>
      <c r="G39119" s="81"/>
      <c r="AU39119" s="25"/>
    </row>
    <row r="39120">
      <c r="D39120" s="10"/>
      <c r="E39120" s="10"/>
      <c r="G39120" s="81"/>
      <c r="AU39120" s="25"/>
    </row>
    <row r="39121">
      <c r="D39121" s="10"/>
      <c r="E39121" s="10"/>
      <c r="G39121" s="81"/>
      <c r="AU39121" s="25"/>
    </row>
    <row r="39122">
      <c r="D39122" s="10"/>
      <c r="E39122" s="10"/>
      <c r="G39122" s="81"/>
      <c r="AU39122" s="25"/>
    </row>
    <row r="39123">
      <c r="D39123" s="10"/>
      <c r="E39123" s="10"/>
      <c r="G39123" s="81"/>
      <c r="AU39123" s="25"/>
    </row>
    <row r="39124">
      <c r="D39124" s="10"/>
      <c r="E39124" s="10"/>
      <c r="G39124" s="81"/>
      <c r="AU39124" s="25"/>
    </row>
    <row r="39125">
      <c r="D39125" s="10"/>
      <c r="E39125" s="10"/>
      <c r="G39125" s="81"/>
      <c r="AU39125" s="25"/>
    </row>
    <row r="39126">
      <c r="D39126" s="10"/>
      <c r="E39126" s="10"/>
      <c r="G39126" s="81"/>
      <c r="AU39126" s="25"/>
    </row>
    <row r="39127">
      <c r="D39127" s="10"/>
      <c r="E39127" s="10"/>
      <c r="G39127" s="81"/>
      <c r="AU39127" s="25"/>
    </row>
    <row r="39128">
      <c r="D39128" s="10"/>
      <c r="E39128" s="10"/>
      <c r="G39128" s="81"/>
      <c r="AU39128" s="25"/>
    </row>
    <row r="39129">
      <c r="D39129" s="10"/>
      <c r="E39129" s="10"/>
      <c r="G39129" s="81"/>
      <c r="AU39129" s="25"/>
    </row>
    <row r="39130">
      <c r="D39130" s="10"/>
      <c r="E39130" s="10"/>
      <c r="G39130" s="81"/>
      <c r="AU39130" s="25"/>
    </row>
    <row r="39131">
      <c r="D39131" s="10"/>
      <c r="E39131" s="10"/>
      <c r="G39131" s="81"/>
      <c r="AU39131" s="25"/>
    </row>
    <row r="39132">
      <c r="D39132" s="10"/>
      <c r="E39132" s="10"/>
      <c r="G39132" s="81"/>
      <c r="AU39132" s="25"/>
    </row>
    <row r="39133">
      <c r="D39133" s="10"/>
      <c r="E39133" s="10"/>
      <c r="G39133" s="81"/>
      <c r="AU39133" s="25"/>
    </row>
    <row r="39134">
      <c r="D39134" s="10"/>
      <c r="E39134" s="10"/>
      <c r="G39134" s="81"/>
      <c r="AU39134" s="25"/>
    </row>
    <row r="39135">
      <c r="D39135" s="10"/>
      <c r="E39135" s="10"/>
      <c r="G39135" s="81"/>
      <c r="AU39135" s="25"/>
    </row>
    <row r="39136">
      <c r="D39136" s="10"/>
      <c r="E39136" s="10"/>
      <c r="G39136" s="81"/>
      <c r="AU39136" s="25"/>
    </row>
    <row r="39137">
      <c r="D39137" s="10"/>
      <c r="E39137" s="10"/>
      <c r="G39137" s="81"/>
      <c r="AU39137" s="25"/>
    </row>
    <row r="39138">
      <c r="D39138" s="10"/>
      <c r="E39138" s="10"/>
      <c r="G39138" s="81"/>
      <c r="AU39138" s="25"/>
    </row>
    <row r="39139">
      <c r="D39139" s="10"/>
      <c r="E39139" s="10"/>
      <c r="G39139" s="81"/>
      <c r="AU39139" s="25"/>
    </row>
    <row r="39140">
      <c r="D39140" s="10"/>
      <c r="E39140" s="10"/>
      <c r="G39140" s="81"/>
      <c r="AU39140" s="25"/>
    </row>
    <row r="39141">
      <c r="D39141" s="10"/>
      <c r="E39141" s="10"/>
      <c r="G39141" s="81"/>
      <c r="AU39141" s="25"/>
    </row>
    <row r="39142">
      <c r="D39142" s="10"/>
      <c r="E39142" s="10"/>
      <c r="G39142" s="81"/>
      <c r="AU39142" s="25"/>
    </row>
    <row r="39143">
      <c r="D39143" s="10"/>
      <c r="E39143" s="10"/>
      <c r="G39143" s="81"/>
      <c r="AU39143" s="25"/>
    </row>
    <row r="39144">
      <c r="D39144" s="10"/>
      <c r="E39144" s="10"/>
      <c r="G39144" s="81"/>
      <c r="AU39144" s="25"/>
    </row>
    <row r="39145">
      <c r="D39145" s="10"/>
      <c r="E39145" s="10"/>
      <c r="G39145" s="81"/>
      <c r="AU39145" s="25"/>
    </row>
    <row r="39146">
      <c r="D39146" s="10"/>
      <c r="E39146" s="10"/>
      <c r="G39146" s="81"/>
      <c r="AU39146" s="25"/>
    </row>
    <row r="39147">
      <c r="D39147" s="10"/>
      <c r="E39147" s="10"/>
      <c r="G39147" s="81"/>
      <c r="AU39147" s="25"/>
    </row>
    <row r="39148">
      <c r="D39148" s="10"/>
      <c r="E39148" s="10"/>
      <c r="G39148" s="81"/>
      <c r="AU39148" s="25"/>
    </row>
    <row r="39149">
      <c r="D39149" s="10"/>
      <c r="E39149" s="10"/>
      <c r="G39149" s="81"/>
      <c r="AU39149" s="25"/>
    </row>
    <row r="39150">
      <c r="D39150" s="10"/>
      <c r="E39150" s="10"/>
      <c r="G39150" s="81"/>
      <c r="AU39150" s="25"/>
    </row>
    <row r="39151">
      <c r="D39151" s="10"/>
      <c r="E39151" s="10"/>
      <c r="G39151" s="81"/>
      <c r="AU39151" s="25"/>
    </row>
    <row r="39152">
      <c r="D39152" s="10"/>
      <c r="E39152" s="10"/>
      <c r="G39152" s="81"/>
      <c r="AU39152" s="25"/>
    </row>
    <row r="39153">
      <c r="D39153" s="10"/>
      <c r="E39153" s="10"/>
      <c r="G39153" s="81"/>
      <c r="AU39153" s="25"/>
    </row>
    <row r="39154">
      <c r="D39154" s="10"/>
      <c r="E39154" s="10"/>
      <c r="G39154" s="81"/>
      <c r="AU39154" s="25"/>
    </row>
    <row r="39155">
      <c r="D39155" s="10"/>
      <c r="E39155" s="10"/>
      <c r="G39155" s="81"/>
      <c r="AU39155" s="25"/>
    </row>
    <row r="39156">
      <c r="D39156" s="10"/>
      <c r="E39156" s="10"/>
      <c r="G39156" s="81"/>
      <c r="AU39156" s="25"/>
    </row>
    <row r="39157">
      <c r="D39157" s="10"/>
      <c r="E39157" s="10"/>
      <c r="G39157" s="81"/>
      <c r="AU39157" s="25"/>
    </row>
    <row r="39158">
      <c r="D39158" s="10"/>
      <c r="E39158" s="10"/>
      <c r="G39158" s="81"/>
      <c r="AU39158" s="25"/>
    </row>
    <row r="39159">
      <c r="D39159" s="10"/>
      <c r="E39159" s="10"/>
      <c r="G39159" s="81"/>
      <c r="AU39159" s="25"/>
    </row>
    <row r="39160">
      <c r="D39160" s="10"/>
      <c r="E39160" s="10"/>
      <c r="G39160" s="81"/>
      <c r="AU39160" s="25"/>
    </row>
    <row r="39161">
      <c r="D39161" s="10"/>
      <c r="E39161" s="10"/>
      <c r="G39161" s="81"/>
      <c r="AU39161" s="25"/>
    </row>
    <row r="39162">
      <c r="D39162" s="10"/>
      <c r="E39162" s="10"/>
      <c r="G39162" s="81"/>
      <c r="AU39162" s="25"/>
    </row>
    <row r="39163">
      <c r="D39163" s="10"/>
      <c r="E39163" s="10"/>
      <c r="G39163" s="81"/>
      <c r="AU39163" s="25"/>
    </row>
    <row r="39164">
      <c r="D39164" s="10"/>
      <c r="E39164" s="10"/>
      <c r="G39164" s="81"/>
      <c r="AU39164" s="25"/>
    </row>
    <row r="39165">
      <c r="D39165" s="10"/>
      <c r="E39165" s="10"/>
      <c r="G39165" s="81"/>
      <c r="AU39165" s="25"/>
    </row>
    <row r="39166">
      <c r="D39166" s="10"/>
      <c r="E39166" s="10"/>
      <c r="G39166" s="81"/>
      <c r="AU39166" s="25"/>
    </row>
    <row r="39167">
      <c r="D39167" s="10"/>
      <c r="E39167" s="10"/>
      <c r="G39167" s="81"/>
      <c r="AU39167" s="25"/>
    </row>
    <row r="39168">
      <c r="D39168" s="10"/>
      <c r="E39168" s="10"/>
      <c r="G39168" s="81"/>
      <c r="AU39168" s="25"/>
    </row>
    <row r="39169">
      <c r="D39169" s="10"/>
      <c r="E39169" s="10"/>
      <c r="G39169" s="81"/>
      <c r="AU39169" s="25"/>
    </row>
    <row r="39170">
      <c r="D39170" s="10"/>
      <c r="E39170" s="10"/>
      <c r="G39170" s="81"/>
      <c r="AU39170" s="25"/>
    </row>
    <row r="39171">
      <c r="D39171" s="10"/>
      <c r="E39171" s="10"/>
      <c r="G39171" s="81"/>
      <c r="AU39171" s="25"/>
    </row>
    <row r="39172">
      <c r="D39172" s="10"/>
      <c r="E39172" s="10"/>
      <c r="G39172" s="81"/>
      <c r="AU39172" s="25"/>
    </row>
    <row r="39173">
      <c r="D39173" s="10"/>
      <c r="E39173" s="10"/>
      <c r="G39173" s="81"/>
      <c r="AU39173" s="25"/>
    </row>
    <row r="39174">
      <c r="D39174" s="10"/>
      <c r="E39174" s="10"/>
      <c r="G39174" s="81"/>
      <c r="AU39174" s="25"/>
    </row>
    <row r="39175">
      <c r="D39175" s="10"/>
      <c r="E39175" s="10"/>
      <c r="G39175" s="81"/>
      <c r="AU39175" s="25"/>
    </row>
    <row r="39176">
      <c r="D39176" s="10"/>
      <c r="E39176" s="10"/>
      <c r="G39176" s="81"/>
      <c r="AU39176" s="25"/>
    </row>
    <row r="39177">
      <c r="D39177" s="10"/>
      <c r="E39177" s="10"/>
      <c r="G39177" s="81"/>
      <c r="AU39177" s="25"/>
    </row>
    <row r="39178">
      <c r="D39178" s="10"/>
      <c r="E39178" s="10"/>
      <c r="G39178" s="81"/>
      <c r="AU39178" s="25"/>
    </row>
    <row r="39179">
      <c r="D39179" s="10"/>
      <c r="E39179" s="10"/>
      <c r="G39179" s="81"/>
      <c r="AU39179" s="25"/>
    </row>
    <row r="39180">
      <c r="D39180" s="10"/>
      <c r="E39180" s="10"/>
      <c r="G39180" s="81"/>
      <c r="AU39180" s="25"/>
    </row>
    <row r="39181">
      <c r="D39181" s="10"/>
      <c r="E39181" s="10"/>
      <c r="G39181" s="81"/>
      <c r="AU39181" s="25"/>
    </row>
    <row r="39182">
      <c r="D39182" s="10"/>
      <c r="E39182" s="10"/>
      <c r="G39182" s="81"/>
      <c r="AU39182" s="25"/>
    </row>
    <row r="39183">
      <c r="D39183" s="10"/>
      <c r="E39183" s="10"/>
      <c r="G39183" s="81"/>
      <c r="AU39183" s="25"/>
    </row>
    <row r="39184">
      <c r="D39184" s="10"/>
      <c r="E39184" s="10"/>
      <c r="G39184" s="81"/>
      <c r="AU39184" s="25"/>
    </row>
    <row r="39185">
      <c r="D39185" s="10"/>
      <c r="E39185" s="10"/>
      <c r="G39185" s="81"/>
      <c r="AU39185" s="25"/>
    </row>
    <row r="39186">
      <c r="D39186" s="10"/>
      <c r="E39186" s="10"/>
      <c r="G39186" s="81"/>
      <c r="AU39186" s="25"/>
    </row>
    <row r="39187">
      <c r="D39187" s="10"/>
      <c r="E39187" s="10"/>
      <c r="G39187" s="81"/>
      <c r="AU39187" s="25"/>
    </row>
    <row r="39188">
      <c r="D39188" s="10"/>
      <c r="E39188" s="10"/>
      <c r="G39188" s="81"/>
      <c r="AU39188" s="25"/>
    </row>
    <row r="39189">
      <c r="D39189" s="10"/>
      <c r="E39189" s="10"/>
      <c r="G39189" s="81"/>
      <c r="AU39189" s="25"/>
    </row>
    <row r="39190">
      <c r="D39190" s="10"/>
      <c r="E39190" s="10"/>
      <c r="G39190" s="81"/>
      <c r="AU39190" s="25"/>
    </row>
    <row r="39191">
      <c r="D39191" s="10"/>
      <c r="E39191" s="10"/>
      <c r="G39191" s="81"/>
      <c r="AU39191" s="25"/>
    </row>
    <row r="39192">
      <c r="D39192" s="10"/>
      <c r="E39192" s="10"/>
      <c r="G39192" s="81"/>
      <c r="AU39192" s="25"/>
    </row>
    <row r="39193">
      <c r="D39193" s="10"/>
      <c r="E39193" s="10"/>
      <c r="G39193" s="81"/>
      <c r="AU39193" s="25"/>
    </row>
    <row r="39194">
      <c r="D39194" s="10"/>
      <c r="E39194" s="10"/>
      <c r="G39194" s="81"/>
      <c r="AU39194" s="25"/>
    </row>
    <row r="39195">
      <c r="D39195" s="10"/>
      <c r="E39195" s="10"/>
      <c r="G39195" s="81"/>
      <c r="AU39195" s="25"/>
    </row>
    <row r="39196">
      <c r="D39196" s="10"/>
      <c r="E39196" s="10"/>
      <c r="G39196" s="81"/>
      <c r="AU39196" s="25"/>
    </row>
    <row r="39197">
      <c r="D39197" s="10"/>
      <c r="E39197" s="10"/>
      <c r="G39197" s="81"/>
      <c r="AU39197" s="25"/>
    </row>
    <row r="39198">
      <c r="D39198" s="10"/>
      <c r="E39198" s="10"/>
      <c r="G39198" s="81"/>
      <c r="AU39198" s="25"/>
    </row>
    <row r="39199">
      <c r="D39199" s="10"/>
      <c r="E39199" s="10"/>
      <c r="G39199" s="81"/>
      <c r="AU39199" s="25"/>
    </row>
    <row r="39200">
      <c r="D39200" s="10"/>
      <c r="E39200" s="10"/>
      <c r="G39200" s="81"/>
      <c r="AU39200" s="25"/>
    </row>
    <row r="39201">
      <c r="D39201" s="10"/>
      <c r="E39201" s="10"/>
      <c r="G39201" s="81"/>
      <c r="AU39201" s="25"/>
    </row>
    <row r="39202">
      <c r="D39202" s="10"/>
      <c r="E39202" s="10"/>
      <c r="G39202" s="81"/>
      <c r="AU39202" s="25"/>
    </row>
    <row r="39203">
      <c r="D39203" s="10"/>
      <c r="E39203" s="10"/>
      <c r="G39203" s="81"/>
      <c r="AU39203" s="25"/>
    </row>
    <row r="39204">
      <c r="D39204" s="10"/>
      <c r="E39204" s="10"/>
      <c r="G39204" s="81"/>
      <c r="AU39204" s="25"/>
    </row>
    <row r="39205">
      <c r="D39205" s="10"/>
      <c r="E39205" s="10"/>
      <c r="G39205" s="81"/>
      <c r="AU39205" s="25"/>
    </row>
    <row r="39206">
      <c r="D39206" s="10"/>
      <c r="E39206" s="10"/>
      <c r="G39206" s="81"/>
      <c r="AU39206" s="25"/>
    </row>
    <row r="39207">
      <c r="D39207" s="10"/>
      <c r="E39207" s="10"/>
      <c r="G39207" s="81"/>
      <c r="AU39207" s="25"/>
    </row>
    <row r="39208">
      <c r="D39208" s="10"/>
      <c r="E39208" s="10"/>
      <c r="G39208" s="81"/>
      <c r="AU39208" s="25"/>
    </row>
    <row r="39209">
      <c r="D39209" s="10"/>
      <c r="E39209" s="10"/>
      <c r="G39209" s="81"/>
      <c r="AU39209" s="25"/>
    </row>
    <row r="39210">
      <c r="D39210" s="10"/>
      <c r="E39210" s="10"/>
      <c r="G39210" s="81"/>
      <c r="AU39210" s="25"/>
    </row>
    <row r="39211">
      <c r="D39211" s="10"/>
      <c r="E39211" s="10"/>
      <c r="G39211" s="81"/>
      <c r="AU39211" s="25"/>
    </row>
    <row r="39212">
      <c r="D39212" s="10"/>
      <c r="E39212" s="10"/>
      <c r="G39212" s="81"/>
      <c r="AU39212" s="25"/>
    </row>
    <row r="39213">
      <c r="D39213" s="10"/>
      <c r="E39213" s="10"/>
      <c r="G39213" s="81"/>
      <c r="AU39213" s="25"/>
    </row>
    <row r="39214">
      <c r="D39214" s="10"/>
      <c r="E39214" s="10"/>
      <c r="G39214" s="81"/>
      <c r="AU39214" s="25"/>
    </row>
    <row r="39215">
      <c r="D39215" s="10"/>
      <c r="E39215" s="10"/>
      <c r="G39215" s="81"/>
      <c r="AU39215" s="25"/>
    </row>
    <row r="39216">
      <c r="D39216" s="10"/>
      <c r="E39216" s="10"/>
      <c r="G39216" s="81"/>
      <c r="AU39216" s="25"/>
    </row>
    <row r="39217">
      <c r="D39217" s="10"/>
      <c r="E39217" s="10"/>
      <c r="G39217" s="81"/>
      <c r="AU39217" s="25"/>
    </row>
    <row r="39218">
      <c r="D39218" s="10"/>
      <c r="E39218" s="10"/>
      <c r="G39218" s="81"/>
      <c r="AU39218" s="25"/>
    </row>
    <row r="39219">
      <c r="D39219" s="10"/>
      <c r="E39219" s="10"/>
      <c r="G39219" s="81"/>
      <c r="AU39219" s="25"/>
    </row>
    <row r="39220">
      <c r="D39220" s="10"/>
      <c r="E39220" s="10"/>
      <c r="G39220" s="81"/>
      <c r="AU39220" s="25"/>
    </row>
    <row r="39221">
      <c r="D39221" s="10"/>
      <c r="E39221" s="10"/>
      <c r="G39221" s="81"/>
      <c r="AU39221" s="25"/>
    </row>
    <row r="39222">
      <c r="D39222" s="10"/>
      <c r="E39222" s="10"/>
      <c r="G39222" s="81"/>
      <c r="AU39222" s="25"/>
    </row>
    <row r="39223">
      <c r="D39223" s="10"/>
      <c r="E39223" s="10"/>
      <c r="G39223" s="81"/>
      <c r="AU39223" s="25"/>
    </row>
    <row r="39224">
      <c r="D39224" s="10"/>
      <c r="E39224" s="10"/>
      <c r="G39224" s="81"/>
      <c r="AU39224" s="25"/>
    </row>
    <row r="39225">
      <c r="D39225" s="10"/>
      <c r="E39225" s="10"/>
      <c r="G39225" s="81"/>
      <c r="AU39225" s="25"/>
    </row>
    <row r="39226">
      <c r="D39226" s="10"/>
      <c r="E39226" s="10"/>
      <c r="G39226" s="81"/>
      <c r="AU39226" s="25"/>
    </row>
    <row r="39227">
      <c r="D39227" s="10"/>
      <c r="E39227" s="10"/>
      <c r="G39227" s="81"/>
      <c r="AU39227" s="25"/>
    </row>
    <row r="39228">
      <c r="D39228" s="10"/>
      <c r="E39228" s="10"/>
      <c r="G39228" s="81"/>
      <c r="AU39228" s="25"/>
    </row>
    <row r="39229">
      <c r="D39229" s="10"/>
      <c r="E39229" s="10"/>
      <c r="G39229" s="81"/>
      <c r="AU39229" s="25"/>
    </row>
    <row r="39230">
      <c r="D39230" s="10"/>
      <c r="E39230" s="10"/>
      <c r="G39230" s="81"/>
      <c r="AU39230" s="25"/>
    </row>
    <row r="39231">
      <c r="D39231" s="10"/>
      <c r="E39231" s="10"/>
      <c r="G39231" s="81"/>
      <c r="AU39231" s="25"/>
    </row>
    <row r="39232">
      <c r="D39232" s="10"/>
      <c r="E39232" s="10"/>
      <c r="G39232" s="81"/>
      <c r="AU39232" s="25"/>
    </row>
    <row r="39233">
      <c r="D39233" s="10"/>
      <c r="E39233" s="10"/>
      <c r="G39233" s="81"/>
      <c r="AU39233" s="25"/>
    </row>
    <row r="39234">
      <c r="D39234" s="10"/>
      <c r="E39234" s="10"/>
      <c r="G39234" s="81"/>
      <c r="AU39234" s="25"/>
    </row>
    <row r="39235">
      <c r="D39235" s="10"/>
      <c r="E39235" s="10"/>
      <c r="G39235" s="81"/>
      <c r="AU39235" s="25"/>
    </row>
    <row r="39236">
      <c r="D39236" s="10"/>
      <c r="E39236" s="10"/>
      <c r="G39236" s="81"/>
      <c r="AU39236" s="25"/>
    </row>
    <row r="39237">
      <c r="D39237" s="10"/>
      <c r="E39237" s="10"/>
      <c r="G39237" s="81"/>
      <c r="AU39237" s="25"/>
    </row>
    <row r="39238">
      <c r="D39238" s="10"/>
      <c r="E39238" s="10"/>
      <c r="G39238" s="81"/>
      <c r="AU39238" s="25"/>
    </row>
    <row r="39239">
      <c r="D39239" s="10"/>
      <c r="E39239" s="10"/>
      <c r="G39239" s="81"/>
      <c r="AU39239" s="25"/>
    </row>
    <row r="39240">
      <c r="D39240" s="10"/>
      <c r="E39240" s="10"/>
      <c r="G39240" s="81"/>
      <c r="AU39240" s="25"/>
    </row>
    <row r="39241">
      <c r="D39241" s="10"/>
      <c r="E39241" s="10"/>
      <c r="G39241" s="81"/>
      <c r="AU39241" s="25"/>
    </row>
    <row r="39242">
      <c r="D39242" s="10"/>
      <c r="E39242" s="10"/>
      <c r="G39242" s="81"/>
      <c r="AU39242" s="25"/>
    </row>
    <row r="39243">
      <c r="D39243" s="10"/>
      <c r="E39243" s="10"/>
      <c r="G39243" s="81"/>
      <c r="AU39243" s="25"/>
    </row>
    <row r="39244">
      <c r="D39244" s="10"/>
      <c r="E39244" s="10"/>
      <c r="G39244" s="81"/>
      <c r="AU39244" s="25"/>
    </row>
    <row r="39245">
      <c r="D39245" s="10"/>
      <c r="E39245" s="10"/>
      <c r="G39245" s="81"/>
      <c r="AU39245" s="25"/>
    </row>
    <row r="39246">
      <c r="D39246" s="10"/>
      <c r="E39246" s="10"/>
      <c r="G39246" s="81"/>
      <c r="AU39246" s="25"/>
    </row>
    <row r="39247">
      <c r="D39247" s="10"/>
      <c r="E39247" s="10"/>
      <c r="G39247" s="81"/>
      <c r="AU39247" s="25"/>
    </row>
    <row r="39248">
      <c r="D39248" s="10"/>
      <c r="E39248" s="10"/>
      <c r="G39248" s="81"/>
      <c r="AU39248" s="25"/>
    </row>
    <row r="39249">
      <c r="D39249" s="10"/>
      <c r="E39249" s="10"/>
      <c r="G39249" s="81"/>
      <c r="AU39249" s="25"/>
    </row>
    <row r="39250">
      <c r="D39250" s="10"/>
      <c r="E39250" s="10"/>
      <c r="G39250" s="81"/>
      <c r="AU39250" s="25"/>
    </row>
    <row r="39251">
      <c r="D39251" s="10"/>
      <c r="E39251" s="10"/>
      <c r="G39251" s="81"/>
      <c r="AU39251" s="25"/>
    </row>
    <row r="39252">
      <c r="D39252" s="10"/>
      <c r="E39252" s="10"/>
      <c r="G39252" s="81"/>
      <c r="AU39252" s="25"/>
    </row>
    <row r="39253">
      <c r="D39253" s="10"/>
      <c r="E39253" s="10"/>
      <c r="G39253" s="81"/>
      <c r="AU39253" s="25"/>
    </row>
    <row r="39254">
      <c r="D39254" s="10"/>
      <c r="E39254" s="10"/>
      <c r="G39254" s="81"/>
      <c r="AU39254" s="25"/>
    </row>
    <row r="39255">
      <c r="D39255" s="10"/>
      <c r="E39255" s="10"/>
      <c r="G39255" s="81"/>
      <c r="AU39255" s="25"/>
    </row>
    <row r="39256">
      <c r="D39256" s="10"/>
      <c r="E39256" s="10"/>
      <c r="G39256" s="81"/>
      <c r="AU39256" s="25"/>
    </row>
    <row r="39257">
      <c r="D39257" s="10"/>
      <c r="E39257" s="10"/>
      <c r="G39257" s="81"/>
      <c r="AU39257" s="25"/>
    </row>
    <row r="39258">
      <c r="D39258" s="10"/>
      <c r="E39258" s="10"/>
      <c r="G39258" s="81"/>
      <c r="AU39258" s="25"/>
    </row>
    <row r="39259">
      <c r="D39259" s="10"/>
      <c r="E39259" s="10"/>
      <c r="G39259" s="81"/>
      <c r="AU39259" s="25"/>
    </row>
    <row r="39260">
      <c r="D39260" s="10"/>
      <c r="E39260" s="10"/>
      <c r="G39260" s="81"/>
      <c r="AU39260" s="25"/>
    </row>
    <row r="39261">
      <c r="D39261" s="10"/>
      <c r="E39261" s="10"/>
      <c r="G39261" s="81"/>
      <c r="AU39261" s="25"/>
    </row>
    <row r="39262">
      <c r="D39262" s="10"/>
      <c r="E39262" s="10"/>
      <c r="G39262" s="81"/>
      <c r="AU39262" s="25"/>
    </row>
    <row r="39263">
      <c r="D39263" s="10"/>
      <c r="E39263" s="10"/>
      <c r="G39263" s="81"/>
      <c r="AU39263" s="25"/>
    </row>
    <row r="39264">
      <c r="D39264" s="10"/>
      <c r="E39264" s="10"/>
      <c r="G39264" s="81"/>
      <c r="AU39264" s="25"/>
    </row>
    <row r="39265">
      <c r="D39265" s="10"/>
      <c r="E39265" s="10"/>
      <c r="G39265" s="81"/>
      <c r="AU39265" s="25"/>
    </row>
    <row r="39266">
      <c r="D39266" s="10"/>
      <c r="E39266" s="10"/>
      <c r="G39266" s="81"/>
      <c r="AU39266" s="25"/>
    </row>
    <row r="39267">
      <c r="D39267" s="10"/>
      <c r="E39267" s="10"/>
      <c r="G39267" s="81"/>
      <c r="AU39267" s="25"/>
    </row>
    <row r="39268">
      <c r="D39268" s="10"/>
      <c r="E39268" s="10"/>
      <c r="G39268" s="81"/>
      <c r="AU39268" s="25"/>
    </row>
    <row r="39269">
      <c r="D39269" s="10"/>
      <c r="E39269" s="10"/>
      <c r="G39269" s="81"/>
      <c r="AU39269" s="25"/>
    </row>
    <row r="39270">
      <c r="D39270" s="10"/>
      <c r="E39270" s="10"/>
      <c r="G39270" s="81"/>
      <c r="AU39270" s="25"/>
    </row>
    <row r="39271">
      <c r="D39271" s="10"/>
      <c r="E39271" s="10"/>
      <c r="G39271" s="81"/>
      <c r="AU39271" s="25"/>
    </row>
    <row r="39272">
      <c r="D39272" s="10"/>
      <c r="E39272" s="10"/>
      <c r="G39272" s="81"/>
      <c r="AU39272" s="25"/>
    </row>
    <row r="39273">
      <c r="D39273" s="10"/>
      <c r="E39273" s="10"/>
      <c r="G39273" s="81"/>
      <c r="AU39273" s="25"/>
    </row>
    <row r="39274">
      <c r="D39274" s="10"/>
      <c r="E39274" s="10"/>
      <c r="G39274" s="81"/>
      <c r="AU39274" s="25"/>
    </row>
    <row r="39275">
      <c r="D39275" s="10"/>
      <c r="E39275" s="10"/>
      <c r="G39275" s="81"/>
      <c r="AU39275" s="25"/>
    </row>
    <row r="39276">
      <c r="D39276" s="10"/>
      <c r="E39276" s="10"/>
      <c r="G39276" s="81"/>
      <c r="AU39276" s="25"/>
    </row>
    <row r="39277">
      <c r="D39277" s="10"/>
      <c r="E39277" s="10"/>
      <c r="G39277" s="81"/>
      <c r="AU39277" s="25"/>
    </row>
    <row r="39278">
      <c r="D39278" s="10"/>
      <c r="E39278" s="10"/>
      <c r="G39278" s="81"/>
      <c r="AU39278" s="25"/>
    </row>
    <row r="39279">
      <c r="D39279" s="10"/>
      <c r="E39279" s="10"/>
      <c r="G39279" s="81"/>
      <c r="AU39279" s="25"/>
    </row>
    <row r="39280">
      <c r="D39280" s="10"/>
      <c r="E39280" s="10"/>
      <c r="G39280" s="81"/>
      <c r="AU39280" s="25"/>
    </row>
    <row r="39281">
      <c r="D39281" s="10"/>
      <c r="E39281" s="10"/>
      <c r="G39281" s="81"/>
      <c r="AU39281" s="25"/>
    </row>
    <row r="39282">
      <c r="D39282" s="10"/>
      <c r="E39282" s="10"/>
      <c r="G39282" s="81"/>
      <c r="AU39282" s="25"/>
    </row>
    <row r="39283">
      <c r="D39283" s="10"/>
      <c r="E39283" s="10"/>
      <c r="G39283" s="81"/>
      <c r="AU39283" s="25"/>
    </row>
    <row r="39284">
      <c r="D39284" s="10"/>
      <c r="E39284" s="10"/>
      <c r="G39284" s="81"/>
      <c r="AU39284" s="25"/>
    </row>
    <row r="39285">
      <c r="D39285" s="10"/>
      <c r="E39285" s="10"/>
      <c r="G39285" s="81"/>
      <c r="AU39285" s="25"/>
    </row>
    <row r="39286">
      <c r="D39286" s="10"/>
      <c r="E39286" s="10"/>
      <c r="G39286" s="81"/>
      <c r="AU39286" s="25"/>
    </row>
    <row r="39287">
      <c r="D39287" s="10"/>
      <c r="E39287" s="10"/>
      <c r="G39287" s="81"/>
      <c r="AU39287" s="25"/>
    </row>
    <row r="39288">
      <c r="D39288" s="10"/>
      <c r="E39288" s="10"/>
      <c r="G39288" s="81"/>
      <c r="AU39288" s="25"/>
    </row>
    <row r="39289">
      <c r="D39289" s="10"/>
      <c r="E39289" s="10"/>
      <c r="G39289" s="81"/>
      <c r="AU39289" s="25"/>
    </row>
    <row r="39290">
      <c r="D39290" s="10"/>
      <c r="E39290" s="10"/>
      <c r="G39290" s="81"/>
      <c r="AU39290" s="25"/>
    </row>
    <row r="39291">
      <c r="D39291" s="10"/>
      <c r="E39291" s="10"/>
      <c r="G39291" s="81"/>
      <c r="AU39291" s="25"/>
    </row>
    <row r="39292">
      <c r="D39292" s="10"/>
      <c r="E39292" s="10"/>
      <c r="G39292" s="81"/>
      <c r="AU39292" s="25"/>
    </row>
    <row r="39293">
      <c r="D39293" s="10"/>
      <c r="E39293" s="10"/>
      <c r="G39293" s="81"/>
      <c r="AU39293" s="25"/>
    </row>
    <row r="39294">
      <c r="D39294" s="10"/>
      <c r="E39294" s="10"/>
      <c r="G39294" s="81"/>
      <c r="AU39294" s="25"/>
    </row>
    <row r="39295">
      <c r="D39295" s="10"/>
      <c r="E39295" s="10"/>
      <c r="G39295" s="81"/>
      <c r="AU39295" s="25"/>
    </row>
    <row r="39296">
      <c r="D39296" s="10"/>
      <c r="E39296" s="10"/>
      <c r="G39296" s="81"/>
      <c r="AU39296" s="25"/>
    </row>
    <row r="39297">
      <c r="D39297" s="10"/>
      <c r="E39297" s="10"/>
      <c r="G39297" s="81"/>
      <c r="AU39297" s="25"/>
    </row>
    <row r="39298">
      <c r="D39298" s="10"/>
      <c r="E39298" s="10"/>
      <c r="G39298" s="81"/>
      <c r="AU39298" s="25"/>
    </row>
    <row r="39299">
      <c r="D39299" s="10"/>
      <c r="E39299" s="10"/>
      <c r="G39299" s="81"/>
      <c r="AU39299" s="25"/>
    </row>
    <row r="39300">
      <c r="D39300" s="10"/>
      <c r="E39300" s="10"/>
      <c r="G39300" s="81"/>
      <c r="AU39300" s="25"/>
    </row>
    <row r="39301">
      <c r="D39301" s="10"/>
      <c r="E39301" s="10"/>
      <c r="G39301" s="81"/>
      <c r="AU39301" s="25"/>
    </row>
    <row r="39302">
      <c r="D39302" s="10"/>
      <c r="E39302" s="10"/>
      <c r="G39302" s="81"/>
      <c r="AU39302" s="25"/>
    </row>
    <row r="39303">
      <c r="D39303" s="10"/>
      <c r="E39303" s="10"/>
      <c r="G39303" s="81"/>
      <c r="AU39303" s="25"/>
    </row>
    <row r="39304">
      <c r="D39304" s="10"/>
      <c r="E39304" s="10"/>
      <c r="G39304" s="81"/>
      <c r="AU39304" s="25"/>
    </row>
    <row r="39305">
      <c r="D39305" s="10"/>
      <c r="E39305" s="10"/>
      <c r="G39305" s="81"/>
      <c r="AU39305" s="25"/>
    </row>
    <row r="39306">
      <c r="D39306" s="10"/>
      <c r="E39306" s="10"/>
      <c r="G39306" s="81"/>
      <c r="AU39306" s="25"/>
    </row>
    <row r="39307">
      <c r="D39307" s="10"/>
      <c r="E39307" s="10"/>
      <c r="G39307" s="81"/>
      <c r="AU39307" s="25"/>
    </row>
    <row r="39308">
      <c r="D39308" s="10"/>
      <c r="E39308" s="10"/>
      <c r="G39308" s="81"/>
      <c r="AU39308" s="25"/>
    </row>
    <row r="39309">
      <c r="D39309" s="10"/>
      <c r="E39309" s="10"/>
      <c r="G39309" s="81"/>
      <c r="AU39309" s="25"/>
    </row>
    <row r="39310">
      <c r="D39310" s="10"/>
      <c r="E39310" s="10"/>
      <c r="G39310" s="81"/>
      <c r="AU39310" s="25"/>
    </row>
    <row r="39311">
      <c r="D39311" s="10"/>
      <c r="E39311" s="10"/>
      <c r="G39311" s="81"/>
      <c r="AU39311" s="25"/>
    </row>
    <row r="39312">
      <c r="D39312" s="10"/>
      <c r="E39312" s="10"/>
      <c r="G39312" s="81"/>
      <c r="AU39312" s="25"/>
    </row>
    <row r="39313">
      <c r="D39313" s="10"/>
      <c r="E39313" s="10"/>
      <c r="G39313" s="81"/>
      <c r="AU39313" s="25"/>
    </row>
    <row r="39314">
      <c r="D39314" s="10"/>
      <c r="E39314" s="10"/>
      <c r="G39314" s="81"/>
      <c r="AU39314" s="25"/>
    </row>
    <row r="39315">
      <c r="D39315" s="10"/>
      <c r="E39315" s="10"/>
      <c r="G39315" s="81"/>
      <c r="AU39315" s="25"/>
    </row>
    <row r="39316">
      <c r="D39316" s="10"/>
      <c r="E39316" s="10"/>
      <c r="G39316" s="81"/>
      <c r="AU39316" s="25"/>
    </row>
    <row r="39317">
      <c r="D39317" s="10"/>
      <c r="E39317" s="10"/>
      <c r="G39317" s="81"/>
      <c r="AU39317" s="25"/>
    </row>
    <row r="39318">
      <c r="D39318" s="10"/>
      <c r="E39318" s="10"/>
      <c r="G39318" s="81"/>
      <c r="AU39318" s="25"/>
    </row>
    <row r="39319">
      <c r="D39319" s="10"/>
      <c r="E39319" s="10"/>
      <c r="G39319" s="81"/>
      <c r="AU39319" s="25"/>
    </row>
    <row r="39320">
      <c r="D39320" s="10"/>
      <c r="E39320" s="10"/>
      <c r="G39320" s="81"/>
      <c r="AU39320" s="25"/>
    </row>
    <row r="39321">
      <c r="D39321" s="10"/>
      <c r="E39321" s="10"/>
      <c r="G39321" s="81"/>
      <c r="AU39321" s="25"/>
    </row>
    <row r="39322">
      <c r="D39322" s="10"/>
      <c r="E39322" s="10"/>
      <c r="G39322" s="81"/>
      <c r="AU39322" s="25"/>
    </row>
    <row r="39323">
      <c r="D39323" s="10"/>
      <c r="E39323" s="10"/>
      <c r="G39323" s="81"/>
      <c r="AU39323" s="25"/>
    </row>
    <row r="39324">
      <c r="D39324" s="10"/>
      <c r="E39324" s="10"/>
      <c r="G39324" s="81"/>
      <c r="AU39324" s="25"/>
    </row>
    <row r="39325">
      <c r="D39325" s="10"/>
      <c r="E39325" s="10"/>
      <c r="G39325" s="81"/>
      <c r="AU39325" s="25"/>
    </row>
    <row r="39326">
      <c r="D39326" s="10"/>
      <c r="E39326" s="10"/>
      <c r="G39326" s="81"/>
      <c r="AU39326" s="25"/>
    </row>
    <row r="39327">
      <c r="D39327" s="10"/>
      <c r="E39327" s="10"/>
      <c r="G39327" s="81"/>
      <c r="AU39327" s="25"/>
    </row>
    <row r="39328">
      <c r="D39328" s="10"/>
      <c r="E39328" s="10"/>
      <c r="G39328" s="81"/>
      <c r="AU39328" s="25"/>
    </row>
    <row r="39329">
      <c r="D39329" s="10"/>
      <c r="E39329" s="10"/>
      <c r="G39329" s="81"/>
      <c r="AU39329" s="25"/>
    </row>
    <row r="39330">
      <c r="D39330" s="10"/>
      <c r="E39330" s="10"/>
      <c r="G39330" s="81"/>
      <c r="AU39330" s="25"/>
    </row>
    <row r="39331">
      <c r="D39331" s="10"/>
      <c r="E39331" s="10"/>
      <c r="G39331" s="81"/>
      <c r="AU39331" s="25"/>
    </row>
    <row r="39332">
      <c r="D39332" s="10"/>
      <c r="E39332" s="10"/>
      <c r="G39332" s="81"/>
      <c r="AU39332" s="25"/>
    </row>
    <row r="39333">
      <c r="D39333" s="10"/>
      <c r="E39333" s="10"/>
      <c r="G39333" s="81"/>
      <c r="AU39333" s="25"/>
    </row>
    <row r="39334">
      <c r="D39334" s="10"/>
      <c r="E39334" s="10"/>
      <c r="G39334" s="81"/>
      <c r="AU39334" s="25"/>
    </row>
    <row r="39335">
      <c r="D39335" s="10"/>
      <c r="E39335" s="10"/>
      <c r="G39335" s="81"/>
      <c r="AU39335" s="25"/>
    </row>
    <row r="39336">
      <c r="D39336" s="10"/>
      <c r="E39336" s="10"/>
      <c r="G39336" s="81"/>
      <c r="AU39336" s="25"/>
    </row>
    <row r="39337">
      <c r="D39337" s="10"/>
      <c r="E39337" s="10"/>
      <c r="G39337" s="81"/>
      <c r="AU39337" s="25"/>
    </row>
    <row r="39338">
      <c r="D39338" s="10"/>
      <c r="E39338" s="10"/>
      <c r="G39338" s="81"/>
      <c r="AU39338" s="25"/>
    </row>
    <row r="39339">
      <c r="D39339" s="10"/>
      <c r="E39339" s="10"/>
      <c r="G39339" s="81"/>
      <c r="AU39339" s="25"/>
    </row>
    <row r="39340">
      <c r="D39340" s="10"/>
      <c r="E39340" s="10"/>
      <c r="G39340" s="81"/>
      <c r="AU39340" s="25"/>
    </row>
    <row r="39341">
      <c r="D39341" s="10"/>
      <c r="E39341" s="10"/>
      <c r="G39341" s="81"/>
      <c r="AU39341" s="25"/>
    </row>
    <row r="39342">
      <c r="D39342" s="10"/>
      <c r="E39342" s="10"/>
      <c r="G39342" s="81"/>
      <c r="AU39342" s="25"/>
    </row>
    <row r="39343">
      <c r="D39343" s="10"/>
      <c r="E39343" s="10"/>
      <c r="G39343" s="81"/>
      <c r="AU39343" s="25"/>
    </row>
    <row r="39344">
      <c r="D39344" s="10"/>
      <c r="E39344" s="10"/>
      <c r="G39344" s="81"/>
      <c r="AU39344" s="25"/>
    </row>
    <row r="39345">
      <c r="D39345" s="10"/>
      <c r="E39345" s="10"/>
      <c r="G39345" s="81"/>
      <c r="AU39345" s="25"/>
    </row>
    <row r="39346">
      <c r="D39346" s="10"/>
      <c r="E39346" s="10"/>
      <c r="G39346" s="81"/>
      <c r="AU39346" s="25"/>
    </row>
    <row r="39347">
      <c r="D39347" s="10"/>
      <c r="E39347" s="10"/>
      <c r="G39347" s="81"/>
      <c r="AU39347" s="25"/>
    </row>
    <row r="39348">
      <c r="D39348" s="10"/>
      <c r="E39348" s="10"/>
      <c r="G39348" s="81"/>
      <c r="AU39348" s="25"/>
    </row>
    <row r="39349">
      <c r="D39349" s="10"/>
      <c r="E39349" s="10"/>
      <c r="G39349" s="81"/>
      <c r="AU39349" s="25"/>
    </row>
    <row r="39350">
      <c r="D39350" s="10"/>
      <c r="E39350" s="10"/>
      <c r="G39350" s="81"/>
      <c r="AU39350" s="25"/>
    </row>
    <row r="39351">
      <c r="D39351" s="10"/>
      <c r="E39351" s="10"/>
      <c r="G39351" s="81"/>
      <c r="AU39351" s="25"/>
    </row>
    <row r="39352">
      <c r="D39352" s="10"/>
      <c r="E39352" s="10"/>
      <c r="G39352" s="81"/>
      <c r="AU39352" s="25"/>
    </row>
    <row r="39353">
      <c r="D39353" s="10"/>
      <c r="E39353" s="10"/>
      <c r="G39353" s="81"/>
      <c r="AU39353" s="25"/>
    </row>
    <row r="39354">
      <c r="D39354" s="10"/>
      <c r="E39354" s="10"/>
      <c r="G39354" s="81"/>
      <c r="AU39354" s="25"/>
    </row>
    <row r="39355">
      <c r="D39355" s="10"/>
      <c r="E39355" s="10"/>
      <c r="G39355" s="81"/>
      <c r="AU39355" s="25"/>
    </row>
    <row r="39356">
      <c r="D39356" s="10"/>
      <c r="E39356" s="10"/>
      <c r="G39356" s="81"/>
      <c r="AU39356" s="25"/>
    </row>
    <row r="39357">
      <c r="D39357" s="10"/>
      <c r="E39357" s="10"/>
      <c r="G39357" s="81"/>
      <c r="AU39357" s="25"/>
    </row>
    <row r="39358">
      <c r="D39358" s="10"/>
      <c r="E39358" s="10"/>
      <c r="G39358" s="81"/>
      <c r="AU39358" s="25"/>
    </row>
    <row r="39359">
      <c r="D39359" s="10"/>
      <c r="E39359" s="10"/>
      <c r="G39359" s="81"/>
      <c r="AU39359" s="25"/>
    </row>
    <row r="39360">
      <c r="D39360" s="10"/>
      <c r="E39360" s="10"/>
      <c r="G39360" s="81"/>
      <c r="AU39360" s="25"/>
    </row>
    <row r="39361">
      <c r="D39361" s="10"/>
      <c r="E39361" s="10"/>
      <c r="G39361" s="81"/>
      <c r="AU39361" s="25"/>
    </row>
    <row r="39362">
      <c r="D39362" s="10"/>
      <c r="E39362" s="10"/>
      <c r="G39362" s="81"/>
      <c r="AU39362" s="25"/>
    </row>
    <row r="39363">
      <c r="D39363" s="10"/>
      <c r="E39363" s="10"/>
      <c r="G39363" s="81"/>
      <c r="AU39363" s="25"/>
    </row>
    <row r="39364">
      <c r="D39364" s="10"/>
      <c r="E39364" s="10"/>
      <c r="G39364" s="81"/>
      <c r="AU39364" s="25"/>
    </row>
    <row r="39365">
      <c r="D39365" s="10"/>
      <c r="E39365" s="10"/>
      <c r="G39365" s="81"/>
      <c r="AU39365" s="25"/>
    </row>
    <row r="39366">
      <c r="D39366" s="10"/>
      <c r="E39366" s="10"/>
      <c r="G39366" s="81"/>
      <c r="AU39366" s="25"/>
    </row>
    <row r="39367">
      <c r="D39367" s="10"/>
      <c r="E39367" s="10"/>
      <c r="G39367" s="81"/>
      <c r="AU39367" s="25"/>
    </row>
    <row r="39368">
      <c r="D39368" s="10"/>
      <c r="E39368" s="10"/>
      <c r="G39368" s="81"/>
      <c r="AU39368" s="25"/>
    </row>
    <row r="39369">
      <c r="D39369" s="10"/>
      <c r="E39369" s="10"/>
      <c r="G39369" s="81"/>
      <c r="AU39369" s="25"/>
    </row>
    <row r="39370">
      <c r="D39370" s="10"/>
      <c r="E39370" s="10"/>
      <c r="G39370" s="81"/>
      <c r="AU39370" s="25"/>
    </row>
    <row r="39371">
      <c r="D39371" s="10"/>
      <c r="E39371" s="10"/>
      <c r="G39371" s="81"/>
      <c r="AU39371" s="25"/>
    </row>
    <row r="39372">
      <c r="D39372" s="10"/>
      <c r="E39372" s="10"/>
      <c r="G39372" s="81"/>
      <c r="AU39372" s="25"/>
    </row>
    <row r="39373">
      <c r="D39373" s="10"/>
      <c r="E39373" s="10"/>
      <c r="G39373" s="81"/>
      <c r="AU39373" s="25"/>
    </row>
    <row r="39374">
      <c r="D39374" s="10"/>
      <c r="E39374" s="10"/>
      <c r="G39374" s="81"/>
      <c r="AU39374" s="25"/>
    </row>
    <row r="39375">
      <c r="D39375" s="10"/>
      <c r="E39375" s="10"/>
      <c r="G39375" s="81"/>
      <c r="AU39375" s="25"/>
    </row>
    <row r="39376">
      <c r="D39376" s="10"/>
      <c r="E39376" s="10"/>
      <c r="G39376" s="81"/>
      <c r="AU39376" s="25"/>
    </row>
    <row r="39377">
      <c r="D39377" s="10"/>
      <c r="E39377" s="10"/>
      <c r="G39377" s="81"/>
      <c r="AU39377" s="25"/>
    </row>
    <row r="39378">
      <c r="D39378" s="10"/>
      <c r="E39378" s="10"/>
      <c r="G39378" s="81"/>
      <c r="AU39378" s="25"/>
    </row>
    <row r="39379">
      <c r="D39379" s="10"/>
      <c r="E39379" s="10"/>
      <c r="G39379" s="81"/>
      <c r="AU39379" s="25"/>
    </row>
    <row r="39380">
      <c r="D39380" s="10"/>
      <c r="E39380" s="10"/>
      <c r="G39380" s="81"/>
      <c r="AU39380" s="25"/>
    </row>
    <row r="39381">
      <c r="D39381" s="10"/>
      <c r="E39381" s="10"/>
      <c r="G39381" s="81"/>
      <c r="AU39381" s="25"/>
    </row>
    <row r="39382">
      <c r="D39382" s="10"/>
      <c r="E39382" s="10"/>
      <c r="G39382" s="81"/>
      <c r="AU39382" s="25"/>
    </row>
    <row r="39383">
      <c r="D39383" s="10"/>
      <c r="E39383" s="10"/>
      <c r="G39383" s="81"/>
      <c r="AU39383" s="25"/>
    </row>
    <row r="39384">
      <c r="D39384" s="10"/>
      <c r="E39384" s="10"/>
      <c r="G39384" s="81"/>
      <c r="AU39384" s="25"/>
    </row>
    <row r="39385">
      <c r="D39385" s="10"/>
      <c r="E39385" s="10"/>
      <c r="G39385" s="81"/>
      <c r="AU39385" s="25"/>
    </row>
    <row r="39386">
      <c r="D39386" s="10"/>
      <c r="E39386" s="10"/>
      <c r="G39386" s="81"/>
      <c r="AU39386" s="25"/>
    </row>
    <row r="39387">
      <c r="D39387" s="10"/>
      <c r="E39387" s="10"/>
      <c r="G39387" s="81"/>
      <c r="AU39387" s="25"/>
    </row>
    <row r="39388">
      <c r="D39388" s="10"/>
      <c r="E39388" s="10"/>
      <c r="G39388" s="81"/>
      <c r="AU39388" s="25"/>
    </row>
    <row r="39389">
      <c r="D39389" s="10"/>
      <c r="E39389" s="10"/>
      <c r="G39389" s="81"/>
      <c r="AU39389" s="25"/>
    </row>
    <row r="39390">
      <c r="D39390" s="10"/>
      <c r="E39390" s="10"/>
      <c r="G39390" s="81"/>
      <c r="AU39390" s="25"/>
    </row>
    <row r="39391">
      <c r="D39391" s="10"/>
      <c r="E39391" s="10"/>
      <c r="G39391" s="81"/>
      <c r="AU39391" s="25"/>
    </row>
    <row r="39392">
      <c r="D39392" s="10"/>
      <c r="E39392" s="10"/>
      <c r="G39392" s="81"/>
      <c r="AU39392" s="25"/>
    </row>
    <row r="39393">
      <c r="D39393" s="10"/>
      <c r="E39393" s="10"/>
      <c r="G39393" s="81"/>
      <c r="AU39393" s="25"/>
    </row>
    <row r="39394">
      <c r="D39394" s="10"/>
      <c r="E39394" s="10"/>
      <c r="G39394" s="81"/>
      <c r="AU39394" s="25"/>
    </row>
    <row r="39395">
      <c r="D39395" s="10"/>
      <c r="E39395" s="10"/>
      <c r="G39395" s="81"/>
      <c r="AU39395" s="25"/>
    </row>
    <row r="39396">
      <c r="D39396" s="10"/>
      <c r="E39396" s="10"/>
      <c r="G39396" s="81"/>
      <c r="AU39396" s="25"/>
    </row>
    <row r="39397">
      <c r="D39397" s="10"/>
      <c r="E39397" s="10"/>
      <c r="G39397" s="81"/>
      <c r="AU39397" s="25"/>
    </row>
    <row r="39398">
      <c r="D39398" s="10"/>
      <c r="E39398" s="10"/>
      <c r="G39398" s="81"/>
      <c r="AU39398" s="25"/>
    </row>
    <row r="39399">
      <c r="D39399" s="10"/>
      <c r="E39399" s="10"/>
      <c r="G39399" s="81"/>
      <c r="AU39399" s="25"/>
    </row>
    <row r="39400">
      <c r="D39400" s="10"/>
      <c r="E39400" s="10"/>
      <c r="G39400" s="81"/>
      <c r="AU39400" s="25"/>
    </row>
    <row r="39401">
      <c r="D39401" s="10"/>
      <c r="E39401" s="10"/>
      <c r="G39401" s="81"/>
      <c r="AU39401" s="25"/>
    </row>
    <row r="39402">
      <c r="D39402" s="10"/>
      <c r="E39402" s="10"/>
      <c r="G39402" s="81"/>
      <c r="AU39402" s="25"/>
    </row>
    <row r="39403">
      <c r="D39403" s="10"/>
      <c r="E39403" s="10"/>
      <c r="G39403" s="81"/>
      <c r="AU39403" s="25"/>
    </row>
    <row r="39404">
      <c r="D39404" s="10"/>
      <c r="E39404" s="10"/>
      <c r="G39404" s="81"/>
      <c r="AU39404" s="25"/>
    </row>
    <row r="39405">
      <c r="D39405" s="10"/>
      <c r="E39405" s="10"/>
      <c r="G39405" s="81"/>
      <c r="AU39405" s="25"/>
    </row>
    <row r="39406">
      <c r="D39406" s="10"/>
      <c r="E39406" s="10"/>
      <c r="G39406" s="81"/>
      <c r="AU39406" s="25"/>
    </row>
    <row r="39407">
      <c r="D39407" s="10"/>
      <c r="E39407" s="10"/>
      <c r="G39407" s="81"/>
      <c r="AU39407" s="25"/>
    </row>
    <row r="39408">
      <c r="D39408" s="10"/>
      <c r="E39408" s="10"/>
      <c r="G39408" s="81"/>
      <c r="AU39408" s="25"/>
    </row>
    <row r="39409">
      <c r="D39409" s="10"/>
      <c r="E39409" s="10"/>
      <c r="G39409" s="81"/>
      <c r="AU39409" s="25"/>
    </row>
    <row r="39410">
      <c r="D39410" s="10"/>
      <c r="E39410" s="10"/>
      <c r="G39410" s="81"/>
      <c r="AU39410" s="25"/>
    </row>
    <row r="39411">
      <c r="D39411" s="10"/>
      <c r="E39411" s="10"/>
      <c r="G39411" s="81"/>
      <c r="AU39411" s="25"/>
    </row>
    <row r="39412">
      <c r="D39412" s="10"/>
      <c r="E39412" s="10"/>
      <c r="G39412" s="81"/>
      <c r="AU39412" s="25"/>
    </row>
    <row r="39413">
      <c r="D39413" s="10"/>
      <c r="E39413" s="10"/>
      <c r="G39413" s="81"/>
      <c r="AU39413" s="25"/>
    </row>
    <row r="39414">
      <c r="D39414" s="10"/>
      <c r="E39414" s="10"/>
      <c r="G39414" s="81"/>
      <c r="AU39414" s="25"/>
    </row>
    <row r="39415">
      <c r="D39415" s="10"/>
      <c r="E39415" s="10"/>
      <c r="G39415" s="81"/>
      <c r="AU39415" s="25"/>
    </row>
    <row r="39416">
      <c r="D39416" s="10"/>
      <c r="E39416" s="10"/>
      <c r="G39416" s="81"/>
      <c r="AU39416" s="25"/>
    </row>
    <row r="39417">
      <c r="D39417" s="10"/>
      <c r="E39417" s="10"/>
      <c r="G39417" s="81"/>
      <c r="AU39417" s="25"/>
    </row>
    <row r="39418">
      <c r="D39418" s="10"/>
      <c r="E39418" s="10"/>
      <c r="G39418" s="81"/>
      <c r="AU39418" s="25"/>
    </row>
    <row r="39419">
      <c r="D39419" s="10"/>
      <c r="E39419" s="10"/>
      <c r="G39419" s="81"/>
      <c r="AU39419" s="25"/>
    </row>
    <row r="39420">
      <c r="D39420" s="10"/>
      <c r="E39420" s="10"/>
      <c r="G39420" s="81"/>
      <c r="AU39420" s="25"/>
    </row>
    <row r="39421">
      <c r="D39421" s="10"/>
      <c r="E39421" s="10"/>
      <c r="G39421" s="81"/>
      <c r="AU39421" s="25"/>
    </row>
    <row r="39422">
      <c r="D39422" s="10"/>
      <c r="E39422" s="10"/>
      <c r="G39422" s="81"/>
      <c r="AU39422" s="25"/>
    </row>
    <row r="39423">
      <c r="D39423" s="10"/>
      <c r="E39423" s="10"/>
      <c r="G39423" s="81"/>
      <c r="AU39423" s="25"/>
    </row>
    <row r="39424">
      <c r="D39424" s="10"/>
      <c r="E39424" s="10"/>
      <c r="G39424" s="81"/>
      <c r="AU39424" s="25"/>
    </row>
    <row r="39425">
      <c r="D39425" s="10"/>
      <c r="E39425" s="10"/>
      <c r="G39425" s="81"/>
      <c r="AU39425" s="25"/>
    </row>
    <row r="39426">
      <c r="D39426" s="10"/>
      <c r="E39426" s="10"/>
      <c r="G39426" s="81"/>
      <c r="AU39426" s="25"/>
    </row>
    <row r="39427">
      <c r="D39427" s="10"/>
      <c r="E39427" s="10"/>
      <c r="G39427" s="81"/>
      <c r="AU39427" s="25"/>
    </row>
    <row r="39428">
      <c r="D39428" s="10"/>
      <c r="E39428" s="10"/>
      <c r="G39428" s="81"/>
      <c r="AU39428" s="25"/>
    </row>
    <row r="39429">
      <c r="D39429" s="10"/>
      <c r="E39429" s="10"/>
      <c r="G39429" s="81"/>
      <c r="AU39429" s="25"/>
    </row>
    <row r="39430">
      <c r="D39430" s="10"/>
      <c r="E39430" s="10"/>
      <c r="G39430" s="81"/>
      <c r="AU39430" s="25"/>
    </row>
    <row r="39431">
      <c r="D39431" s="10"/>
      <c r="E39431" s="10"/>
      <c r="G39431" s="81"/>
      <c r="AU39431" s="25"/>
    </row>
    <row r="39432">
      <c r="D39432" s="10"/>
      <c r="E39432" s="10"/>
      <c r="G39432" s="81"/>
      <c r="AU39432" s="25"/>
    </row>
    <row r="39433">
      <c r="D39433" s="10"/>
      <c r="E39433" s="10"/>
      <c r="G39433" s="81"/>
      <c r="AU39433" s="25"/>
    </row>
    <row r="39434">
      <c r="D39434" s="10"/>
      <c r="E39434" s="10"/>
      <c r="G39434" s="81"/>
      <c r="AU39434" s="25"/>
    </row>
    <row r="39435">
      <c r="D39435" s="10"/>
      <c r="E39435" s="10"/>
      <c r="G39435" s="81"/>
      <c r="AU39435" s="25"/>
    </row>
    <row r="39436">
      <c r="D39436" s="10"/>
      <c r="E39436" s="10"/>
      <c r="G39436" s="81"/>
      <c r="AU39436" s="25"/>
    </row>
    <row r="39437">
      <c r="D39437" s="10"/>
      <c r="E39437" s="10"/>
      <c r="G39437" s="81"/>
      <c r="AU39437" s="25"/>
    </row>
    <row r="39438">
      <c r="D39438" s="10"/>
      <c r="E39438" s="10"/>
      <c r="G39438" s="81"/>
      <c r="AU39438" s="25"/>
    </row>
    <row r="39439">
      <c r="D39439" s="10"/>
      <c r="E39439" s="10"/>
      <c r="G39439" s="81"/>
      <c r="AU39439" s="25"/>
    </row>
    <row r="39440">
      <c r="D39440" s="10"/>
      <c r="E39440" s="10"/>
      <c r="G39440" s="81"/>
      <c r="AU39440" s="25"/>
    </row>
    <row r="39441">
      <c r="D39441" s="10"/>
      <c r="E39441" s="10"/>
      <c r="G39441" s="81"/>
      <c r="AU39441" s="25"/>
    </row>
    <row r="39442">
      <c r="D39442" s="10"/>
      <c r="E39442" s="10"/>
      <c r="G39442" s="81"/>
      <c r="AU39442" s="25"/>
    </row>
    <row r="39443">
      <c r="D39443" s="10"/>
      <c r="E39443" s="10"/>
      <c r="G39443" s="81"/>
      <c r="AU39443" s="25"/>
    </row>
    <row r="39444">
      <c r="D39444" s="10"/>
      <c r="E39444" s="10"/>
      <c r="G39444" s="81"/>
      <c r="AU39444" s="25"/>
    </row>
    <row r="39445">
      <c r="D39445" s="10"/>
      <c r="E39445" s="10"/>
      <c r="G39445" s="81"/>
      <c r="AU39445" s="25"/>
    </row>
    <row r="39446">
      <c r="D39446" s="10"/>
      <c r="E39446" s="10"/>
      <c r="G39446" s="81"/>
      <c r="AU39446" s="25"/>
    </row>
    <row r="39447">
      <c r="D39447" s="10"/>
      <c r="E39447" s="10"/>
      <c r="G39447" s="81"/>
      <c r="AU39447" s="25"/>
    </row>
    <row r="39448">
      <c r="D39448" s="10"/>
      <c r="E39448" s="10"/>
      <c r="G39448" s="81"/>
      <c r="AU39448" s="25"/>
    </row>
    <row r="39449">
      <c r="D39449" s="10"/>
      <c r="E39449" s="10"/>
      <c r="G39449" s="81"/>
      <c r="AU39449" s="25"/>
    </row>
    <row r="39450">
      <c r="D39450" s="10"/>
      <c r="E39450" s="10"/>
      <c r="G39450" s="81"/>
      <c r="AU39450" s="25"/>
    </row>
    <row r="39451">
      <c r="D39451" s="10"/>
      <c r="E39451" s="10"/>
      <c r="G39451" s="81"/>
      <c r="AU39451" s="25"/>
    </row>
    <row r="39452">
      <c r="D39452" s="10"/>
      <c r="E39452" s="10"/>
      <c r="G39452" s="81"/>
      <c r="AU39452" s="25"/>
    </row>
    <row r="39453">
      <c r="D39453" s="10"/>
      <c r="E39453" s="10"/>
      <c r="G39453" s="81"/>
      <c r="AU39453" s="25"/>
    </row>
    <row r="39454">
      <c r="D39454" s="10"/>
      <c r="E39454" s="10"/>
      <c r="G39454" s="81"/>
      <c r="AU39454" s="25"/>
    </row>
    <row r="39455">
      <c r="D39455" s="10"/>
      <c r="E39455" s="10"/>
      <c r="G39455" s="81"/>
      <c r="AU39455" s="25"/>
    </row>
    <row r="39456">
      <c r="D39456" s="10"/>
      <c r="E39456" s="10"/>
      <c r="G39456" s="81"/>
      <c r="AU39456" s="25"/>
    </row>
    <row r="39457">
      <c r="D39457" s="10"/>
      <c r="E39457" s="10"/>
      <c r="G39457" s="81"/>
      <c r="AU39457" s="25"/>
    </row>
    <row r="39458">
      <c r="D39458" s="10"/>
      <c r="E39458" s="10"/>
      <c r="G39458" s="81"/>
      <c r="AU39458" s="25"/>
    </row>
    <row r="39459">
      <c r="D39459" s="10"/>
      <c r="E39459" s="10"/>
      <c r="G39459" s="81"/>
      <c r="AU39459" s="25"/>
    </row>
    <row r="39460">
      <c r="D39460" s="10"/>
      <c r="E39460" s="10"/>
      <c r="G39460" s="81"/>
      <c r="AU39460" s="25"/>
    </row>
    <row r="39461">
      <c r="D39461" s="10"/>
      <c r="E39461" s="10"/>
      <c r="G39461" s="81"/>
      <c r="AU39461" s="25"/>
    </row>
    <row r="39462">
      <c r="D39462" s="10"/>
      <c r="E39462" s="10"/>
      <c r="G39462" s="81"/>
      <c r="AU39462" s="25"/>
    </row>
    <row r="39463">
      <c r="D39463" s="10"/>
      <c r="E39463" s="10"/>
      <c r="G39463" s="81"/>
      <c r="AU39463" s="25"/>
    </row>
    <row r="39464">
      <c r="D39464" s="10"/>
      <c r="E39464" s="10"/>
      <c r="G39464" s="81"/>
      <c r="AU39464" s="25"/>
    </row>
    <row r="39465">
      <c r="D39465" s="10"/>
      <c r="E39465" s="10"/>
      <c r="G39465" s="81"/>
      <c r="AU39465" s="25"/>
    </row>
    <row r="39466">
      <c r="D39466" s="10"/>
      <c r="E39466" s="10"/>
      <c r="G39466" s="81"/>
      <c r="AU39466" s="25"/>
    </row>
    <row r="39467">
      <c r="D39467" s="10"/>
      <c r="E39467" s="10"/>
      <c r="G39467" s="81"/>
      <c r="AU39467" s="25"/>
    </row>
    <row r="39468">
      <c r="D39468" s="10"/>
      <c r="E39468" s="10"/>
      <c r="G39468" s="81"/>
      <c r="AU39468" s="25"/>
    </row>
    <row r="39469">
      <c r="D39469" s="10"/>
      <c r="E39469" s="10"/>
      <c r="G39469" s="81"/>
      <c r="AU39469" s="25"/>
    </row>
    <row r="39470">
      <c r="D39470" s="10"/>
      <c r="E39470" s="10"/>
      <c r="G39470" s="81"/>
      <c r="AU39470" s="25"/>
    </row>
    <row r="39471">
      <c r="D39471" s="10"/>
      <c r="E39471" s="10"/>
      <c r="G39471" s="81"/>
      <c r="AU39471" s="25"/>
    </row>
    <row r="39472">
      <c r="D39472" s="10"/>
      <c r="E39472" s="10"/>
      <c r="G39472" s="81"/>
      <c r="AU39472" s="25"/>
    </row>
    <row r="39473">
      <c r="D39473" s="10"/>
      <c r="E39473" s="10"/>
      <c r="G39473" s="81"/>
      <c r="AU39473" s="25"/>
    </row>
    <row r="39474">
      <c r="D39474" s="10"/>
      <c r="E39474" s="10"/>
      <c r="G39474" s="81"/>
      <c r="AU39474" s="25"/>
    </row>
    <row r="39475">
      <c r="D39475" s="10"/>
      <c r="E39475" s="10"/>
      <c r="G39475" s="81"/>
      <c r="AU39475" s="25"/>
    </row>
    <row r="39476">
      <c r="D39476" s="10"/>
      <c r="E39476" s="10"/>
      <c r="G39476" s="81"/>
      <c r="AU39476" s="25"/>
    </row>
    <row r="39477">
      <c r="D39477" s="10"/>
      <c r="E39477" s="10"/>
      <c r="G39477" s="81"/>
      <c r="AU39477" s="25"/>
    </row>
    <row r="39478">
      <c r="D39478" s="10"/>
      <c r="E39478" s="10"/>
      <c r="G39478" s="81"/>
      <c r="AU39478" s="25"/>
    </row>
    <row r="39479">
      <c r="D39479" s="10"/>
      <c r="E39479" s="10"/>
      <c r="G39479" s="81"/>
      <c r="AU39479" s="25"/>
    </row>
    <row r="39480">
      <c r="D39480" s="10"/>
      <c r="E39480" s="10"/>
      <c r="G39480" s="81"/>
      <c r="AU39480" s="25"/>
    </row>
    <row r="39481">
      <c r="D39481" s="10"/>
      <c r="E39481" s="10"/>
      <c r="G39481" s="81"/>
      <c r="AU39481" s="25"/>
    </row>
    <row r="39482">
      <c r="D39482" s="10"/>
      <c r="E39482" s="10"/>
      <c r="G39482" s="81"/>
      <c r="AU39482" s="25"/>
    </row>
    <row r="39483">
      <c r="D39483" s="10"/>
      <c r="E39483" s="10"/>
      <c r="G39483" s="81"/>
      <c r="AU39483" s="25"/>
    </row>
    <row r="39484">
      <c r="D39484" s="10"/>
      <c r="E39484" s="10"/>
      <c r="G39484" s="81"/>
      <c r="AU39484" s="25"/>
    </row>
    <row r="39485">
      <c r="D39485" s="10"/>
      <c r="E39485" s="10"/>
      <c r="G39485" s="81"/>
      <c r="AU39485" s="25"/>
    </row>
    <row r="39486">
      <c r="D39486" s="10"/>
      <c r="E39486" s="10"/>
      <c r="G39486" s="81"/>
      <c r="AU39486" s="25"/>
    </row>
    <row r="39487">
      <c r="D39487" s="10"/>
      <c r="E39487" s="10"/>
      <c r="G39487" s="81"/>
      <c r="AU39487" s="25"/>
    </row>
    <row r="39488">
      <c r="D39488" s="10"/>
      <c r="E39488" s="10"/>
      <c r="G39488" s="81"/>
      <c r="AU39488" s="25"/>
    </row>
    <row r="39489">
      <c r="D39489" s="10"/>
      <c r="E39489" s="10"/>
      <c r="G39489" s="81"/>
      <c r="AU39489" s="25"/>
    </row>
    <row r="39490">
      <c r="D39490" s="10"/>
      <c r="E39490" s="10"/>
      <c r="G39490" s="81"/>
      <c r="AU39490" s="25"/>
    </row>
    <row r="39491">
      <c r="D39491" s="10"/>
      <c r="E39491" s="10"/>
      <c r="G39491" s="81"/>
      <c r="AU39491" s="25"/>
    </row>
    <row r="39492">
      <c r="D39492" s="10"/>
      <c r="E39492" s="10"/>
      <c r="G39492" s="81"/>
      <c r="AU39492" s="25"/>
    </row>
    <row r="39493">
      <c r="D39493" s="10"/>
      <c r="E39493" s="10"/>
      <c r="G39493" s="81"/>
      <c r="AU39493" s="25"/>
    </row>
    <row r="39494">
      <c r="D39494" s="10"/>
      <c r="E39494" s="10"/>
      <c r="G39494" s="81"/>
      <c r="AU39494" s="25"/>
    </row>
    <row r="39495">
      <c r="D39495" s="10"/>
      <c r="E39495" s="10"/>
      <c r="G39495" s="81"/>
      <c r="AU39495" s="25"/>
    </row>
    <row r="39496">
      <c r="D39496" s="10"/>
      <c r="E39496" s="10"/>
      <c r="G39496" s="81"/>
      <c r="AU39496" s="25"/>
    </row>
    <row r="39497">
      <c r="D39497" s="10"/>
      <c r="E39497" s="10"/>
      <c r="G39497" s="81"/>
      <c r="AU39497" s="25"/>
    </row>
    <row r="39498">
      <c r="D39498" s="10"/>
      <c r="E39498" s="10"/>
      <c r="G39498" s="81"/>
      <c r="AU39498" s="25"/>
    </row>
    <row r="39499">
      <c r="D39499" s="10"/>
      <c r="E39499" s="10"/>
      <c r="G39499" s="81"/>
      <c r="AU39499" s="25"/>
    </row>
    <row r="39500">
      <c r="D39500" s="10"/>
      <c r="E39500" s="10"/>
      <c r="G39500" s="81"/>
      <c r="AU39500" s="25"/>
    </row>
    <row r="39501">
      <c r="D39501" s="10"/>
      <c r="E39501" s="10"/>
      <c r="G39501" s="81"/>
      <c r="AU39501" s="25"/>
    </row>
    <row r="39502">
      <c r="D39502" s="10"/>
      <c r="E39502" s="10"/>
      <c r="G39502" s="81"/>
      <c r="AU39502" s="25"/>
    </row>
    <row r="39503">
      <c r="D39503" s="10"/>
      <c r="E39503" s="10"/>
      <c r="G39503" s="81"/>
      <c r="AU39503" s="25"/>
    </row>
    <row r="39504">
      <c r="D39504" s="10"/>
      <c r="E39504" s="10"/>
      <c r="G39504" s="81"/>
      <c r="AU39504" s="25"/>
    </row>
    <row r="39505">
      <c r="D39505" s="10"/>
      <c r="E39505" s="10"/>
      <c r="G39505" s="81"/>
      <c r="AU39505" s="25"/>
    </row>
    <row r="39506">
      <c r="D39506" s="10"/>
      <c r="E39506" s="10"/>
      <c r="G39506" s="81"/>
      <c r="AU39506" s="25"/>
    </row>
    <row r="39507">
      <c r="D39507" s="10"/>
      <c r="E39507" s="10"/>
      <c r="G39507" s="81"/>
      <c r="AU39507" s="25"/>
    </row>
    <row r="39508">
      <c r="D39508" s="10"/>
      <c r="E39508" s="10"/>
      <c r="G39508" s="81"/>
      <c r="AU39508" s="25"/>
    </row>
    <row r="39509">
      <c r="D39509" s="10"/>
      <c r="E39509" s="10"/>
      <c r="G39509" s="81"/>
      <c r="AU39509" s="25"/>
    </row>
    <row r="39510">
      <c r="D39510" s="10"/>
      <c r="E39510" s="10"/>
      <c r="G39510" s="81"/>
      <c r="AU39510" s="25"/>
    </row>
    <row r="39511">
      <c r="D39511" s="10"/>
      <c r="E39511" s="10"/>
      <c r="G39511" s="81"/>
      <c r="AU39511" s="25"/>
    </row>
    <row r="39512">
      <c r="D39512" s="10"/>
      <c r="E39512" s="10"/>
      <c r="G39512" s="81"/>
      <c r="AU39512" s="25"/>
    </row>
    <row r="39513">
      <c r="D39513" s="10"/>
      <c r="E39513" s="10"/>
      <c r="G39513" s="81"/>
      <c r="AU39513" s="25"/>
    </row>
    <row r="39514">
      <c r="D39514" s="10"/>
      <c r="E39514" s="10"/>
      <c r="G39514" s="81"/>
      <c r="AU39514" s="25"/>
    </row>
    <row r="39515">
      <c r="D39515" s="10"/>
      <c r="E39515" s="10"/>
      <c r="G39515" s="81"/>
      <c r="AU39515" s="25"/>
    </row>
    <row r="39516">
      <c r="D39516" s="10"/>
      <c r="E39516" s="10"/>
      <c r="G39516" s="81"/>
      <c r="AU39516" s="25"/>
    </row>
    <row r="39517">
      <c r="D39517" s="10"/>
      <c r="E39517" s="10"/>
      <c r="G39517" s="81"/>
      <c r="AU39517" s="25"/>
    </row>
    <row r="39518">
      <c r="D39518" s="10"/>
      <c r="E39518" s="10"/>
      <c r="G39518" s="81"/>
      <c r="AU39518" s="25"/>
    </row>
    <row r="39519">
      <c r="D39519" s="10"/>
      <c r="E39519" s="10"/>
      <c r="G39519" s="81"/>
      <c r="AU39519" s="25"/>
    </row>
    <row r="39520">
      <c r="D39520" s="10"/>
      <c r="E39520" s="10"/>
      <c r="G39520" s="81"/>
      <c r="AU39520" s="25"/>
    </row>
    <row r="39521">
      <c r="D39521" s="10"/>
      <c r="E39521" s="10"/>
      <c r="G39521" s="81"/>
      <c r="AU39521" s="25"/>
    </row>
    <row r="39522">
      <c r="D39522" s="10"/>
      <c r="E39522" s="10"/>
      <c r="G39522" s="81"/>
      <c r="AU39522" s="25"/>
    </row>
    <row r="39523">
      <c r="D39523" s="10"/>
      <c r="E39523" s="10"/>
      <c r="G39523" s="81"/>
      <c r="AU39523" s="25"/>
    </row>
    <row r="39524">
      <c r="D39524" s="10"/>
      <c r="E39524" s="10"/>
      <c r="G39524" s="81"/>
      <c r="AU39524" s="25"/>
    </row>
    <row r="39525">
      <c r="D39525" s="10"/>
      <c r="E39525" s="10"/>
      <c r="G39525" s="81"/>
      <c r="AU39525" s="25"/>
    </row>
    <row r="39526">
      <c r="D39526" s="10"/>
      <c r="E39526" s="10"/>
      <c r="G39526" s="81"/>
      <c r="AU39526" s="25"/>
    </row>
    <row r="39527">
      <c r="D39527" s="10"/>
      <c r="E39527" s="10"/>
      <c r="G39527" s="81"/>
      <c r="AU39527" s="25"/>
    </row>
    <row r="39528">
      <c r="D39528" s="10"/>
      <c r="E39528" s="10"/>
      <c r="G39528" s="81"/>
      <c r="AU39528" s="25"/>
    </row>
    <row r="39529">
      <c r="D39529" s="10"/>
      <c r="E39529" s="10"/>
      <c r="G39529" s="81"/>
      <c r="AU39529" s="25"/>
    </row>
    <row r="39530">
      <c r="D39530" s="10"/>
      <c r="E39530" s="10"/>
      <c r="G39530" s="81"/>
      <c r="AU39530" s="25"/>
    </row>
    <row r="39531">
      <c r="D39531" s="10"/>
      <c r="E39531" s="10"/>
      <c r="G39531" s="81"/>
      <c r="AU39531" s="25"/>
    </row>
    <row r="39532">
      <c r="D39532" s="10"/>
      <c r="E39532" s="10"/>
      <c r="G39532" s="81"/>
      <c r="AU39532" s="25"/>
    </row>
    <row r="39533">
      <c r="D39533" s="10"/>
      <c r="E39533" s="10"/>
      <c r="G39533" s="81"/>
      <c r="AU39533" s="25"/>
    </row>
    <row r="39534">
      <c r="D39534" s="10"/>
      <c r="E39534" s="10"/>
      <c r="G39534" s="81"/>
      <c r="AU39534" s="25"/>
    </row>
    <row r="39535">
      <c r="D39535" s="10"/>
      <c r="E39535" s="10"/>
      <c r="G39535" s="81"/>
      <c r="AU39535" s="25"/>
    </row>
    <row r="39536">
      <c r="D39536" s="10"/>
      <c r="E39536" s="10"/>
      <c r="G39536" s="81"/>
      <c r="AU39536" s="25"/>
    </row>
    <row r="39537">
      <c r="D39537" s="10"/>
      <c r="E39537" s="10"/>
      <c r="G39537" s="81"/>
      <c r="AU39537" s="25"/>
    </row>
    <row r="39538">
      <c r="D39538" s="10"/>
      <c r="E39538" s="10"/>
      <c r="G39538" s="81"/>
      <c r="AU39538" s="25"/>
    </row>
    <row r="39539">
      <c r="D39539" s="10"/>
      <c r="E39539" s="10"/>
      <c r="G39539" s="81"/>
      <c r="AU39539" s="25"/>
    </row>
    <row r="39540">
      <c r="D39540" s="10"/>
      <c r="E39540" s="10"/>
      <c r="G39540" s="81"/>
      <c r="AU39540" s="25"/>
    </row>
    <row r="39541">
      <c r="D39541" s="10"/>
      <c r="E39541" s="10"/>
      <c r="G39541" s="81"/>
      <c r="AU39541" s="25"/>
    </row>
    <row r="39542">
      <c r="D39542" s="10"/>
      <c r="E39542" s="10"/>
      <c r="G39542" s="81"/>
      <c r="AU39542" s="25"/>
    </row>
    <row r="39543">
      <c r="D39543" s="10"/>
      <c r="E39543" s="10"/>
      <c r="G39543" s="81"/>
      <c r="AU39543" s="25"/>
    </row>
    <row r="39544">
      <c r="D39544" s="10"/>
      <c r="E39544" s="10"/>
      <c r="G39544" s="81"/>
      <c r="AU39544" s="25"/>
    </row>
    <row r="39545">
      <c r="D39545" s="10"/>
      <c r="E39545" s="10"/>
      <c r="G39545" s="81"/>
      <c r="AU39545" s="25"/>
    </row>
    <row r="39546">
      <c r="D39546" s="10"/>
      <c r="E39546" s="10"/>
      <c r="G39546" s="81"/>
      <c r="AU39546" s="25"/>
    </row>
    <row r="39547">
      <c r="D39547" s="10"/>
      <c r="E39547" s="10"/>
      <c r="G39547" s="81"/>
      <c r="AU39547" s="25"/>
    </row>
    <row r="39548">
      <c r="D39548" s="10"/>
      <c r="E39548" s="10"/>
      <c r="G39548" s="81"/>
      <c r="AU39548" s="25"/>
    </row>
    <row r="39549">
      <c r="D39549" s="10"/>
      <c r="E39549" s="10"/>
      <c r="G39549" s="81"/>
      <c r="AU39549" s="25"/>
    </row>
    <row r="39550">
      <c r="D39550" s="10"/>
      <c r="E39550" s="10"/>
      <c r="G39550" s="81"/>
      <c r="AU39550" s="25"/>
    </row>
    <row r="39551">
      <c r="D39551" s="10"/>
      <c r="E39551" s="10"/>
      <c r="G39551" s="81"/>
      <c r="AU39551" s="25"/>
    </row>
    <row r="39552">
      <c r="D39552" s="10"/>
      <c r="E39552" s="10"/>
      <c r="G39552" s="81"/>
      <c r="AU39552" s="25"/>
    </row>
    <row r="39553">
      <c r="D39553" s="10"/>
      <c r="E39553" s="10"/>
      <c r="G39553" s="81"/>
      <c r="AU39553" s="25"/>
    </row>
    <row r="39554">
      <c r="D39554" s="10"/>
      <c r="E39554" s="10"/>
      <c r="G39554" s="81"/>
      <c r="AU39554" s="25"/>
    </row>
    <row r="39555">
      <c r="D39555" s="10"/>
      <c r="E39555" s="10"/>
      <c r="G39555" s="81"/>
      <c r="AU39555" s="25"/>
    </row>
    <row r="39556">
      <c r="D39556" s="10"/>
      <c r="E39556" s="10"/>
      <c r="G39556" s="81"/>
      <c r="AU39556" s="25"/>
    </row>
    <row r="39557">
      <c r="D39557" s="10"/>
      <c r="E39557" s="10"/>
      <c r="G39557" s="81"/>
      <c r="AU39557" s="25"/>
    </row>
    <row r="39558">
      <c r="D39558" s="10"/>
      <c r="E39558" s="10"/>
      <c r="G39558" s="81"/>
      <c r="AU39558" s="25"/>
    </row>
    <row r="39559">
      <c r="D39559" s="10"/>
      <c r="E39559" s="10"/>
      <c r="G39559" s="81"/>
      <c r="AU39559" s="25"/>
    </row>
    <row r="39560">
      <c r="D39560" s="10"/>
      <c r="E39560" s="10"/>
      <c r="G39560" s="81"/>
      <c r="AU39560" s="25"/>
    </row>
    <row r="39561">
      <c r="D39561" s="10"/>
      <c r="E39561" s="10"/>
      <c r="G39561" s="81"/>
      <c r="AU39561" s="25"/>
    </row>
    <row r="39562">
      <c r="D39562" s="10"/>
      <c r="E39562" s="10"/>
      <c r="G39562" s="81"/>
      <c r="AU39562" s="25"/>
    </row>
    <row r="39563">
      <c r="D39563" s="10"/>
      <c r="E39563" s="10"/>
      <c r="G39563" s="81"/>
      <c r="AU39563" s="25"/>
    </row>
    <row r="39564">
      <c r="D39564" s="10"/>
      <c r="E39564" s="10"/>
      <c r="G39564" s="81"/>
      <c r="AU39564" s="25"/>
    </row>
    <row r="39565">
      <c r="D39565" s="10"/>
      <c r="E39565" s="10"/>
      <c r="G39565" s="81"/>
      <c r="AU39565" s="25"/>
    </row>
    <row r="39566">
      <c r="D39566" s="10"/>
      <c r="E39566" s="10"/>
      <c r="G39566" s="81"/>
      <c r="AU39566" s="25"/>
    </row>
    <row r="39567">
      <c r="D39567" s="10"/>
      <c r="E39567" s="10"/>
      <c r="G39567" s="81"/>
      <c r="AU39567" s="25"/>
    </row>
    <row r="39568">
      <c r="D39568" s="10"/>
      <c r="E39568" s="10"/>
      <c r="G39568" s="81"/>
      <c r="AU39568" s="25"/>
    </row>
    <row r="39569">
      <c r="D39569" s="10"/>
      <c r="E39569" s="10"/>
      <c r="G39569" s="81"/>
      <c r="AU39569" s="25"/>
    </row>
    <row r="39570">
      <c r="D39570" s="10"/>
      <c r="E39570" s="10"/>
      <c r="G39570" s="81"/>
      <c r="AU39570" s="25"/>
    </row>
    <row r="39571">
      <c r="D39571" s="10"/>
      <c r="E39571" s="10"/>
      <c r="G39571" s="81"/>
      <c r="AU39571" s="25"/>
    </row>
    <row r="39572">
      <c r="D39572" s="10"/>
      <c r="E39572" s="10"/>
      <c r="G39572" s="81"/>
      <c r="AU39572" s="25"/>
    </row>
    <row r="39573">
      <c r="D39573" s="10"/>
      <c r="E39573" s="10"/>
      <c r="G39573" s="81"/>
      <c r="AU39573" s="25"/>
    </row>
    <row r="39574">
      <c r="D39574" s="10"/>
      <c r="E39574" s="10"/>
      <c r="G39574" s="81"/>
      <c r="AU39574" s="25"/>
    </row>
    <row r="39575">
      <c r="D39575" s="10"/>
      <c r="E39575" s="10"/>
      <c r="G39575" s="81"/>
      <c r="AU39575" s="25"/>
    </row>
    <row r="39576">
      <c r="D39576" s="10"/>
      <c r="E39576" s="10"/>
      <c r="G39576" s="81"/>
      <c r="AU39576" s="25"/>
    </row>
    <row r="39577">
      <c r="D39577" s="10"/>
      <c r="E39577" s="10"/>
      <c r="G39577" s="81"/>
      <c r="AU39577" s="25"/>
    </row>
    <row r="39578">
      <c r="D39578" s="10"/>
      <c r="E39578" s="10"/>
      <c r="G39578" s="81"/>
      <c r="AU39578" s="25"/>
    </row>
    <row r="39579">
      <c r="D39579" s="10"/>
      <c r="E39579" s="10"/>
      <c r="G39579" s="81"/>
      <c r="AU39579" s="25"/>
    </row>
    <row r="39580">
      <c r="D39580" s="10"/>
      <c r="E39580" s="10"/>
      <c r="G39580" s="81"/>
      <c r="AU39580" s="25"/>
    </row>
    <row r="39581">
      <c r="D39581" s="10"/>
      <c r="E39581" s="10"/>
      <c r="G39581" s="81"/>
      <c r="AU39581" s="25"/>
    </row>
    <row r="39582">
      <c r="D39582" s="10"/>
      <c r="E39582" s="10"/>
      <c r="G39582" s="81"/>
      <c r="AU39582" s="25"/>
    </row>
    <row r="39583">
      <c r="D39583" s="10"/>
      <c r="E39583" s="10"/>
      <c r="G39583" s="81"/>
      <c r="AU39583" s="25"/>
    </row>
    <row r="39584">
      <c r="D39584" s="10"/>
      <c r="E39584" s="10"/>
      <c r="G39584" s="81"/>
      <c r="AU39584" s="25"/>
    </row>
    <row r="39585">
      <c r="D39585" s="10"/>
      <c r="E39585" s="10"/>
      <c r="G39585" s="81"/>
      <c r="AU39585" s="25"/>
    </row>
    <row r="39586">
      <c r="D39586" s="10"/>
      <c r="E39586" s="10"/>
      <c r="G39586" s="81"/>
      <c r="AU39586" s="25"/>
    </row>
    <row r="39587">
      <c r="D39587" s="10"/>
      <c r="E39587" s="10"/>
      <c r="G39587" s="81"/>
      <c r="AU39587" s="25"/>
    </row>
    <row r="39588">
      <c r="D39588" s="10"/>
      <c r="E39588" s="10"/>
      <c r="G39588" s="81"/>
      <c r="AU39588" s="25"/>
    </row>
    <row r="39589">
      <c r="D39589" s="10"/>
      <c r="E39589" s="10"/>
      <c r="G39589" s="81"/>
      <c r="AU39589" s="25"/>
    </row>
    <row r="39590">
      <c r="D39590" s="10"/>
      <c r="E39590" s="10"/>
      <c r="G39590" s="81"/>
      <c r="AU39590" s="25"/>
    </row>
    <row r="39591">
      <c r="D39591" s="10"/>
      <c r="E39591" s="10"/>
      <c r="G39591" s="81"/>
      <c r="AU39591" s="25"/>
    </row>
    <row r="39592">
      <c r="D39592" s="10"/>
      <c r="E39592" s="10"/>
      <c r="G39592" s="81"/>
      <c r="AU39592" s="25"/>
    </row>
    <row r="39593">
      <c r="D39593" s="10"/>
      <c r="E39593" s="10"/>
      <c r="G39593" s="81"/>
      <c r="AU39593" s="25"/>
    </row>
    <row r="39594">
      <c r="D39594" s="10"/>
      <c r="E39594" s="10"/>
      <c r="G39594" s="81"/>
      <c r="AU39594" s="25"/>
    </row>
    <row r="39595">
      <c r="D39595" s="10"/>
      <c r="E39595" s="10"/>
      <c r="G39595" s="81"/>
      <c r="AU39595" s="25"/>
    </row>
    <row r="39596">
      <c r="D39596" s="10"/>
      <c r="E39596" s="10"/>
      <c r="G39596" s="81"/>
      <c r="AU39596" s="25"/>
    </row>
    <row r="39597">
      <c r="D39597" s="10"/>
      <c r="E39597" s="10"/>
      <c r="G39597" s="81"/>
      <c r="AU39597" s="25"/>
    </row>
    <row r="39598">
      <c r="D39598" s="10"/>
      <c r="E39598" s="10"/>
      <c r="G39598" s="81"/>
      <c r="AU39598" s="25"/>
    </row>
    <row r="39599">
      <c r="D39599" s="10"/>
      <c r="E39599" s="10"/>
      <c r="G39599" s="81"/>
      <c r="AU39599" s="25"/>
    </row>
    <row r="39600">
      <c r="D39600" s="10"/>
      <c r="E39600" s="10"/>
      <c r="G39600" s="81"/>
      <c r="AU39600" s="25"/>
    </row>
    <row r="39601">
      <c r="D39601" s="10"/>
      <c r="E39601" s="10"/>
      <c r="G39601" s="81"/>
      <c r="AU39601" s="25"/>
    </row>
    <row r="39602">
      <c r="D39602" s="10"/>
      <c r="E39602" s="10"/>
      <c r="G39602" s="81"/>
      <c r="AU39602" s="25"/>
    </row>
    <row r="39603">
      <c r="D39603" s="10"/>
      <c r="E39603" s="10"/>
      <c r="G39603" s="81"/>
      <c r="AU39603" s="25"/>
    </row>
    <row r="39604">
      <c r="D39604" s="10"/>
      <c r="E39604" s="10"/>
      <c r="G39604" s="81"/>
      <c r="AU39604" s="25"/>
    </row>
    <row r="39605">
      <c r="D39605" s="10"/>
      <c r="E39605" s="10"/>
      <c r="G39605" s="81"/>
      <c r="AU39605" s="25"/>
    </row>
    <row r="39606">
      <c r="D39606" s="10"/>
      <c r="E39606" s="10"/>
      <c r="G39606" s="81"/>
      <c r="AU39606" s="25"/>
    </row>
    <row r="39607">
      <c r="D39607" s="10"/>
      <c r="E39607" s="10"/>
      <c r="G39607" s="81"/>
      <c r="AU39607" s="25"/>
    </row>
    <row r="39608">
      <c r="D39608" s="10"/>
      <c r="E39608" s="10"/>
      <c r="G39608" s="81"/>
      <c r="AU39608" s="25"/>
    </row>
    <row r="39609">
      <c r="D39609" s="10"/>
      <c r="E39609" s="10"/>
      <c r="G39609" s="81"/>
      <c r="AU39609" s="25"/>
    </row>
    <row r="39610">
      <c r="D39610" s="10"/>
      <c r="E39610" s="10"/>
      <c r="G39610" s="81"/>
      <c r="AU39610" s="25"/>
    </row>
    <row r="39611">
      <c r="D39611" s="10"/>
      <c r="E39611" s="10"/>
      <c r="G39611" s="81"/>
      <c r="AU39611" s="25"/>
    </row>
    <row r="39612">
      <c r="D39612" s="10"/>
      <c r="E39612" s="10"/>
      <c r="G39612" s="81"/>
      <c r="AU39612" s="25"/>
    </row>
    <row r="39613">
      <c r="D39613" s="10"/>
      <c r="E39613" s="10"/>
      <c r="G39613" s="81"/>
      <c r="AU39613" s="25"/>
    </row>
    <row r="39614">
      <c r="D39614" s="10"/>
      <c r="E39614" s="10"/>
      <c r="G39614" s="81"/>
      <c r="AU39614" s="25"/>
    </row>
    <row r="39615">
      <c r="D39615" s="10"/>
      <c r="E39615" s="10"/>
      <c r="G39615" s="81"/>
      <c r="AU39615" s="25"/>
    </row>
    <row r="39616">
      <c r="D39616" s="10"/>
      <c r="E39616" s="10"/>
      <c r="G39616" s="81"/>
      <c r="AU39616" s="25"/>
    </row>
    <row r="39617">
      <c r="D39617" s="10"/>
      <c r="E39617" s="10"/>
      <c r="G39617" s="81"/>
      <c r="AU39617" s="25"/>
    </row>
    <row r="39618">
      <c r="D39618" s="10"/>
      <c r="E39618" s="10"/>
      <c r="G39618" s="81"/>
      <c r="AU39618" s="25"/>
    </row>
    <row r="39619">
      <c r="D39619" s="10"/>
      <c r="E39619" s="10"/>
      <c r="G39619" s="81"/>
      <c r="AU39619" s="25"/>
    </row>
    <row r="39620">
      <c r="D39620" s="10"/>
      <c r="E39620" s="10"/>
      <c r="G39620" s="81"/>
      <c r="AU39620" s="25"/>
    </row>
    <row r="39621">
      <c r="D39621" s="10"/>
      <c r="E39621" s="10"/>
      <c r="G39621" s="81"/>
      <c r="AU39621" s="25"/>
    </row>
    <row r="39622">
      <c r="D39622" s="10"/>
      <c r="E39622" s="10"/>
      <c r="G39622" s="81"/>
      <c r="AU39622" s="25"/>
    </row>
    <row r="39623">
      <c r="D39623" s="10"/>
      <c r="E39623" s="10"/>
      <c r="G39623" s="81"/>
      <c r="AU39623" s="25"/>
    </row>
    <row r="39624">
      <c r="D39624" s="10"/>
      <c r="E39624" s="10"/>
      <c r="G39624" s="81"/>
      <c r="AU39624" s="25"/>
    </row>
    <row r="39625">
      <c r="D39625" s="10"/>
      <c r="E39625" s="10"/>
      <c r="G39625" s="81"/>
      <c r="AU39625" s="25"/>
    </row>
    <row r="39626">
      <c r="D39626" s="10"/>
      <c r="E39626" s="10"/>
      <c r="G39626" s="81"/>
      <c r="AU39626" s="25"/>
    </row>
    <row r="39627">
      <c r="D39627" s="10"/>
      <c r="E39627" s="10"/>
      <c r="G39627" s="81"/>
      <c r="AU39627" s="25"/>
    </row>
    <row r="39628">
      <c r="D39628" s="10"/>
      <c r="E39628" s="10"/>
      <c r="G39628" s="81"/>
      <c r="AU39628" s="25"/>
    </row>
    <row r="39629">
      <c r="D39629" s="10"/>
      <c r="E39629" s="10"/>
      <c r="G39629" s="81"/>
      <c r="AU39629" s="25"/>
    </row>
    <row r="39630">
      <c r="D39630" s="10"/>
      <c r="E39630" s="10"/>
      <c r="G39630" s="81"/>
      <c r="AU39630" s="25"/>
    </row>
    <row r="39631">
      <c r="D39631" s="10"/>
      <c r="E39631" s="10"/>
      <c r="G39631" s="81"/>
      <c r="AU39631" s="25"/>
    </row>
    <row r="39632">
      <c r="D39632" s="10"/>
      <c r="E39632" s="10"/>
      <c r="G39632" s="81"/>
      <c r="AU39632" s="25"/>
    </row>
    <row r="39633">
      <c r="D39633" s="10"/>
      <c r="E39633" s="10"/>
      <c r="G39633" s="81"/>
      <c r="AU39633" s="25"/>
    </row>
    <row r="39634">
      <c r="D39634" s="10"/>
      <c r="E39634" s="10"/>
      <c r="G39634" s="81"/>
      <c r="AU39634" s="25"/>
    </row>
    <row r="39635">
      <c r="D39635" s="10"/>
      <c r="E39635" s="10"/>
      <c r="G39635" s="81"/>
      <c r="AU39635" s="25"/>
    </row>
    <row r="39636">
      <c r="D39636" s="10"/>
      <c r="E39636" s="10"/>
      <c r="G39636" s="81"/>
      <c r="AU39636" s="25"/>
    </row>
    <row r="39637">
      <c r="D39637" s="10"/>
      <c r="E39637" s="10"/>
      <c r="G39637" s="81"/>
      <c r="AU39637" s="25"/>
    </row>
    <row r="39638">
      <c r="D39638" s="10"/>
      <c r="E39638" s="10"/>
      <c r="G39638" s="81"/>
      <c r="AU39638" s="25"/>
    </row>
    <row r="39639">
      <c r="D39639" s="10"/>
      <c r="E39639" s="10"/>
      <c r="G39639" s="81"/>
      <c r="AU39639" s="25"/>
    </row>
    <row r="39640">
      <c r="D39640" s="10"/>
      <c r="E39640" s="10"/>
      <c r="G39640" s="81"/>
      <c r="AU39640" s="25"/>
    </row>
    <row r="39641">
      <c r="D39641" s="10"/>
      <c r="E39641" s="10"/>
      <c r="G39641" s="81"/>
      <c r="AU39641" s="25"/>
    </row>
    <row r="39642">
      <c r="D39642" s="10"/>
      <c r="E39642" s="10"/>
      <c r="G39642" s="81"/>
      <c r="AU39642" s="25"/>
    </row>
    <row r="39643">
      <c r="D39643" s="10"/>
      <c r="E39643" s="10"/>
      <c r="G39643" s="81"/>
      <c r="AU39643" s="25"/>
    </row>
    <row r="39644">
      <c r="D39644" s="10"/>
      <c r="E39644" s="10"/>
      <c r="G39644" s="81"/>
      <c r="AU39644" s="25"/>
    </row>
    <row r="39645">
      <c r="D39645" s="10"/>
      <c r="E39645" s="10"/>
      <c r="G39645" s="81"/>
      <c r="AU39645" s="25"/>
    </row>
    <row r="39646">
      <c r="D39646" s="10"/>
      <c r="E39646" s="10"/>
      <c r="G39646" s="81"/>
      <c r="AU39646" s="25"/>
    </row>
    <row r="39647">
      <c r="D39647" s="10"/>
      <c r="E39647" s="10"/>
      <c r="G39647" s="81"/>
      <c r="AU39647" s="25"/>
    </row>
    <row r="39648">
      <c r="D39648" s="10"/>
      <c r="E39648" s="10"/>
      <c r="G39648" s="81"/>
      <c r="AU39648" s="25"/>
    </row>
    <row r="39649">
      <c r="D39649" s="10"/>
      <c r="E39649" s="10"/>
      <c r="G39649" s="81"/>
      <c r="AU39649" s="25"/>
    </row>
    <row r="39650">
      <c r="D39650" s="10"/>
      <c r="E39650" s="10"/>
      <c r="G39650" s="81"/>
      <c r="AU39650" s="25"/>
    </row>
    <row r="39651">
      <c r="D39651" s="10"/>
      <c r="E39651" s="10"/>
      <c r="G39651" s="81"/>
      <c r="AU39651" s="25"/>
    </row>
    <row r="39652">
      <c r="D39652" s="10"/>
      <c r="E39652" s="10"/>
      <c r="G39652" s="81"/>
      <c r="AU39652" s="25"/>
    </row>
    <row r="39653">
      <c r="D39653" s="10"/>
      <c r="E39653" s="10"/>
      <c r="G39653" s="81"/>
      <c r="AU39653" s="25"/>
    </row>
    <row r="39654">
      <c r="D39654" s="10"/>
      <c r="E39654" s="10"/>
      <c r="G39654" s="81"/>
      <c r="AU39654" s="25"/>
    </row>
    <row r="39655">
      <c r="D39655" s="10"/>
      <c r="E39655" s="10"/>
      <c r="G39655" s="81"/>
      <c r="AU39655" s="25"/>
    </row>
    <row r="39656">
      <c r="D39656" s="10"/>
      <c r="E39656" s="10"/>
      <c r="G39656" s="81"/>
      <c r="AU39656" s="25"/>
    </row>
    <row r="39657">
      <c r="D39657" s="10"/>
      <c r="E39657" s="10"/>
      <c r="G39657" s="81"/>
      <c r="AU39657" s="25"/>
    </row>
    <row r="39658">
      <c r="D39658" s="10"/>
      <c r="E39658" s="10"/>
      <c r="G39658" s="81"/>
      <c r="AU39658" s="25"/>
    </row>
    <row r="39659">
      <c r="D39659" s="10"/>
      <c r="E39659" s="10"/>
      <c r="G39659" s="81"/>
      <c r="AU39659" s="25"/>
    </row>
    <row r="39660">
      <c r="D39660" s="10"/>
      <c r="E39660" s="10"/>
      <c r="G39660" s="81"/>
      <c r="AU39660" s="25"/>
    </row>
    <row r="39661">
      <c r="D39661" s="10"/>
      <c r="E39661" s="10"/>
      <c r="G39661" s="81"/>
      <c r="AU39661" s="25"/>
    </row>
    <row r="39662">
      <c r="D39662" s="10"/>
      <c r="E39662" s="10"/>
      <c r="G39662" s="81"/>
      <c r="AU39662" s="25"/>
    </row>
    <row r="39663">
      <c r="D39663" s="10"/>
      <c r="E39663" s="10"/>
      <c r="G39663" s="81"/>
      <c r="AU39663" s="25"/>
    </row>
    <row r="39664">
      <c r="D39664" s="10"/>
      <c r="E39664" s="10"/>
      <c r="G39664" s="81"/>
      <c r="AU39664" s="25"/>
    </row>
    <row r="39665">
      <c r="D39665" s="10"/>
      <c r="E39665" s="10"/>
      <c r="G39665" s="81"/>
      <c r="AU39665" s="25"/>
    </row>
    <row r="39666">
      <c r="D39666" s="10"/>
      <c r="E39666" s="10"/>
      <c r="G39666" s="81"/>
      <c r="AU39666" s="25"/>
    </row>
    <row r="39667">
      <c r="D39667" s="10"/>
      <c r="E39667" s="10"/>
      <c r="G39667" s="81"/>
      <c r="AU39667" s="25"/>
    </row>
    <row r="39668">
      <c r="D39668" s="10"/>
      <c r="E39668" s="10"/>
      <c r="G39668" s="81"/>
      <c r="AU39668" s="25"/>
    </row>
    <row r="39669">
      <c r="D39669" s="10"/>
      <c r="E39669" s="10"/>
      <c r="G39669" s="81"/>
      <c r="AU39669" s="25"/>
    </row>
    <row r="39670">
      <c r="D39670" s="10"/>
      <c r="E39670" s="10"/>
      <c r="G39670" s="81"/>
      <c r="AU39670" s="25"/>
    </row>
    <row r="39671">
      <c r="D39671" s="10"/>
      <c r="E39671" s="10"/>
      <c r="G39671" s="81"/>
      <c r="AU39671" s="25"/>
    </row>
    <row r="39672">
      <c r="D39672" s="10"/>
      <c r="E39672" s="10"/>
      <c r="G39672" s="81"/>
      <c r="AU39672" s="25"/>
    </row>
    <row r="39673">
      <c r="D39673" s="10"/>
      <c r="E39673" s="10"/>
      <c r="G39673" s="81"/>
      <c r="AU39673" s="25"/>
    </row>
    <row r="39674">
      <c r="D39674" s="10"/>
      <c r="E39674" s="10"/>
      <c r="G39674" s="81"/>
      <c r="AU39674" s="25"/>
    </row>
    <row r="39675">
      <c r="D39675" s="10"/>
      <c r="E39675" s="10"/>
      <c r="G39675" s="81"/>
      <c r="AU39675" s="25"/>
    </row>
    <row r="39676">
      <c r="D39676" s="10"/>
      <c r="E39676" s="10"/>
      <c r="G39676" s="81"/>
      <c r="AU39676" s="25"/>
    </row>
    <row r="39677">
      <c r="D39677" s="10"/>
      <c r="E39677" s="10"/>
      <c r="G39677" s="81"/>
      <c r="AU39677" s="25"/>
    </row>
    <row r="39678">
      <c r="D39678" s="10"/>
      <c r="E39678" s="10"/>
      <c r="G39678" s="81"/>
      <c r="AU39678" s="25"/>
    </row>
    <row r="39679">
      <c r="D39679" s="10"/>
      <c r="E39679" s="10"/>
      <c r="G39679" s="81"/>
      <c r="AU39679" s="25"/>
    </row>
    <row r="39680">
      <c r="D39680" s="10"/>
      <c r="E39680" s="10"/>
      <c r="G39680" s="81"/>
      <c r="AU39680" s="25"/>
    </row>
    <row r="39681">
      <c r="D39681" s="10"/>
      <c r="E39681" s="10"/>
      <c r="G39681" s="81"/>
      <c r="AU39681" s="25"/>
    </row>
    <row r="39682">
      <c r="D39682" s="10"/>
      <c r="E39682" s="10"/>
      <c r="G39682" s="81"/>
      <c r="AU39682" s="25"/>
    </row>
    <row r="39683">
      <c r="D39683" s="10"/>
      <c r="E39683" s="10"/>
      <c r="G39683" s="81"/>
      <c r="AU39683" s="25"/>
    </row>
    <row r="39684">
      <c r="D39684" s="10"/>
      <c r="E39684" s="10"/>
      <c r="G39684" s="81"/>
      <c r="AU39684" s="25"/>
    </row>
    <row r="39685">
      <c r="D39685" s="10"/>
      <c r="E39685" s="10"/>
      <c r="G39685" s="81"/>
      <c r="AU39685" s="25"/>
    </row>
    <row r="39686">
      <c r="D39686" s="10"/>
      <c r="E39686" s="10"/>
      <c r="G39686" s="81"/>
      <c r="AU39686" s="25"/>
    </row>
    <row r="39687">
      <c r="D39687" s="10"/>
      <c r="E39687" s="10"/>
      <c r="G39687" s="81"/>
      <c r="AU39687" s="25"/>
    </row>
    <row r="39688">
      <c r="D39688" s="10"/>
      <c r="E39688" s="10"/>
      <c r="G39688" s="81"/>
      <c r="AU39688" s="25"/>
    </row>
    <row r="39689">
      <c r="D39689" s="10"/>
      <c r="E39689" s="10"/>
      <c r="G39689" s="81"/>
      <c r="AU39689" s="25"/>
    </row>
    <row r="39690">
      <c r="D39690" s="10"/>
      <c r="E39690" s="10"/>
      <c r="G39690" s="81"/>
      <c r="AU39690" s="25"/>
    </row>
    <row r="39691">
      <c r="D39691" s="10"/>
      <c r="E39691" s="10"/>
      <c r="G39691" s="81"/>
      <c r="AU39691" s="25"/>
    </row>
    <row r="39692">
      <c r="D39692" s="10"/>
      <c r="E39692" s="10"/>
      <c r="G39692" s="81"/>
      <c r="AU39692" s="25"/>
    </row>
    <row r="39693">
      <c r="D39693" s="10"/>
      <c r="E39693" s="10"/>
      <c r="G39693" s="81"/>
      <c r="AU39693" s="25"/>
    </row>
    <row r="39694">
      <c r="D39694" s="10"/>
      <c r="E39694" s="10"/>
      <c r="G39694" s="81"/>
      <c r="AU39694" s="25"/>
    </row>
    <row r="39695">
      <c r="D39695" s="10"/>
      <c r="E39695" s="10"/>
      <c r="G39695" s="81"/>
      <c r="AU39695" s="25"/>
    </row>
    <row r="39696">
      <c r="D39696" s="10"/>
      <c r="E39696" s="10"/>
      <c r="G39696" s="81"/>
      <c r="AU39696" s="25"/>
    </row>
    <row r="39697">
      <c r="D39697" s="10"/>
      <c r="E39697" s="10"/>
      <c r="G39697" s="81"/>
      <c r="AU39697" s="25"/>
    </row>
    <row r="39698">
      <c r="D39698" s="10"/>
      <c r="E39698" s="10"/>
      <c r="G39698" s="81"/>
      <c r="AU39698" s="25"/>
    </row>
    <row r="39699">
      <c r="D39699" s="10"/>
      <c r="E39699" s="10"/>
      <c r="G39699" s="81"/>
      <c r="AU39699" s="25"/>
    </row>
    <row r="39700">
      <c r="D39700" s="10"/>
      <c r="E39700" s="10"/>
      <c r="G39700" s="81"/>
      <c r="AU39700" s="25"/>
    </row>
    <row r="39701">
      <c r="D39701" s="10"/>
      <c r="E39701" s="10"/>
      <c r="G39701" s="81"/>
      <c r="AU39701" s="25"/>
    </row>
    <row r="39702">
      <c r="D39702" s="10"/>
      <c r="E39702" s="10"/>
      <c r="G39702" s="81"/>
      <c r="AU39702" s="25"/>
    </row>
    <row r="39703">
      <c r="D39703" s="10"/>
      <c r="E39703" s="10"/>
      <c r="G39703" s="81"/>
      <c r="AU39703" s="25"/>
    </row>
    <row r="39704">
      <c r="D39704" s="10"/>
      <c r="E39704" s="10"/>
      <c r="G39704" s="81"/>
      <c r="AU39704" s="25"/>
    </row>
    <row r="39705">
      <c r="D39705" s="10"/>
      <c r="E39705" s="10"/>
      <c r="G39705" s="81"/>
      <c r="AU39705" s="25"/>
    </row>
    <row r="39706">
      <c r="D39706" s="10"/>
      <c r="E39706" s="10"/>
      <c r="G39706" s="81"/>
      <c r="AU39706" s="25"/>
    </row>
    <row r="39707">
      <c r="D39707" s="10"/>
      <c r="E39707" s="10"/>
      <c r="G39707" s="81"/>
      <c r="AU39707" s="25"/>
    </row>
    <row r="39708">
      <c r="D39708" s="10"/>
      <c r="E39708" s="10"/>
      <c r="G39708" s="81"/>
      <c r="AU39708" s="25"/>
    </row>
    <row r="39709">
      <c r="D39709" s="10"/>
      <c r="E39709" s="10"/>
      <c r="G39709" s="81"/>
      <c r="AU39709" s="25"/>
    </row>
    <row r="39710">
      <c r="D39710" s="10"/>
      <c r="E39710" s="10"/>
      <c r="G39710" s="81"/>
      <c r="AU39710" s="25"/>
    </row>
    <row r="39711">
      <c r="D39711" s="10"/>
      <c r="E39711" s="10"/>
      <c r="G39711" s="81"/>
      <c r="AU39711" s="25"/>
    </row>
    <row r="39712">
      <c r="D39712" s="10"/>
      <c r="E39712" s="10"/>
      <c r="G39712" s="81"/>
      <c r="AU39712" s="25"/>
    </row>
    <row r="39713">
      <c r="D39713" s="10"/>
      <c r="E39713" s="10"/>
      <c r="G39713" s="81"/>
      <c r="AU39713" s="25"/>
    </row>
    <row r="39714">
      <c r="D39714" s="10"/>
      <c r="E39714" s="10"/>
      <c r="G39714" s="81"/>
      <c r="AU39714" s="25"/>
    </row>
    <row r="39715">
      <c r="D39715" s="10"/>
      <c r="E39715" s="10"/>
      <c r="G39715" s="81"/>
      <c r="AU39715" s="25"/>
    </row>
    <row r="39716">
      <c r="D39716" s="10"/>
      <c r="E39716" s="10"/>
      <c r="G39716" s="81"/>
      <c r="AU39716" s="25"/>
    </row>
    <row r="39717">
      <c r="D39717" s="10"/>
      <c r="E39717" s="10"/>
      <c r="G39717" s="81"/>
      <c r="AU39717" s="25"/>
    </row>
    <row r="39718">
      <c r="D39718" s="10"/>
      <c r="E39718" s="10"/>
      <c r="G39718" s="81"/>
      <c r="AU39718" s="25"/>
    </row>
    <row r="39719">
      <c r="D39719" s="10"/>
      <c r="E39719" s="10"/>
      <c r="G39719" s="81"/>
      <c r="AU39719" s="25"/>
    </row>
    <row r="39720">
      <c r="D39720" s="10"/>
      <c r="E39720" s="10"/>
      <c r="G39720" s="81"/>
      <c r="AU39720" s="25"/>
    </row>
    <row r="39721">
      <c r="D39721" s="10"/>
      <c r="E39721" s="10"/>
      <c r="G39721" s="81"/>
      <c r="AU39721" s="25"/>
    </row>
    <row r="39722">
      <c r="D39722" s="10"/>
      <c r="E39722" s="10"/>
      <c r="G39722" s="81"/>
      <c r="AU39722" s="25"/>
    </row>
    <row r="39723">
      <c r="D39723" s="10"/>
      <c r="E39723" s="10"/>
      <c r="G39723" s="81"/>
      <c r="AU39723" s="25"/>
    </row>
    <row r="39724">
      <c r="D39724" s="10"/>
      <c r="E39724" s="10"/>
      <c r="G39724" s="81"/>
      <c r="AU39724" s="25"/>
    </row>
    <row r="39725">
      <c r="D39725" s="10"/>
      <c r="E39725" s="10"/>
      <c r="G39725" s="81"/>
      <c r="AU39725" s="25"/>
    </row>
    <row r="39726">
      <c r="D39726" s="10"/>
      <c r="E39726" s="10"/>
      <c r="G39726" s="81"/>
      <c r="AU39726" s="25"/>
    </row>
    <row r="39727">
      <c r="D39727" s="10"/>
      <c r="E39727" s="10"/>
      <c r="G39727" s="81"/>
      <c r="AU39727" s="25"/>
    </row>
    <row r="39728">
      <c r="D39728" s="10"/>
      <c r="E39728" s="10"/>
      <c r="G39728" s="81"/>
      <c r="AU39728" s="25"/>
    </row>
    <row r="39729">
      <c r="D39729" s="10"/>
      <c r="E39729" s="10"/>
      <c r="G39729" s="81"/>
      <c r="AU39729" s="25"/>
    </row>
    <row r="39730">
      <c r="D39730" s="10"/>
      <c r="E39730" s="10"/>
      <c r="G39730" s="81"/>
      <c r="AU39730" s="25"/>
    </row>
    <row r="39731">
      <c r="D39731" s="10"/>
      <c r="E39731" s="10"/>
      <c r="G39731" s="81"/>
      <c r="AU39731" s="25"/>
    </row>
    <row r="39732">
      <c r="D39732" s="10"/>
      <c r="E39732" s="10"/>
      <c r="G39732" s="81"/>
      <c r="AU39732" s="25"/>
    </row>
    <row r="39733">
      <c r="D39733" s="10"/>
      <c r="E39733" s="10"/>
      <c r="G39733" s="81"/>
      <c r="AU39733" s="25"/>
    </row>
    <row r="39734">
      <c r="D39734" s="10"/>
      <c r="E39734" s="10"/>
      <c r="G39734" s="81"/>
      <c r="AU39734" s="25"/>
    </row>
    <row r="39735">
      <c r="D39735" s="10"/>
      <c r="E39735" s="10"/>
      <c r="G39735" s="81"/>
      <c r="AU39735" s="25"/>
    </row>
    <row r="39736">
      <c r="D39736" s="10"/>
      <c r="E39736" s="10"/>
      <c r="G39736" s="81"/>
      <c r="AU39736" s="25"/>
    </row>
    <row r="39737">
      <c r="D39737" s="10"/>
      <c r="E39737" s="10"/>
      <c r="G39737" s="81"/>
      <c r="AU39737" s="25"/>
    </row>
    <row r="39738">
      <c r="D39738" s="10"/>
      <c r="E39738" s="10"/>
      <c r="G39738" s="81"/>
      <c r="AU39738" s="25"/>
    </row>
    <row r="39739">
      <c r="D39739" s="10"/>
      <c r="E39739" s="10"/>
      <c r="G39739" s="81"/>
      <c r="AU39739" s="25"/>
    </row>
    <row r="39740">
      <c r="D39740" s="10"/>
      <c r="E39740" s="10"/>
      <c r="G39740" s="81"/>
      <c r="AU39740" s="25"/>
    </row>
    <row r="39741">
      <c r="D39741" s="10"/>
      <c r="E39741" s="10"/>
      <c r="G39741" s="81"/>
      <c r="AU39741" s="25"/>
    </row>
    <row r="39742">
      <c r="D39742" s="10"/>
      <c r="E39742" s="10"/>
      <c r="G39742" s="81"/>
      <c r="AU39742" s="25"/>
    </row>
    <row r="39743">
      <c r="D39743" s="10"/>
      <c r="E39743" s="10"/>
      <c r="G39743" s="81"/>
      <c r="AU39743" s="25"/>
    </row>
    <row r="39744">
      <c r="D39744" s="10"/>
      <c r="E39744" s="10"/>
      <c r="G39744" s="81"/>
      <c r="AU39744" s="25"/>
    </row>
    <row r="39745">
      <c r="D39745" s="10"/>
      <c r="E39745" s="10"/>
      <c r="G39745" s="81"/>
      <c r="AU39745" s="25"/>
    </row>
    <row r="39746">
      <c r="D39746" s="10"/>
      <c r="E39746" s="10"/>
      <c r="G39746" s="81"/>
      <c r="AU39746" s="25"/>
    </row>
    <row r="39747">
      <c r="D39747" s="10"/>
      <c r="E39747" s="10"/>
      <c r="G39747" s="81"/>
      <c r="AU39747" s="25"/>
    </row>
    <row r="39748">
      <c r="D39748" s="10"/>
      <c r="E39748" s="10"/>
      <c r="G39748" s="81"/>
      <c r="AU39748" s="25"/>
    </row>
    <row r="39749">
      <c r="D39749" s="10"/>
      <c r="E39749" s="10"/>
      <c r="G39749" s="81"/>
      <c r="AU39749" s="25"/>
    </row>
    <row r="39750">
      <c r="D39750" s="10"/>
      <c r="E39750" s="10"/>
      <c r="G39750" s="81"/>
      <c r="AU39750" s="25"/>
    </row>
    <row r="39751">
      <c r="D39751" s="10"/>
      <c r="E39751" s="10"/>
      <c r="G39751" s="81"/>
      <c r="AU39751" s="25"/>
    </row>
    <row r="39752">
      <c r="D39752" s="10"/>
      <c r="E39752" s="10"/>
      <c r="G39752" s="81"/>
      <c r="AU39752" s="25"/>
    </row>
    <row r="39753">
      <c r="D39753" s="10"/>
      <c r="E39753" s="10"/>
      <c r="G39753" s="81"/>
      <c r="AU39753" s="25"/>
    </row>
    <row r="39754">
      <c r="D39754" s="10"/>
      <c r="E39754" s="10"/>
      <c r="G39754" s="81"/>
      <c r="AU39754" s="25"/>
    </row>
    <row r="39755">
      <c r="D39755" s="10"/>
      <c r="E39755" s="10"/>
      <c r="G39755" s="81"/>
      <c r="AU39755" s="25"/>
    </row>
    <row r="39756">
      <c r="D39756" s="10"/>
      <c r="E39756" s="10"/>
      <c r="G39756" s="81"/>
      <c r="AU39756" s="25"/>
    </row>
    <row r="39757">
      <c r="D39757" s="10"/>
      <c r="E39757" s="10"/>
      <c r="G39757" s="81"/>
      <c r="AU39757" s="25"/>
    </row>
    <row r="39758">
      <c r="D39758" s="10"/>
      <c r="E39758" s="10"/>
      <c r="G39758" s="81"/>
      <c r="AU39758" s="25"/>
    </row>
    <row r="39759">
      <c r="D39759" s="10"/>
      <c r="E39759" s="10"/>
      <c r="G39759" s="81"/>
      <c r="AU39759" s="25"/>
    </row>
    <row r="39760">
      <c r="D39760" s="10"/>
      <c r="E39760" s="10"/>
      <c r="G39760" s="81"/>
      <c r="AU39760" s="25"/>
    </row>
    <row r="39761">
      <c r="D39761" s="10"/>
      <c r="E39761" s="10"/>
      <c r="G39761" s="81"/>
      <c r="AU39761" s="25"/>
    </row>
    <row r="39762">
      <c r="D39762" s="10"/>
      <c r="E39762" s="10"/>
      <c r="G39762" s="81"/>
      <c r="AU39762" s="25"/>
    </row>
    <row r="39763">
      <c r="D39763" s="10"/>
      <c r="E39763" s="10"/>
      <c r="G39763" s="81"/>
      <c r="AU39763" s="25"/>
    </row>
    <row r="39764">
      <c r="D39764" s="10"/>
      <c r="E39764" s="10"/>
      <c r="G39764" s="81"/>
      <c r="AU39764" s="25"/>
    </row>
    <row r="39765">
      <c r="D39765" s="10"/>
      <c r="E39765" s="10"/>
      <c r="G39765" s="81"/>
      <c r="AU39765" s="25"/>
    </row>
    <row r="39766">
      <c r="D39766" s="10"/>
      <c r="E39766" s="10"/>
      <c r="G39766" s="81"/>
      <c r="AU39766" s="25"/>
    </row>
    <row r="39767">
      <c r="D39767" s="10"/>
      <c r="E39767" s="10"/>
      <c r="G39767" s="81"/>
      <c r="AU39767" s="25"/>
    </row>
    <row r="39768">
      <c r="D39768" s="10"/>
      <c r="E39768" s="10"/>
      <c r="G39768" s="81"/>
      <c r="AU39768" s="25"/>
    </row>
    <row r="39769">
      <c r="D39769" s="10"/>
      <c r="E39769" s="10"/>
      <c r="G39769" s="81"/>
      <c r="AU39769" s="25"/>
    </row>
    <row r="39770">
      <c r="D39770" s="10"/>
      <c r="E39770" s="10"/>
      <c r="G39770" s="81"/>
      <c r="AU39770" s="25"/>
    </row>
    <row r="39771">
      <c r="D39771" s="10"/>
      <c r="E39771" s="10"/>
      <c r="G39771" s="81"/>
      <c r="AU39771" s="25"/>
    </row>
    <row r="39772">
      <c r="D39772" s="10"/>
      <c r="E39772" s="10"/>
      <c r="G39772" s="81"/>
      <c r="AU39772" s="25"/>
    </row>
    <row r="39773">
      <c r="D39773" s="10"/>
      <c r="E39773" s="10"/>
      <c r="G39773" s="81"/>
      <c r="AU39773" s="25"/>
    </row>
    <row r="39774">
      <c r="D39774" s="10"/>
      <c r="E39774" s="10"/>
      <c r="G39774" s="81"/>
      <c r="AU39774" s="25"/>
    </row>
    <row r="39775">
      <c r="D39775" s="10"/>
      <c r="E39775" s="10"/>
      <c r="G39775" s="81"/>
      <c r="AU39775" s="25"/>
    </row>
    <row r="39776">
      <c r="D39776" s="10"/>
      <c r="E39776" s="10"/>
      <c r="G39776" s="81"/>
      <c r="AU39776" s="25"/>
    </row>
    <row r="39777">
      <c r="D39777" s="10"/>
      <c r="E39777" s="10"/>
      <c r="G39777" s="81"/>
      <c r="AU39777" s="25"/>
    </row>
    <row r="39778">
      <c r="D39778" s="10"/>
      <c r="E39778" s="10"/>
      <c r="G39778" s="81"/>
      <c r="AU39778" s="25"/>
    </row>
    <row r="39779">
      <c r="D39779" s="10"/>
      <c r="E39779" s="10"/>
      <c r="G39779" s="81"/>
      <c r="AU39779" s="25"/>
    </row>
    <row r="39780">
      <c r="D39780" s="10"/>
      <c r="E39780" s="10"/>
      <c r="G39780" s="81"/>
      <c r="AU39780" s="25"/>
    </row>
    <row r="39781">
      <c r="D39781" s="10"/>
      <c r="E39781" s="10"/>
      <c r="G39781" s="81"/>
      <c r="AU39781" s="25"/>
    </row>
    <row r="39782">
      <c r="D39782" s="10"/>
      <c r="E39782" s="10"/>
      <c r="G39782" s="81"/>
      <c r="AU39782" s="25"/>
    </row>
    <row r="39783">
      <c r="D39783" s="10"/>
      <c r="E39783" s="10"/>
      <c r="G39783" s="81"/>
      <c r="AU39783" s="25"/>
    </row>
    <row r="39784">
      <c r="D39784" s="10"/>
      <c r="E39784" s="10"/>
      <c r="G39784" s="81"/>
      <c r="AU39784" s="25"/>
    </row>
    <row r="39785">
      <c r="D39785" s="10"/>
      <c r="E39785" s="10"/>
      <c r="G39785" s="81"/>
      <c r="AU39785" s="25"/>
    </row>
    <row r="39786">
      <c r="D39786" s="10"/>
      <c r="E39786" s="10"/>
      <c r="G39786" s="81"/>
      <c r="AU39786" s="25"/>
    </row>
    <row r="39787">
      <c r="D39787" s="10"/>
      <c r="E39787" s="10"/>
      <c r="G39787" s="81"/>
      <c r="AU39787" s="25"/>
    </row>
    <row r="39788">
      <c r="D39788" s="10"/>
      <c r="E39788" s="10"/>
      <c r="G39788" s="81"/>
      <c r="AU39788" s="25"/>
    </row>
    <row r="39789">
      <c r="D39789" s="10"/>
      <c r="E39789" s="10"/>
      <c r="G39789" s="81"/>
      <c r="AU39789" s="25"/>
    </row>
    <row r="39790">
      <c r="D39790" s="10"/>
      <c r="E39790" s="10"/>
      <c r="G39790" s="81"/>
      <c r="AU39790" s="25"/>
    </row>
    <row r="39791">
      <c r="D39791" s="10"/>
      <c r="E39791" s="10"/>
      <c r="G39791" s="81"/>
      <c r="AU39791" s="25"/>
    </row>
    <row r="39792">
      <c r="D39792" s="10"/>
      <c r="E39792" s="10"/>
      <c r="G39792" s="81"/>
      <c r="AU39792" s="25"/>
    </row>
    <row r="39793">
      <c r="D39793" s="10"/>
      <c r="E39793" s="10"/>
      <c r="G39793" s="81"/>
      <c r="AU39793" s="25"/>
    </row>
    <row r="39794">
      <c r="D39794" s="10"/>
      <c r="E39794" s="10"/>
      <c r="G39794" s="81"/>
      <c r="AU39794" s="25"/>
    </row>
    <row r="39795">
      <c r="D39795" s="10"/>
      <c r="E39795" s="10"/>
      <c r="G39795" s="81"/>
      <c r="AU39795" s="25"/>
    </row>
    <row r="39796">
      <c r="D39796" s="10"/>
      <c r="E39796" s="10"/>
      <c r="G39796" s="81"/>
      <c r="AU39796" s="25"/>
    </row>
    <row r="39797">
      <c r="D39797" s="10"/>
      <c r="E39797" s="10"/>
      <c r="G39797" s="81"/>
      <c r="AU39797" s="25"/>
    </row>
    <row r="39798">
      <c r="D39798" s="10"/>
      <c r="E39798" s="10"/>
      <c r="G39798" s="81"/>
      <c r="AU39798" s="25"/>
    </row>
    <row r="39799">
      <c r="D39799" s="10"/>
      <c r="E39799" s="10"/>
      <c r="G39799" s="81"/>
      <c r="AU39799" s="25"/>
    </row>
    <row r="39800">
      <c r="D39800" s="10"/>
      <c r="E39800" s="10"/>
      <c r="G39800" s="81"/>
      <c r="AU39800" s="25"/>
    </row>
    <row r="39801">
      <c r="D39801" s="10"/>
      <c r="E39801" s="10"/>
      <c r="G39801" s="81"/>
      <c r="AU39801" s="25"/>
    </row>
    <row r="39802">
      <c r="D39802" s="10"/>
      <c r="E39802" s="10"/>
      <c r="G39802" s="81"/>
      <c r="AU39802" s="25"/>
    </row>
    <row r="39803">
      <c r="D39803" s="10"/>
      <c r="E39803" s="10"/>
      <c r="G39803" s="81"/>
      <c r="AU39803" s="25"/>
    </row>
    <row r="39804">
      <c r="D39804" s="10"/>
      <c r="E39804" s="10"/>
      <c r="G39804" s="81"/>
      <c r="AU39804" s="25"/>
    </row>
    <row r="39805">
      <c r="D39805" s="10"/>
      <c r="E39805" s="10"/>
      <c r="G39805" s="81"/>
      <c r="AU39805" s="25"/>
    </row>
    <row r="39806">
      <c r="D39806" s="10"/>
      <c r="E39806" s="10"/>
      <c r="G39806" s="81"/>
      <c r="AU39806" s="25"/>
    </row>
    <row r="39807">
      <c r="D39807" s="10"/>
      <c r="E39807" s="10"/>
      <c r="G39807" s="81"/>
      <c r="AU39807" s="25"/>
    </row>
    <row r="39808">
      <c r="D39808" s="10"/>
      <c r="E39808" s="10"/>
      <c r="G39808" s="81"/>
      <c r="AU39808" s="25"/>
    </row>
    <row r="39809">
      <c r="D39809" s="10"/>
      <c r="E39809" s="10"/>
      <c r="G39809" s="81"/>
      <c r="AU39809" s="25"/>
    </row>
    <row r="39810">
      <c r="D39810" s="10"/>
      <c r="E39810" s="10"/>
      <c r="G39810" s="81"/>
      <c r="AU39810" s="25"/>
    </row>
    <row r="39811">
      <c r="D39811" s="10"/>
      <c r="E39811" s="10"/>
      <c r="G39811" s="81"/>
      <c r="AU39811" s="25"/>
    </row>
    <row r="39812">
      <c r="D39812" s="10"/>
      <c r="E39812" s="10"/>
      <c r="G39812" s="81"/>
      <c r="AU39812" s="25"/>
    </row>
    <row r="39813">
      <c r="D39813" s="10"/>
      <c r="E39813" s="10"/>
      <c r="G39813" s="81"/>
      <c r="AU39813" s="25"/>
    </row>
    <row r="39814">
      <c r="D39814" s="10"/>
      <c r="E39814" s="10"/>
      <c r="G39814" s="81"/>
      <c r="AU39814" s="25"/>
    </row>
    <row r="39815">
      <c r="D39815" s="10"/>
      <c r="E39815" s="10"/>
      <c r="G39815" s="81"/>
      <c r="AU39815" s="25"/>
    </row>
    <row r="39816">
      <c r="D39816" s="10"/>
      <c r="E39816" s="10"/>
      <c r="G39816" s="81"/>
      <c r="AU39816" s="25"/>
    </row>
    <row r="39817">
      <c r="D39817" s="10"/>
      <c r="E39817" s="10"/>
      <c r="G39817" s="81"/>
      <c r="AU39817" s="25"/>
    </row>
    <row r="39818">
      <c r="D39818" s="10"/>
      <c r="E39818" s="10"/>
      <c r="G39818" s="81"/>
      <c r="AU39818" s="25"/>
    </row>
    <row r="39819">
      <c r="D39819" s="10"/>
      <c r="E39819" s="10"/>
      <c r="G39819" s="81"/>
      <c r="AU39819" s="25"/>
    </row>
    <row r="39820">
      <c r="D39820" s="10"/>
      <c r="E39820" s="10"/>
      <c r="G39820" s="81"/>
      <c r="AU39820" s="25"/>
    </row>
    <row r="39821">
      <c r="D39821" s="10"/>
      <c r="E39821" s="10"/>
      <c r="G39821" s="81"/>
      <c r="AU39821" s="25"/>
    </row>
    <row r="39822">
      <c r="D39822" s="10"/>
      <c r="E39822" s="10"/>
      <c r="G39822" s="81"/>
      <c r="AU39822" s="25"/>
    </row>
    <row r="39823">
      <c r="D39823" s="10"/>
      <c r="E39823" s="10"/>
      <c r="G39823" s="81"/>
      <c r="AU39823" s="25"/>
    </row>
    <row r="39824">
      <c r="D39824" s="10"/>
      <c r="E39824" s="10"/>
      <c r="G39824" s="81"/>
      <c r="AU39824" s="25"/>
    </row>
    <row r="39825">
      <c r="D39825" s="10"/>
      <c r="E39825" s="10"/>
      <c r="G39825" s="81"/>
      <c r="AU39825" s="25"/>
    </row>
    <row r="39826">
      <c r="D39826" s="10"/>
      <c r="E39826" s="10"/>
      <c r="G39826" s="81"/>
      <c r="AU39826" s="25"/>
    </row>
    <row r="39827">
      <c r="D39827" s="10"/>
      <c r="E39827" s="10"/>
      <c r="G39827" s="81"/>
      <c r="AU39827" s="25"/>
    </row>
    <row r="39828">
      <c r="D39828" s="10"/>
      <c r="E39828" s="10"/>
      <c r="G39828" s="81"/>
      <c r="AU39828" s="25"/>
    </row>
    <row r="39829">
      <c r="D39829" s="10"/>
      <c r="E39829" s="10"/>
      <c r="G39829" s="81"/>
      <c r="AU39829" s="25"/>
    </row>
    <row r="39830">
      <c r="D39830" s="10"/>
      <c r="E39830" s="10"/>
      <c r="G39830" s="81"/>
      <c r="AU39830" s="25"/>
    </row>
    <row r="39831">
      <c r="D39831" s="10"/>
      <c r="E39831" s="10"/>
      <c r="G39831" s="81"/>
      <c r="AU39831" s="25"/>
    </row>
    <row r="39832">
      <c r="D39832" s="10"/>
      <c r="E39832" s="10"/>
      <c r="G39832" s="81"/>
      <c r="AU39832" s="25"/>
    </row>
    <row r="39833">
      <c r="D39833" s="10"/>
      <c r="E39833" s="10"/>
      <c r="G39833" s="81"/>
      <c r="AU39833" s="25"/>
    </row>
    <row r="39834">
      <c r="D39834" s="10"/>
      <c r="E39834" s="10"/>
      <c r="G39834" s="81"/>
      <c r="AU39834" s="25"/>
    </row>
    <row r="39835">
      <c r="D39835" s="10"/>
      <c r="E39835" s="10"/>
      <c r="G39835" s="81"/>
      <c r="AU39835" s="25"/>
    </row>
    <row r="39836">
      <c r="D39836" s="10"/>
      <c r="E39836" s="10"/>
      <c r="G39836" s="81"/>
      <c r="AU39836" s="25"/>
    </row>
    <row r="39837">
      <c r="D39837" s="10"/>
      <c r="E39837" s="10"/>
      <c r="G39837" s="81"/>
      <c r="AU39837" s="25"/>
    </row>
    <row r="39838">
      <c r="D39838" s="10"/>
      <c r="E39838" s="10"/>
      <c r="G39838" s="81"/>
      <c r="AU39838" s="25"/>
    </row>
    <row r="39839">
      <c r="D39839" s="10"/>
      <c r="E39839" s="10"/>
      <c r="G39839" s="81"/>
      <c r="AU39839" s="25"/>
    </row>
    <row r="39840">
      <c r="D39840" s="10"/>
      <c r="E39840" s="10"/>
      <c r="G39840" s="81"/>
      <c r="AU39840" s="25"/>
    </row>
    <row r="39841">
      <c r="D39841" s="10"/>
      <c r="E39841" s="10"/>
      <c r="G39841" s="81"/>
      <c r="AU39841" s="25"/>
    </row>
    <row r="39842">
      <c r="D39842" s="10"/>
      <c r="E39842" s="10"/>
      <c r="G39842" s="81"/>
      <c r="AU39842" s="25"/>
    </row>
    <row r="39843">
      <c r="D39843" s="10"/>
      <c r="E39843" s="10"/>
      <c r="G39843" s="81"/>
      <c r="AU39843" s="25"/>
    </row>
    <row r="39844">
      <c r="D39844" s="10"/>
      <c r="E39844" s="10"/>
      <c r="G39844" s="81"/>
      <c r="AU39844" s="25"/>
    </row>
    <row r="39845">
      <c r="D39845" s="10"/>
      <c r="E39845" s="10"/>
      <c r="G39845" s="81"/>
      <c r="AU39845" s="25"/>
    </row>
    <row r="39846">
      <c r="D39846" s="10"/>
      <c r="E39846" s="10"/>
      <c r="G39846" s="81"/>
      <c r="AU39846" s="25"/>
    </row>
    <row r="39847">
      <c r="D39847" s="10"/>
      <c r="E39847" s="10"/>
      <c r="G39847" s="81"/>
      <c r="AU39847" s="25"/>
    </row>
    <row r="39848">
      <c r="D39848" s="10"/>
      <c r="E39848" s="10"/>
      <c r="G39848" s="81"/>
      <c r="AU39848" s="25"/>
    </row>
    <row r="39849">
      <c r="D39849" s="10"/>
      <c r="E39849" s="10"/>
      <c r="G39849" s="81"/>
      <c r="AU39849" s="25"/>
    </row>
    <row r="39850">
      <c r="D39850" s="10"/>
      <c r="E39850" s="10"/>
      <c r="G39850" s="81"/>
      <c r="AU39850" s="25"/>
    </row>
    <row r="39851">
      <c r="D39851" s="10"/>
      <c r="E39851" s="10"/>
      <c r="G39851" s="81"/>
      <c r="AU39851" s="25"/>
    </row>
    <row r="39852">
      <c r="D39852" s="10"/>
      <c r="E39852" s="10"/>
      <c r="G39852" s="81"/>
      <c r="AU39852" s="25"/>
    </row>
    <row r="39853">
      <c r="D39853" s="10"/>
      <c r="E39853" s="10"/>
      <c r="G39853" s="81"/>
      <c r="AU39853" s="25"/>
    </row>
    <row r="39854">
      <c r="D39854" s="10"/>
      <c r="E39854" s="10"/>
      <c r="G39854" s="81"/>
      <c r="AU39854" s="25"/>
    </row>
    <row r="39855">
      <c r="D39855" s="10"/>
      <c r="E39855" s="10"/>
      <c r="G39855" s="81"/>
      <c r="AU39855" s="25"/>
    </row>
    <row r="39856">
      <c r="D39856" s="10"/>
      <c r="E39856" s="10"/>
      <c r="G39856" s="81"/>
      <c r="AU39856" s="25"/>
    </row>
    <row r="39857">
      <c r="D39857" s="10"/>
      <c r="E39857" s="10"/>
      <c r="G39857" s="81"/>
      <c r="AU39857" s="25"/>
    </row>
    <row r="39858">
      <c r="D39858" s="10"/>
      <c r="E39858" s="10"/>
      <c r="G39858" s="81"/>
      <c r="AU39858" s="25"/>
    </row>
    <row r="39859">
      <c r="D39859" s="10"/>
      <c r="E39859" s="10"/>
      <c r="G39859" s="81"/>
      <c r="AU39859" s="25"/>
    </row>
    <row r="39860">
      <c r="D39860" s="10"/>
      <c r="E39860" s="10"/>
      <c r="G39860" s="81"/>
      <c r="AU39860" s="25"/>
    </row>
    <row r="39861">
      <c r="D39861" s="10"/>
      <c r="E39861" s="10"/>
      <c r="G39861" s="81"/>
      <c r="AU39861" s="25"/>
    </row>
    <row r="39862">
      <c r="D39862" s="10"/>
      <c r="E39862" s="10"/>
      <c r="G39862" s="81"/>
      <c r="AU39862" s="25"/>
    </row>
    <row r="39863">
      <c r="D39863" s="10"/>
      <c r="E39863" s="10"/>
      <c r="G39863" s="81"/>
      <c r="AU39863" s="25"/>
    </row>
    <row r="39864">
      <c r="D39864" s="10"/>
      <c r="E39864" s="10"/>
      <c r="G39864" s="81"/>
      <c r="AU39864" s="25"/>
    </row>
    <row r="39865">
      <c r="D39865" s="10"/>
      <c r="E39865" s="10"/>
      <c r="G39865" s="81"/>
      <c r="AU39865" s="25"/>
    </row>
    <row r="39866">
      <c r="D39866" s="10"/>
      <c r="E39866" s="10"/>
      <c r="G39866" s="81"/>
      <c r="AU39866" s="25"/>
    </row>
    <row r="39867">
      <c r="D39867" s="10"/>
      <c r="E39867" s="10"/>
      <c r="G39867" s="81"/>
      <c r="AU39867" s="25"/>
    </row>
    <row r="39868">
      <c r="D39868" s="10"/>
      <c r="E39868" s="10"/>
      <c r="G39868" s="81"/>
      <c r="AU39868" s="25"/>
    </row>
    <row r="39869">
      <c r="D39869" s="10"/>
      <c r="E39869" s="10"/>
      <c r="G39869" s="81"/>
      <c r="AU39869" s="25"/>
    </row>
    <row r="39870">
      <c r="D39870" s="10"/>
      <c r="E39870" s="10"/>
      <c r="G39870" s="81"/>
      <c r="AU39870" s="25"/>
    </row>
    <row r="39871">
      <c r="D39871" s="10"/>
      <c r="E39871" s="10"/>
      <c r="G39871" s="81"/>
      <c r="AU39871" s="25"/>
    </row>
    <row r="39872">
      <c r="D39872" s="10"/>
      <c r="E39872" s="10"/>
      <c r="G39872" s="81"/>
      <c r="AU39872" s="25"/>
    </row>
    <row r="39873">
      <c r="D39873" s="10"/>
      <c r="E39873" s="10"/>
      <c r="G39873" s="81"/>
      <c r="AU39873" s="25"/>
    </row>
    <row r="39874">
      <c r="D39874" s="10"/>
      <c r="E39874" s="10"/>
      <c r="G39874" s="81"/>
      <c r="AU39874" s="25"/>
    </row>
    <row r="39875">
      <c r="D39875" s="10"/>
      <c r="E39875" s="10"/>
      <c r="G39875" s="81"/>
      <c r="AU39875" s="25"/>
    </row>
    <row r="39876">
      <c r="D39876" s="10"/>
      <c r="E39876" s="10"/>
      <c r="G39876" s="81"/>
      <c r="AU39876" s="25"/>
    </row>
    <row r="39877">
      <c r="D39877" s="10"/>
      <c r="E39877" s="10"/>
      <c r="G39877" s="81"/>
      <c r="AU39877" s="25"/>
    </row>
    <row r="39878">
      <c r="D39878" s="10"/>
      <c r="E39878" s="10"/>
      <c r="G39878" s="81"/>
      <c r="AU39878" s="25"/>
    </row>
    <row r="39879">
      <c r="D39879" s="10"/>
      <c r="E39879" s="10"/>
      <c r="G39879" s="81"/>
      <c r="AU39879" s="25"/>
    </row>
    <row r="39880">
      <c r="D39880" s="10"/>
      <c r="E39880" s="10"/>
      <c r="G39880" s="81"/>
      <c r="AU39880" s="25"/>
    </row>
    <row r="39881">
      <c r="D39881" s="10"/>
      <c r="E39881" s="10"/>
      <c r="G39881" s="81"/>
      <c r="AU39881" s="25"/>
    </row>
    <row r="39882">
      <c r="D39882" s="10"/>
      <c r="E39882" s="10"/>
      <c r="G39882" s="81"/>
      <c r="AU39882" s="25"/>
    </row>
    <row r="39883">
      <c r="D39883" s="10"/>
      <c r="E39883" s="10"/>
      <c r="G39883" s="81"/>
      <c r="AU39883" s="25"/>
    </row>
    <row r="39884">
      <c r="D39884" s="10"/>
      <c r="E39884" s="10"/>
      <c r="G39884" s="81"/>
      <c r="AU39884" s="25"/>
    </row>
    <row r="39885">
      <c r="D39885" s="10"/>
      <c r="E39885" s="10"/>
      <c r="G39885" s="81"/>
      <c r="AU39885" s="25"/>
    </row>
    <row r="39886">
      <c r="D39886" s="10"/>
      <c r="E39886" s="10"/>
      <c r="G39886" s="81"/>
      <c r="AU39886" s="25"/>
    </row>
    <row r="39887">
      <c r="D39887" s="10"/>
      <c r="E39887" s="10"/>
      <c r="G39887" s="81"/>
      <c r="AU39887" s="25"/>
    </row>
    <row r="39888">
      <c r="D39888" s="10"/>
      <c r="E39888" s="10"/>
      <c r="G39888" s="81"/>
      <c r="AU39888" s="25"/>
    </row>
    <row r="39889">
      <c r="D39889" s="10"/>
      <c r="E39889" s="10"/>
      <c r="G39889" s="81"/>
      <c r="AU39889" s="25"/>
    </row>
    <row r="39890">
      <c r="D39890" s="10"/>
      <c r="E39890" s="10"/>
      <c r="G39890" s="81"/>
      <c r="AU39890" s="25"/>
    </row>
    <row r="39891">
      <c r="D39891" s="10"/>
      <c r="E39891" s="10"/>
      <c r="G39891" s="81"/>
      <c r="AU39891" s="25"/>
    </row>
    <row r="39892">
      <c r="D39892" s="10"/>
      <c r="E39892" s="10"/>
      <c r="G39892" s="81"/>
      <c r="AU39892" s="25"/>
    </row>
    <row r="39893">
      <c r="D39893" s="10"/>
      <c r="E39893" s="10"/>
      <c r="G39893" s="81"/>
      <c r="AU39893" s="25"/>
    </row>
    <row r="39894">
      <c r="D39894" s="10"/>
      <c r="E39894" s="10"/>
      <c r="G39894" s="81"/>
      <c r="AU39894" s="25"/>
    </row>
    <row r="39895">
      <c r="D39895" s="10"/>
      <c r="E39895" s="10"/>
      <c r="G39895" s="81"/>
      <c r="AU39895" s="25"/>
    </row>
    <row r="39896">
      <c r="D39896" s="10"/>
      <c r="E39896" s="10"/>
      <c r="G39896" s="81"/>
      <c r="AU39896" s="25"/>
    </row>
    <row r="39897">
      <c r="D39897" s="10"/>
      <c r="E39897" s="10"/>
      <c r="G39897" s="81"/>
      <c r="AU39897" s="25"/>
    </row>
    <row r="39898">
      <c r="D39898" s="10"/>
      <c r="E39898" s="10"/>
      <c r="G39898" s="81"/>
      <c r="AU39898" s="25"/>
    </row>
    <row r="39899">
      <c r="D39899" s="10"/>
      <c r="E39899" s="10"/>
      <c r="G39899" s="81"/>
      <c r="AU39899" s="25"/>
    </row>
    <row r="39900">
      <c r="D39900" s="10"/>
      <c r="E39900" s="10"/>
      <c r="G39900" s="81"/>
      <c r="AU39900" s="25"/>
    </row>
    <row r="39901">
      <c r="D39901" s="10"/>
      <c r="E39901" s="10"/>
      <c r="G39901" s="81"/>
      <c r="AU39901" s="25"/>
    </row>
    <row r="39902">
      <c r="D39902" s="10"/>
      <c r="E39902" s="10"/>
      <c r="G39902" s="81"/>
      <c r="AU39902" s="25"/>
    </row>
    <row r="39903">
      <c r="D39903" s="10"/>
      <c r="E39903" s="10"/>
      <c r="G39903" s="81"/>
      <c r="AU39903" s="25"/>
    </row>
    <row r="39904">
      <c r="D39904" s="10"/>
      <c r="E39904" s="10"/>
      <c r="G39904" s="81"/>
      <c r="AU39904" s="25"/>
    </row>
    <row r="39905">
      <c r="D39905" s="10"/>
      <c r="E39905" s="10"/>
      <c r="G39905" s="81"/>
      <c r="AU39905" s="25"/>
    </row>
    <row r="39906">
      <c r="D39906" s="10"/>
      <c r="E39906" s="10"/>
      <c r="G39906" s="81"/>
      <c r="AU39906" s="25"/>
    </row>
    <row r="39907">
      <c r="D39907" s="10"/>
      <c r="E39907" s="10"/>
      <c r="G39907" s="81"/>
      <c r="AU39907" s="25"/>
    </row>
    <row r="39908">
      <c r="D39908" s="10"/>
      <c r="E39908" s="10"/>
      <c r="G39908" s="81"/>
      <c r="AU39908" s="25"/>
    </row>
    <row r="39909">
      <c r="D39909" s="10"/>
      <c r="E39909" s="10"/>
      <c r="G39909" s="81"/>
      <c r="AU39909" s="25"/>
    </row>
    <row r="39910">
      <c r="D39910" s="10"/>
      <c r="E39910" s="10"/>
      <c r="G39910" s="81"/>
      <c r="AU39910" s="25"/>
    </row>
    <row r="39911">
      <c r="D39911" s="10"/>
      <c r="E39911" s="10"/>
      <c r="G39911" s="81"/>
      <c r="AU39911" s="25"/>
    </row>
    <row r="39912">
      <c r="D39912" s="10"/>
      <c r="E39912" s="10"/>
      <c r="G39912" s="81"/>
      <c r="AU39912" s="25"/>
    </row>
    <row r="39913">
      <c r="D39913" s="10"/>
      <c r="E39913" s="10"/>
      <c r="G39913" s="81"/>
      <c r="AU39913" s="25"/>
    </row>
    <row r="39914">
      <c r="D39914" s="10"/>
      <c r="E39914" s="10"/>
      <c r="G39914" s="81"/>
      <c r="AU39914" s="25"/>
    </row>
    <row r="39915">
      <c r="D39915" s="10"/>
      <c r="E39915" s="10"/>
      <c r="G39915" s="81"/>
      <c r="AU39915" s="25"/>
    </row>
    <row r="39916">
      <c r="D39916" s="10"/>
      <c r="E39916" s="10"/>
      <c r="G39916" s="81"/>
      <c r="AU39916" s="25"/>
    </row>
    <row r="39917">
      <c r="D39917" s="10"/>
      <c r="E39917" s="10"/>
      <c r="G39917" s="81"/>
      <c r="AU39917" s="25"/>
    </row>
    <row r="39918">
      <c r="D39918" s="10"/>
      <c r="E39918" s="10"/>
      <c r="G39918" s="81"/>
      <c r="AU39918" s="25"/>
    </row>
    <row r="39919">
      <c r="D39919" s="10"/>
      <c r="E39919" s="10"/>
      <c r="G39919" s="81"/>
      <c r="AU39919" s="25"/>
    </row>
    <row r="39920">
      <c r="D39920" s="10"/>
      <c r="E39920" s="10"/>
      <c r="G39920" s="81"/>
      <c r="AU39920" s="25"/>
    </row>
    <row r="39921">
      <c r="D39921" s="10"/>
      <c r="E39921" s="10"/>
      <c r="G39921" s="81"/>
      <c r="AU39921" s="25"/>
    </row>
    <row r="39922">
      <c r="D39922" s="10"/>
      <c r="E39922" s="10"/>
      <c r="G39922" s="81"/>
      <c r="AU39922" s="25"/>
    </row>
    <row r="39923">
      <c r="D39923" s="10"/>
      <c r="E39923" s="10"/>
      <c r="G39923" s="81"/>
      <c r="AU39923" s="25"/>
    </row>
    <row r="39924">
      <c r="D39924" s="10"/>
      <c r="E39924" s="10"/>
      <c r="G39924" s="81"/>
      <c r="AU39924" s="25"/>
    </row>
    <row r="39925">
      <c r="D39925" s="10"/>
      <c r="E39925" s="10"/>
      <c r="G39925" s="81"/>
      <c r="AU39925" s="25"/>
    </row>
    <row r="39926">
      <c r="D39926" s="10"/>
      <c r="E39926" s="10"/>
      <c r="G39926" s="81"/>
      <c r="AU39926" s="25"/>
    </row>
    <row r="39927">
      <c r="D39927" s="10"/>
      <c r="E39927" s="10"/>
      <c r="G39927" s="81"/>
      <c r="AU39927" s="25"/>
    </row>
    <row r="39928">
      <c r="D39928" s="10"/>
      <c r="E39928" s="10"/>
      <c r="G39928" s="81"/>
      <c r="AU39928" s="25"/>
    </row>
    <row r="39929">
      <c r="D39929" s="10"/>
      <c r="E39929" s="10"/>
      <c r="G39929" s="81"/>
      <c r="AU39929" s="25"/>
    </row>
    <row r="39930">
      <c r="D39930" s="10"/>
      <c r="E39930" s="10"/>
      <c r="G39930" s="81"/>
      <c r="AU39930" s="25"/>
    </row>
    <row r="39931">
      <c r="D39931" s="10"/>
      <c r="E39931" s="10"/>
      <c r="G39931" s="81"/>
      <c r="AU39931" s="25"/>
    </row>
    <row r="39932">
      <c r="D39932" s="10"/>
      <c r="E39932" s="10"/>
      <c r="G39932" s="81"/>
      <c r="AU39932" s="25"/>
    </row>
    <row r="39933">
      <c r="D39933" s="10"/>
      <c r="E39933" s="10"/>
      <c r="G39933" s="81"/>
      <c r="AU39933" s="25"/>
    </row>
    <row r="39934">
      <c r="D39934" s="10"/>
      <c r="E39934" s="10"/>
      <c r="G39934" s="81"/>
      <c r="AU39934" s="25"/>
    </row>
    <row r="39935">
      <c r="D39935" s="10"/>
      <c r="E39935" s="10"/>
      <c r="G39935" s="81"/>
      <c r="AU39935" s="25"/>
    </row>
    <row r="39936">
      <c r="D39936" s="10"/>
      <c r="E39936" s="10"/>
      <c r="G39936" s="81"/>
      <c r="AU39936" s="25"/>
    </row>
    <row r="39937">
      <c r="D39937" s="10"/>
      <c r="E39937" s="10"/>
      <c r="G39937" s="81"/>
      <c r="AU39937" s="25"/>
    </row>
    <row r="39938">
      <c r="D39938" s="10"/>
      <c r="E39938" s="10"/>
      <c r="G39938" s="81"/>
      <c r="AU39938" s="25"/>
    </row>
    <row r="39939">
      <c r="D39939" s="10"/>
      <c r="E39939" s="10"/>
      <c r="G39939" s="81"/>
      <c r="AU39939" s="25"/>
    </row>
    <row r="39940">
      <c r="D39940" s="10"/>
      <c r="E39940" s="10"/>
      <c r="G39940" s="81"/>
      <c r="AU39940" s="25"/>
    </row>
    <row r="39941">
      <c r="D39941" s="10"/>
      <c r="E39941" s="10"/>
      <c r="G39941" s="81"/>
      <c r="AU39941" s="25"/>
    </row>
    <row r="39942">
      <c r="D39942" s="10"/>
      <c r="E39942" s="10"/>
      <c r="G39942" s="81"/>
      <c r="AU39942" s="25"/>
    </row>
    <row r="39943">
      <c r="D39943" s="10"/>
      <c r="E39943" s="10"/>
      <c r="G39943" s="81"/>
      <c r="AU39943" s="25"/>
    </row>
    <row r="39944">
      <c r="D39944" s="10"/>
      <c r="E39944" s="10"/>
      <c r="G39944" s="81"/>
      <c r="AU39944" s="25"/>
    </row>
    <row r="39945">
      <c r="D39945" s="10"/>
      <c r="E39945" s="10"/>
      <c r="G39945" s="81"/>
      <c r="AU39945" s="25"/>
    </row>
    <row r="39946">
      <c r="D39946" s="10"/>
      <c r="E39946" s="10"/>
      <c r="G39946" s="81"/>
      <c r="AU39946" s="25"/>
    </row>
    <row r="39947">
      <c r="D39947" s="10"/>
      <c r="E39947" s="10"/>
      <c r="G39947" s="81"/>
      <c r="AU39947" s="25"/>
    </row>
    <row r="39948">
      <c r="D39948" s="10"/>
      <c r="E39948" s="10"/>
      <c r="G39948" s="81"/>
      <c r="AU39948" s="25"/>
    </row>
    <row r="39949">
      <c r="D39949" s="10"/>
      <c r="E39949" s="10"/>
      <c r="G39949" s="81"/>
      <c r="AU39949" s="25"/>
    </row>
    <row r="39950">
      <c r="D39950" s="10"/>
      <c r="E39950" s="10"/>
      <c r="G39950" s="81"/>
      <c r="AU39950" s="25"/>
    </row>
    <row r="39951">
      <c r="D39951" s="10"/>
      <c r="E39951" s="10"/>
      <c r="G39951" s="81"/>
      <c r="AU39951" s="25"/>
    </row>
    <row r="39952">
      <c r="D39952" s="10"/>
      <c r="E39952" s="10"/>
      <c r="G39952" s="81"/>
      <c r="AU39952" s="25"/>
    </row>
    <row r="39953">
      <c r="D39953" s="10"/>
      <c r="E39953" s="10"/>
      <c r="G39953" s="81"/>
      <c r="AU39953" s="25"/>
    </row>
    <row r="39954">
      <c r="D39954" s="10"/>
      <c r="E39954" s="10"/>
      <c r="G39954" s="81"/>
      <c r="AU39954" s="25"/>
    </row>
    <row r="39955">
      <c r="D39955" s="10"/>
      <c r="E39955" s="10"/>
      <c r="G39955" s="81"/>
      <c r="AU39955" s="25"/>
    </row>
    <row r="39956">
      <c r="D39956" s="10"/>
      <c r="E39956" s="10"/>
      <c r="G39956" s="81"/>
      <c r="AU39956" s="25"/>
    </row>
    <row r="39957">
      <c r="D39957" s="10"/>
      <c r="E39957" s="10"/>
      <c r="G39957" s="81"/>
      <c r="AU39957" s="25"/>
    </row>
    <row r="39958">
      <c r="D39958" s="10"/>
      <c r="E39958" s="10"/>
      <c r="G39958" s="81"/>
      <c r="AU39958" s="25"/>
    </row>
    <row r="39959">
      <c r="D39959" s="10"/>
      <c r="E39959" s="10"/>
      <c r="G39959" s="81"/>
      <c r="AU39959" s="25"/>
    </row>
    <row r="39960">
      <c r="D39960" s="10"/>
      <c r="E39960" s="10"/>
      <c r="G39960" s="81"/>
      <c r="AU39960" s="25"/>
    </row>
    <row r="39961">
      <c r="D39961" s="10"/>
      <c r="E39961" s="10"/>
      <c r="G39961" s="81"/>
      <c r="AU39961" s="25"/>
    </row>
    <row r="39962">
      <c r="D39962" s="10"/>
      <c r="E39962" s="10"/>
      <c r="G39962" s="81"/>
      <c r="AU39962" s="25"/>
    </row>
    <row r="39963">
      <c r="D39963" s="10"/>
      <c r="E39963" s="10"/>
      <c r="G39963" s="81"/>
      <c r="AU39963" s="25"/>
    </row>
    <row r="39964">
      <c r="D39964" s="10"/>
      <c r="E39964" s="10"/>
      <c r="G39964" s="81"/>
      <c r="AU39964" s="25"/>
    </row>
    <row r="39965">
      <c r="D39965" s="10"/>
      <c r="E39965" s="10"/>
      <c r="G39965" s="81"/>
      <c r="AU39965" s="25"/>
    </row>
    <row r="39966">
      <c r="D39966" s="10"/>
      <c r="E39966" s="10"/>
      <c r="G39966" s="81"/>
      <c r="AU39966" s="25"/>
    </row>
    <row r="39967">
      <c r="D39967" s="10"/>
      <c r="E39967" s="10"/>
      <c r="G39967" s="81"/>
      <c r="AU39967" s="25"/>
    </row>
    <row r="39968">
      <c r="D39968" s="10"/>
      <c r="E39968" s="10"/>
      <c r="G39968" s="81"/>
      <c r="AU39968" s="25"/>
    </row>
    <row r="39969">
      <c r="D39969" s="10"/>
      <c r="E39969" s="10"/>
      <c r="G39969" s="81"/>
      <c r="AU39969" s="25"/>
    </row>
    <row r="39970">
      <c r="D39970" s="10"/>
      <c r="E39970" s="10"/>
      <c r="G39970" s="81"/>
      <c r="AU39970" s="25"/>
    </row>
    <row r="39971">
      <c r="D39971" s="10"/>
      <c r="E39971" s="10"/>
      <c r="G39971" s="81"/>
      <c r="AU39971" s="25"/>
    </row>
    <row r="39972">
      <c r="D39972" s="10"/>
      <c r="E39972" s="10"/>
      <c r="G39972" s="81"/>
      <c r="AU39972" s="25"/>
    </row>
    <row r="39973">
      <c r="D39973" s="10"/>
      <c r="E39973" s="10"/>
      <c r="G39973" s="81"/>
      <c r="AU39973" s="25"/>
    </row>
    <row r="39974">
      <c r="D39974" s="10"/>
      <c r="E39974" s="10"/>
      <c r="G39974" s="81"/>
      <c r="AU39974" s="25"/>
    </row>
    <row r="39975">
      <c r="D39975" s="10"/>
      <c r="E39975" s="10"/>
      <c r="G39975" s="81"/>
      <c r="AU39975" s="25"/>
    </row>
    <row r="39976">
      <c r="D39976" s="10"/>
      <c r="E39976" s="10"/>
      <c r="G39976" s="81"/>
      <c r="AU39976" s="25"/>
    </row>
    <row r="39977">
      <c r="D39977" s="10"/>
      <c r="E39977" s="10"/>
      <c r="G39977" s="81"/>
      <c r="AU39977" s="25"/>
    </row>
    <row r="39978">
      <c r="D39978" s="10"/>
      <c r="E39978" s="10"/>
      <c r="G39978" s="81"/>
      <c r="AU39978" s="25"/>
    </row>
    <row r="39979">
      <c r="D39979" s="10"/>
      <c r="E39979" s="10"/>
      <c r="G39979" s="81"/>
      <c r="AU39979" s="25"/>
    </row>
    <row r="39980">
      <c r="D39980" s="10"/>
      <c r="E39980" s="10"/>
      <c r="G39980" s="81"/>
      <c r="AU39980" s="25"/>
    </row>
    <row r="39981">
      <c r="D39981" s="10"/>
      <c r="E39981" s="10"/>
      <c r="G39981" s="81"/>
      <c r="AU39981" s="25"/>
    </row>
    <row r="39982">
      <c r="D39982" s="10"/>
      <c r="E39982" s="10"/>
      <c r="G39982" s="81"/>
      <c r="AU39982" s="25"/>
    </row>
    <row r="39983">
      <c r="D39983" s="10"/>
      <c r="E39983" s="10"/>
      <c r="G39983" s="81"/>
      <c r="AU39983" s="25"/>
    </row>
    <row r="39984">
      <c r="D39984" s="10"/>
      <c r="E39984" s="10"/>
      <c r="G39984" s="81"/>
      <c r="AU39984" s="25"/>
    </row>
    <row r="39985">
      <c r="D39985" s="10"/>
      <c r="E39985" s="10"/>
      <c r="G39985" s="81"/>
      <c r="AU39985" s="25"/>
    </row>
    <row r="39986">
      <c r="D39986" s="10"/>
      <c r="E39986" s="10"/>
      <c r="G39986" s="81"/>
      <c r="AU39986" s="25"/>
    </row>
    <row r="39987">
      <c r="D39987" s="10"/>
      <c r="E39987" s="10"/>
      <c r="G39987" s="81"/>
      <c r="AU39987" s="25"/>
    </row>
    <row r="39988">
      <c r="D39988" s="10"/>
      <c r="E39988" s="10"/>
      <c r="G39988" s="81"/>
      <c r="AU39988" s="25"/>
    </row>
    <row r="39989">
      <c r="D39989" s="10"/>
      <c r="E39989" s="10"/>
      <c r="G39989" s="81"/>
      <c r="AU39989" s="25"/>
    </row>
    <row r="39990">
      <c r="D39990" s="10"/>
      <c r="E39990" s="10"/>
      <c r="G39990" s="81"/>
      <c r="AU39990" s="25"/>
    </row>
    <row r="39991">
      <c r="D39991" s="10"/>
      <c r="E39991" s="10"/>
      <c r="G39991" s="81"/>
      <c r="AU39991" s="25"/>
    </row>
    <row r="39992">
      <c r="D39992" s="10"/>
      <c r="E39992" s="10"/>
      <c r="G39992" s="81"/>
      <c r="AU39992" s="25"/>
    </row>
    <row r="39993">
      <c r="D39993" s="10"/>
      <c r="E39993" s="10"/>
      <c r="G39993" s="81"/>
      <c r="AU39993" s="25"/>
    </row>
    <row r="39994">
      <c r="D39994" s="10"/>
      <c r="E39994" s="10"/>
      <c r="G39994" s="81"/>
      <c r="AU39994" s="25"/>
    </row>
    <row r="39995">
      <c r="D39995" s="10"/>
      <c r="E39995" s="10"/>
      <c r="G39995" s="81"/>
      <c r="AU39995" s="25"/>
    </row>
    <row r="39996">
      <c r="D39996" s="10"/>
      <c r="E39996" s="10"/>
      <c r="G39996" s="81"/>
      <c r="AU39996" s="25"/>
    </row>
    <row r="39997">
      <c r="D39997" s="10"/>
      <c r="E39997" s="10"/>
      <c r="G39997" s="81"/>
      <c r="AU39997" s="25"/>
    </row>
    <row r="39998">
      <c r="D39998" s="10"/>
      <c r="E39998" s="10"/>
      <c r="G39998" s="81"/>
      <c r="AU39998" s="25"/>
    </row>
    <row r="39999">
      <c r="D39999" s="10"/>
      <c r="E39999" s="10"/>
      <c r="G39999" s="81"/>
      <c r="AU39999" s="25"/>
    </row>
    <row r="40000">
      <c r="D40000" s="10"/>
      <c r="E40000" s="10"/>
      <c r="G40000" s="81"/>
      <c r="AU40000" s="25"/>
    </row>
    <row r="40001">
      <c r="D40001" s="10"/>
      <c r="E40001" s="10"/>
      <c r="G40001" s="81"/>
      <c r="AU40001" s="25"/>
    </row>
    <row r="40002">
      <c r="D40002" s="10"/>
      <c r="E40002" s="10"/>
      <c r="G40002" s="81"/>
      <c r="AU40002" s="25"/>
    </row>
    <row r="40003">
      <c r="D40003" s="10"/>
      <c r="E40003" s="10"/>
      <c r="G40003" s="81"/>
      <c r="AU40003" s="25"/>
    </row>
    <row r="40004">
      <c r="D40004" s="10"/>
      <c r="E40004" s="10"/>
      <c r="G40004" s="81"/>
      <c r="AU40004" s="25"/>
    </row>
    <row r="40005">
      <c r="D40005" s="10"/>
      <c r="E40005" s="10"/>
      <c r="G40005" s="81"/>
      <c r="AU40005" s="25"/>
    </row>
    <row r="40006">
      <c r="D40006" s="10"/>
      <c r="E40006" s="10"/>
      <c r="G40006" s="81"/>
      <c r="AU40006" s="25"/>
    </row>
    <row r="40007">
      <c r="D40007" s="10"/>
      <c r="E40007" s="10"/>
      <c r="G40007" s="81"/>
      <c r="AU40007" s="25"/>
    </row>
    <row r="40008">
      <c r="D40008" s="10"/>
      <c r="E40008" s="10"/>
      <c r="G40008" s="81"/>
      <c r="AU40008" s="25"/>
    </row>
    <row r="40009">
      <c r="D40009" s="10"/>
      <c r="E40009" s="10"/>
      <c r="G40009" s="81"/>
      <c r="AU40009" s="25"/>
    </row>
    <row r="40010">
      <c r="D40010" s="10"/>
      <c r="E40010" s="10"/>
      <c r="G40010" s="81"/>
      <c r="AU40010" s="25"/>
    </row>
    <row r="40011">
      <c r="D40011" s="10"/>
      <c r="E40011" s="10"/>
      <c r="G40011" s="81"/>
      <c r="AU40011" s="25"/>
    </row>
    <row r="40012">
      <c r="D40012" s="10"/>
      <c r="E40012" s="10"/>
      <c r="G40012" s="81"/>
      <c r="AU40012" s="25"/>
    </row>
    <row r="40013">
      <c r="D40013" s="10"/>
      <c r="E40013" s="10"/>
      <c r="G40013" s="81"/>
      <c r="AU40013" s="25"/>
    </row>
    <row r="40014">
      <c r="D40014" s="10"/>
      <c r="E40014" s="10"/>
      <c r="G40014" s="81"/>
      <c r="AU40014" s="25"/>
    </row>
    <row r="40015">
      <c r="D40015" s="10"/>
      <c r="E40015" s="10"/>
      <c r="G40015" s="81"/>
      <c r="AU40015" s="25"/>
    </row>
    <row r="40016">
      <c r="D40016" s="10"/>
      <c r="E40016" s="10"/>
      <c r="G40016" s="81"/>
      <c r="AU40016" s="25"/>
    </row>
    <row r="40017">
      <c r="D40017" s="10"/>
      <c r="E40017" s="10"/>
      <c r="G40017" s="81"/>
      <c r="AU40017" s="25"/>
    </row>
    <row r="40018">
      <c r="D40018" s="10"/>
      <c r="E40018" s="10"/>
      <c r="G40018" s="81"/>
      <c r="AU40018" s="25"/>
    </row>
    <row r="40019">
      <c r="D40019" s="10"/>
      <c r="E40019" s="10"/>
      <c r="G40019" s="81"/>
      <c r="AU40019" s="25"/>
    </row>
    <row r="40020">
      <c r="D40020" s="10"/>
      <c r="E40020" s="10"/>
      <c r="G40020" s="81"/>
      <c r="AU40020" s="25"/>
    </row>
    <row r="40021">
      <c r="D40021" s="10"/>
      <c r="E40021" s="10"/>
      <c r="G40021" s="81"/>
      <c r="AU40021" s="25"/>
    </row>
    <row r="40022">
      <c r="D40022" s="10"/>
      <c r="E40022" s="10"/>
      <c r="G40022" s="81"/>
      <c r="AU40022" s="25"/>
    </row>
    <row r="40023">
      <c r="D40023" s="10"/>
      <c r="E40023" s="10"/>
      <c r="G40023" s="81"/>
      <c r="AU40023" s="25"/>
    </row>
    <row r="40024">
      <c r="D40024" s="10"/>
      <c r="E40024" s="10"/>
      <c r="G40024" s="81"/>
      <c r="AU40024" s="25"/>
    </row>
    <row r="40025">
      <c r="D40025" s="10"/>
      <c r="E40025" s="10"/>
      <c r="G40025" s="81"/>
      <c r="AU40025" s="25"/>
    </row>
    <row r="40026">
      <c r="D40026" s="10"/>
      <c r="E40026" s="10"/>
      <c r="G40026" s="81"/>
      <c r="AU40026" s="25"/>
    </row>
    <row r="40027">
      <c r="D40027" s="10"/>
      <c r="E40027" s="10"/>
      <c r="G40027" s="81"/>
      <c r="AU40027" s="25"/>
    </row>
    <row r="40028">
      <c r="D40028" s="10"/>
      <c r="E40028" s="10"/>
      <c r="G40028" s="81"/>
      <c r="AU40028" s="25"/>
    </row>
    <row r="40029">
      <c r="D40029" s="10"/>
      <c r="E40029" s="10"/>
      <c r="G40029" s="81"/>
      <c r="AU40029" s="25"/>
    </row>
    <row r="40030">
      <c r="D40030" s="10"/>
      <c r="E40030" s="10"/>
      <c r="G40030" s="81"/>
      <c r="AU40030" s="25"/>
    </row>
    <row r="40031">
      <c r="D40031" s="10"/>
      <c r="E40031" s="10"/>
      <c r="G40031" s="81"/>
      <c r="AU40031" s="25"/>
    </row>
    <row r="40032">
      <c r="D40032" s="10"/>
      <c r="E40032" s="10"/>
      <c r="G40032" s="81"/>
      <c r="AU40032" s="25"/>
    </row>
    <row r="40033">
      <c r="D40033" s="10"/>
      <c r="E40033" s="10"/>
      <c r="G40033" s="81"/>
      <c r="AU40033" s="25"/>
    </row>
    <row r="40034">
      <c r="D40034" s="10"/>
      <c r="E40034" s="10"/>
      <c r="G40034" s="81"/>
      <c r="AU40034" s="25"/>
    </row>
    <row r="40035">
      <c r="D40035" s="10"/>
      <c r="E40035" s="10"/>
      <c r="G40035" s="81"/>
      <c r="AU40035" s="25"/>
    </row>
    <row r="40036">
      <c r="D40036" s="10"/>
      <c r="E40036" s="10"/>
      <c r="G40036" s="81"/>
      <c r="AU40036" s="25"/>
    </row>
    <row r="40037">
      <c r="D40037" s="10"/>
      <c r="E40037" s="10"/>
      <c r="G40037" s="81"/>
      <c r="AU40037" s="25"/>
    </row>
    <row r="40038">
      <c r="D40038" s="10"/>
      <c r="E40038" s="10"/>
      <c r="G40038" s="81"/>
      <c r="AU40038" s="25"/>
    </row>
    <row r="40039">
      <c r="D40039" s="10"/>
      <c r="E40039" s="10"/>
      <c r="G40039" s="81"/>
      <c r="AU40039" s="25"/>
    </row>
    <row r="40040">
      <c r="D40040" s="10"/>
      <c r="E40040" s="10"/>
      <c r="G40040" s="81"/>
      <c r="AU40040" s="25"/>
    </row>
    <row r="40041">
      <c r="D40041" s="10"/>
      <c r="E40041" s="10"/>
      <c r="G40041" s="81"/>
      <c r="AU40041" s="25"/>
    </row>
    <row r="40042">
      <c r="D40042" s="10"/>
      <c r="E40042" s="10"/>
      <c r="G40042" s="81"/>
      <c r="AU40042" s="25"/>
    </row>
    <row r="40043">
      <c r="D40043" s="10"/>
      <c r="E40043" s="10"/>
      <c r="G40043" s="81"/>
      <c r="AU40043" s="25"/>
    </row>
    <row r="40044">
      <c r="D40044" s="10"/>
      <c r="E40044" s="10"/>
      <c r="G40044" s="81"/>
      <c r="AU40044" s="25"/>
    </row>
    <row r="40045">
      <c r="D40045" s="10"/>
      <c r="E40045" s="10"/>
      <c r="G40045" s="81"/>
      <c r="AU40045" s="25"/>
    </row>
    <row r="40046">
      <c r="D40046" s="10"/>
      <c r="E40046" s="10"/>
      <c r="G40046" s="81"/>
      <c r="AU40046" s="25"/>
    </row>
    <row r="40047">
      <c r="D40047" s="10"/>
      <c r="E40047" s="10"/>
      <c r="G40047" s="81"/>
      <c r="AU40047" s="25"/>
    </row>
    <row r="40048">
      <c r="D40048" s="10"/>
      <c r="E40048" s="10"/>
      <c r="G40048" s="81"/>
      <c r="AU40048" s="25"/>
    </row>
    <row r="40049">
      <c r="D40049" s="10"/>
      <c r="E40049" s="10"/>
      <c r="G40049" s="81"/>
      <c r="AU40049" s="25"/>
    </row>
    <row r="40050">
      <c r="D40050" s="10"/>
      <c r="E40050" s="10"/>
      <c r="G40050" s="81"/>
      <c r="AU40050" s="25"/>
    </row>
    <row r="40051">
      <c r="D40051" s="10"/>
      <c r="E40051" s="10"/>
      <c r="G40051" s="81"/>
      <c r="AU40051" s="25"/>
    </row>
    <row r="40052">
      <c r="D40052" s="10"/>
      <c r="E40052" s="10"/>
      <c r="G40052" s="81"/>
      <c r="AU40052" s="25"/>
    </row>
    <row r="40053">
      <c r="D40053" s="10"/>
      <c r="E40053" s="10"/>
      <c r="G40053" s="81"/>
      <c r="AU40053" s="25"/>
    </row>
    <row r="40054">
      <c r="D40054" s="10"/>
      <c r="E40054" s="10"/>
      <c r="G40054" s="81"/>
      <c r="AU40054" s="25"/>
    </row>
    <row r="40055">
      <c r="D40055" s="10"/>
      <c r="E40055" s="10"/>
      <c r="G40055" s="81"/>
      <c r="AU40055" s="25"/>
    </row>
    <row r="40056">
      <c r="D40056" s="10"/>
      <c r="E40056" s="10"/>
      <c r="G40056" s="81"/>
      <c r="AU40056" s="25"/>
    </row>
    <row r="40057">
      <c r="D40057" s="10"/>
      <c r="E40057" s="10"/>
      <c r="G40057" s="81"/>
      <c r="AU40057" s="25"/>
    </row>
    <row r="40058">
      <c r="D40058" s="10"/>
      <c r="E40058" s="10"/>
      <c r="G40058" s="81"/>
      <c r="AU40058" s="25"/>
    </row>
    <row r="40059">
      <c r="D40059" s="10"/>
      <c r="E40059" s="10"/>
      <c r="G40059" s="81"/>
      <c r="AU40059" s="25"/>
    </row>
    <row r="40060">
      <c r="D40060" s="10"/>
      <c r="E40060" s="10"/>
      <c r="G40060" s="81"/>
      <c r="AU40060" s="25"/>
    </row>
    <row r="40061">
      <c r="D40061" s="10"/>
      <c r="E40061" s="10"/>
      <c r="G40061" s="81"/>
      <c r="AU40061" s="25"/>
    </row>
    <row r="40062">
      <c r="D40062" s="10"/>
      <c r="E40062" s="10"/>
      <c r="G40062" s="81"/>
      <c r="AU40062" s="25"/>
    </row>
    <row r="40063">
      <c r="D40063" s="10"/>
      <c r="E40063" s="10"/>
      <c r="G40063" s="81"/>
      <c r="AU40063" s="25"/>
    </row>
    <row r="40064">
      <c r="D40064" s="10"/>
      <c r="E40064" s="10"/>
      <c r="G40064" s="81"/>
      <c r="AU40064" s="25"/>
    </row>
    <row r="40065">
      <c r="D40065" s="10"/>
      <c r="E40065" s="10"/>
      <c r="G40065" s="81"/>
      <c r="AU40065" s="25"/>
    </row>
    <row r="40066">
      <c r="D40066" s="10"/>
      <c r="E40066" s="10"/>
      <c r="G40066" s="81"/>
      <c r="AU40066" s="25"/>
    </row>
    <row r="40067">
      <c r="D40067" s="10"/>
      <c r="E40067" s="10"/>
      <c r="G40067" s="81"/>
      <c r="AU40067" s="25"/>
    </row>
    <row r="40068">
      <c r="D40068" s="10"/>
      <c r="E40068" s="10"/>
      <c r="G40068" s="81"/>
      <c r="AU40068" s="25"/>
    </row>
    <row r="40069">
      <c r="D40069" s="10"/>
      <c r="E40069" s="10"/>
      <c r="G40069" s="81"/>
      <c r="AU40069" s="25"/>
    </row>
    <row r="40070">
      <c r="D40070" s="10"/>
      <c r="E40070" s="10"/>
      <c r="G40070" s="81"/>
      <c r="AU40070" s="25"/>
    </row>
    <row r="40071">
      <c r="D40071" s="10"/>
      <c r="E40071" s="10"/>
      <c r="G40071" s="81"/>
      <c r="AU40071" s="25"/>
    </row>
    <row r="40072">
      <c r="D40072" s="10"/>
      <c r="E40072" s="10"/>
      <c r="G40072" s="81"/>
      <c r="AU40072" s="25"/>
    </row>
    <row r="40073">
      <c r="D40073" s="10"/>
      <c r="E40073" s="10"/>
      <c r="G40073" s="81"/>
      <c r="AU40073" s="25"/>
    </row>
    <row r="40074">
      <c r="D40074" s="10"/>
      <c r="E40074" s="10"/>
      <c r="G40074" s="81"/>
      <c r="AU40074" s="25"/>
    </row>
    <row r="40075">
      <c r="D40075" s="10"/>
      <c r="E40075" s="10"/>
      <c r="G40075" s="81"/>
      <c r="AU40075" s="25"/>
    </row>
    <row r="40076">
      <c r="D40076" s="10"/>
      <c r="E40076" s="10"/>
      <c r="G40076" s="81"/>
      <c r="AU40076" s="25"/>
    </row>
    <row r="40077">
      <c r="D40077" s="10"/>
      <c r="E40077" s="10"/>
      <c r="G40077" s="81"/>
      <c r="AU40077" s="25"/>
    </row>
    <row r="40078">
      <c r="D40078" s="10"/>
      <c r="E40078" s="10"/>
      <c r="G40078" s="81"/>
      <c r="AU40078" s="25"/>
    </row>
    <row r="40079">
      <c r="D40079" s="10"/>
      <c r="E40079" s="10"/>
      <c r="G40079" s="81"/>
      <c r="AU40079" s="25"/>
    </row>
    <row r="40080">
      <c r="D40080" s="10"/>
      <c r="E40080" s="10"/>
      <c r="G40080" s="81"/>
      <c r="AU40080" s="25"/>
    </row>
    <row r="40081">
      <c r="D40081" s="10"/>
      <c r="E40081" s="10"/>
      <c r="G40081" s="81"/>
      <c r="AU40081" s="25"/>
    </row>
    <row r="40082">
      <c r="D40082" s="10"/>
      <c r="E40082" s="10"/>
      <c r="G40082" s="81"/>
      <c r="AU40082" s="25"/>
    </row>
    <row r="40083">
      <c r="D40083" s="10"/>
      <c r="E40083" s="10"/>
      <c r="G40083" s="81"/>
      <c r="AU40083" s="25"/>
    </row>
    <row r="40084">
      <c r="D40084" s="10"/>
      <c r="E40084" s="10"/>
      <c r="G40084" s="81"/>
      <c r="AU40084" s="25"/>
    </row>
    <row r="40085">
      <c r="D40085" s="10"/>
      <c r="E40085" s="10"/>
      <c r="G40085" s="81"/>
      <c r="AU40085" s="25"/>
    </row>
    <row r="40086">
      <c r="D40086" s="10"/>
      <c r="E40086" s="10"/>
      <c r="G40086" s="81"/>
      <c r="AU40086" s="25"/>
    </row>
    <row r="40087">
      <c r="D40087" s="10"/>
      <c r="E40087" s="10"/>
      <c r="G40087" s="81"/>
      <c r="AU40087" s="25"/>
    </row>
    <row r="40088">
      <c r="D40088" s="10"/>
      <c r="E40088" s="10"/>
      <c r="G40088" s="81"/>
      <c r="AU40088" s="25"/>
    </row>
    <row r="40089">
      <c r="D40089" s="10"/>
      <c r="E40089" s="10"/>
      <c r="G40089" s="81"/>
      <c r="AU40089" s="25"/>
    </row>
    <row r="40090">
      <c r="D40090" s="10"/>
      <c r="E40090" s="10"/>
      <c r="G40090" s="81"/>
      <c r="AU40090" s="25"/>
    </row>
    <row r="40091">
      <c r="D40091" s="10"/>
      <c r="E40091" s="10"/>
      <c r="G40091" s="81"/>
      <c r="AU40091" s="25"/>
    </row>
    <row r="40092">
      <c r="D40092" s="10"/>
      <c r="E40092" s="10"/>
      <c r="G40092" s="81"/>
      <c r="AU40092" s="25"/>
    </row>
    <row r="40093">
      <c r="D40093" s="10"/>
      <c r="E40093" s="10"/>
      <c r="G40093" s="81"/>
      <c r="AU40093" s="25"/>
    </row>
    <row r="40094">
      <c r="D40094" s="10"/>
      <c r="E40094" s="10"/>
      <c r="G40094" s="81"/>
      <c r="AU40094" s="25"/>
    </row>
    <row r="40095">
      <c r="D40095" s="10"/>
      <c r="E40095" s="10"/>
      <c r="G40095" s="81"/>
      <c r="AU40095" s="25"/>
    </row>
    <row r="40096">
      <c r="D40096" s="10"/>
      <c r="E40096" s="10"/>
      <c r="G40096" s="81"/>
      <c r="AU40096" s="25"/>
    </row>
    <row r="40097">
      <c r="D40097" s="10"/>
      <c r="E40097" s="10"/>
      <c r="G40097" s="81"/>
      <c r="AU40097" s="25"/>
    </row>
    <row r="40098">
      <c r="D40098" s="10"/>
      <c r="E40098" s="10"/>
      <c r="G40098" s="81"/>
      <c r="AU40098" s="25"/>
    </row>
    <row r="40099">
      <c r="D40099" s="10"/>
      <c r="E40099" s="10"/>
      <c r="G40099" s="81"/>
      <c r="AU40099" s="25"/>
    </row>
    <row r="40100">
      <c r="D40100" s="10"/>
      <c r="E40100" s="10"/>
      <c r="G40100" s="81"/>
      <c r="AU40100" s="25"/>
    </row>
    <row r="40101">
      <c r="D40101" s="10"/>
      <c r="E40101" s="10"/>
      <c r="G40101" s="81"/>
      <c r="AU40101" s="25"/>
    </row>
    <row r="40102">
      <c r="D40102" s="10"/>
      <c r="E40102" s="10"/>
      <c r="G40102" s="81"/>
      <c r="AU40102" s="25"/>
    </row>
    <row r="40103">
      <c r="D40103" s="10"/>
      <c r="E40103" s="10"/>
      <c r="G40103" s="81"/>
      <c r="AU40103" s="25"/>
    </row>
    <row r="40104">
      <c r="D40104" s="10"/>
      <c r="E40104" s="10"/>
      <c r="G40104" s="81"/>
      <c r="AU40104" s="25"/>
    </row>
    <row r="40105">
      <c r="D40105" s="10"/>
      <c r="E40105" s="10"/>
      <c r="G40105" s="81"/>
      <c r="AU40105" s="25"/>
    </row>
    <row r="40106">
      <c r="D40106" s="10"/>
      <c r="E40106" s="10"/>
      <c r="G40106" s="81"/>
      <c r="AU40106" s="25"/>
    </row>
    <row r="40107">
      <c r="D40107" s="10"/>
      <c r="E40107" s="10"/>
      <c r="G40107" s="81"/>
      <c r="AU40107" s="25"/>
    </row>
    <row r="40108">
      <c r="D40108" s="10"/>
      <c r="E40108" s="10"/>
      <c r="G40108" s="81"/>
      <c r="AU40108" s="25"/>
    </row>
    <row r="40109">
      <c r="D40109" s="10"/>
      <c r="E40109" s="10"/>
      <c r="G40109" s="81"/>
      <c r="AU40109" s="25"/>
    </row>
    <row r="40110">
      <c r="D40110" s="10"/>
      <c r="E40110" s="10"/>
      <c r="G40110" s="81"/>
      <c r="AU40110" s="25"/>
    </row>
    <row r="40111">
      <c r="D40111" s="10"/>
      <c r="E40111" s="10"/>
      <c r="G40111" s="81"/>
      <c r="AU40111" s="25"/>
    </row>
    <row r="40112">
      <c r="D40112" s="10"/>
      <c r="E40112" s="10"/>
      <c r="G40112" s="81"/>
      <c r="AU40112" s="25"/>
    </row>
    <row r="40113">
      <c r="D40113" s="10"/>
      <c r="E40113" s="10"/>
      <c r="G40113" s="81"/>
      <c r="AU40113" s="25"/>
    </row>
    <row r="40114">
      <c r="D40114" s="10"/>
      <c r="E40114" s="10"/>
      <c r="G40114" s="81"/>
      <c r="AU40114" s="25"/>
    </row>
    <row r="40115">
      <c r="D40115" s="10"/>
      <c r="E40115" s="10"/>
      <c r="G40115" s="81"/>
      <c r="AU40115" s="25"/>
    </row>
    <row r="40116">
      <c r="D40116" s="10"/>
      <c r="E40116" s="10"/>
      <c r="G40116" s="81"/>
      <c r="AU40116" s="25"/>
    </row>
    <row r="40117">
      <c r="D40117" s="10"/>
      <c r="E40117" s="10"/>
      <c r="G40117" s="81"/>
      <c r="AU40117" s="25"/>
    </row>
    <row r="40118">
      <c r="D40118" s="10"/>
      <c r="E40118" s="10"/>
      <c r="G40118" s="81"/>
      <c r="AU40118" s="25"/>
    </row>
    <row r="40119">
      <c r="D40119" s="10"/>
      <c r="E40119" s="10"/>
      <c r="G40119" s="81"/>
      <c r="AU40119" s="25"/>
    </row>
    <row r="40120">
      <c r="D40120" s="10"/>
      <c r="E40120" s="10"/>
      <c r="G40120" s="81"/>
      <c r="AU40120" s="25"/>
    </row>
    <row r="40121">
      <c r="D40121" s="10"/>
      <c r="E40121" s="10"/>
      <c r="G40121" s="81"/>
      <c r="AU40121" s="25"/>
    </row>
    <row r="40122">
      <c r="D40122" s="10"/>
      <c r="E40122" s="10"/>
      <c r="G40122" s="81"/>
      <c r="AU40122" s="25"/>
    </row>
    <row r="40123">
      <c r="D40123" s="10"/>
      <c r="E40123" s="10"/>
      <c r="G40123" s="81"/>
      <c r="AU40123" s="25"/>
    </row>
    <row r="40124">
      <c r="D40124" s="10"/>
      <c r="E40124" s="10"/>
      <c r="G40124" s="81"/>
      <c r="AU40124" s="25"/>
    </row>
    <row r="40125">
      <c r="D40125" s="10"/>
      <c r="E40125" s="10"/>
      <c r="G40125" s="81"/>
      <c r="AU40125" s="25"/>
    </row>
    <row r="40126">
      <c r="D40126" s="10"/>
      <c r="E40126" s="10"/>
      <c r="G40126" s="81"/>
      <c r="AU40126" s="25"/>
    </row>
    <row r="40127">
      <c r="D40127" s="10"/>
      <c r="E40127" s="10"/>
      <c r="G40127" s="81"/>
      <c r="AU40127" s="25"/>
    </row>
    <row r="40128">
      <c r="D40128" s="10"/>
      <c r="E40128" s="10"/>
      <c r="G40128" s="81"/>
      <c r="AU40128" s="25"/>
    </row>
    <row r="40129">
      <c r="D40129" s="10"/>
      <c r="E40129" s="10"/>
      <c r="G40129" s="81"/>
      <c r="AU40129" s="25"/>
    </row>
    <row r="40130">
      <c r="D40130" s="10"/>
      <c r="E40130" s="10"/>
      <c r="G40130" s="81"/>
      <c r="AU40130" s="25"/>
    </row>
    <row r="40131">
      <c r="D40131" s="10"/>
      <c r="E40131" s="10"/>
      <c r="G40131" s="81"/>
      <c r="AU40131" s="25"/>
    </row>
    <row r="40132">
      <c r="D40132" s="10"/>
      <c r="E40132" s="10"/>
      <c r="G40132" s="81"/>
      <c r="AU40132" s="25"/>
    </row>
    <row r="40133">
      <c r="D40133" s="10"/>
      <c r="E40133" s="10"/>
      <c r="G40133" s="81"/>
      <c r="AU40133" s="25"/>
    </row>
    <row r="40134">
      <c r="D40134" s="10"/>
      <c r="E40134" s="10"/>
      <c r="G40134" s="81"/>
      <c r="AU40134" s="25"/>
    </row>
    <row r="40135">
      <c r="D40135" s="10"/>
      <c r="E40135" s="10"/>
      <c r="G40135" s="81"/>
      <c r="AU40135" s="25"/>
    </row>
    <row r="40136">
      <c r="D40136" s="10"/>
      <c r="E40136" s="10"/>
      <c r="G40136" s="81"/>
      <c r="AU40136" s="25"/>
    </row>
    <row r="40137">
      <c r="D40137" s="10"/>
      <c r="E40137" s="10"/>
      <c r="G40137" s="81"/>
      <c r="AU40137" s="25"/>
    </row>
    <row r="40138">
      <c r="D40138" s="10"/>
      <c r="E40138" s="10"/>
      <c r="G40138" s="81"/>
      <c r="AU40138" s="25"/>
    </row>
    <row r="40139">
      <c r="D40139" s="10"/>
      <c r="E40139" s="10"/>
      <c r="G40139" s="81"/>
      <c r="AU40139" s="25"/>
    </row>
    <row r="40140">
      <c r="D40140" s="10"/>
      <c r="E40140" s="10"/>
      <c r="G40140" s="81"/>
      <c r="AU40140" s="25"/>
    </row>
    <row r="40141">
      <c r="D40141" s="10"/>
      <c r="E40141" s="10"/>
      <c r="G40141" s="81"/>
      <c r="AU40141" s="25"/>
    </row>
    <row r="40142">
      <c r="D40142" s="10"/>
      <c r="E40142" s="10"/>
      <c r="G40142" s="81"/>
      <c r="AU40142" s="25"/>
    </row>
    <row r="40143">
      <c r="D40143" s="10"/>
      <c r="E40143" s="10"/>
      <c r="G40143" s="81"/>
      <c r="AU40143" s="25"/>
    </row>
    <row r="40144">
      <c r="D40144" s="10"/>
      <c r="E40144" s="10"/>
      <c r="G40144" s="81"/>
      <c r="AU40144" s="25"/>
    </row>
    <row r="40145">
      <c r="D40145" s="10"/>
      <c r="E40145" s="10"/>
      <c r="G40145" s="81"/>
      <c r="AU40145" s="25"/>
    </row>
    <row r="40146">
      <c r="D40146" s="10"/>
      <c r="E40146" s="10"/>
      <c r="G40146" s="81"/>
      <c r="AU40146" s="25"/>
    </row>
    <row r="40147">
      <c r="D40147" s="10"/>
      <c r="E40147" s="10"/>
      <c r="G40147" s="81"/>
      <c r="AU40147" s="25"/>
    </row>
    <row r="40148">
      <c r="D40148" s="10"/>
      <c r="E40148" s="10"/>
      <c r="G40148" s="81"/>
      <c r="AU40148" s="25"/>
    </row>
    <row r="40149">
      <c r="D40149" s="10"/>
      <c r="E40149" s="10"/>
      <c r="G40149" s="81"/>
      <c r="AU40149" s="25"/>
    </row>
    <row r="40150">
      <c r="D40150" s="10"/>
      <c r="E40150" s="10"/>
      <c r="G40150" s="81"/>
      <c r="AU40150" s="25"/>
    </row>
    <row r="40151">
      <c r="D40151" s="10"/>
      <c r="E40151" s="10"/>
      <c r="G40151" s="81"/>
      <c r="AU40151" s="25"/>
    </row>
    <row r="40152">
      <c r="D40152" s="10"/>
      <c r="E40152" s="10"/>
      <c r="G40152" s="81"/>
      <c r="AU40152" s="25"/>
    </row>
    <row r="40153">
      <c r="D40153" s="10"/>
      <c r="E40153" s="10"/>
      <c r="G40153" s="81"/>
      <c r="AU40153" s="25"/>
    </row>
    <row r="40154">
      <c r="D40154" s="10"/>
      <c r="E40154" s="10"/>
      <c r="G40154" s="81"/>
      <c r="AU40154" s="25"/>
    </row>
    <row r="40155">
      <c r="D40155" s="10"/>
      <c r="E40155" s="10"/>
      <c r="G40155" s="81"/>
      <c r="AU40155" s="25"/>
    </row>
    <row r="40156">
      <c r="D40156" s="10"/>
      <c r="E40156" s="10"/>
      <c r="G40156" s="81"/>
      <c r="AU40156" s="25"/>
    </row>
    <row r="40157">
      <c r="D40157" s="10"/>
      <c r="E40157" s="10"/>
      <c r="G40157" s="81"/>
      <c r="AU40157" s="25"/>
    </row>
    <row r="40158">
      <c r="D40158" s="10"/>
      <c r="E40158" s="10"/>
      <c r="G40158" s="81"/>
      <c r="AU40158" s="25"/>
    </row>
    <row r="40159">
      <c r="D40159" s="10"/>
      <c r="E40159" s="10"/>
      <c r="G40159" s="81"/>
      <c r="AU40159" s="25"/>
    </row>
    <row r="40160">
      <c r="D40160" s="10"/>
      <c r="E40160" s="10"/>
      <c r="G40160" s="81"/>
      <c r="AU40160" s="25"/>
    </row>
    <row r="40161">
      <c r="D40161" s="10"/>
      <c r="E40161" s="10"/>
      <c r="G40161" s="81"/>
      <c r="AU40161" s="25"/>
    </row>
    <row r="40162">
      <c r="D40162" s="10"/>
      <c r="E40162" s="10"/>
      <c r="G40162" s="81"/>
      <c r="AU40162" s="25"/>
    </row>
    <row r="40163">
      <c r="D40163" s="10"/>
      <c r="E40163" s="10"/>
      <c r="G40163" s="81"/>
      <c r="AU40163" s="25"/>
    </row>
    <row r="40164">
      <c r="D40164" s="10"/>
      <c r="E40164" s="10"/>
      <c r="G40164" s="81"/>
      <c r="AU40164" s="25"/>
    </row>
    <row r="40165">
      <c r="D40165" s="10"/>
      <c r="E40165" s="10"/>
      <c r="G40165" s="81"/>
      <c r="AU40165" s="25"/>
    </row>
    <row r="40166">
      <c r="D40166" s="10"/>
      <c r="E40166" s="10"/>
      <c r="G40166" s="81"/>
      <c r="AU40166" s="25"/>
    </row>
    <row r="40167">
      <c r="D40167" s="10"/>
      <c r="E40167" s="10"/>
      <c r="G40167" s="81"/>
      <c r="AU40167" s="25"/>
    </row>
    <row r="40168">
      <c r="D40168" s="10"/>
      <c r="E40168" s="10"/>
      <c r="G40168" s="81"/>
      <c r="AU40168" s="25"/>
    </row>
    <row r="40169">
      <c r="D40169" s="10"/>
      <c r="E40169" s="10"/>
      <c r="G40169" s="81"/>
      <c r="AU40169" s="25"/>
    </row>
    <row r="40170">
      <c r="D40170" s="10"/>
      <c r="E40170" s="10"/>
      <c r="G40170" s="81"/>
      <c r="AU40170" s="25"/>
    </row>
    <row r="40171">
      <c r="D40171" s="10"/>
      <c r="E40171" s="10"/>
      <c r="G40171" s="81"/>
      <c r="AU40171" s="25"/>
    </row>
    <row r="40172">
      <c r="D40172" s="10"/>
      <c r="E40172" s="10"/>
      <c r="G40172" s="81"/>
      <c r="AU40172" s="25"/>
    </row>
    <row r="40173">
      <c r="D40173" s="10"/>
      <c r="E40173" s="10"/>
      <c r="G40173" s="81"/>
      <c r="AU40173" s="25"/>
    </row>
    <row r="40174">
      <c r="D40174" s="10"/>
      <c r="E40174" s="10"/>
      <c r="G40174" s="81"/>
      <c r="AU40174" s="25"/>
    </row>
    <row r="40175">
      <c r="D40175" s="10"/>
      <c r="E40175" s="10"/>
      <c r="G40175" s="81"/>
      <c r="AU40175" s="25"/>
    </row>
    <row r="40176">
      <c r="D40176" s="10"/>
      <c r="E40176" s="10"/>
      <c r="G40176" s="81"/>
      <c r="AU40176" s="25"/>
    </row>
    <row r="40177">
      <c r="D40177" s="10"/>
      <c r="E40177" s="10"/>
      <c r="G40177" s="81"/>
      <c r="AU40177" s="25"/>
    </row>
    <row r="40178">
      <c r="D40178" s="10"/>
      <c r="E40178" s="10"/>
      <c r="G40178" s="81"/>
      <c r="AU40178" s="25"/>
    </row>
    <row r="40179">
      <c r="D40179" s="10"/>
      <c r="E40179" s="10"/>
      <c r="G40179" s="81"/>
      <c r="AU40179" s="25"/>
    </row>
    <row r="40180">
      <c r="D40180" s="10"/>
      <c r="E40180" s="10"/>
      <c r="G40180" s="81"/>
      <c r="AU40180" s="25"/>
    </row>
    <row r="40181">
      <c r="D40181" s="10"/>
      <c r="E40181" s="10"/>
      <c r="G40181" s="81"/>
      <c r="AU40181" s="25"/>
    </row>
    <row r="40182">
      <c r="D40182" s="10"/>
      <c r="E40182" s="10"/>
      <c r="G40182" s="81"/>
      <c r="AU40182" s="25"/>
    </row>
    <row r="40183">
      <c r="D40183" s="10"/>
      <c r="E40183" s="10"/>
      <c r="G40183" s="81"/>
      <c r="AU40183" s="25"/>
    </row>
    <row r="40184">
      <c r="D40184" s="10"/>
      <c r="E40184" s="10"/>
      <c r="G40184" s="81"/>
      <c r="AU40184" s="25"/>
    </row>
    <row r="40185">
      <c r="D40185" s="10"/>
      <c r="E40185" s="10"/>
      <c r="G40185" s="81"/>
      <c r="AU40185" s="25"/>
    </row>
    <row r="40186">
      <c r="D40186" s="10"/>
      <c r="E40186" s="10"/>
      <c r="G40186" s="81"/>
      <c r="AU40186" s="25"/>
    </row>
    <row r="40187">
      <c r="D40187" s="10"/>
      <c r="E40187" s="10"/>
      <c r="G40187" s="81"/>
      <c r="AU40187" s="25"/>
    </row>
    <row r="40188">
      <c r="D40188" s="10"/>
      <c r="E40188" s="10"/>
      <c r="G40188" s="81"/>
      <c r="AU40188" s="25"/>
    </row>
    <row r="40189">
      <c r="D40189" s="10"/>
      <c r="E40189" s="10"/>
      <c r="G40189" s="81"/>
      <c r="AU40189" s="25"/>
    </row>
    <row r="40190">
      <c r="D40190" s="10"/>
      <c r="E40190" s="10"/>
      <c r="G40190" s="81"/>
      <c r="AU40190" s="25"/>
    </row>
    <row r="40191">
      <c r="D40191" s="10"/>
      <c r="E40191" s="10"/>
      <c r="G40191" s="81"/>
      <c r="AU40191" s="25"/>
    </row>
    <row r="40192">
      <c r="D40192" s="10"/>
      <c r="E40192" s="10"/>
      <c r="G40192" s="81"/>
      <c r="AU40192" s="25"/>
    </row>
    <row r="40193">
      <c r="D40193" s="10"/>
      <c r="E40193" s="10"/>
      <c r="G40193" s="81"/>
      <c r="AU40193" s="25"/>
    </row>
    <row r="40194">
      <c r="D40194" s="10"/>
      <c r="E40194" s="10"/>
      <c r="G40194" s="81"/>
      <c r="AU40194" s="25"/>
    </row>
    <row r="40195">
      <c r="D40195" s="10"/>
      <c r="E40195" s="10"/>
      <c r="G40195" s="81"/>
      <c r="AU40195" s="25"/>
    </row>
    <row r="40196">
      <c r="D40196" s="10"/>
      <c r="E40196" s="10"/>
      <c r="G40196" s="81"/>
      <c r="AU40196" s="25"/>
    </row>
    <row r="40197">
      <c r="D40197" s="10"/>
      <c r="E40197" s="10"/>
      <c r="G40197" s="81"/>
      <c r="AU40197" s="25"/>
    </row>
    <row r="40198">
      <c r="D40198" s="10"/>
      <c r="E40198" s="10"/>
      <c r="G40198" s="81"/>
      <c r="AU40198" s="25"/>
    </row>
    <row r="40199">
      <c r="D40199" s="10"/>
      <c r="E40199" s="10"/>
      <c r="G40199" s="81"/>
      <c r="AU40199" s="25"/>
    </row>
    <row r="40200">
      <c r="D40200" s="10"/>
      <c r="E40200" s="10"/>
      <c r="G40200" s="81"/>
      <c r="AU40200" s="25"/>
    </row>
    <row r="40201">
      <c r="D40201" s="10"/>
      <c r="E40201" s="10"/>
      <c r="G40201" s="81"/>
      <c r="AU40201" s="25"/>
    </row>
    <row r="40202">
      <c r="D40202" s="10"/>
      <c r="E40202" s="10"/>
      <c r="G40202" s="81"/>
      <c r="AU40202" s="25"/>
    </row>
    <row r="40203">
      <c r="D40203" s="10"/>
      <c r="E40203" s="10"/>
      <c r="G40203" s="81"/>
      <c r="AU40203" s="25"/>
    </row>
    <row r="40204">
      <c r="D40204" s="10"/>
      <c r="E40204" s="10"/>
      <c r="G40204" s="81"/>
      <c r="AU40204" s="25"/>
    </row>
    <row r="40205">
      <c r="D40205" s="10"/>
      <c r="E40205" s="10"/>
      <c r="G40205" s="81"/>
      <c r="AU40205" s="25"/>
    </row>
    <row r="40206">
      <c r="D40206" s="10"/>
      <c r="E40206" s="10"/>
      <c r="G40206" s="81"/>
      <c r="AU40206" s="25"/>
    </row>
    <row r="40207">
      <c r="D40207" s="10"/>
      <c r="E40207" s="10"/>
      <c r="G40207" s="81"/>
      <c r="AU40207" s="25"/>
    </row>
    <row r="40208">
      <c r="D40208" s="10"/>
      <c r="E40208" s="10"/>
      <c r="G40208" s="81"/>
      <c r="AU40208" s="25"/>
    </row>
    <row r="40209">
      <c r="D40209" s="10"/>
      <c r="E40209" s="10"/>
      <c r="G40209" s="81"/>
      <c r="AU40209" s="25"/>
    </row>
    <row r="40210">
      <c r="D40210" s="10"/>
      <c r="E40210" s="10"/>
      <c r="G40210" s="81"/>
      <c r="AU40210" s="25"/>
    </row>
    <row r="40211">
      <c r="D40211" s="10"/>
      <c r="E40211" s="10"/>
      <c r="G40211" s="81"/>
      <c r="AU40211" s="25"/>
    </row>
    <row r="40212">
      <c r="D40212" s="10"/>
      <c r="E40212" s="10"/>
      <c r="G40212" s="81"/>
      <c r="AU40212" s="25"/>
    </row>
    <row r="40213">
      <c r="D40213" s="10"/>
      <c r="E40213" s="10"/>
      <c r="G40213" s="81"/>
      <c r="AU40213" s="25"/>
    </row>
    <row r="40214">
      <c r="D40214" s="10"/>
      <c r="E40214" s="10"/>
      <c r="G40214" s="81"/>
      <c r="AU40214" s="25"/>
    </row>
    <row r="40215">
      <c r="D40215" s="10"/>
      <c r="E40215" s="10"/>
      <c r="G40215" s="81"/>
      <c r="AU40215" s="25"/>
    </row>
    <row r="40216">
      <c r="D40216" s="10"/>
      <c r="E40216" s="10"/>
      <c r="G40216" s="81"/>
      <c r="AU40216" s="25"/>
    </row>
    <row r="40217">
      <c r="D40217" s="10"/>
      <c r="E40217" s="10"/>
      <c r="G40217" s="81"/>
      <c r="AU40217" s="25"/>
    </row>
    <row r="40218">
      <c r="D40218" s="10"/>
      <c r="E40218" s="10"/>
      <c r="G40218" s="81"/>
      <c r="AU40218" s="25"/>
    </row>
    <row r="40219">
      <c r="D40219" s="10"/>
      <c r="E40219" s="10"/>
      <c r="G40219" s="81"/>
      <c r="AU40219" s="25"/>
    </row>
    <row r="40220">
      <c r="D40220" s="10"/>
      <c r="E40220" s="10"/>
      <c r="G40220" s="81"/>
      <c r="AU40220" s="25"/>
    </row>
    <row r="40221">
      <c r="D40221" s="10"/>
      <c r="E40221" s="10"/>
      <c r="G40221" s="81"/>
      <c r="AU40221" s="25"/>
    </row>
    <row r="40222">
      <c r="D40222" s="10"/>
      <c r="E40222" s="10"/>
      <c r="G40222" s="81"/>
      <c r="AU40222" s="25"/>
    </row>
    <row r="40223">
      <c r="D40223" s="10"/>
      <c r="E40223" s="10"/>
      <c r="G40223" s="81"/>
      <c r="AU40223" s="25"/>
    </row>
    <row r="40224">
      <c r="D40224" s="10"/>
      <c r="E40224" s="10"/>
      <c r="G40224" s="81"/>
      <c r="AU40224" s="25"/>
    </row>
    <row r="40225">
      <c r="D40225" s="10"/>
      <c r="E40225" s="10"/>
      <c r="G40225" s="81"/>
      <c r="AU40225" s="25"/>
    </row>
    <row r="40226">
      <c r="D40226" s="10"/>
      <c r="E40226" s="10"/>
      <c r="G40226" s="81"/>
      <c r="AU40226" s="25"/>
    </row>
    <row r="40227">
      <c r="D40227" s="10"/>
      <c r="E40227" s="10"/>
      <c r="G40227" s="81"/>
      <c r="AU40227" s="25"/>
    </row>
    <row r="40228">
      <c r="D40228" s="10"/>
      <c r="E40228" s="10"/>
      <c r="G40228" s="81"/>
      <c r="AU40228" s="25"/>
    </row>
    <row r="40229">
      <c r="D40229" s="10"/>
      <c r="E40229" s="10"/>
      <c r="G40229" s="81"/>
      <c r="AU40229" s="25"/>
    </row>
    <row r="40230">
      <c r="D40230" s="10"/>
      <c r="E40230" s="10"/>
      <c r="G40230" s="81"/>
      <c r="AU40230" s="25"/>
    </row>
    <row r="40231">
      <c r="D40231" s="10"/>
      <c r="E40231" s="10"/>
      <c r="G40231" s="81"/>
      <c r="AU40231" s="25"/>
    </row>
    <row r="40232">
      <c r="D40232" s="10"/>
      <c r="E40232" s="10"/>
      <c r="G40232" s="81"/>
      <c r="AU40232" s="25"/>
    </row>
    <row r="40233">
      <c r="D40233" s="10"/>
      <c r="E40233" s="10"/>
      <c r="G40233" s="81"/>
      <c r="AU40233" s="25"/>
    </row>
    <row r="40234">
      <c r="D40234" s="10"/>
      <c r="E40234" s="10"/>
      <c r="G40234" s="81"/>
      <c r="AU40234" s="25"/>
    </row>
    <row r="40235">
      <c r="D40235" s="10"/>
      <c r="E40235" s="10"/>
      <c r="G40235" s="81"/>
      <c r="AU40235" s="25"/>
    </row>
    <row r="40236">
      <c r="D40236" s="10"/>
      <c r="E40236" s="10"/>
      <c r="G40236" s="81"/>
      <c r="AU40236" s="25"/>
    </row>
    <row r="40237">
      <c r="D40237" s="10"/>
      <c r="E40237" s="10"/>
      <c r="G40237" s="81"/>
      <c r="AU40237" s="25"/>
    </row>
    <row r="40238">
      <c r="D40238" s="10"/>
      <c r="E40238" s="10"/>
      <c r="G40238" s="81"/>
      <c r="AU40238" s="25"/>
    </row>
    <row r="40239">
      <c r="D40239" s="10"/>
      <c r="E40239" s="10"/>
      <c r="G40239" s="81"/>
      <c r="AU40239" s="25"/>
    </row>
    <row r="40240">
      <c r="D40240" s="10"/>
      <c r="E40240" s="10"/>
      <c r="G40240" s="81"/>
      <c r="AU40240" s="25"/>
    </row>
    <row r="40241">
      <c r="D40241" s="10"/>
      <c r="E40241" s="10"/>
      <c r="G40241" s="81"/>
      <c r="AU40241" s="25"/>
    </row>
    <row r="40242">
      <c r="D40242" s="10"/>
      <c r="E40242" s="10"/>
      <c r="G40242" s="81"/>
      <c r="AU40242" s="25"/>
    </row>
    <row r="40243">
      <c r="D40243" s="10"/>
      <c r="E40243" s="10"/>
      <c r="G40243" s="81"/>
      <c r="AU40243" s="25"/>
    </row>
    <row r="40244">
      <c r="D40244" s="10"/>
      <c r="E40244" s="10"/>
      <c r="G40244" s="81"/>
      <c r="AU40244" s="25"/>
    </row>
    <row r="40245">
      <c r="D40245" s="10"/>
      <c r="E40245" s="10"/>
      <c r="G40245" s="81"/>
      <c r="AU40245" s="25"/>
    </row>
    <row r="40246">
      <c r="D40246" s="10"/>
      <c r="E40246" s="10"/>
      <c r="G40246" s="81"/>
      <c r="AU40246" s="25"/>
    </row>
    <row r="40247">
      <c r="D40247" s="10"/>
      <c r="E40247" s="10"/>
      <c r="G40247" s="81"/>
      <c r="AU40247" s="25"/>
    </row>
    <row r="40248">
      <c r="D40248" s="10"/>
      <c r="E40248" s="10"/>
      <c r="G40248" s="81"/>
      <c r="AU40248" s="25"/>
    </row>
    <row r="40249">
      <c r="D40249" s="10"/>
      <c r="E40249" s="10"/>
      <c r="G40249" s="81"/>
      <c r="AU40249" s="25"/>
    </row>
    <row r="40250">
      <c r="D40250" s="10"/>
      <c r="E40250" s="10"/>
      <c r="G40250" s="81"/>
      <c r="AU40250" s="25"/>
    </row>
    <row r="40251">
      <c r="D40251" s="10"/>
      <c r="E40251" s="10"/>
      <c r="G40251" s="81"/>
      <c r="AU40251" s="25"/>
    </row>
    <row r="40252">
      <c r="D40252" s="10"/>
      <c r="E40252" s="10"/>
      <c r="G40252" s="81"/>
      <c r="AU40252" s="25"/>
    </row>
    <row r="40253">
      <c r="D40253" s="10"/>
      <c r="E40253" s="10"/>
      <c r="G40253" s="81"/>
      <c r="AU40253" s="25"/>
    </row>
    <row r="40254">
      <c r="D40254" s="10"/>
      <c r="E40254" s="10"/>
      <c r="G40254" s="81"/>
      <c r="AU40254" s="25"/>
    </row>
    <row r="40255">
      <c r="D40255" s="10"/>
      <c r="E40255" s="10"/>
      <c r="G40255" s="81"/>
      <c r="AU40255" s="25"/>
    </row>
    <row r="40256">
      <c r="D40256" s="10"/>
      <c r="E40256" s="10"/>
      <c r="G40256" s="81"/>
      <c r="AU40256" s="25"/>
    </row>
    <row r="40257">
      <c r="D40257" s="10"/>
      <c r="E40257" s="10"/>
      <c r="G40257" s="81"/>
      <c r="AU40257" s="25"/>
    </row>
    <row r="40258">
      <c r="D40258" s="10"/>
      <c r="E40258" s="10"/>
      <c r="G40258" s="81"/>
      <c r="AU40258" s="25"/>
    </row>
    <row r="40259">
      <c r="D40259" s="10"/>
      <c r="E40259" s="10"/>
      <c r="G40259" s="81"/>
      <c r="AU40259" s="25"/>
    </row>
    <row r="40260">
      <c r="D40260" s="10"/>
      <c r="E40260" s="10"/>
      <c r="G40260" s="81"/>
      <c r="AU40260" s="25"/>
    </row>
    <row r="40261">
      <c r="D40261" s="10"/>
      <c r="E40261" s="10"/>
      <c r="G40261" s="81"/>
      <c r="AU40261" s="25"/>
    </row>
    <row r="40262">
      <c r="D40262" s="10"/>
      <c r="E40262" s="10"/>
      <c r="G40262" s="81"/>
      <c r="AU40262" s="25"/>
    </row>
    <row r="40263">
      <c r="D40263" s="10"/>
      <c r="E40263" s="10"/>
      <c r="G40263" s="81"/>
      <c r="AU40263" s="25"/>
    </row>
    <row r="40264">
      <c r="D40264" s="10"/>
      <c r="E40264" s="10"/>
      <c r="G40264" s="81"/>
      <c r="AU40264" s="25"/>
    </row>
    <row r="40265">
      <c r="D40265" s="10"/>
      <c r="E40265" s="10"/>
      <c r="G40265" s="81"/>
      <c r="AU40265" s="25"/>
    </row>
    <row r="40266">
      <c r="D40266" s="10"/>
      <c r="E40266" s="10"/>
      <c r="G40266" s="81"/>
      <c r="AU40266" s="25"/>
    </row>
    <row r="40267">
      <c r="D40267" s="10"/>
      <c r="E40267" s="10"/>
      <c r="G40267" s="81"/>
      <c r="AU40267" s="25"/>
    </row>
    <row r="40268">
      <c r="D40268" s="10"/>
      <c r="E40268" s="10"/>
      <c r="G40268" s="81"/>
      <c r="AU40268" s="25"/>
    </row>
    <row r="40269">
      <c r="D40269" s="10"/>
      <c r="E40269" s="10"/>
      <c r="G40269" s="81"/>
      <c r="AU40269" s="25"/>
    </row>
    <row r="40270">
      <c r="D40270" s="10"/>
      <c r="E40270" s="10"/>
      <c r="G40270" s="81"/>
      <c r="AU40270" s="25"/>
    </row>
    <row r="40271">
      <c r="D40271" s="10"/>
      <c r="E40271" s="10"/>
      <c r="G40271" s="81"/>
      <c r="AU40271" s="25"/>
    </row>
    <row r="40272">
      <c r="D40272" s="10"/>
      <c r="E40272" s="10"/>
      <c r="G40272" s="81"/>
      <c r="AU40272" s="25"/>
    </row>
    <row r="40273">
      <c r="D40273" s="10"/>
      <c r="E40273" s="10"/>
      <c r="G40273" s="81"/>
      <c r="AU40273" s="25"/>
    </row>
    <row r="40274">
      <c r="D40274" s="10"/>
      <c r="E40274" s="10"/>
      <c r="G40274" s="81"/>
      <c r="AU40274" s="25"/>
    </row>
    <row r="40275">
      <c r="D40275" s="10"/>
      <c r="E40275" s="10"/>
      <c r="G40275" s="81"/>
      <c r="AU40275" s="25"/>
    </row>
    <row r="40276">
      <c r="D40276" s="10"/>
      <c r="E40276" s="10"/>
      <c r="G40276" s="81"/>
      <c r="AU40276" s="25"/>
    </row>
    <row r="40277">
      <c r="D40277" s="10"/>
      <c r="E40277" s="10"/>
      <c r="G40277" s="81"/>
      <c r="AU40277" s="25"/>
    </row>
    <row r="40278">
      <c r="D40278" s="10"/>
      <c r="E40278" s="10"/>
      <c r="G40278" s="81"/>
      <c r="AU40278" s="25"/>
    </row>
    <row r="40279">
      <c r="D40279" s="10"/>
      <c r="E40279" s="10"/>
      <c r="G40279" s="81"/>
      <c r="AU40279" s="25"/>
    </row>
    <row r="40280">
      <c r="D40280" s="10"/>
      <c r="E40280" s="10"/>
      <c r="G40280" s="81"/>
      <c r="AU40280" s="25"/>
    </row>
    <row r="40281">
      <c r="D40281" s="10"/>
      <c r="E40281" s="10"/>
      <c r="G40281" s="81"/>
      <c r="AU40281" s="25"/>
    </row>
    <row r="40282">
      <c r="D40282" s="10"/>
      <c r="E40282" s="10"/>
      <c r="G40282" s="81"/>
      <c r="AU40282" s="25"/>
    </row>
    <row r="40283">
      <c r="D40283" s="10"/>
      <c r="E40283" s="10"/>
      <c r="G40283" s="81"/>
      <c r="AU40283" s="25"/>
    </row>
    <row r="40284">
      <c r="D40284" s="10"/>
      <c r="E40284" s="10"/>
      <c r="G40284" s="81"/>
      <c r="AU40284" s="25"/>
    </row>
    <row r="40285">
      <c r="D40285" s="10"/>
      <c r="E40285" s="10"/>
      <c r="G40285" s="81"/>
      <c r="AU40285" s="25"/>
    </row>
    <row r="40286">
      <c r="D40286" s="10"/>
      <c r="E40286" s="10"/>
      <c r="G40286" s="81"/>
      <c r="AU40286" s="25"/>
    </row>
    <row r="40287">
      <c r="D40287" s="10"/>
      <c r="E40287" s="10"/>
      <c r="G40287" s="81"/>
      <c r="AU40287" s="25"/>
    </row>
    <row r="40288">
      <c r="D40288" s="10"/>
      <c r="E40288" s="10"/>
      <c r="G40288" s="81"/>
      <c r="AU40288" s="25"/>
    </row>
    <row r="40289">
      <c r="D40289" s="10"/>
      <c r="E40289" s="10"/>
      <c r="G40289" s="81"/>
      <c r="AU40289" s="25"/>
    </row>
    <row r="40290">
      <c r="D40290" s="10"/>
      <c r="E40290" s="10"/>
      <c r="G40290" s="81"/>
      <c r="AU40290" s="25"/>
    </row>
    <row r="40291">
      <c r="D40291" s="10"/>
      <c r="E40291" s="10"/>
      <c r="G40291" s="81"/>
      <c r="AU40291" s="25"/>
    </row>
    <row r="40292">
      <c r="D40292" s="10"/>
      <c r="E40292" s="10"/>
      <c r="G40292" s="81"/>
      <c r="AU40292" s="25"/>
    </row>
    <row r="40293">
      <c r="D40293" s="10"/>
      <c r="E40293" s="10"/>
      <c r="G40293" s="81"/>
      <c r="AU40293" s="25"/>
    </row>
    <row r="40294">
      <c r="D40294" s="10"/>
      <c r="E40294" s="10"/>
      <c r="G40294" s="81"/>
      <c r="AU40294" s="25"/>
    </row>
    <row r="40295">
      <c r="D40295" s="10"/>
      <c r="E40295" s="10"/>
      <c r="G40295" s="81"/>
      <c r="AU40295" s="25"/>
    </row>
    <row r="40296">
      <c r="D40296" s="10"/>
      <c r="E40296" s="10"/>
      <c r="G40296" s="81"/>
      <c r="AU40296" s="25"/>
    </row>
    <row r="40297">
      <c r="D40297" s="10"/>
      <c r="E40297" s="10"/>
      <c r="G40297" s="81"/>
      <c r="AU40297" s="25"/>
    </row>
    <row r="40298">
      <c r="D40298" s="10"/>
      <c r="E40298" s="10"/>
      <c r="G40298" s="81"/>
      <c r="AU40298" s="25"/>
    </row>
    <row r="40299">
      <c r="D40299" s="10"/>
      <c r="E40299" s="10"/>
      <c r="G40299" s="81"/>
      <c r="AU40299" s="25"/>
    </row>
    <row r="40300">
      <c r="D40300" s="10"/>
      <c r="E40300" s="10"/>
      <c r="G40300" s="81"/>
      <c r="AU40300" s="25"/>
    </row>
    <row r="40301">
      <c r="D40301" s="10"/>
      <c r="E40301" s="10"/>
      <c r="G40301" s="81"/>
      <c r="AU40301" s="25"/>
    </row>
    <row r="40302">
      <c r="D40302" s="10"/>
      <c r="E40302" s="10"/>
      <c r="G40302" s="81"/>
      <c r="AU40302" s="25"/>
    </row>
    <row r="40303">
      <c r="D40303" s="10"/>
      <c r="E40303" s="10"/>
      <c r="G40303" s="81"/>
      <c r="AU40303" s="25"/>
    </row>
    <row r="40304">
      <c r="D40304" s="10"/>
      <c r="E40304" s="10"/>
      <c r="G40304" s="81"/>
      <c r="AU40304" s="25"/>
    </row>
    <row r="40305">
      <c r="D40305" s="10"/>
      <c r="E40305" s="10"/>
      <c r="G40305" s="81"/>
      <c r="AU40305" s="25"/>
    </row>
    <row r="40306">
      <c r="D40306" s="10"/>
      <c r="E40306" s="10"/>
      <c r="G40306" s="81"/>
      <c r="AU40306" s="25"/>
    </row>
    <row r="40307">
      <c r="D40307" s="10"/>
      <c r="E40307" s="10"/>
      <c r="G40307" s="81"/>
      <c r="AU40307" s="25"/>
    </row>
    <row r="40308">
      <c r="D40308" s="10"/>
      <c r="E40308" s="10"/>
      <c r="G40308" s="81"/>
      <c r="AU40308" s="25"/>
    </row>
    <row r="40309">
      <c r="D40309" s="10"/>
      <c r="E40309" s="10"/>
      <c r="G40309" s="81"/>
      <c r="AU40309" s="25"/>
    </row>
    <row r="40310">
      <c r="D40310" s="10"/>
      <c r="E40310" s="10"/>
      <c r="G40310" s="81"/>
      <c r="AU40310" s="25"/>
    </row>
    <row r="40311">
      <c r="D40311" s="10"/>
      <c r="E40311" s="10"/>
      <c r="G40311" s="81"/>
      <c r="AU40311" s="25"/>
    </row>
    <row r="40312">
      <c r="D40312" s="10"/>
      <c r="E40312" s="10"/>
      <c r="G40312" s="81"/>
      <c r="AU40312" s="25"/>
    </row>
    <row r="40313">
      <c r="D40313" s="10"/>
      <c r="E40313" s="10"/>
      <c r="G40313" s="81"/>
      <c r="AU40313" s="25"/>
    </row>
    <row r="40314">
      <c r="D40314" s="10"/>
      <c r="E40314" s="10"/>
      <c r="G40314" s="81"/>
      <c r="AU40314" s="25"/>
    </row>
    <row r="40315">
      <c r="D40315" s="10"/>
      <c r="E40315" s="10"/>
      <c r="G40315" s="81"/>
      <c r="AU40315" s="25"/>
    </row>
    <row r="40316">
      <c r="D40316" s="10"/>
      <c r="E40316" s="10"/>
      <c r="G40316" s="81"/>
      <c r="AU40316" s="25"/>
    </row>
    <row r="40317">
      <c r="D40317" s="10"/>
      <c r="E40317" s="10"/>
      <c r="G40317" s="81"/>
      <c r="AU40317" s="25"/>
    </row>
    <row r="40318">
      <c r="D40318" s="10"/>
      <c r="E40318" s="10"/>
      <c r="G40318" s="81"/>
      <c r="AU40318" s="25"/>
    </row>
    <row r="40319">
      <c r="D40319" s="10"/>
      <c r="E40319" s="10"/>
      <c r="G40319" s="81"/>
      <c r="AU40319" s="25"/>
    </row>
    <row r="40320">
      <c r="D40320" s="10"/>
      <c r="E40320" s="10"/>
      <c r="G40320" s="81"/>
      <c r="AU40320" s="25"/>
    </row>
    <row r="40321">
      <c r="D40321" s="10"/>
      <c r="E40321" s="10"/>
      <c r="G40321" s="81"/>
      <c r="AU40321" s="25"/>
    </row>
    <row r="40322">
      <c r="D40322" s="10"/>
      <c r="E40322" s="10"/>
      <c r="G40322" s="81"/>
      <c r="AU40322" s="25"/>
    </row>
    <row r="40323">
      <c r="D40323" s="10"/>
      <c r="E40323" s="10"/>
      <c r="G40323" s="81"/>
      <c r="AU40323" s="25"/>
    </row>
    <row r="40324">
      <c r="D40324" s="10"/>
      <c r="E40324" s="10"/>
      <c r="G40324" s="81"/>
      <c r="AU40324" s="25"/>
    </row>
    <row r="40325">
      <c r="D40325" s="10"/>
      <c r="E40325" s="10"/>
      <c r="G40325" s="81"/>
      <c r="AU40325" s="25"/>
    </row>
    <row r="40326">
      <c r="D40326" s="10"/>
      <c r="E40326" s="10"/>
      <c r="G40326" s="81"/>
      <c r="AU40326" s="25"/>
    </row>
    <row r="40327">
      <c r="D40327" s="10"/>
      <c r="E40327" s="10"/>
      <c r="G40327" s="81"/>
      <c r="AU40327" s="25"/>
    </row>
    <row r="40328">
      <c r="D40328" s="10"/>
      <c r="E40328" s="10"/>
      <c r="G40328" s="81"/>
      <c r="AU40328" s="25"/>
    </row>
    <row r="40329">
      <c r="D40329" s="10"/>
      <c r="E40329" s="10"/>
      <c r="G40329" s="81"/>
      <c r="AU40329" s="25"/>
    </row>
    <row r="40330">
      <c r="D40330" s="10"/>
      <c r="E40330" s="10"/>
      <c r="G40330" s="81"/>
      <c r="AU40330" s="25"/>
    </row>
    <row r="40331">
      <c r="D40331" s="10"/>
      <c r="E40331" s="10"/>
      <c r="G40331" s="81"/>
      <c r="AU40331" s="25"/>
    </row>
    <row r="40332">
      <c r="D40332" s="10"/>
      <c r="E40332" s="10"/>
      <c r="G40332" s="81"/>
      <c r="AU40332" s="25"/>
    </row>
    <row r="40333">
      <c r="D40333" s="10"/>
      <c r="E40333" s="10"/>
      <c r="G40333" s="81"/>
      <c r="AU40333" s="25"/>
    </row>
    <row r="40334">
      <c r="D40334" s="10"/>
      <c r="E40334" s="10"/>
      <c r="G40334" s="81"/>
      <c r="AU40334" s="25"/>
    </row>
    <row r="40335">
      <c r="D40335" s="10"/>
      <c r="E40335" s="10"/>
      <c r="G40335" s="81"/>
      <c r="AU40335" s="25"/>
    </row>
    <row r="40336">
      <c r="D40336" s="10"/>
      <c r="E40336" s="10"/>
      <c r="G40336" s="81"/>
      <c r="AU40336" s="25"/>
    </row>
    <row r="40337">
      <c r="D40337" s="10"/>
      <c r="E40337" s="10"/>
      <c r="G40337" s="81"/>
      <c r="AU40337" s="25"/>
    </row>
    <row r="40338">
      <c r="D40338" s="10"/>
      <c r="E40338" s="10"/>
      <c r="G40338" s="81"/>
      <c r="AU40338" s="25"/>
    </row>
    <row r="40339">
      <c r="D40339" s="10"/>
      <c r="E40339" s="10"/>
      <c r="G40339" s="81"/>
      <c r="AU40339" s="25"/>
    </row>
    <row r="40340">
      <c r="D40340" s="10"/>
      <c r="E40340" s="10"/>
      <c r="G40340" s="81"/>
      <c r="AU40340" s="25"/>
    </row>
    <row r="40341">
      <c r="D40341" s="10"/>
      <c r="E40341" s="10"/>
      <c r="G40341" s="81"/>
      <c r="AU40341" s="25"/>
    </row>
    <row r="40342">
      <c r="D40342" s="10"/>
      <c r="E40342" s="10"/>
      <c r="G40342" s="81"/>
      <c r="AU40342" s="25"/>
    </row>
    <row r="40343">
      <c r="D40343" s="10"/>
      <c r="E40343" s="10"/>
      <c r="G40343" s="81"/>
      <c r="AU40343" s="25"/>
    </row>
    <row r="40344">
      <c r="D40344" s="10"/>
      <c r="E40344" s="10"/>
      <c r="G40344" s="81"/>
      <c r="AU40344" s="25"/>
    </row>
    <row r="40345">
      <c r="D40345" s="10"/>
      <c r="E40345" s="10"/>
      <c r="G40345" s="81"/>
      <c r="AU40345" s="25"/>
    </row>
    <row r="40346">
      <c r="D40346" s="10"/>
      <c r="E40346" s="10"/>
      <c r="G40346" s="81"/>
      <c r="AU40346" s="25"/>
    </row>
    <row r="40347">
      <c r="D40347" s="10"/>
      <c r="E40347" s="10"/>
      <c r="G40347" s="81"/>
      <c r="AU40347" s="25"/>
    </row>
    <row r="40348">
      <c r="D40348" s="10"/>
      <c r="E40348" s="10"/>
      <c r="G40348" s="81"/>
      <c r="AU40348" s="25"/>
    </row>
    <row r="40349">
      <c r="D40349" s="10"/>
      <c r="E40349" s="10"/>
      <c r="G40349" s="81"/>
      <c r="AU40349" s="25"/>
    </row>
    <row r="40350">
      <c r="D40350" s="10"/>
      <c r="E40350" s="10"/>
      <c r="G40350" s="81"/>
      <c r="AU40350" s="25"/>
    </row>
    <row r="40351">
      <c r="D40351" s="10"/>
      <c r="E40351" s="10"/>
      <c r="G40351" s="81"/>
      <c r="AU40351" s="25"/>
    </row>
    <row r="40352">
      <c r="D40352" s="10"/>
      <c r="E40352" s="10"/>
      <c r="G40352" s="81"/>
      <c r="AU40352" s="25"/>
    </row>
    <row r="40353">
      <c r="D40353" s="10"/>
      <c r="E40353" s="10"/>
      <c r="G40353" s="81"/>
      <c r="AU40353" s="25"/>
    </row>
    <row r="40354">
      <c r="D40354" s="10"/>
      <c r="E40354" s="10"/>
      <c r="G40354" s="81"/>
      <c r="AU40354" s="25"/>
    </row>
    <row r="40355">
      <c r="D40355" s="10"/>
      <c r="E40355" s="10"/>
      <c r="G40355" s="81"/>
      <c r="AU40355" s="25"/>
    </row>
    <row r="40356">
      <c r="D40356" s="10"/>
      <c r="E40356" s="10"/>
      <c r="G40356" s="81"/>
      <c r="AU40356" s="25"/>
    </row>
    <row r="40357">
      <c r="D40357" s="10"/>
      <c r="E40357" s="10"/>
      <c r="G40357" s="81"/>
      <c r="AU40357" s="25"/>
    </row>
    <row r="40358">
      <c r="D40358" s="10"/>
      <c r="E40358" s="10"/>
      <c r="G40358" s="81"/>
      <c r="AU40358" s="25"/>
    </row>
    <row r="40359">
      <c r="D40359" s="10"/>
      <c r="E40359" s="10"/>
      <c r="G40359" s="81"/>
      <c r="AU40359" s="25"/>
    </row>
    <row r="40360">
      <c r="D40360" s="10"/>
      <c r="E40360" s="10"/>
      <c r="G40360" s="81"/>
      <c r="AU40360" s="25"/>
    </row>
    <row r="40361">
      <c r="D40361" s="10"/>
      <c r="E40361" s="10"/>
      <c r="G40361" s="81"/>
      <c r="AU40361" s="25"/>
    </row>
    <row r="40362">
      <c r="D40362" s="10"/>
      <c r="E40362" s="10"/>
      <c r="G40362" s="81"/>
      <c r="AU40362" s="25"/>
    </row>
    <row r="40363">
      <c r="D40363" s="10"/>
      <c r="E40363" s="10"/>
      <c r="G40363" s="81"/>
      <c r="AU40363" s="25"/>
    </row>
    <row r="40364">
      <c r="D40364" s="10"/>
      <c r="E40364" s="10"/>
      <c r="G40364" s="81"/>
      <c r="AU40364" s="25"/>
    </row>
    <row r="40365">
      <c r="D40365" s="10"/>
      <c r="E40365" s="10"/>
      <c r="G40365" s="81"/>
      <c r="AU40365" s="25"/>
    </row>
    <row r="40366">
      <c r="D40366" s="10"/>
      <c r="E40366" s="10"/>
      <c r="G40366" s="81"/>
      <c r="AU40366" s="25"/>
    </row>
    <row r="40367">
      <c r="D40367" s="10"/>
      <c r="E40367" s="10"/>
      <c r="G40367" s="81"/>
      <c r="AU40367" s="25"/>
    </row>
    <row r="40368">
      <c r="D40368" s="10"/>
      <c r="E40368" s="10"/>
      <c r="G40368" s="81"/>
      <c r="AU40368" s="25"/>
    </row>
    <row r="40369">
      <c r="D40369" s="10"/>
      <c r="E40369" s="10"/>
      <c r="G40369" s="81"/>
      <c r="AU40369" s="25"/>
    </row>
    <row r="40370">
      <c r="D40370" s="10"/>
      <c r="E40370" s="10"/>
      <c r="G40370" s="81"/>
      <c r="AU40370" s="25"/>
    </row>
    <row r="40371">
      <c r="D40371" s="10"/>
      <c r="E40371" s="10"/>
      <c r="G40371" s="81"/>
      <c r="AU40371" s="25"/>
    </row>
    <row r="40372">
      <c r="D40372" s="10"/>
      <c r="E40372" s="10"/>
      <c r="G40372" s="81"/>
      <c r="AU40372" s="25"/>
    </row>
    <row r="40373">
      <c r="D40373" s="10"/>
      <c r="E40373" s="10"/>
      <c r="G40373" s="81"/>
      <c r="AU40373" s="25"/>
    </row>
    <row r="40374">
      <c r="D40374" s="10"/>
      <c r="E40374" s="10"/>
      <c r="G40374" s="81"/>
      <c r="AU40374" s="25"/>
    </row>
    <row r="40375">
      <c r="D40375" s="10"/>
      <c r="E40375" s="10"/>
      <c r="G40375" s="81"/>
      <c r="AU40375" s="25"/>
    </row>
    <row r="40376">
      <c r="D40376" s="10"/>
      <c r="E40376" s="10"/>
      <c r="G40376" s="81"/>
      <c r="AU40376" s="25"/>
    </row>
    <row r="40377">
      <c r="D40377" s="10"/>
      <c r="E40377" s="10"/>
      <c r="G40377" s="81"/>
      <c r="AU40377" s="25"/>
    </row>
    <row r="40378">
      <c r="D40378" s="10"/>
      <c r="E40378" s="10"/>
      <c r="G40378" s="81"/>
      <c r="AU40378" s="25"/>
    </row>
    <row r="40379">
      <c r="D40379" s="10"/>
      <c r="E40379" s="10"/>
      <c r="G40379" s="81"/>
      <c r="AU40379" s="25"/>
    </row>
    <row r="40380">
      <c r="D40380" s="10"/>
      <c r="E40380" s="10"/>
      <c r="G40380" s="81"/>
      <c r="AU40380" s="25"/>
    </row>
    <row r="40381">
      <c r="D40381" s="10"/>
      <c r="E40381" s="10"/>
      <c r="G40381" s="81"/>
      <c r="AU40381" s="25"/>
    </row>
    <row r="40382">
      <c r="D40382" s="10"/>
      <c r="E40382" s="10"/>
      <c r="G40382" s="81"/>
      <c r="AU40382" s="25"/>
    </row>
    <row r="40383">
      <c r="D40383" s="10"/>
      <c r="E40383" s="10"/>
      <c r="G40383" s="81"/>
      <c r="AU40383" s="25"/>
    </row>
    <row r="40384">
      <c r="D40384" s="10"/>
      <c r="E40384" s="10"/>
      <c r="G40384" s="81"/>
      <c r="AU40384" s="25"/>
    </row>
    <row r="40385">
      <c r="D40385" s="10"/>
      <c r="E40385" s="10"/>
      <c r="G40385" s="81"/>
      <c r="AU40385" s="25"/>
    </row>
    <row r="40386">
      <c r="D40386" s="10"/>
      <c r="E40386" s="10"/>
      <c r="G40386" s="81"/>
      <c r="AU40386" s="25"/>
    </row>
    <row r="40387">
      <c r="D40387" s="10"/>
      <c r="E40387" s="10"/>
      <c r="G40387" s="81"/>
      <c r="AU40387" s="25"/>
    </row>
    <row r="40388">
      <c r="D40388" s="10"/>
      <c r="E40388" s="10"/>
      <c r="G40388" s="81"/>
      <c r="AU40388" s="25"/>
    </row>
    <row r="40389">
      <c r="D40389" s="10"/>
      <c r="E40389" s="10"/>
      <c r="G40389" s="81"/>
      <c r="AU40389" s="25"/>
    </row>
    <row r="40390">
      <c r="D40390" s="10"/>
      <c r="E40390" s="10"/>
      <c r="G40390" s="81"/>
      <c r="AU40390" s="25"/>
    </row>
    <row r="40391">
      <c r="D40391" s="10"/>
      <c r="E40391" s="10"/>
      <c r="G40391" s="81"/>
      <c r="AU40391" s="25"/>
    </row>
    <row r="40392">
      <c r="D40392" s="10"/>
      <c r="E40392" s="10"/>
      <c r="G40392" s="81"/>
      <c r="AU40392" s="25"/>
    </row>
    <row r="40393">
      <c r="D40393" s="10"/>
      <c r="E40393" s="10"/>
      <c r="G40393" s="81"/>
      <c r="AU40393" s="25"/>
    </row>
    <row r="40394">
      <c r="D40394" s="10"/>
      <c r="E40394" s="10"/>
      <c r="G40394" s="81"/>
      <c r="AU40394" s="25"/>
    </row>
    <row r="40395">
      <c r="D40395" s="10"/>
      <c r="E40395" s="10"/>
      <c r="G40395" s="81"/>
      <c r="AU40395" s="25"/>
    </row>
    <row r="40396">
      <c r="D40396" s="10"/>
      <c r="E40396" s="10"/>
      <c r="G40396" s="81"/>
      <c r="AU40396" s="25"/>
    </row>
    <row r="40397">
      <c r="D40397" s="10"/>
      <c r="E40397" s="10"/>
      <c r="G40397" s="81"/>
      <c r="AU40397" s="25"/>
    </row>
    <row r="40398">
      <c r="D40398" s="10"/>
      <c r="E40398" s="10"/>
      <c r="G40398" s="81"/>
      <c r="AU40398" s="25"/>
    </row>
    <row r="40399">
      <c r="D40399" s="10"/>
      <c r="E40399" s="10"/>
      <c r="G40399" s="81"/>
      <c r="AU40399" s="25"/>
    </row>
    <row r="40400">
      <c r="D40400" s="10"/>
      <c r="E40400" s="10"/>
      <c r="G40400" s="81"/>
      <c r="AU40400" s="25"/>
    </row>
    <row r="40401">
      <c r="D40401" s="10"/>
      <c r="E40401" s="10"/>
      <c r="G40401" s="81"/>
      <c r="AU40401" s="25"/>
    </row>
    <row r="40402">
      <c r="D40402" s="10"/>
      <c r="E40402" s="10"/>
      <c r="G40402" s="81"/>
      <c r="AU40402" s="25"/>
    </row>
    <row r="40403">
      <c r="D40403" s="10"/>
      <c r="E40403" s="10"/>
      <c r="G40403" s="81"/>
      <c r="AU40403" s="25"/>
    </row>
    <row r="40404">
      <c r="D40404" s="10"/>
      <c r="E40404" s="10"/>
      <c r="G40404" s="81"/>
      <c r="AU40404" s="25"/>
    </row>
    <row r="40405">
      <c r="D40405" s="10"/>
      <c r="E40405" s="10"/>
      <c r="G40405" s="81"/>
      <c r="AU40405" s="25"/>
    </row>
    <row r="40406">
      <c r="D40406" s="10"/>
      <c r="E40406" s="10"/>
      <c r="G40406" s="81"/>
      <c r="AU40406" s="25"/>
    </row>
    <row r="40407">
      <c r="D40407" s="10"/>
      <c r="E40407" s="10"/>
      <c r="G40407" s="81"/>
      <c r="AU40407" s="25"/>
    </row>
    <row r="40408">
      <c r="D40408" s="10"/>
      <c r="E40408" s="10"/>
      <c r="G40408" s="81"/>
      <c r="AU40408" s="25"/>
    </row>
    <row r="40409">
      <c r="D40409" s="10"/>
      <c r="E40409" s="10"/>
      <c r="G40409" s="81"/>
      <c r="AU40409" s="25"/>
    </row>
    <row r="40410">
      <c r="D40410" s="10"/>
      <c r="E40410" s="10"/>
      <c r="G40410" s="81"/>
      <c r="AU40410" s="25"/>
    </row>
    <row r="40411">
      <c r="D40411" s="10"/>
      <c r="E40411" s="10"/>
      <c r="G40411" s="81"/>
      <c r="AU40411" s="25"/>
    </row>
    <row r="40412">
      <c r="D40412" s="10"/>
      <c r="E40412" s="10"/>
      <c r="G40412" s="81"/>
      <c r="AU40412" s="25"/>
    </row>
    <row r="40413">
      <c r="D40413" s="10"/>
      <c r="E40413" s="10"/>
      <c r="G40413" s="81"/>
      <c r="AU40413" s="25"/>
    </row>
    <row r="40414">
      <c r="D40414" s="10"/>
      <c r="E40414" s="10"/>
      <c r="G40414" s="81"/>
      <c r="AU40414" s="25"/>
    </row>
    <row r="40415">
      <c r="D40415" s="10"/>
      <c r="E40415" s="10"/>
      <c r="G40415" s="81"/>
      <c r="AU40415" s="25"/>
    </row>
    <row r="40416">
      <c r="D40416" s="10"/>
      <c r="E40416" s="10"/>
      <c r="G40416" s="81"/>
      <c r="AU40416" s="25"/>
    </row>
    <row r="40417">
      <c r="D40417" s="10"/>
      <c r="E40417" s="10"/>
      <c r="G40417" s="81"/>
      <c r="AU40417" s="25"/>
    </row>
    <row r="40418">
      <c r="D40418" s="10"/>
      <c r="E40418" s="10"/>
      <c r="G40418" s="81"/>
      <c r="AU40418" s="25"/>
    </row>
    <row r="40419">
      <c r="D40419" s="10"/>
      <c r="E40419" s="10"/>
      <c r="G40419" s="81"/>
      <c r="AU40419" s="25"/>
    </row>
    <row r="40420">
      <c r="D40420" s="10"/>
      <c r="E40420" s="10"/>
      <c r="G40420" s="81"/>
      <c r="AU40420" s="25"/>
    </row>
    <row r="40421">
      <c r="D40421" s="10"/>
      <c r="E40421" s="10"/>
      <c r="G40421" s="81"/>
      <c r="AU40421" s="25"/>
    </row>
    <row r="40422">
      <c r="D40422" s="10"/>
      <c r="E40422" s="10"/>
      <c r="G40422" s="81"/>
      <c r="AU40422" s="25"/>
    </row>
    <row r="40423">
      <c r="D40423" s="10"/>
      <c r="E40423" s="10"/>
      <c r="G40423" s="81"/>
      <c r="AU40423" s="25"/>
    </row>
    <row r="40424">
      <c r="D40424" s="10"/>
      <c r="E40424" s="10"/>
      <c r="G40424" s="81"/>
      <c r="AU40424" s="25"/>
    </row>
    <row r="40425">
      <c r="D40425" s="10"/>
      <c r="E40425" s="10"/>
      <c r="G40425" s="81"/>
      <c r="AU40425" s="25"/>
    </row>
    <row r="40426">
      <c r="D40426" s="10"/>
      <c r="E40426" s="10"/>
      <c r="G40426" s="81"/>
      <c r="AU40426" s="25"/>
    </row>
    <row r="40427">
      <c r="D40427" s="10"/>
      <c r="E40427" s="10"/>
      <c r="G40427" s="81"/>
      <c r="AU40427" s="25"/>
    </row>
    <row r="40428">
      <c r="D40428" s="10"/>
      <c r="E40428" s="10"/>
      <c r="G40428" s="81"/>
      <c r="AU40428" s="25"/>
    </row>
    <row r="40429">
      <c r="D40429" s="10"/>
      <c r="E40429" s="10"/>
      <c r="G40429" s="81"/>
      <c r="AU40429" s="25"/>
    </row>
    <row r="40430">
      <c r="D40430" s="10"/>
      <c r="E40430" s="10"/>
      <c r="G40430" s="81"/>
      <c r="AU40430" s="25"/>
    </row>
    <row r="40431">
      <c r="D40431" s="10"/>
      <c r="E40431" s="10"/>
      <c r="G40431" s="81"/>
      <c r="AU40431" s="25"/>
    </row>
    <row r="40432">
      <c r="D40432" s="10"/>
      <c r="E40432" s="10"/>
      <c r="G40432" s="81"/>
      <c r="AU40432" s="25"/>
    </row>
    <row r="40433">
      <c r="D40433" s="10"/>
      <c r="E40433" s="10"/>
      <c r="G40433" s="81"/>
      <c r="AU40433" s="25"/>
    </row>
    <row r="40434">
      <c r="D40434" s="10"/>
      <c r="E40434" s="10"/>
      <c r="G40434" s="81"/>
      <c r="AU40434" s="25"/>
    </row>
    <row r="40435">
      <c r="D40435" s="10"/>
      <c r="E40435" s="10"/>
      <c r="G40435" s="81"/>
      <c r="AU40435" s="25"/>
    </row>
    <row r="40436">
      <c r="D40436" s="10"/>
      <c r="E40436" s="10"/>
      <c r="G40436" s="81"/>
      <c r="AU40436" s="25"/>
    </row>
    <row r="40437">
      <c r="D40437" s="10"/>
      <c r="E40437" s="10"/>
      <c r="G40437" s="81"/>
      <c r="AU40437" s="25"/>
    </row>
    <row r="40438">
      <c r="D40438" s="10"/>
      <c r="E40438" s="10"/>
      <c r="G40438" s="81"/>
      <c r="AU40438" s="25"/>
    </row>
    <row r="40439">
      <c r="D40439" s="10"/>
      <c r="E40439" s="10"/>
      <c r="G40439" s="81"/>
      <c r="AU40439" s="25"/>
    </row>
    <row r="40440">
      <c r="D40440" s="10"/>
      <c r="E40440" s="10"/>
      <c r="G40440" s="81"/>
      <c r="AU40440" s="25"/>
    </row>
    <row r="40441">
      <c r="D40441" s="10"/>
      <c r="E40441" s="10"/>
      <c r="G40441" s="81"/>
      <c r="AU40441" s="25"/>
    </row>
    <row r="40442">
      <c r="D40442" s="10"/>
      <c r="E40442" s="10"/>
      <c r="G40442" s="81"/>
      <c r="AU40442" s="25"/>
    </row>
    <row r="40443">
      <c r="D40443" s="10"/>
      <c r="E40443" s="10"/>
      <c r="G40443" s="81"/>
      <c r="AU40443" s="25"/>
    </row>
    <row r="40444">
      <c r="D40444" s="10"/>
      <c r="E40444" s="10"/>
      <c r="G40444" s="81"/>
      <c r="AU40444" s="25"/>
    </row>
    <row r="40445">
      <c r="D40445" s="10"/>
      <c r="E40445" s="10"/>
      <c r="G40445" s="81"/>
      <c r="AU40445" s="25"/>
    </row>
    <row r="40446">
      <c r="D40446" s="10"/>
      <c r="E40446" s="10"/>
      <c r="G40446" s="81"/>
      <c r="AU40446" s="25"/>
    </row>
    <row r="40447">
      <c r="D40447" s="10"/>
      <c r="E40447" s="10"/>
      <c r="G40447" s="81"/>
      <c r="AU40447" s="25"/>
    </row>
    <row r="40448">
      <c r="D40448" s="10"/>
      <c r="E40448" s="10"/>
      <c r="G40448" s="81"/>
      <c r="AU40448" s="25"/>
    </row>
    <row r="40449">
      <c r="D40449" s="10"/>
      <c r="E40449" s="10"/>
      <c r="G40449" s="81"/>
      <c r="AU40449" s="25"/>
    </row>
    <row r="40450">
      <c r="D40450" s="10"/>
      <c r="E40450" s="10"/>
      <c r="G40450" s="81"/>
      <c r="AU40450" s="25"/>
    </row>
    <row r="40451">
      <c r="D40451" s="10"/>
      <c r="E40451" s="10"/>
      <c r="G40451" s="81"/>
      <c r="AU40451" s="25"/>
    </row>
    <row r="40452">
      <c r="D40452" s="10"/>
      <c r="E40452" s="10"/>
      <c r="G40452" s="81"/>
      <c r="AU40452" s="25"/>
    </row>
    <row r="40453">
      <c r="D40453" s="10"/>
      <c r="E40453" s="10"/>
      <c r="G40453" s="81"/>
      <c r="AU40453" s="25"/>
    </row>
    <row r="40454">
      <c r="D40454" s="10"/>
      <c r="E40454" s="10"/>
      <c r="G40454" s="81"/>
      <c r="AU40454" s="25"/>
    </row>
    <row r="40455">
      <c r="D40455" s="10"/>
      <c r="E40455" s="10"/>
      <c r="G40455" s="81"/>
      <c r="AU40455" s="25"/>
    </row>
    <row r="40456">
      <c r="D40456" s="10"/>
      <c r="E40456" s="10"/>
      <c r="G40456" s="81"/>
      <c r="AU40456" s="25"/>
    </row>
    <row r="40457">
      <c r="D40457" s="10"/>
      <c r="E40457" s="10"/>
      <c r="G40457" s="81"/>
      <c r="AU40457" s="25"/>
    </row>
    <row r="40458">
      <c r="D40458" s="10"/>
      <c r="E40458" s="10"/>
      <c r="G40458" s="81"/>
      <c r="AU40458" s="25"/>
    </row>
    <row r="40459">
      <c r="D40459" s="10"/>
      <c r="E40459" s="10"/>
      <c r="G40459" s="81"/>
      <c r="AU40459" s="25"/>
    </row>
    <row r="40460">
      <c r="D40460" s="10"/>
      <c r="E40460" s="10"/>
      <c r="G40460" s="81"/>
      <c r="AU40460" s="25"/>
    </row>
    <row r="40461">
      <c r="D40461" s="10"/>
      <c r="E40461" s="10"/>
      <c r="G40461" s="81"/>
      <c r="AU40461" s="25"/>
    </row>
    <row r="40462">
      <c r="D40462" s="10"/>
      <c r="E40462" s="10"/>
      <c r="G40462" s="81"/>
      <c r="AU40462" s="25"/>
    </row>
    <row r="40463">
      <c r="D40463" s="10"/>
      <c r="E40463" s="10"/>
      <c r="G40463" s="81"/>
      <c r="AU40463" s="25"/>
    </row>
    <row r="40464">
      <c r="D40464" s="10"/>
      <c r="E40464" s="10"/>
      <c r="G40464" s="81"/>
      <c r="AU40464" s="25"/>
    </row>
    <row r="40465">
      <c r="D40465" s="10"/>
      <c r="E40465" s="10"/>
      <c r="G40465" s="81"/>
      <c r="AU40465" s="25"/>
    </row>
    <row r="40466">
      <c r="D40466" s="10"/>
      <c r="E40466" s="10"/>
      <c r="G40466" s="81"/>
      <c r="AU40466" s="25"/>
    </row>
    <row r="40467">
      <c r="D40467" s="10"/>
      <c r="E40467" s="10"/>
      <c r="G40467" s="81"/>
      <c r="AU40467" s="25"/>
    </row>
    <row r="40468">
      <c r="D40468" s="10"/>
      <c r="E40468" s="10"/>
      <c r="G40468" s="81"/>
      <c r="AU40468" s="25"/>
    </row>
    <row r="40469">
      <c r="D40469" s="10"/>
      <c r="E40469" s="10"/>
      <c r="G40469" s="81"/>
      <c r="AU40469" s="25"/>
    </row>
    <row r="40470">
      <c r="D40470" s="10"/>
      <c r="E40470" s="10"/>
      <c r="G40470" s="81"/>
      <c r="AU40470" s="25"/>
    </row>
    <row r="40471">
      <c r="D40471" s="10"/>
      <c r="E40471" s="10"/>
      <c r="G40471" s="81"/>
      <c r="AU40471" s="25"/>
    </row>
    <row r="40472">
      <c r="D40472" s="10"/>
      <c r="E40472" s="10"/>
      <c r="G40472" s="81"/>
      <c r="AU40472" s="25"/>
    </row>
    <row r="40473">
      <c r="D40473" s="10"/>
      <c r="E40473" s="10"/>
      <c r="G40473" s="81"/>
      <c r="AU40473" s="25"/>
    </row>
    <row r="40474">
      <c r="D40474" s="10"/>
      <c r="E40474" s="10"/>
      <c r="G40474" s="81"/>
      <c r="AU40474" s="25"/>
    </row>
    <row r="40475">
      <c r="D40475" s="10"/>
      <c r="E40475" s="10"/>
      <c r="G40475" s="81"/>
      <c r="AU40475" s="25"/>
    </row>
    <row r="40476">
      <c r="D40476" s="10"/>
      <c r="E40476" s="10"/>
      <c r="G40476" s="81"/>
      <c r="AU40476" s="25"/>
    </row>
    <row r="40477">
      <c r="D40477" s="10"/>
      <c r="E40477" s="10"/>
      <c r="G40477" s="81"/>
      <c r="AU40477" s="25"/>
    </row>
    <row r="40478">
      <c r="D40478" s="10"/>
      <c r="E40478" s="10"/>
      <c r="G40478" s="81"/>
      <c r="AU40478" s="25"/>
    </row>
    <row r="40479">
      <c r="D40479" s="10"/>
      <c r="E40479" s="10"/>
      <c r="G40479" s="81"/>
      <c r="AU40479" s="25"/>
    </row>
    <row r="40480">
      <c r="D40480" s="10"/>
      <c r="E40480" s="10"/>
      <c r="G40480" s="81"/>
      <c r="AU40480" s="25"/>
    </row>
    <row r="40481">
      <c r="D40481" s="10"/>
      <c r="E40481" s="10"/>
      <c r="G40481" s="81"/>
      <c r="AU40481" s="25"/>
    </row>
    <row r="40482">
      <c r="D40482" s="10"/>
      <c r="E40482" s="10"/>
      <c r="G40482" s="81"/>
      <c r="AU40482" s="25"/>
    </row>
    <row r="40483">
      <c r="D40483" s="10"/>
      <c r="E40483" s="10"/>
      <c r="G40483" s="81"/>
      <c r="AU40483" s="25"/>
    </row>
    <row r="40484">
      <c r="D40484" s="10"/>
      <c r="E40484" s="10"/>
      <c r="G40484" s="81"/>
      <c r="AU40484" s="25"/>
    </row>
    <row r="40485">
      <c r="D40485" s="10"/>
      <c r="E40485" s="10"/>
      <c r="G40485" s="81"/>
      <c r="AU40485" s="25"/>
    </row>
    <row r="40486">
      <c r="D40486" s="10"/>
      <c r="E40486" s="10"/>
      <c r="G40486" s="81"/>
      <c r="AU40486" s="25"/>
    </row>
    <row r="40487">
      <c r="D40487" s="10"/>
      <c r="E40487" s="10"/>
      <c r="G40487" s="81"/>
      <c r="AU40487" s="25"/>
    </row>
    <row r="40488">
      <c r="D40488" s="10"/>
      <c r="E40488" s="10"/>
      <c r="G40488" s="81"/>
      <c r="AU40488" s="25"/>
    </row>
    <row r="40489">
      <c r="D40489" s="10"/>
      <c r="E40489" s="10"/>
      <c r="G40489" s="81"/>
      <c r="AU40489" s="25"/>
    </row>
    <row r="40490">
      <c r="D40490" s="10"/>
      <c r="E40490" s="10"/>
      <c r="G40490" s="81"/>
      <c r="AU40490" s="25"/>
    </row>
    <row r="40491">
      <c r="D40491" s="10"/>
      <c r="E40491" s="10"/>
      <c r="G40491" s="81"/>
      <c r="AU40491" s="25"/>
    </row>
    <row r="40492">
      <c r="D40492" s="10"/>
      <c r="E40492" s="10"/>
      <c r="G40492" s="81"/>
      <c r="AU40492" s="25"/>
    </row>
    <row r="40493">
      <c r="D40493" s="10"/>
      <c r="E40493" s="10"/>
      <c r="G40493" s="81"/>
      <c r="AU40493" s="25"/>
    </row>
    <row r="40494">
      <c r="D40494" s="10"/>
      <c r="E40494" s="10"/>
      <c r="G40494" s="81"/>
      <c r="AU40494" s="25"/>
    </row>
    <row r="40495">
      <c r="D40495" s="10"/>
      <c r="E40495" s="10"/>
      <c r="G40495" s="81"/>
      <c r="AU40495" s="25"/>
    </row>
    <row r="40496">
      <c r="D40496" s="10"/>
      <c r="E40496" s="10"/>
      <c r="G40496" s="81"/>
      <c r="AU40496" s="25"/>
    </row>
    <row r="40497">
      <c r="D40497" s="10"/>
      <c r="E40497" s="10"/>
      <c r="G40497" s="81"/>
      <c r="AU40497" s="25"/>
    </row>
    <row r="40498">
      <c r="D40498" s="10"/>
      <c r="E40498" s="10"/>
      <c r="G40498" s="81"/>
      <c r="AU40498" s="25"/>
    </row>
    <row r="40499">
      <c r="D40499" s="10"/>
      <c r="E40499" s="10"/>
      <c r="G40499" s="81"/>
      <c r="AU40499" s="25"/>
    </row>
    <row r="40500">
      <c r="D40500" s="10"/>
      <c r="E40500" s="10"/>
      <c r="G40500" s="81"/>
      <c r="AU40500" s="25"/>
    </row>
    <row r="40501">
      <c r="D40501" s="10"/>
      <c r="E40501" s="10"/>
      <c r="G40501" s="81"/>
      <c r="AU40501" s="25"/>
    </row>
    <row r="40502">
      <c r="D40502" s="10"/>
      <c r="E40502" s="10"/>
      <c r="G40502" s="81"/>
      <c r="AU40502" s="25"/>
    </row>
    <row r="40503">
      <c r="D40503" s="10"/>
      <c r="E40503" s="10"/>
      <c r="G40503" s="81"/>
      <c r="AU40503" s="25"/>
    </row>
    <row r="40504">
      <c r="D40504" s="10"/>
      <c r="E40504" s="10"/>
      <c r="G40504" s="81"/>
      <c r="AU40504" s="25"/>
    </row>
    <row r="40505">
      <c r="D40505" s="10"/>
      <c r="E40505" s="10"/>
      <c r="G40505" s="81"/>
      <c r="AU40505" s="25"/>
    </row>
    <row r="40506">
      <c r="D40506" s="10"/>
      <c r="E40506" s="10"/>
      <c r="G40506" s="81"/>
      <c r="AU40506" s="25"/>
    </row>
    <row r="40507">
      <c r="D40507" s="10"/>
      <c r="E40507" s="10"/>
      <c r="G40507" s="81"/>
      <c r="AU40507" s="25"/>
    </row>
    <row r="40508">
      <c r="D40508" s="10"/>
      <c r="E40508" s="10"/>
      <c r="G40508" s="81"/>
      <c r="AU40508" s="25"/>
    </row>
    <row r="40509">
      <c r="D40509" s="10"/>
      <c r="E40509" s="10"/>
      <c r="G40509" s="81"/>
      <c r="AU40509" s="25"/>
    </row>
    <row r="40510">
      <c r="D40510" s="10"/>
      <c r="E40510" s="10"/>
      <c r="G40510" s="81"/>
      <c r="AU40510" s="25"/>
    </row>
    <row r="40511">
      <c r="D40511" s="10"/>
      <c r="E40511" s="10"/>
      <c r="G40511" s="81"/>
      <c r="AU40511" s="25"/>
    </row>
    <row r="40512">
      <c r="D40512" s="10"/>
      <c r="E40512" s="10"/>
      <c r="G40512" s="81"/>
      <c r="AU40512" s="25"/>
    </row>
    <row r="40513">
      <c r="D40513" s="10"/>
      <c r="E40513" s="10"/>
      <c r="G40513" s="81"/>
      <c r="AU40513" s="25"/>
    </row>
    <row r="40514">
      <c r="D40514" s="10"/>
      <c r="E40514" s="10"/>
      <c r="G40514" s="81"/>
      <c r="AU40514" s="25"/>
    </row>
    <row r="40515">
      <c r="D40515" s="10"/>
      <c r="E40515" s="10"/>
      <c r="G40515" s="81"/>
      <c r="AU40515" s="25"/>
    </row>
    <row r="40516">
      <c r="D40516" s="10"/>
      <c r="E40516" s="10"/>
      <c r="G40516" s="81"/>
      <c r="AU40516" s="25"/>
    </row>
    <row r="40517">
      <c r="D40517" s="10"/>
      <c r="E40517" s="10"/>
      <c r="G40517" s="81"/>
      <c r="AU40517" s="25"/>
    </row>
    <row r="40518">
      <c r="D40518" s="10"/>
      <c r="E40518" s="10"/>
      <c r="G40518" s="81"/>
      <c r="AU40518" s="25"/>
    </row>
    <row r="40519">
      <c r="D40519" s="10"/>
      <c r="E40519" s="10"/>
      <c r="G40519" s="81"/>
      <c r="AU40519" s="25"/>
    </row>
    <row r="40520">
      <c r="D40520" s="10"/>
      <c r="E40520" s="10"/>
      <c r="G40520" s="81"/>
      <c r="AU40520" s="25"/>
    </row>
    <row r="40521">
      <c r="D40521" s="10"/>
      <c r="E40521" s="10"/>
      <c r="G40521" s="81"/>
      <c r="AU40521" s="25"/>
    </row>
    <row r="40522">
      <c r="D40522" s="10"/>
      <c r="E40522" s="10"/>
      <c r="G40522" s="81"/>
      <c r="AU40522" s="25"/>
    </row>
    <row r="40523">
      <c r="D40523" s="10"/>
      <c r="E40523" s="10"/>
      <c r="G40523" s="81"/>
      <c r="AU40523" s="25"/>
    </row>
    <row r="40524">
      <c r="D40524" s="10"/>
      <c r="E40524" s="10"/>
      <c r="G40524" s="81"/>
      <c r="AU40524" s="25"/>
    </row>
    <row r="40525">
      <c r="D40525" s="10"/>
      <c r="E40525" s="10"/>
      <c r="G40525" s="81"/>
      <c r="AU40525" s="25"/>
    </row>
    <row r="40526">
      <c r="D40526" s="10"/>
      <c r="E40526" s="10"/>
      <c r="G40526" s="81"/>
      <c r="AU40526" s="25"/>
    </row>
    <row r="40527">
      <c r="D40527" s="10"/>
      <c r="E40527" s="10"/>
      <c r="G40527" s="81"/>
      <c r="AU40527" s="25"/>
    </row>
    <row r="40528">
      <c r="D40528" s="10"/>
      <c r="E40528" s="10"/>
      <c r="G40528" s="81"/>
      <c r="AU40528" s="25"/>
    </row>
    <row r="40529">
      <c r="D40529" s="10"/>
      <c r="E40529" s="10"/>
      <c r="G40529" s="81"/>
      <c r="AU40529" s="25"/>
    </row>
    <row r="40530">
      <c r="D40530" s="10"/>
      <c r="E40530" s="10"/>
      <c r="G40530" s="81"/>
      <c r="AU40530" s="25"/>
    </row>
    <row r="40531">
      <c r="D40531" s="10"/>
      <c r="E40531" s="10"/>
      <c r="G40531" s="81"/>
      <c r="AU40531" s="25"/>
    </row>
    <row r="40532">
      <c r="D40532" s="10"/>
      <c r="E40532" s="10"/>
      <c r="G40532" s="81"/>
      <c r="AU40532" s="25"/>
    </row>
    <row r="40533">
      <c r="D40533" s="10"/>
      <c r="E40533" s="10"/>
      <c r="G40533" s="81"/>
      <c r="AU40533" s="25"/>
    </row>
    <row r="40534">
      <c r="D40534" s="10"/>
      <c r="E40534" s="10"/>
      <c r="G40534" s="81"/>
      <c r="AU40534" s="25"/>
    </row>
    <row r="40535">
      <c r="D40535" s="10"/>
      <c r="E40535" s="10"/>
      <c r="G40535" s="81"/>
      <c r="AU40535" s="25"/>
    </row>
    <row r="40536">
      <c r="D40536" s="10"/>
      <c r="E40536" s="10"/>
      <c r="G40536" s="81"/>
      <c r="AU40536" s="25"/>
    </row>
    <row r="40537">
      <c r="D40537" s="10"/>
      <c r="E40537" s="10"/>
      <c r="G40537" s="81"/>
      <c r="AU40537" s="25"/>
    </row>
    <row r="40538">
      <c r="D40538" s="10"/>
      <c r="E40538" s="10"/>
      <c r="G40538" s="81"/>
      <c r="AU40538" s="25"/>
    </row>
    <row r="40539">
      <c r="D40539" s="10"/>
      <c r="E40539" s="10"/>
      <c r="G40539" s="81"/>
      <c r="AU40539" s="25"/>
    </row>
    <row r="40540">
      <c r="D40540" s="10"/>
      <c r="E40540" s="10"/>
      <c r="G40540" s="81"/>
      <c r="AU40540" s="25"/>
    </row>
    <row r="40541">
      <c r="D40541" s="10"/>
      <c r="E40541" s="10"/>
      <c r="G40541" s="81"/>
      <c r="AU40541" s="25"/>
    </row>
    <row r="40542">
      <c r="D40542" s="10"/>
      <c r="E40542" s="10"/>
      <c r="G40542" s="81"/>
      <c r="AU40542" s="25"/>
    </row>
    <row r="40543">
      <c r="D40543" s="10"/>
      <c r="E40543" s="10"/>
      <c r="G40543" s="81"/>
      <c r="AU40543" s="25"/>
    </row>
    <row r="40544">
      <c r="D40544" s="10"/>
      <c r="E40544" s="10"/>
      <c r="G40544" s="81"/>
      <c r="AU40544" s="25"/>
    </row>
    <row r="40545">
      <c r="D40545" s="10"/>
      <c r="E40545" s="10"/>
      <c r="G40545" s="81"/>
      <c r="AU40545" s="25"/>
    </row>
    <row r="40546">
      <c r="D40546" s="10"/>
      <c r="E40546" s="10"/>
      <c r="G40546" s="81"/>
      <c r="AU40546" s="25"/>
    </row>
    <row r="40547">
      <c r="D40547" s="10"/>
      <c r="E40547" s="10"/>
      <c r="G40547" s="81"/>
      <c r="AU40547" s="25"/>
    </row>
    <row r="40548">
      <c r="D40548" s="10"/>
      <c r="E40548" s="10"/>
      <c r="G40548" s="81"/>
      <c r="AU40548" s="25"/>
    </row>
    <row r="40549">
      <c r="D40549" s="10"/>
      <c r="E40549" s="10"/>
      <c r="G40549" s="81"/>
      <c r="AU40549" s="25"/>
    </row>
    <row r="40550">
      <c r="D40550" s="10"/>
      <c r="E40550" s="10"/>
      <c r="G40550" s="81"/>
      <c r="AU40550" s="25"/>
    </row>
    <row r="40551">
      <c r="D40551" s="10"/>
      <c r="E40551" s="10"/>
      <c r="G40551" s="81"/>
      <c r="AU40551" s="25"/>
    </row>
    <row r="40552">
      <c r="D40552" s="10"/>
      <c r="E40552" s="10"/>
      <c r="G40552" s="81"/>
      <c r="AU40552" s="25"/>
    </row>
    <row r="40553">
      <c r="D40553" s="10"/>
      <c r="E40553" s="10"/>
      <c r="G40553" s="81"/>
      <c r="AU40553" s="25"/>
    </row>
    <row r="40554">
      <c r="D40554" s="10"/>
      <c r="E40554" s="10"/>
      <c r="G40554" s="81"/>
      <c r="AU40554" s="25"/>
    </row>
    <row r="40555">
      <c r="D40555" s="10"/>
      <c r="E40555" s="10"/>
      <c r="G40555" s="81"/>
      <c r="AU40555" s="25"/>
    </row>
    <row r="40556">
      <c r="D40556" s="10"/>
      <c r="E40556" s="10"/>
      <c r="G40556" s="81"/>
      <c r="AU40556" s="25"/>
    </row>
    <row r="40557">
      <c r="D40557" s="10"/>
      <c r="E40557" s="10"/>
      <c r="G40557" s="81"/>
      <c r="AU40557" s="25"/>
    </row>
    <row r="40558">
      <c r="D40558" s="10"/>
      <c r="E40558" s="10"/>
      <c r="G40558" s="81"/>
      <c r="AU40558" s="25"/>
    </row>
    <row r="40559">
      <c r="D40559" s="10"/>
      <c r="E40559" s="10"/>
      <c r="G40559" s="81"/>
      <c r="AU40559" s="25"/>
    </row>
    <row r="40560">
      <c r="D40560" s="10"/>
      <c r="E40560" s="10"/>
      <c r="G40560" s="81"/>
      <c r="AU40560" s="25"/>
    </row>
    <row r="40561">
      <c r="D40561" s="10"/>
      <c r="E40561" s="10"/>
      <c r="G40561" s="81"/>
      <c r="AU40561" s="25"/>
    </row>
    <row r="40562">
      <c r="D40562" s="10"/>
      <c r="E40562" s="10"/>
      <c r="G40562" s="81"/>
      <c r="AU40562" s="25"/>
    </row>
    <row r="40563">
      <c r="D40563" s="10"/>
      <c r="E40563" s="10"/>
      <c r="G40563" s="81"/>
      <c r="AU40563" s="25"/>
    </row>
    <row r="40564">
      <c r="D40564" s="10"/>
      <c r="E40564" s="10"/>
      <c r="G40564" s="81"/>
      <c r="AU40564" s="25"/>
    </row>
    <row r="40565">
      <c r="D40565" s="10"/>
      <c r="E40565" s="10"/>
      <c r="G40565" s="81"/>
      <c r="AU40565" s="25"/>
    </row>
    <row r="40566">
      <c r="D40566" s="10"/>
      <c r="E40566" s="10"/>
      <c r="G40566" s="81"/>
      <c r="AU40566" s="25"/>
    </row>
    <row r="40567">
      <c r="D40567" s="10"/>
      <c r="E40567" s="10"/>
      <c r="G40567" s="81"/>
      <c r="AU40567" s="25"/>
    </row>
    <row r="40568">
      <c r="D40568" s="10"/>
      <c r="E40568" s="10"/>
      <c r="G40568" s="81"/>
      <c r="AU40568" s="25"/>
    </row>
    <row r="40569">
      <c r="D40569" s="10"/>
      <c r="E40569" s="10"/>
      <c r="G40569" s="81"/>
      <c r="AU40569" s="25"/>
    </row>
    <row r="40570">
      <c r="D40570" s="10"/>
      <c r="E40570" s="10"/>
      <c r="G40570" s="81"/>
      <c r="AU40570" s="25"/>
    </row>
    <row r="40571">
      <c r="D40571" s="10"/>
      <c r="E40571" s="10"/>
      <c r="G40571" s="81"/>
      <c r="AU40571" s="25"/>
    </row>
    <row r="40572">
      <c r="D40572" s="10"/>
      <c r="E40572" s="10"/>
      <c r="G40572" s="81"/>
      <c r="AU40572" s="25"/>
    </row>
    <row r="40573">
      <c r="D40573" s="10"/>
      <c r="E40573" s="10"/>
      <c r="G40573" s="81"/>
      <c r="AU40573" s="25"/>
    </row>
    <row r="40574">
      <c r="D40574" s="10"/>
      <c r="E40574" s="10"/>
      <c r="G40574" s="81"/>
      <c r="AU40574" s="25"/>
    </row>
    <row r="40575">
      <c r="D40575" s="10"/>
      <c r="E40575" s="10"/>
      <c r="G40575" s="81"/>
      <c r="AU40575" s="25"/>
    </row>
    <row r="40576">
      <c r="D40576" s="10"/>
      <c r="E40576" s="10"/>
      <c r="G40576" s="81"/>
      <c r="AU40576" s="25"/>
    </row>
    <row r="40577">
      <c r="D40577" s="10"/>
      <c r="E40577" s="10"/>
      <c r="G40577" s="81"/>
      <c r="AU40577" s="25"/>
    </row>
    <row r="40578">
      <c r="D40578" s="10"/>
      <c r="E40578" s="10"/>
      <c r="G40578" s="81"/>
      <c r="AU40578" s="25"/>
    </row>
    <row r="40579">
      <c r="D40579" s="10"/>
      <c r="E40579" s="10"/>
      <c r="G40579" s="81"/>
      <c r="AU40579" s="25"/>
    </row>
    <row r="40580">
      <c r="D40580" s="10"/>
      <c r="E40580" s="10"/>
      <c r="G40580" s="81"/>
      <c r="AU40580" s="25"/>
    </row>
    <row r="40581">
      <c r="D40581" s="10"/>
      <c r="E40581" s="10"/>
      <c r="G40581" s="81"/>
      <c r="AU40581" s="25"/>
    </row>
    <row r="40582">
      <c r="D40582" s="10"/>
      <c r="E40582" s="10"/>
      <c r="G40582" s="81"/>
      <c r="AU40582" s="25"/>
    </row>
    <row r="40583">
      <c r="D40583" s="10"/>
      <c r="E40583" s="10"/>
      <c r="G40583" s="81"/>
      <c r="AU40583" s="25"/>
    </row>
    <row r="40584">
      <c r="D40584" s="10"/>
      <c r="E40584" s="10"/>
      <c r="G40584" s="81"/>
      <c r="AU40584" s="25"/>
    </row>
    <row r="40585">
      <c r="D40585" s="10"/>
      <c r="E40585" s="10"/>
      <c r="G40585" s="81"/>
      <c r="AU40585" s="25"/>
    </row>
    <row r="40586">
      <c r="D40586" s="10"/>
      <c r="E40586" s="10"/>
      <c r="G40586" s="81"/>
      <c r="AU40586" s="25"/>
    </row>
    <row r="40587">
      <c r="D40587" s="10"/>
      <c r="E40587" s="10"/>
      <c r="G40587" s="81"/>
      <c r="AU40587" s="25"/>
    </row>
    <row r="40588">
      <c r="D40588" s="10"/>
      <c r="E40588" s="10"/>
      <c r="G40588" s="81"/>
      <c r="AU40588" s="25"/>
    </row>
    <row r="40589">
      <c r="D40589" s="10"/>
      <c r="E40589" s="10"/>
      <c r="G40589" s="81"/>
      <c r="AU40589" s="25"/>
    </row>
    <row r="40590">
      <c r="D40590" s="10"/>
      <c r="E40590" s="10"/>
      <c r="G40590" s="81"/>
      <c r="AU40590" s="25"/>
    </row>
    <row r="40591">
      <c r="D40591" s="10"/>
      <c r="E40591" s="10"/>
      <c r="G40591" s="81"/>
      <c r="AU40591" s="25"/>
    </row>
    <row r="40592">
      <c r="D40592" s="10"/>
      <c r="E40592" s="10"/>
      <c r="G40592" s="81"/>
      <c r="AU40592" s="25"/>
    </row>
    <row r="40593">
      <c r="D40593" s="10"/>
      <c r="E40593" s="10"/>
      <c r="G40593" s="81"/>
      <c r="AU40593" s="25"/>
    </row>
    <row r="40594">
      <c r="D40594" s="10"/>
      <c r="E40594" s="10"/>
      <c r="G40594" s="81"/>
      <c r="AU40594" s="25"/>
    </row>
    <row r="40595">
      <c r="D40595" s="10"/>
      <c r="E40595" s="10"/>
      <c r="G40595" s="81"/>
      <c r="AU40595" s="25"/>
    </row>
    <row r="40596">
      <c r="D40596" s="10"/>
      <c r="E40596" s="10"/>
      <c r="G40596" s="81"/>
      <c r="AU40596" s="25"/>
    </row>
    <row r="40597">
      <c r="D40597" s="10"/>
      <c r="E40597" s="10"/>
      <c r="G40597" s="81"/>
      <c r="AU40597" s="25"/>
    </row>
    <row r="40598">
      <c r="D40598" s="10"/>
      <c r="E40598" s="10"/>
      <c r="G40598" s="81"/>
      <c r="AU40598" s="25"/>
    </row>
    <row r="40599">
      <c r="D40599" s="10"/>
      <c r="E40599" s="10"/>
      <c r="G40599" s="81"/>
      <c r="AU40599" s="25"/>
    </row>
    <row r="40600">
      <c r="D40600" s="10"/>
      <c r="E40600" s="10"/>
      <c r="G40600" s="81"/>
      <c r="AU40600" s="25"/>
    </row>
    <row r="40601">
      <c r="D40601" s="10"/>
      <c r="E40601" s="10"/>
      <c r="G40601" s="81"/>
      <c r="AU40601" s="25"/>
    </row>
    <row r="40602">
      <c r="D40602" s="10"/>
      <c r="E40602" s="10"/>
      <c r="G40602" s="81"/>
      <c r="AU40602" s="25"/>
    </row>
    <row r="40603">
      <c r="D40603" s="10"/>
      <c r="E40603" s="10"/>
      <c r="G40603" s="81"/>
      <c r="AU40603" s="25"/>
    </row>
    <row r="40604">
      <c r="D40604" s="10"/>
      <c r="E40604" s="10"/>
      <c r="G40604" s="81"/>
      <c r="AU40604" s="25"/>
    </row>
    <row r="40605">
      <c r="D40605" s="10"/>
      <c r="E40605" s="10"/>
      <c r="G40605" s="81"/>
      <c r="AU40605" s="25"/>
    </row>
    <row r="40606">
      <c r="D40606" s="10"/>
      <c r="E40606" s="10"/>
      <c r="G40606" s="81"/>
      <c r="AU40606" s="25"/>
    </row>
    <row r="40607">
      <c r="D40607" s="10"/>
      <c r="E40607" s="10"/>
      <c r="G40607" s="81"/>
      <c r="AU40607" s="25"/>
    </row>
    <row r="40608">
      <c r="D40608" s="10"/>
      <c r="E40608" s="10"/>
      <c r="G40608" s="81"/>
      <c r="AU40608" s="25"/>
    </row>
    <row r="40609">
      <c r="D40609" s="10"/>
      <c r="E40609" s="10"/>
      <c r="G40609" s="81"/>
      <c r="AU40609" s="25"/>
    </row>
    <row r="40610">
      <c r="D40610" s="10"/>
      <c r="E40610" s="10"/>
      <c r="G40610" s="81"/>
      <c r="AU40610" s="25"/>
    </row>
    <row r="40611">
      <c r="D40611" s="10"/>
      <c r="E40611" s="10"/>
      <c r="G40611" s="81"/>
      <c r="AU40611" s="25"/>
    </row>
    <row r="40612">
      <c r="D40612" s="10"/>
      <c r="E40612" s="10"/>
      <c r="G40612" s="81"/>
      <c r="AU40612" s="25"/>
    </row>
    <row r="40613">
      <c r="D40613" s="10"/>
      <c r="E40613" s="10"/>
      <c r="G40613" s="81"/>
      <c r="AU40613" s="25"/>
    </row>
    <row r="40614">
      <c r="D40614" s="10"/>
      <c r="E40614" s="10"/>
      <c r="G40614" s="81"/>
      <c r="AU40614" s="25"/>
    </row>
    <row r="40615">
      <c r="D40615" s="10"/>
      <c r="E40615" s="10"/>
      <c r="G40615" s="81"/>
      <c r="AU40615" s="25"/>
    </row>
    <row r="40616">
      <c r="D40616" s="10"/>
      <c r="E40616" s="10"/>
      <c r="G40616" s="81"/>
      <c r="AU40616" s="25"/>
    </row>
    <row r="40617">
      <c r="D40617" s="10"/>
      <c r="E40617" s="10"/>
      <c r="G40617" s="81"/>
      <c r="AU40617" s="25"/>
    </row>
    <row r="40618">
      <c r="D40618" s="10"/>
      <c r="E40618" s="10"/>
      <c r="G40618" s="81"/>
      <c r="AU40618" s="25"/>
    </row>
    <row r="40619">
      <c r="D40619" s="10"/>
      <c r="E40619" s="10"/>
      <c r="G40619" s="81"/>
      <c r="AU40619" s="25"/>
    </row>
    <row r="40620">
      <c r="D40620" s="10"/>
      <c r="E40620" s="10"/>
      <c r="G40620" s="81"/>
      <c r="AU40620" s="25"/>
    </row>
    <row r="40621">
      <c r="D40621" s="10"/>
      <c r="E40621" s="10"/>
      <c r="G40621" s="81"/>
      <c r="AU40621" s="25"/>
    </row>
    <row r="40622">
      <c r="D40622" s="10"/>
      <c r="E40622" s="10"/>
      <c r="G40622" s="81"/>
      <c r="AU40622" s="25"/>
    </row>
    <row r="40623">
      <c r="D40623" s="10"/>
      <c r="E40623" s="10"/>
      <c r="G40623" s="81"/>
      <c r="AU40623" s="25"/>
    </row>
    <row r="40624">
      <c r="D40624" s="10"/>
      <c r="E40624" s="10"/>
      <c r="G40624" s="81"/>
      <c r="AU40624" s="25"/>
    </row>
    <row r="40625">
      <c r="D40625" s="10"/>
      <c r="E40625" s="10"/>
      <c r="G40625" s="81"/>
      <c r="AU40625" s="25"/>
    </row>
    <row r="40626">
      <c r="D40626" s="10"/>
      <c r="E40626" s="10"/>
      <c r="G40626" s="81"/>
      <c r="AU40626" s="25"/>
    </row>
    <row r="40627">
      <c r="D40627" s="10"/>
      <c r="E40627" s="10"/>
      <c r="G40627" s="81"/>
      <c r="AU40627" s="25"/>
    </row>
    <row r="40628">
      <c r="D40628" s="10"/>
      <c r="E40628" s="10"/>
      <c r="G40628" s="81"/>
      <c r="AU40628" s="25"/>
    </row>
    <row r="40629">
      <c r="D40629" s="10"/>
      <c r="E40629" s="10"/>
      <c r="G40629" s="81"/>
      <c r="AU40629" s="25"/>
    </row>
    <row r="40630">
      <c r="D40630" s="10"/>
      <c r="E40630" s="10"/>
      <c r="G40630" s="81"/>
      <c r="AU40630" s="25"/>
    </row>
    <row r="40631">
      <c r="D40631" s="10"/>
      <c r="E40631" s="10"/>
      <c r="G40631" s="81"/>
      <c r="AU40631" s="25"/>
    </row>
    <row r="40632">
      <c r="D40632" s="10"/>
      <c r="E40632" s="10"/>
      <c r="G40632" s="81"/>
      <c r="AU40632" s="25"/>
    </row>
    <row r="40633">
      <c r="D40633" s="10"/>
      <c r="E40633" s="10"/>
      <c r="G40633" s="81"/>
      <c r="AU40633" s="25"/>
    </row>
    <row r="40634">
      <c r="D40634" s="10"/>
      <c r="E40634" s="10"/>
      <c r="G40634" s="81"/>
      <c r="AU40634" s="25"/>
    </row>
    <row r="40635">
      <c r="D40635" s="10"/>
      <c r="E40635" s="10"/>
      <c r="G40635" s="81"/>
      <c r="AU40635" s="25"/>
    </row>
    <row r="40636">
      <c r="D40636" s="10"/>
      <c r="E40636" s="10"/>
      <c r="G40636" s="81"/>
      <c r="AU40636" s="25"/>
    </row>
    <row r="40637">
      <c r="D40637" s="10"/>
      <c r="E40637" s="10"/>
      <c r="G40637" s="81"/>
      <c r="AU40637" s="25"/>
    </row>
    <row r="40638">
      <c r="D40638" s="10"/>
      <c r="E40638" s="10"/>
      <c r="G40638" s="81"/>
      <c r="AU40638" s="25"/>
    </row>
    <row r="40639">
      <c r="D40639" s="10"/>
      <c r="E40639" s="10"/>
      <c r="G40639" s="81"/>
      <c r="AU40639" s="25"/>
    </row>
    <row r="40640">
      <c r="D40640" s="10"/>
      <c r="E40640" s="10"/>
      <c r="G40640" s="81"/>
      <c r="AU40640" s="25"/>
    </row>
    <row r="40641">
      <c r="D40641" s="10"/>
      <c r="E40641" s="10"/>
      <c r="G40641" s="81"/>
      <c r="AU40641" s="25"/>
    </row>
    <row r="40642">
      <c r="D40642" s="10"/>
      <c r="E40642" s="10"/>
      <c r="G40642" s="81"/>
      <c r="AU40642" s="25"/>
    </row>
    <row r="40643">
      <c r="D40643" s="10"/>
      <c r="E40643" s="10"/>
      <c r="G40643" s="81"/>
      <c r="AU40643" s="25"/>
    </row>
    <row r="40644">
      <c r="D40644" s="10"/>
      <c r="E40644" s="10"/>
      <c r="G40644" s="81"/>
      <c r="AU40644" s="25"/>
    </row>
    <row r="40645">
      <c r="D40645" s="10"/>
      <c r="E40645" s="10"/>
      <c r="G40645" s="81"/>
      <c r="AU40645" s="25"/>
    </row>
    <row r="40646">
      <c r="D40646" s="10"/>
      <c r="E40646" s="10"/>
      <c r="G40646" s="81"/>
      <c r="AU40646" s="25"/>
    </row>
    <row r="40647">
      <c r="D40647" s="10"/>
      <c r="E40647" s="10"/>
      <c r="G40647" s="81"/>
      <c r="AU40647" s="25"/>
    </row>
    <row r="40648">
      <c r="D40648" s="10"/>
      <c r="E40648" s="10"/>
      <c r="G40648" s="81"/>
      <c r="AU40648" s="25"/>
    </row>
    <row r="40649">
      <c r="D40649" s="10"/>
      <c r="E40649" s="10"/>
      <c r="G40649" s="81"/>
      <c r="AU40649" s="25"/>
    </row>
    <row r="40650">
      <c r="D40650" s="10"/>
      <c r="E40650" s="10"/>
      <c r="G40650" s="81"/>
      <c r="AU40650" s="25"/>
    </row>
    <row r="40651">
      <c r="D40651" s="10"/>
      <c r="E40651" s="10"/>
      <c r="G40651" s="81"/>
      <c r="AU40651" s="25"/>
    </row>
    <row r="40652">
      <c r="D40652" s="10"/>
      <c r="E40652" s="10"/>
      <c r="G40652" s="81"/>
      <c r="AU40652" s="25"/>
    </row>
    <row r="40653">
      <c r="D40653" s="10"/>
      <c r="E40653" s="10"/>
      <c r="G40653" s="81"/>
      <c r="AU40653" s="25"/>
    </row>
    <row r="40654">
      <c r="D40654" s="10"/>
      <c r="E40654" s="10"/>
      <c r="G40654" s="81"/>
      <c r="AU40654" s="25"/>
    </row>
    <row r="40655">
      <c r="D40655" s="10"/>
      <c r="E40655" s="10"/>
      <c r="G40655" s="81"/>
      <c r="AU40655" s="25"/>
    </row>
    <row r="40656">
      <c r="D40656" s="10"/>
      <c r="E40656" s="10"/>
      <c r="G40656" s="81"/>
      <c r="AU40656" s="25"/>
    </row>
    <row r="40657">
      <c r="D40657" s="10"/>
      <c r="E40657" s="10"/>
      <c r="G40657" s="81"/>
      <c r="AU40657" s="25"/>
    </row>
    <row r="40658">
      <c r="D40658" s="10"/>
      <c r="E40658" s="10"/>
      <c r="G40658" s="81"/>
      <c r="AU40658" s="25"/>
    </row>
    <row r="40659">
      <c r="D40659" s="10"/>
      <c r="E40659" s="10"/>
      <c r="G40659" s="81"/>
      <c r="AU40659" s="25"/>
    </row>
    <row r="40660">
      <c r="D40660" s="10"/>
      <c r="E40660" s="10"/>
      <c r="G40660" s="81"/>
      <c r="AU40660" s="25"/>
    </row>
    <row r="40661">
      <c r="D40661" s="10"/>
      <c r="E40661" s="10"/>
      <c r="G40661" s="81"/>
      <c r="AU40661" s="25"/>
    </row>
    <row r="40662">
      <c r="D40662" s="10"/>
      <c r="E40662" s="10"/>
      <c r="G40662" s="81"/>
      <c r="AU40662" s="25"/>
    </row>
    <row r="40663">
      <c r="D40663" s="10"/>
      <c r="E40663" s="10"/>
      <c r="G40663" s="81"/>
      <c r="AU40663" s="25"/>
    </row>
    <row r="40664">
      <c r="D40664" s="10"/>
      <c r="E40664" s="10"/>
      <c r="G40664" s="81"/>
      <c r="AU40664" s="25"/>
    </row>
    <row r="40665">
      <c r="D40665" s="10"/>
      <c r="E40665" s="10"/>
      <c r="G40665" s="81"/>
      <c r="AU40665" s="25"/>
    </row>
    <row r="40666">
      <c r="D40666" s="10"/>
      <c r="E40666" s="10"/>
      <c r="G40666" s="81"/>
      <c r="AU40666" s="25"/>
    </row>
    <row r="40667">
      <c r="D40667" s="10"/>
      <c r="E40667" s="10"/>
      <c r="G40667" s="81"/>
      <c r="AU40667" s="25"/>
    </row>
    <row r="40668">
      <c r="D40668" s="10"/>
      <c r="E40668" s="10"/>
      <c r="G40668" s="81"/>
      <c r="AU40668" s="25"/>
    </row>
    <row r="40669">
      <c r="D40669" s="10"/>
      <c r="E40669" s="10"/>
      <c r="G40669" s="81"/>
      <c r="AU40669" s="25"/>
    </row>
    <row r="40670">
      <c r="D40670" s="10"/>
      <c r="E40670" s="10"/>
      <c r="G40670" s="81"/>
      <c r="AU40670" s="25"/>
    </row>
    <row r="40671">
      <c r="D40671" s="10"/>
      <c r="E40671" s="10"/>
      <c r="G40671" s="81"/>
      <c r="AU40671" s="25"/>
    </row>
    <row r="40672">
      <c r="D40672" s="10"/>
      <c r="E40672" s="10"/>
      <c r="G40672" s="81"/>
      <c r="AU40672" s="25"/>
    </row>
    <row r="40673">
      <c r="D40673" s="10"/>
      <c r="E40673" s="10"/>
      <c r="G40673" s="81"/>
      <c r="AU40673" s="25"/>
    </row>
    <row r="40674">
      <c r="D40674" s="10"/>
      <c r="E40674" s="10"/>
      <c r="G40674" s="81"/>
      <c r="AU40674" s="25"/>
    </row>
    <row r="40675">
      <c r="D40675" s="10"/>
      <c r="E40675" s="10"/>
      <c r="G40675" s="81"/>
      <c r="AU40675" s="25"/>
    </row>
    <row r="40676">
      <c r="D40676" s="10"/>
      <c r="E40676" s="10"/>
      <c r="G40676" s="81"/>
      <c r="AU40676" s="25"/>
    </row>
    <row r="40677">
      <c r="D40677" s="10"/>
      <c r="E40677" s="10"/>
      <c r="G40677" s="81"/>
      <c r="AU40677" s="25"/>
    </row>
    <row r="40678">
      <c r="D40678" s="10"/>
      <c r="E40678" s="10"/>
      <c r="G40678" s="81"/>
      <c r="AU40678" s="25"/>
    </row>
    <row r="40679">
      <c r="D40679" s="10"/>
      <c r="E40679" s="10"/>
      <c r="G40679" s="81"/>
      <c r="AU40679" s="25"/>
    </row>
    <row r="40680">
      <c r="D40680" s="10"/>
      <c r="E40680" s="10"/>
      <c r="G40680" s="81"/>
      <c r="AU40680" s="25"/>
    </row>
    <row r="40681">
      <c r="D40681" s="10"/>
      <c r="E40681" s="10"/>
      <c r="G40681" s="81"/>
      <c r="AU40681" s="25"/>
    </row>
    <row r="40682">
      <c r="D40682" s="10"/>
      <c r="E40682" s="10"/>
      <c r="G40682" s="81"/>
      <c r="AU40682" s="25"/>
    </row>
    <row r="40683">
      <c r="D40683" s="10"/>
      <c r="E40683" s="10"/>
      <c r="G40683" s="81"/>
      <c r="AU40683" s="25"/>
    </row>
    <row r="40684">
      <c r="D40684" s="10"/>
      <c r="E40684" s="10"/>
      <c r="G40684" s="81"/>
      <c r="AU40684" s="25"/>
    </row>
    <row r="40685">
      <c r="D40685" s="10"/>
      <c r="E40685" s="10"/>
      <c r="G40685" s="81"/>
      <c r="AU40685" s="25"/>
    </row>
    <row r="40686">
      <c r="D40686" s="10"/>
      <c r="E40686" s="10"/>
      <c r="G40686" s="81"/>
      <c r="AU40686" s="25"/>
    </row>
    <row r="40687">
      <c r="D40687" s="10"/>
      <c r="E40687" s="10"/>
      <c r="G40687" s="81"/>
      <c r="AU40687" s="25"/>
    </row>
    <row r="40688">
      <c r="D40688" s="10"/>
      <c r="E40688" s="10"/>
      <c r="G40688" s="81"/>
      <c r="AU40688" s="25"/>
    </row>
    <row r="40689">
      <c r="D40689" s="10"/>
      <c r="E40689" s="10"/>
      <c r="G40689" s="81"/>
      <c r="AU40689" s="25"/>
    </row>
    <row r="40690">
      <c r="D40690" s="10"/>
      <c r="E40690" s="10"/>
      <c r="G40690" s="81"/>
      <c r="AU40690" s="25"/>
    </row>
    <row r="40691">
      <c r="D40691" s="10"/>
      <c r="E40691" s="10"/>
      <c r="G40691" s="81"/>
      <c r="AU40691" s="25"/>
    </row>
    <row r="40692">
      <c r="D40692" s="10"/>
      <c r="E40692" s="10"/>
      <c r="G40692" s="81"/>
      <c r="AU40692" s="25"/>
    </row>
    <row r="40693">
      <c r="D40693" s="10"/>
      <c r="E40693" s="10"/>
      <c r="G40693" s="81"/>
      <c r="AU40693" s="25"/>
    </row>
    <row r="40694">
      <c r="D40694" s="10"/>
      <c r="E40694" s="10"/>
      <c r="G40694" s="81"/>
      <c r="AU40694" s="25"/>
    </row>
    <row r="40695">
      <c r="D40695" s="10"/>
      <c r="E40695" s="10"/>
      <c r="G40695" s="81"/>
      <c r="AU40695" s="25"/>
    </row>
    <row r="40696">
      <c r="D40696" s="10"/>
      <c r="E40696" s="10"/>
      <c r="G40696" s="81"/>
      <c r="AU40696" s="25"/>
    </row>
    <row r="40697">
      <c r="D40697" s="10"/>
      <c r="E40697" s="10"/>
      <c r="G40697" s="81"/>
      <c r="AU40697" s="25"/>
    </row>
    <row r="40698">
      <c r="D40698" s="10"/>
      <c r="E40698" s="10"/>
      <c r="G40698" s="81"/>
      <c r="AU40698" s="25"/>
    </row>
    <row r="40699">
      <c r="D40699" s="10"/>
      <c r="E40699" s="10"/>
      <c r="G40699" s="81"/>
      <c r="AU40699" s="25"/>
    </row>
    <row r="40700">
      <c r="D40700" s="10"/>
      <c r="E40700" s="10"/>
      <c r="G40700" s="81"/>
      <c r="AU40700" s="25"/>
    </row>
    <row r="40701">
      <c r="D40701" s="10"/>
      <c r="E40701" s="10"/>
      <c r="G40701" s="81"/>
      <c r="AU40701" s="25"/>
    </row>
    <row r="40702">
      <c r="D40702" s="10"/>
      <c r="E40702" s="10"/>
      <c r="G40702" s="81"/>
      <c r="AU40702" s="25"/>
    </row>
    <row r="40703">
      <c r="D40703" s="10"/>
      <c r="E40703" s="10"/>
      <c r="G40703" s="81"/>
      <c r="AU40703" s="25"/>
    </row>
    <row r="40704">
      <c r="D40704" s="10"/>
      <c r="E40704" s="10"/>
      <c r="G40704" s="81"/>
      <c r="AU40704" s="25"/>
    </row>
    <row r="40705">
      <c r="D40705" s="10"/>
      <c r="E40705" s="10"/>
      <c r="G40705" s="81"/>
      <c r="AU40705" s="25"/>
    </row>
    <row r="40706">
      <c r="D40706" s="10"/>
      <c r="E40706" s="10"/>
      <c r="G40706" s="81"/>
      <c r="AU40706" s="25"/>
    </row>
    <row r="40707">
      <c r="D40707" s="10"/>
      <c r="E40707" s="10"/>
      <c r="G40707" s="81"/>
      <c r="AU40707" s="25"/>
    </row>
    <row r="40708">
      <c r="D40708" s="10"/>
      <c r="E40708" s="10"/>
      <c r="G40708" s="81"/>
      <c r="AU40708" s="25"/>
    </row>
    <row r="40709">
      <c r="D40709" s="10"/>
      <c r="E40709" s="10"/>
      <c r="G40709" s="81"/>
      <c r="AU40709" s="25"/>
    </row>
    <row r="40710">
      <c r="D40710" s="10"/>
      <c r="E40710" s="10"/>
      <c r="G40710" s="81"/>
      <c r="AU40710" s="25"/>
    </row>
    <row r="40711">
      <c r="D40711" s="10"/>
      <c r="E40711" s="10"/>
      <c r="G40711" s="81"/>
      <c r="AU40711" s="25"/>
    </row>
    <row r="40712">
      <c r="D40712" s="10"/>
      <c r="E40712" s="10"/>
      <c r="G40712" s="81"/>
      <c r="AU40712" s="25"/>
    </row>
    <row r="40713">
      <c r="D40713" s="10"/>
      <c r="E40713" s="10"/>
      <c r="G40713" s="81"/>
      <c r="AU40713" s="25"/>
    </row>
    <row r="40714">
      <c r="D40714" s="10"/>
      <c r="E40714" s="10"/>
      <c r="G40714" s="81"/>
      <c r="AU40714" s="25"/>
    </row>
    <row r="40715">
      <c r="D40715" s="10"/>
      <c r="E40715" s="10"/>
      <c r="G40715" s="81"/>
      <c r="AU40715" s="25"/>
    </row>
    <row r="40716">
      <c r="D40716" s="10"/>
      <c r="E40716" s="10"/>
      <c r="G40716" s="81"/>
      <c r="AU40716" s="25"/>
    </row>
    <row r="40717">
      <c r="D40717" s="10"/>
      <c r="E40717" s="10"/>
      <c r="G40717" s="81"/>
      <c r="AU40717" s="25"/>
    </row>
    <row r="40718">
      <c r="D40718" s="10"/>
      <c r="E40718" s="10"/>
      <c r="G40718" s="81"/>
      <c r="AU40718" s="25"/>
    </row>
    <row r="40719">
      <c r="D40719" s="10"/>
      <c r="E40719" s="10"/>
      <c r="G40719" s="81"/>
      <c r="AU40719" s="25"/>
    </row>
    <row r="40720">
      <c r="D40720" s="10"/>
      <c r="E40720" s="10"/>
      <c r="G40720" s="81"/>
      <c r="AU40720" s="25"/>
    </row>
    <row r="40721">
      <c r="D40721" s="10"/>
      <c r="E40721" s="10"/>
      <c r="G40721" s="81"/>
      <c r="AU40721" s="25"/>
    </row>
    <row r="40722">
      <c r="D40722" s="10"/>
      <c r="E40722" s="10"/>
      <c r="G40722" s="81"/>
      <c r="AU40722" s="25"/>
    </row>
    <row r="40723">
      <c r="D40723" s="10"/>
      <c r="E40723" s="10"/>
      <c r="G40723" s="81"/>
      <c r="AU40723" s="25"/>
    </row>
    <row r="40724">
      <c r="D40724" s="10"/>
      <c r="E40724" s="10"/>
      <c r="G40724" s="81"/>
      <c r="AU40724" s="25"/>
    </row>
    <row r="40725">
      <c r="D40725" s="10"/>
      <c r="E40725" s="10"/>
      <c r="G40725" s="81"/>
      <c r="AU40725" s="25"/>
    </row>
    <row r="40726">
      <c r="D40726" s="10"/>
      <c r="E40726" s="10"/>
      <c r="G40726" s="81"/>
      <c r="AU40726" s="25"/>
    </row>
    <row r="40727">
      <c r="D40727" s="10"/>
      <c r="E40727" s="10"/>
      <c r="G40727" s="81"/>
      <c r="AU40727" s="25"/>
    </row>
    <row r="40728">
      <c r="D40728" s="10"/>
      <c r="E40728" s="10"/>
      <c r="G40728" s="81"/>
      <c r="AU40728" s="25"/>
    </row>
    <row r="40729">
      <c r="D40729" s="10"/>
      <c r="E40729" s="10"/>
      <c r="G40729" s="81"/>
      <c r="AU40729" s="25"/>
    </row>
    <row r="40730">
      <c r="D40730" s="10"/>
      <c r="E40730" s="10"/>
      <c r="G40730" s="81"/>
      <c r="AU40730" s="25"/>
    </row>
    <row r="40731">
      <c r="D40731" s="10"/>
      <c r="E40731" s="10"/>
      <c r="G40731" s="81"/>
      <c r="AU40731" s="25"/>
    </row>
    <row r="40732">
      <c r="D40732" s="10"/>
      <c r="E40732" s="10"/>
      <c r="G40732" s="81"/>
      <c r="AU40732" s="25"/>
    </row>
    <row r="40733">
      <c r="D40733" s="10"/>
      <c r="E40733" s="10"/>
      <c r="G40733" s="81"/>
      <c r="AU40733" s="25"/>
    </row>
    <row r="40734">
      <c r="D40734" s="10"/>
      <c r="E40734" s="10"/>
      <c r="G40734" s="81"/>
      <c r="AU40734" s="25"/>
    </row>
    <row r="40735">
      <c r="D40735" s="10"/>
      <c r="E40735" s="10"/>
      <c r="G40735" s="81"/>
      <c r="AU40735" s="25"/>
    </row>
    <row r="40736">
      <c r="D40736" s="10"/>
      <c r="E40736" s="10"/>
      <c r="G40736" s="81"/>
      <c r="AU40736" s="25"/>
    </row>
    <row r="40737">
      <c r="D40737" s="10"/>
      <c r="E40737" s="10"/>
      <c r="G40737" s="81"/>
      <c r="AU40737" s="25"/>
    </row>
    <row r="40738">
      <c r="D40738" s="10"/>
      <c r="E40738" s="10"/>
      <c r="G40738" s="81"/>
      <c r="AU40738" s="25"/>
    </row>
    <row r="40739">
      <c r="D40739" s="10"/>
      <c r="E40739" s="10"/>
      <c r="G40739" s="81"/>
      <c r="AU40739" s="25"/>
    </row>
    <row r="40740">
      <c r="D40740" s="10"/>
      <c r="E40740" s="10"/>
      <c r="G40740" s="81"/>
      <c r="AU40740" s="25"/>
    </row>
    <row r="40741">
      <c r="D40741" s="10"/>
      <c r="E40741" s="10"/>
      <c r="G40741" s="81"/>
      <c r="AU40741" s="25"/>
    </row>
    <row r="40742">
      <c r="D40742" s="10"/>
      <c r="E40742" s="10"/>
      <c r="G40742" s="81"/>
      <c r="AU40742" s="25"/>
    </row>
    <row r="40743">
      <c r="D40743" s="10"/>
      <c r="E40743" s="10"/>
      <c r="G40743" s="81"/>
      <c r="AU40743" s="25"/>
    </row>
    <row r="40744">
      <c r="D40744" s="10"/>
      <c r="E40744" s="10"/>
      <c r="G40744" s="81"/>
      <c r="AU40744" s="25"/>
    </row>
    <row r="40745">
      <c r="D40745" s="10"/>
      <c r="E40745" s="10"/>
      <c r="G40745" s="81"/>
      <c r="AU40745" s="25"/>
    </row>
    <row r="40746">
      <c r="D40746" s="10"/>
      <c r="E40746" s="10"/>
      <c r="G40746" s="81"/>
      <c r="AU40746" s="25"/>
    </row>
    <row r="40747">
      <c r="D40747" s="10"/>
      <c r="E40747" s="10"/>
      <c r="G40747" s="81"/>
      <c r="AU40747" s="25"/>
    </row>
    <row r="40748">
      <c r="D40748" s="10"/>
      <c r="E40748" s="10"/>
      <c r="G40748" s="81"/>
      <c r="AU40748" s="25"/>
    </row>
    <row r="40749">
      <c r="D40749" s="10"/>
      <c r="E40749" s="10"/>
      <c r="G40749" s="81"/>
      <c r="AU40749" s="25"/>
    </row>
    <row r="40750">
      <c r="D40750" s="10"/>
      <c r="E40750" s="10"/>
      <c r="G40750" s="81"/>
      <c r="AU40750" s="25"/>
    </row>
    <row r="40751">
      <c r="D40751" s="10"/>
      <c r="E40751" s="10"/>
      <c r="G40751" s="81"/>
      <c r="AU40751" s="25"/>
    </row>
    <row r="40752">
      <c r="D40752" s="10"/>
      <c r="E40752" s="10"/>
      <c r="G40752" s="81"/>
      <c r="AU40752" s="25"/>
    </row>
    <row r="40753">
      <c r="D40753" s="10"/>
      <c r="E40753" s="10"/>
      <c r="G40753" s="81"/>
      <c r="AU40753" s="25"/>
    </row>
    <row r="40754">
      <c r="D40754" s="10"/>
      <c r="E40754" s="10"/>
      <c r="G40754" s="81"/>
      <c r="AU40754" s="25"/>
    </row>
    <row r="40755">
      <c r="D40755" s="10"/>
      <c r="E40755" s="10"/>
      <c r="G40755" s="81"/>
      <c r="AU40755" s="25"/>
    </row>
    <row r="40756">
      <c r="D40756" s="10"/>
      <c r="E40756" s="10"/>
      <c r="G40756" s="81"/>
      <c r="AU40756" s="25"/>
    </row>
    <row r="40757">
      <c r="D40757" s="10"/>
      <c r="E40757" s="10"/>
      <c r="G40757" s="81"/>
      <c r="AU40757" s="25"/>
    </row>
    <row r="40758">
      <c r="D40758" s="10"/>
      <c r="E40758" s="10"/>
      <c r="G40758" s="81"/>
      <c r="AU40758" s="25"/>
    </row>
    <row r="40759">
      <c r="D40759" s="10"/>
      <c r="E40759" s="10"/>
      <c r="G40759" s="81"/>
      <c r="AU40759" s="25"/>
    </row>
    <row r="40760">
      <c r="D40760" s="10"/>
      <c r="E40760" s="10"/>
      <c r="G40760" s="81"/>
      <c r="AU40760" s="25"/>
    </row>
    <row r="40761">
      <c r="D40761" s="10"/>
      <c r="E40761" s="10"/>
      <c r="G40761" s="81"/>
      <c r="AU40761" s="25"/>
    </row>
    <row r="40762">
      <c r="D40762" s="10"/>
      <c r="E40762" s="10"/>
      <c r="G40762" s="81"/>
      <c r="AU40762" s="25"/>
    </row>
    <row r="40763">
      <c r="D40763" s="10"/>
      <c r="E40763" s="10"/>
      <c r="G40763" s="81"/>
      <c r="AU40763" s="25"/>
    </row>
    <row r="40764">
      <c r="D40764" s="10"/>
      <c r="E40764" s="10"/>
      <c r="G40764" s="81"/>
      <c r="AU40764" s="25"/>
    </row>
    <row r="40765">
      <c r="D40765" s="10"/>
      <c r="E40765" s="10"/>
      <c r="G40765" s="81"/>
      <c r="AU40765" s="25"/>
    </row>
    <row r="40766">
      <c r="D40766" s="10"/>
      <c r="E40766" s="10"/>
      <c r="G40766" s="81"/>
      <c r="AU40766" s="25"/>
    </row>
    <row r="40767">
      <c r="D40767" s="10"/>
      <c r="E40767" s="10"/>
      <c r="G40767" s="81"/>
      <c r="AU40767" s="25"/>
    </row>
    <row r="40768">
      <c r="D40768" s="10"/>
      <c r="E40768" s="10"/>
      <c r="G40768" s="81"/>
      <c r="AU40768" s="25"/>
    </row>
    <row r="40769">
      <c r="D40769" s="10"/>
      <c r="E40769" s="10"/>
      <c r="G40769" s="81"/>
      <c r="AU40769" s="25"/>
    </row>
    <row r="40770">
      <c r="D40770" s="10"/>
      <c r="E40770" s="10"/>
      <c r="G40770" s="81"/>
      <c r="AU40770" s="25"/>
    </row>
    <row r="40771">
      <c r="D40771" s="10"/>
      <c r="E40771" s="10"/>
      <c r="G40771" s="81"/>
      <c r="AU40771" s="25"/>
    </row>
    <row r="40772">
      <c r="D40772" s="10"/>
      <c r="E40772" s="10"/>
      <c r="G40772" s="81"/>
      <c r="AU40772" s="25"/>
    </row>
    <row r="40773">
      <c r="D40773" s="10"/>
      <c r="E40773" s="10"/>
      <c r="G40773" s="81"/>
      <c r="AU40773" s="25"/>
    </row>
    <row r="40774">
      <c r="D40774" s="10"/>
      <c r="E40774" s="10"/>
      <c r="G40774" s="81"/>
      <c r="AU40774" s="25"/>
    </row>
    <row r="40775">
      <c r="D40775" s="10"/>
      <c r="E40775" s="10"/>
      <c r="G40775" s="81"/>
      <c r="AU40775" s="25"/>
    </row>
    <row r="40776">
      <c r="D40776" s="10"/>
      <c r="E40776" s="10"/>
      <c r="G40776" s="81"/>
      <c r="AU40776" s="25"/>
    </row>
    <row r="40777">
      <c r="D40777" s="10"/>
      <c r="E40777" s="10"/>
      <c r="G40777" s="81"/>
      <c r="AU40777" s="25"/>
    </row>
    <row r="40778">
      <c r="D40778" s="10"/>
      <c r="E40778" s="10"/>
      <c r="G40778" s="81"/>
      <c r="AU40778" s="25"/>
    </row>
    <row r="40779">
      <c r="D40779" s="10"/>
      <c r="E40779" s="10"/>
      <c r="G40779" s="81"/>
      <c r="AU40779" s="25"/>
    </row>
    <row r="40780">
      <c r="D40780" s="10"/>
      <c r="E40780" s="10"/>
      <c r="G40780" s="81"/>
      <c r="AU40780" s="25"/>
    </row>
    <row r="40781">
      <c r="D40781" s="10"/>
      <c r="E40781" s="10"/>
      <c r="G40781" s="81"/>
      <c r="AU40781" s="25"/>
    </row>
    <row r="40782">
      <c r="D40782" s="10"/>
      <c r="E40782" s="10"/>
      <c r="G40782" s="81"/>
      <c r="AU40782" s="25"/>
    </row>
    <row r="40783">
      <c r="D40783" s="10"/>
      <c r="E40783" s="10"/>
      <c r="G40783" s="81"/>
      <c r="AU40783" s="25"/>
    </row>
    <row r="40784">
      <c r="D40784" s="10"/>
      <c r="E40784" s="10"/>
      <c r="G40784" s="81"/>
      <c r="AU40784" s="25"/>
    </row>
    <row r="40785">
      <c r="D40785" s="10"/>
      <c r="E40785" s="10"/>
      <c r="G40785" s="81"/>
      <c r="AU40785" s="25"/>
    </row>
    <row r="40786">
      <c r="D40786" s="10"/>
      <c r="E40786" s="10"/>
      <c r="G40786" s="81"/>
      <c r="AU40786" s="25"/>
    </row>
    <row r="40787">
      <c r="D40787" s="10"/>
      <c r="E40787" s="10"/>
      <c r="G40787" s="81"/>
      <c r="AU40787" s="25"/>
    </row>
    <row r="40788">
      <c r="D40788" s="10"/>
      <c r="E40788" s="10"/>
      <c r="G40788" s="81"/>
      <c r="AU40788" s="25"/>
    </row>
    <row r="40789">
      <c r="D40789" s="10"/>
      <c r="E40789" s="10"/>
      <c r="G40789" s="81"/>
      <c r="AU40789" s="25"/>
    </row>
    <row r="40790">
      <c r="D40790" s="10"/>
      <c r="E40790" s="10"/>
      <c r="G40790" s="81"/>
      <c r="AU40790" s="25"/>
    </row>
    <row r="40791">
      <c r="D40791" s="10"/>
      <c r="E40791" s="10"/>
      <c r="G40791" s="81"/>
      <c r="AU40791" s="25"/>
    </row>
    <row r="40792">
      <c r="D40792" s="10"/>
      <c r="E40792" s="10"/>
      <c r="G40792" s="81"/>
      <c r="AU40792" s="25"/>
    </row>
    <row r="40793">
      <c r="D40793" s="10"/>
      <c r="E40793" s="10"/>
      <c r="G40793" s="81"/>
      <c r="AU40793" s="25"/>
    </row>
    <row r="40794">
      <c r="D40794" s="10"/>
      <c r="E40794" s="10"/>
      <c r="G40794" s="81"/>
      <c r="AU40794" s="25"/>
    </row>
    <row r="40795">
      <c r="D40795" s="10"/>
      <c r="E40795" s="10"/>
      <c r="G40795" s="81"/>
      <c r="AU40795" s="25"/>
    </row>
    <row r="40796">
      <c r="D40796" s="10"/>
      <c r="E40796" s="10"/>
      <c r="G40796" s="81"/>
      <c r="AU40796" s="25"/>
    </row>
    <row r="40797">
      <c r="D40797" s="10"/>
      <c r="E40797" s="10"/>
      <c r="G40797" s="81"/>
      <c r="AU40797" s="25"/>
    </row>
    <row r="40798">
      <c r="D40798" s="10"/>
      <c r="E40798" s="10"/>
      <c r="G40798" s="81"/>
      <c r="AU40798" s="25"/>
    </row>
    <row r="40799">
      <c r="D40799" s="10"/>
      <c r="E40799" s="10"/>
      <c r="G40799" s="81"/>
      <c r="AU40799" s="25"/>
    </row>
    <row r="40800">
      <c r="D40800" s="10"/>
      <c r="E40800" s="10"/>
      <c r="G40800" s="81"/>
      <c r="AU40800" s="25"/>
    </row>
    <row r="40801">
      <c r="D40801" s="10"/>
      <c r="E40801" s="10"/>
      <c r="G40801" s="81"/>
      <c r="AU40801" s="25"/>
    </row>
    <row r="40802">
      <c r="D40802" s="10"/>
      <c r="E40802" s="10"/>
      <c r="G40802" s="81"/>
      <c r="AU40802" s="25"/>
    </row>
    <row r="40803">
      <c r="D40803" s="10"/>
      <c r="E40803" s="10"/>
      <c r="G40803" s="81"/>
      <c r="AU40803" s="25"/>
    </row>
    <row r="40804">
      <c r="D40804" s="10"/>
      <c r="E40804" s="10"/>
      <c r="G40804" s="81"/>
      <c r="AU40804" s="25"/>
    </row>
    <row r="40805">
      <c r="D40805" s="10"/>
      <c r="E40805" s="10"/>
      <c r="G40805" s="81"/>
      <c r="AU40805" s="25"/>
    </row>
    <row r="40806">
      <c r="D40806" s="10"/>
      <c r="E40806" s="10"/>
      <c r="G40806" s="81"/>
      <c r="AU40806" s="25"/>
    </row>
    <row r="40807">
      <c r="D40807" s="10"/>
      <c r="E40807" s="10"/>
      <c r="G40807" s="81"/>
      <c r="AU40807" s="25"/>
    </row>
    <row r="40808">
      <c r="D40808" s="10"/>
      <c r="E40808" s="10"/>
      <c r="G40808" s="81"/>
      <c r="AU40808" s="25"/>
    </row>
    <row r="40809">
      <c r="D40809" s="10"/>
      <c r="E40809" s="10"/>
      <c r="G40809" s="81"/>
      <c r="AU40809" s="25"/>
    </row>
    <row r="40810">
      <c r="D40810" s="10"/>
      <c r="E40810" s="10"/>
      <c r="G40810" s="81"/>
      <c r="AU40810" s="25"/>
    </row>
    <row r="40811">
      <c r="D40811" s="10"/>
      <c r="E40811" s="10"/>
      <c r="G40811" s="81"/>
      <c r="AU40811" s="25"/>
    </row>
    <row r="40812">
      <c r="D40812" s="10"/>
      <c r="E40812" s="10"/>
      <c r="G40812" s="81"/>
      <c r="AU40812" s="25"/>
    </row>
    <row r="40813">
      <c r="D40813" s="10"/>
      <c r="E40813" s="10"/>
      <c r="G40813" s="81"/>
      <c r="AU40813" s="25"/>
    </row>
    <row r="40814">
      <c r="D40814" s="10"/>
      <c r="E40814" s="10"/>
      <c r="G40814" s="81"/>
      <c r="AU40814" s="25"/>
    </row>
    <row r="40815">
      <c r="D40815" s="10"/>
      <c r="E40815" s="10"/>
      <c r="G40815" s="81"/>
      <c r="AU40815" s="25"/>
    </row>
    <row r="40816">
      <c r="D40816" s="10"/>
      <c r="E40816" s="10"/>
      <c r="G40816" s="81"/>
      <c r="AU40816" s="25"/>
    </row>
    <row r="40817">
      <c r="D40817" s="10"/>
      <c r="E40817" s="10"/>
      <c r="G40817" s="81"/>
      <c r="AU40817" s="25"/>
    </row>
    <row r="40818">
      <c r="D40818" s="10"/>
      <c r="E40818" s="10"/>
      <c r="G40818" s="81"/>
      <c r="AU40818" s="25"/>
    </row>
    <row r="40819">
      <c r="D40819" s="10"/>
      <c r="E40819" s="10"/>
      <c r="G40819" s="81"/>
      <c r="AU40819" s="25"/>
    </row>
    <row r="40820">
      <c r="D40820" s="10"/>
      <c r="E40820" s="10"/>
      <c r="G40820" s="81"/>
      <c r="AU40820" s="25"/>
    </row>
    <row r="40821">
      <c r="D40821" s="10"/>
      <c r="E40821" s="10"/>
      <c r="G40821" s="81"/>
      <c r="AU40821" s="25"/>
    </row>
    <row r="40822">
      <c r="D40822" s="10"/>
      <c r="E40822" s="10"/>
      <c r="G40822" s="81"/>
      <c r="AU40822" s="25"/>
    </row>
    <row r="40823">
      <c r="D40823" s="10"/>
      <c r="E40823" s="10"/>
      <c r="G40823" s="81"/>
      <c r="AU40823" s="25"/>
    </row>
    <row r="40824">
      <c r="D40824" s="10"/>
      <c r="E40824" s="10"/>
      <c r="G40824" s="81"/>
      <c r="AU40824" s="25"/>
    </row>
    <row r="40825">
      <c r="D40825" s="10"/>
      <c r="E40825" s="10"/>
      <c r="G40825" s="81"/>
      <c r="AU40825" s="25"/>
    </row>
    <row r="40826">
      <c r="D40826" s="10"/>
      <c r="E40826" s="10"/>
      <c r="G40826" s="81"/>
      <c r="AU40826" s="25"/>
    </row>
    <row r="40827">
      <c r="D40827" s="10"/>
      <c r="E40827" s="10"/>
      <c r="G40827" s="81"/>
      <c r="AU40827" s="25"/>
    </row>
    <row r="40828">
      <c r="D40828" s="10"/>
      <c r="E40828" s="10"/>
      <c r="G40828" s="81"/>
      <c r="AU40828" s="25"/>
    </row>
    <row r="40829">
      <c r="D40829" s="10"/>
      <c r="E40829" s="10"/>
      <c r="G40829" s="81"/>
      <c r="AU40829" s="25"/>
    </row>
    <row r="40830">
      <c r="D40830" s="10"/>
      <c r="E40830" s="10"/>
      <c r="G40830" s="81"/>
      <c r="AU40830" s="25"/>
    </row>
    <row r="40831">
      <c r="D40831" s="10"/>
      <c r="E40831" s="10"/>
      <c r="G40831" s="81"/>
      <c r="AU40831" s="25"/>
    </row>
    <row r="40832">
      <c r="D40832" s="10"/>
      <c r="E40832" s="10"/>
      <c r="G40832" s="81"/>
      <c r="AU40832" s="25"/>
    </row>
    <row r="40833">
      <c r="D40833" s="10"/>
      <c r="E40833" s="10"/>
      <c r="G40833" s="81"/>
      <c r="AU40833" s="25"/>
    </row>
    <row r="40834">
      <c r="D40834" s="10"/>
      <c r="E40834" s="10"/>
      <c r="G40834" s="81"/>
      <c r="AU40834" s="25"/>
    </row>
    <row r="40835">
      <c r="D40835" s="10"/>
      <c r="E40835" s="10"/>
      <c r="G40835" s="81"/>
      <c r="AU40835" s="25"/>
    </row>
    <row r="40836">
      <c r="D40836" s="10"/>
      <c r="E40836" s="10"/>
      <c r="G40836" s="81"/>
      <c r="AU40836" s="25"/>
    </row>
    <row r="40837">
      <c r="D40837" s="10"/>
      <c r="E40837" s="10"/>
      <c r="G40837" s="81"/>
      <c r="AU40837" s="25"/>
    </row>
    <row r="40838">
      <c r="D40838" s="10"/>
      <c r="E40838" s="10"/>
      <c r="G40838" s="81"/>
      <c r="AU40838" s="25"/>
    </row>
    <row r="40839">
      <c r="D40839" s="10"/>
      <c r="E40839" s="10"/>
      <c r="G40839" s="81"/>
      <c r="AU40839" s="25"/>
    </row>
    <row r="40840">
      <c r="D40840" s="10"/>
      <c r="E40840" s="10"/>
      <c r="G40840" s="81"/>
      <c r="AU40840" s="25"/>
    </row>
    <row r="40841">
      <c r="D40841" s="10"/>
      <c r="E40841" s="10"/>
      <c r="G40841" s="81"/>
      <c r="AU40841" s="25"/>
    </row>
    <row r="40842">
      <c r="D40842" s="10"/>
      <c r="E40842" s="10"/>
      <c r="G40842" s="81"/>
      <c r="AU40842" s="25"/>
    </row>
    <row r="40843">
      <c r="D40843" s="10"/>
      <c r="E40843" s="10"/>
      <c r="G40843" s="81"/>
      <c r="AU40843" s="25"/>
    </row>
    <row r="40844">
      <c r="D40844" s="10"/>
      <c r="E40844" s="10"/>
      <c r="G40844" s="81"/>
      <c r="AU40844" s="25"/>
    </row>
    <row r="40845">
      <c r="D40845" s="10"/>
      <c r="E40845" s="10"/>
      <c r="G40845" s="81"/>
      <c r="AU40845" s="25"/>
    </row>
    <row r="40846">
      <c r="D40846" s="10"/>
      <c r="E40846" s="10"/>
      <c r="G40846" s="81"/>
      <c r="AU40846" s="25"/>
    </row>
    <row r="40847">
      <c r="D40847" s="10"/>
      <c r="E40847" s="10"/>
      <c r="G40847" s="81"/>
      <c r="AU40847" s="25"/>
    </row>
    <row r="40848">
      <c r="D40848" s="10"/>
      <c r="E40848" s="10"/>
      <c r="G40848" s="81"/>
      <c r="AU40848" s="25"/>
    </row>
    <row r="40849">
      <c r="D40849" s="10"/>
      <c r="E40849" s="10"/>
      <c r="G40849" s="81"/>
      <c r="AU40849" s="25"/>
    </row>
    <row r="40850">
      <c r="D40850" s="10"/>
      <c r="E40850" s="10"/>
      <c r="G40850" s="81"/>
      <c r="AU40850" s="25"/>
    </row>
    <row r="40851">
      <c r="D40851" s="10"/>
      <c r="E40851" s="10"/>
      <c r="G40851" s="81"/>
      <c r="AU40851" s="25"/>
    </row>
    <row r="40852">
      <c r="D40852" s="10"/>
      <c r="E40852" s="10"/>
      <c r="G40852" s="81"/>
      <c r="AU40852" s="25"/>
    </row>
    <row r="40853">
      <c r="D40853" s="10"/>
      <c r="E40853" s="10"/>
      <c r="G40853" s="81"/>
      <c r="AU40853" s="25"/>
    </row>
    <row r="40854">
      <c r="D40854" s="10"/>
      <c r="E40854" s="10"/>
      <c r="G40854" s="81"/>
      <c r="AU40854" s="25"/>
    </row>
    <row r="40855">
      <c r="D40855" s="10"/>
      <c r="E40855" s="10"/>
      <c r="G40855" s="81"/>
      <c r="AU40855" s="25"/>
    </row>
    <row r="40856">
      <c r="D40856" s="10"/>
      <c r="E40856" s="10"/>
      <c r="G40856" s="81"/>
      <c r="AU40856" s="25"/>
    </row>
    <row r="40857">
      <c r="D40857" s="10"/>
      <c r="E40857" s="10"/>
      <c r="G40857" s="81"/>
      <c r="AU40857" s="25"/>
    </row>
    <row r="40858">
      <c r="D40858" s="10"/>
      <c r="E40858" s="10"/>
      <c r="G40858" s="81"/>
      <c r="AU40858" s="25"/>
    </row>
    <row r="40859">
      <c r="D40859" s="10"/>
      <c r="E40859" s="10"/>
      <c r="G40859" s="81"/>
      <c r="AU40859" s="25"/>
    </row>
    <row r="40860">
      <c r="D40860" s="10"/>
      <c r="E40860" s="10"/>
      <c r="G40860" s="81"/>
      <c r="AU40860" s="25"/>
    </row>
    <row r="40861">
      <c r="D40861" s="10"/>
      <c r="E40861" s="10"/>
      <c r="G40861" s="81"/>
      <c r="AU40861" s="25"/>
    </row>
    <row r="40862">
      <c r="D40862" s="10"/>
      <c r="E40862" s="10"/>
      <c r="G40862" s="81"/>
      <c r="AU40862" s="25"/>
    </row>
    <row r="40863">
      <c r="D40863" s="10"/>
      <c r="E40863" s="10"/>
      <c r="G40863" s="81"/>
      <c r="AU40863" s="25"/>
    </row>
    <row r="40864">
      <c r="D40864" s="10"/>
      <c r="E40864" s="10"/>
      <c r="G40864" s="81"/>
      <c r="AU40864" s="25"/>
    </row>
    <row r="40865">
      <c r="D40865" s="10"/>
      <c r="E40865" s="10"/>
      <c r="G40865" s="81"/>
      <c r="AU40865" s="25"/>
    </row>
    <row r="40866">
      <c r="D40866" s="10"/>
      <c r="E40866" s="10"/>
      <c r="G40866" s="81"/>
      <c r="AU40866" s="25"/>
    </row>
    <row r="40867">
      <c r="D40867" s="10"/>
      <c r="E40867" s="10"/>
      <c r="G40867" s="81"/>
      <c r="AU40867" s="25"/>
    </row>
    <row r="40868">
      <c r="D40868" s="10"/>
      <c r="E40868" s="10"/>
      <c r="G40868" s="81"/>
      <c r="AU40868" s="25"/>
    </row>
    <row r="40869">
      <c r="D40869" s="10"/>
      <c r="E40869" s="10"/>
      <c r="G40869" s="81"/>
      <c r="AU40869" s="25"/>
    </row>
    <row r="40870">
      <c r="D40870" s="10"/>
      <c r="E40870" s="10"/>
      <c r="G40870" s="81"/>
      <c r="AU40870" s="25"/>
    </row>
    <row r="40871">
      <c r="D40871" s="10"/>
      <c r="E40871" s="10"/>
      <c r="G40871" s="81"/>
      <c r="AU40871" s="25"/>
    </row>
    <row r="40872">
      <c r="D40872" s="10"/>
      <c r="E40872" s="10"/>
      <c r="G40872" s="81"/>
      <c r="AU40872" s="25"/>
    </row>
    <row r="40873">
      <c r="D40873" s="10"/>
      <c r="E40873" s="10"/>
      <c r="G40873" s="81"/>
      <c r="AU40873" s="25"/>
    </row>
    <row r="40874">
      <c r="D40874" s="10"/>
      <c r="E40874" s="10"/>
      <c r="G40874" s="81"/>
      <c r="AU40874" s="25"/>
    </row>
    <row r="40875">
      <c r="D40875" s="10"/>
      <c r="E40875" s="10"/>
      <c r="G40875" s="81"/>
      <c r="AU40875" s="25"/>
    </row>
    <row r="40876">
      <c r="D40876" s="10"/>
      <c r="E40876" s="10"/>
      <c r="G40876" s="81"/>
      <c r="AU40876" s="25"/>
    </row>
    <row r="40877">
      <c r="D40877" s="10"/>
      <c r="E40877" s="10"/>
      <c r="G40877" s="81"/>
      <c r="AU40877" s="25"/>
    </row>
    <row r="40878">
      <c r="D40878" s="10"/>
      <c r="E40878" s="10"/>
      <c r="G40878" s="81"/>
      <c r="AU40878" s="25"/>
    </row>
    <row r="40879">
      <c r="D40879" s="10"/>
      <c r="E40879" s="10"/>
      <c r="G40879" s="81"/>
      <c r="AU40879" s="25"/>
    </row>
    <row r="40880">
      <c r="D40880" s="10"/>
      <c r="E40880" s="10"/>
      <c r="G40880" s="81"/>
      <c r="AU40880" s="25"/>
    </row>
    <row r="40881">
      <c r="D40881" s="10"/>
      <c r="E40881" s="10"/>
      <c r="G40881" s="81"/>
      <c r="AU40881" s="25"/>
    </row>
    <row r="40882">
      <c r="D40882" s="10"/>
      <c r="E40882" s="10"/>
      <c r="G40882" s="81"/>
      <c r="AU40882" s="25"/>
    </row>
    <row r="40883">
      <c r="D40883" s="10"/>
      <c r="E40883" s="10"/>
      <c r="G40883" s="81"/>
      <c r="AU40883" s="25"/>
    </row>
    <row r="40884">
      <c r="D40884" s="10"/>
      <c r="E40884" s="10"/>
      <c r="G40884" s="81"/>
      <c r="AU40884" s="25"/>
    </row>
    <row r="40885">
      <c r="D40885" s="10"/>
      <c r="E40885" s="10"/>
      <c r="G40885" s="81"/>
      <c r="AU40885" s="25"/>
    </row>
    <row r="40886">
      <c r="D40886" s="10"/>
      <c r="E40886" s="10"/>
      <c r="G40886" s="81"/>
      <c r="AU40886" s="25"/>
    </row>
    <row r="40887">
      <c r="D40887" s="10"/>
      <c r="E40887" s="10"/>
      <c r="G40887" s="81"/>
      <c r="AU40887" s="25"/>
    </row>
    <row r="40888">
      <c r="D40888" s="10"/>
      <c r="E40888" s="10"/>
      <c r="G40888" s="81"/>
      <c r="AU40888" s="25"/>
    </row>
    <row r="40889">
      <c r="D40889" s="10"/>
      <c r="E40889" s="10"/>
      <c r="G40889" s="81"/>
      <c r="AU40889" s="25"/>
    </row>
    <row r="40890">
      <c r="D40890" s="10"/>
      <c r="E40890" s="10"/>
      <c r="G40890" s="81"/>
      <c r="AU40890" s="25"/>
    </row>
    <row r="40891">
      <c r="D40891" s="10"/>
      <c r="E40891" s="10"/>
      <c r="G40891" s="81"/>
      <c r="AU40891" s="25"/>
    </row>
    <row r="40892">
      <c r="D40892" s="10"/>
      <c r="E40892" s="10"/>
      <c r="G40892" s="81"/>
      <c r="AU40892" s="25"/>
    </row>
    <row r="40893">
      <c r="D40893" s="10"/>
      <c r="E40893" s="10"/>
      <c r="G40893" s="81"/>
      <c r="AU40893" s="25"/>
    </row>
    <row r="40894">
      <c r="D40894" s="10"/>
      <c r="E40894" s="10"/>
      <c r="G40894" s="81"/>
      <c r="AU40894" s="25"/>
    </row>
    <row r="40895">
      <c r="D40895" s="10"/>
      <c r="E40895" s="10"/>
      <c r="G40895" s="81"/>
      <c r="AU40895" s="25"/>
    </row>
    <row r="40896">
      <c r="D40896" s="10"/>
      <c r="E40896" s="10"/>
      <c r="G40896" s="81"/>
      <c r="AU40896" s="25"/>
    </row>
    <row r="40897">
      <c r="D40897" s="10"/>
      <c r="E40897" s="10"/>
      <c r="G40897" s="81"/>
      <c r="AU40897" s="25"/>
    </row>
    <row r="40898">
      <c r="D40898" s="10"/>
      <c r="E40898" s="10"/>
      <c r="G40898" s="81"/>
      <c r="AU40898" s="25"/>
    </row>
    <row r="40899">
      <c r="D40899" s="10"/>
      <c r="E40899" s="10"/>
      <c r="G40899" s="81"/>
      <c r="AU40899" s="25"/>
    </row>
    <row r="40900">
      <c r="D40900" s="10"/>
      <c r="E40900" s="10"/>
      <c r="G40900" s="81"/>
      <c r="AU40900" s="25"/>
    </row>
    <row r="40901">
      <c r="D40901" s="10"/>
      <c r="E40901" s="10"/>
      <c r="G40901" s="81"/>
      <c r="AU40901" s="25"/>
    </row>
    <row r="40902">
      <c r="D40902" s="10"/>
      <c r="E40902" s="10"/>
      <c r="G40902" s="81"/>
      <c r="AU40902" s="25"/>
    </row>
    <row r="40903">
      <c r="D40903" s="10"/>
      <c r="E40903" s="10"/>
      <c r="G40903" s="81"/>
      <c r="AU40903" s="25"/>
    </row>
    <row r="40904">
      <c r="D40904" s="10"/>
      <c r="E40904" s="10"/>
      <c r="G40904" s="81"/>
      <c r="AU40904" s="25"/>
    </row>
    <row r="40905">
      <c r="D40905" s="10"/>
      <c r="E40905" s="10"/>
      <c r="G40905" s="81"/>
      <c r="AU40905" s="25"/>
    </row>
    <row r="40906">
      <c r="D40906" s="10"/>
      <c r="E40906" s="10"/>
      <c r="G40906" s="81"/>
      <c r="AU40906" s="25"/>
    </row>
    <row r="40907">
      <c r="D40907" s="10"/>
      <c r="E40907" s="10"/>
      <c r="G40907" s="81"/>
      <c r="AU40907" s="25"/>
    </row>
    <row r="40908">
      <c r="D40908" s="10"/>
      <c r="E40908" s="10"/>
      <c r="G40908" s="81"/>
      <c r="AU40908" s="25"/>
    </row>
    <row r="40909">
      <c r="D40909" s="10"/>
      <c r="E40909" s="10"/>
      <c r="G40909" s="81"/>
      <c r="AU40909" s="25"/>
    </row>
    <row r="40910">
      <c r="D40910" s="10"/>
      <c r="E40910" s="10"/>
      <c r="G40910" s="81"/>
      <c r="AU40910" s="25"/>
    </row>
    <row r="40911">
      <c r="D40911" s="10"/>
      <c r="E40911" s="10"/>
      <c r="G40911" s="81"/>
      <c r="AU40911" s="25"/>
    </row>
    <row r="40912">
      <c r="D40912" s="10"/>
      <c r="E40912" s="10"/>
      <c r="G40912" s="81"/>
      <c r="AU40912" s="25"/>
    </row>
    <row r="40913">
      <c r="D40913" s="10"/>
      <c r="E40913" s="10"/>
      <c r="G40913" s="81"/>
      <c r="AU40913" s="25"/>
    </row>
    <row r="40914">
      <c r="D40914" s="10"/>
      <c r="E40914" s="10"/>
      <c r="G40914" s="81"/>
      <c r="AU40914" s="25"/>
    </row>
    <row r="40915">
      <c r="D40915" s="10"/>
      <c r="E40915" s="10"/>
      <c r="G40915" s="81"/>
      <c r="AU40915" s="25"/>
    </row>
    <row r="40916">
      <c r="D40916" s="10"/>
      <c r="E40916" s="10"/>
      <c r="G40916" s="81"/>
      <c r="AU40916" s="25"/>
    </row>
    <row r="40917">
      <c r="D40917" s="10"/>
      <c r="E40917" s="10"/>
      <c r="G40917" s="81"/>
      <c r="AU40917" s="25"/>
    </row>
    <row r="40918">
      <c r="D40918" s="10"/>
      <c r="E40918" s="10"/>
      <c r="G40918" s="81"/>
      <c r="AU40918" s="25"/>
    </row>
    <row r="40919">
      <c r="D40919" s="10"/>
      <c r="E40919" s="10"/>
      <c r="G40919" s="81"/>
      <c r="AU40919" s="25"/>
    </row>
    <row r="40920">
      <c r="D40920" s="10"/>
      <c r="E40920" s="10"/>
      <c r="G40920" s="81"/>
      <c r="AU40920" s="25"/>
    </row>
    <row r="40921">
      <c r="D40921" s="10"/>
      <c r="E40921" s="10"/>
      <c r="G40921" s="81"/>
      <c r="AU40921" s="25"/>
    </row>
    <row r="40922">
      <c r="D40922" s="10"/>
      <c r="E40922" s="10"/>
      <c r="G40922" s="81"/>
      <c r="AU40922" s="25"/>
    </row>
    <row r="40923">
      <c r="D40923" s="10"/>
      <c r="E40923" s="10"/>
      <c r="G40923" s="81"/>
      <c r="AU40923" s="25"/>
    </row>
    <row r="40924">
      <c r="D40924" s="10"/>
      <c r="E40924" s="10"/>
      <c r="G40924" s="81"/>
      <c r="AU40924" s="25"/>
    </row>
    <row r="40925">
      <c r="D40925" s="10"/>
      <c r="E40925" s="10"/>
      <c r="G40925" s="81"/>
      <c r="AU40925" s="25"/>
    </row>
    <row r="40926">
      <c r="D40926" s="10"/>
      <c r="E40926" s="10"/>
      <c r="G40926" s="81"/>
      <c r="AU40926" s="25"/>
    </row>
    <row r="40927">
      <c r="D40927" s="10"/>
      <c r="E40927" s="10"/>
      <c r="G40927" s="81"/>
      <c r="AU40927" s="25"/>
    </row>
    <row r="40928">
      <c r="D40928" s="10"/>
      <c r="E40928" s="10"/>
      <c r="G40928" s="81"/>
      <c r="AU40928" s="25"/>
    </row>
    <row r="40929">
      <c r="D40929" s="10"/>
      <c r="E40929" s="10"/>
      <c r="G40929" s="81"/>
      <c r="AU40929" s="25"/>
    </row>
    <row r="40930">
      <c r="D40930" s="10"/>
      <c r="E40930" s="10"/>
      <c r="G40930" s="81"/>
      <c r="AU40930" s="25"/>
    </row>
    <row r="40931">
      <c r="D40931" s="10"/>
      <c r="E40931" s="10"/>
      <c r="G40931" s="81"/>
      <c r="AU40931" s="25"/>
    </row>
    <row r="40932">
      <c r="D40932" s="10"/>
      <c r="E40932" s="10"/>
      <c r="G40932" s="81"/>
      <c r="AU40932" s="25"/>
    </row>
    <row r="40933">
      <c r="D40933" s="10"/>
      <c r="E40933" s="10"/>
      <c r="G40933" s="81"/>
      <c r="AU40933" s="25"/>
    </row>
    <row r="40934">
      <c r="D40934" s="10"/>
      <c r="E40934" s="10"/>
      <c r="G40934" s="81"/>
      <c r="AU40934" s="25"/>
    </row>
    <row r="40935">
      <c r="D40935" s="10"/>
      <c r="E40935" s="10"/>
      <c r="G40935" s="81"/>
      <c r="AU40935" s="25"/>
    </row>
    <row r="40936">
      <c r="D40936" s="10"/>
      <c r="E40936" s="10"/>
      <c r="G40936" s="81"/>
      <c r="AU40936" s="25"/>
    </row>
    <row r="40937">
      <c r="D40937" s="10"/>
      <c r="E40937" s="10"/>
      <c r="G40937" s="81"/>
      <c r="AU40937" s="25"/>
    </row>
    <row r="40938">
      <c r="D40938" s="10"/>
      <c r="E40938" s="10"/>
      <c r="G40938" s="81"/>
      <c r="AU40938" s="25"/>
    </row>
    <row r="40939">
      <c r="D40939" s="10"/>
      <c r="E40939" s="10"/>
      <c r="G40939" s="81"/>
      <c r="AU40939" s="25"/>
    </row>
    <row r="40940">
      <c r="D40940" s="10"/>
      <c r="E40940" s="10"/>
      <c r="G40940" s="81"/>
      <c r="AU40940" s="25"/>
    </row>
    <row r="40941">
      <c r="D40941" s="10"/>
      <c r="E40941" s="10"/>
      <c r="G40941" s="81"/>
      <c r="AU40941" s="25"/>
    </row>
    <row r="40942">
      <c r="D40942" s="10"/>
      <c r="E40942" s="10"/>
      <c r="G40942" s="81"/>
      <c r="AU40942" s="25"/>
    </row>
    <row r="40943">
      <c r="D40943" s="10"/>
      <c r="E40943" s="10"/>
      <c r="G40943" s="81"/>
      <c r="AU40943" s="25"/>
    </row>
    <row r="40944">
      <c r="D40944" s="10"/>
      <c r="E40944" s="10"/>
      <c r="G40944" s="81"/>
      <c r="AU40944" s="25"/>
    </row>
    <row r="40945">
      <c r="D40945" s="10"/>
      <c r="E40945" s="10"/>
      <c r="G40945" s="81"/>
      <c r="AU40945" s="25"/>
    </row>
    <row r="40946">
      <c r="D40946" s="10"/>
      <c r="E40946" s="10"/>
      <c r="G40946" s="81"/>
      <c r="AU40946" s="25"/>
    </row>
    <row r="40947">
      <c r="D40947" s="10"/>
      <c r="E40947" s="10"/>
      <c r="G40947" s="81"/>
      <c r="AU40947" s="25"/>
    </row>
    <row r="40948">
      <c r="D40948" s="10"/>
      <c r="E40948" s="10"/>
      <c r="G40948" s="81"/>
      <c r="AU40948" s="25"/>
    </row>
    <row r="40949">
      <c r="D40949" s="10"/>
      <c r="E40949" s="10"/>
      <c r="G40949" s="81"/>
      <c r="AU40949" s="25"/>
    </row>
    <row r="40950">
      <c r="D40950" s="10"/>
      <c r="E40950" s="10"/>
      <c r="G40950" s="81"/>
      <c r="AU40950" s="25"/>
    </row>
    <row r="40951">
      <c r="D40951" s="10"/>
      <c r="E40951" s="10"/>
      <c r="G40951" s="81"/>
      <c r="AU40951" s="25"/>
    </row>
    <row r="40952">
      <c r="D40952" s="10"/>
      <c r="E40952" s="10"/>
      <c r="G40952" s="81"/>
      <c r="AU40952" s="25"/>
    </row>
    <row r="40953">
      <c r="D40953" s="10"/>
      <c r="E40953" s="10"/>
      <c r="G40953" s="81"/>
      <c r="AU40953" s="25"/>
    </row>
    <row r="40954">
      <c r="D40954" s="10"/>
      <c r="E40954" s="10"/>
      <c r="G40954" s="81"/>
      <c r="AU40954" s="25"/>
    </row>
    <row r="40955">
      <c r="D40955" s="10"/>
      <c r="E40955" s="10"/>
      <c r="G40955" s="81"/>
      <c r="AU40955" s="25"/>
    </row>
    <row r="40956">
      <c r="D40956" s="10"/>
      <c r="E40956" s="10"/>
      <c r="G40956" s="81"/>
      <c r="AU40956" s="25"/>
    </row>
    <row r="40957">
      <c r="D40957" s="10"/>
      <c r="E40957" s="10"/>
      <c r="G40957" s="81"/>
      <c r="AU40957" s="25"/>
    </row>
    <row r="40958">
      <c r="D40958" s="10"/>
      <c r="E40958" s="10"/>
      <c r="G40958" s="81"/>
      <c r="AU40958" s="25"/>
    </row>
    <row r="40959">
      <c r="D40959" s="10"/>
      <c r="E40959" s="10"/>
      <c r="G40959" s="81"/>
      <c r="AU40959" s="25"/>
    </row>
    <row r="40960">
      <c r="D40960" s="10"/>
      <c r="E40960" s="10"/>
      <c r="G40960" s="81"/>
      <c r="AU40960" s="25"/>
    </row>
    <row r="40961">
      <c r="D40961" s="10"/>
      <c r="E40961" s="10"/>
      <c r="G40961" s="81"/>
      <c r="AU40961" s="25"/>
    </row>
    <row r="40962">
      <c r="D40962" s="10"/>
      <c r="E40962" s="10"/>
      <c r="G40962" s="81"/>
      <c r="AU40962" s="25"/>
    </row>
    <row r="40963">
      <c r="D40963" s="10"/>
      <c r="E40963" s="10"/>
      <c r="G40963" s="81"/>
      <c r="AU40963" s="25"/>
    </row>
    <row r="40964">
      <c r="D40964" s="10"/>
      <c r="E40964" s="10"/>
      <c r="G40964" s="81"/>
      <c r="AU40964" s="25"/>
    </row>
    <row r="40965">
      <c r="D40965" s="10"/>
      <c r="E40965" s="10"/>
      <c r="G40965" s="81"/>
      <c r="AU40965" s="25"/>
    </row>
    <row r="40966">
      <c r="D40966" s="10"/>
      <c r="E40966" s="10"/>
      <c r="G40966" s="81"/>
      <c r="AU40966" s="25"/>
    </row>
    <row r="40967">
      <c r="D40967" s="10"/>
      <c r="E40967" s="10"/>
      <c r="G40967" s="81"/>
      <c r="AU40967" s="25"/>
    </row>
    <row r="40968">
      <c r="D40968" s="10"/>
      <c r="E40968" s="10"/>
      <c r="G40968" s="81"/>
      <c r="AU40968" s="25"/>
    </row>
    <row r="40969">
      <c r="D40969" s="10"/>
      <c r="E40969" s="10"/>
      <c r="G40969" s="81"/>
      <c r="AU40969" s="25"/>
    </row>
    <row r="40970">
      <c r="D40970" s="10"/>
      <c r="E40970" s="10"/>
      <c r="G40970" s="81"/>
      <c r="AU40970" s="25"/>
    </row>
    <row r="40971">
      <c r="D40971" s="10"/>
      <c r="E40971" s="10"/>
      <c r="G40971" s="81"/>
      <c r="AU40971" s="25"/>
    </row>
    <row r="40972">
      <c r="D40972" s="10"/>
      <c r="E40972" s="10"/>
      <c r="G40972" s="81"/>
      <c r="AU40972" s="25"/>
    </row>
    <row r="40973">
      <c r="D40973" s="10"/>
      <c r="E40973" s="10"/>
      <c r="G40973" s="81"/>
      <c r="AU40973" s="25"/>
    </row>
    <row r="40974">
      <c r="D40974" s="10"/>
      <c r="E40974" s="10"/>
      <c r="G40974" s="81"/>
      <c r="AU40974" s="25"/>
    </row>
    <row r="40975">
      <c r="D40975" s="10"/>
      <c r="E40975" s="10"/>
      <c r="G40975" s="81"/>
      <c r="AU40975" s="25"/>
    </row>
    <row r="40976">
      <c r="D40976" s="10"/>
      <c r="E40976" s="10"/>
      <c r="G40976" s="81"/>
      <c r="AU40976" s="25"/>
    </row>
    <row r="40977">
      <c r="D40977" s="10"/>
      <c r="E40977" s="10"/>
      <c r="G40977" s="81"/>
      <c r="AU40977" s="25"/>
    </row>
    <row r="40978">
      <c r="D40978" s="10"/>
      <c r="E40978" s="10"/>
      <c r="G40978" s="81"/>
      <c r="AU40978" s="25"/>
    </row>
    <row r="40979">
      <c r="D40979" s="10"/>
      <c r="E40979" s="10"/>
      <c r="G40979" s="81"/>
      <c r="AU40979" s="25"/>
    </row>
    <row r="40980">
      <c r="D40980" s="10"/>
      <c r="E40980" s="10"/>
      <c r="G40980" s="81"/>
      <c r="AU40980" s="25"/>
    </row>
    <row r="40981">
      <c r="D40981" s="10"/>
      <c r="E40981" s="10"/>
      <c r="G40981" s="81"/>
      <c r="AU40981" s="25"/>
    </row>
    <row r="40982">
      <c r="D40982" s="10"/>
      <c r="E40982" s="10"/>
      <c r="G40982" s="81"/>
      <c r="AU40982" s="25"/>
    </row>
    <row r="40983">
      <c r="D40983" s="10"/>
      <c r="E40983" s="10"/>
      <c r="G40983" s="81"/>
      <c r="AU40983" s="25"/>
    </row>
    <row r="40984">
      <c r="D40984" s="10"/>
      <c r="E40984" s="10"/>
      <c r="G40984" s="81"/>
      <c r="AU40984" s="25"/>
    </row>
    <row r="40985">
      <c r="D40985" s="10"/>
      <c r="E40985" s="10"/>
      <c r="G40985" s="81"/>
      <c r="AU40985" s="25"/>
    </row>
    <row r="40986">
      <c r="D40986" s="10"/>
      <c r="E40986" s="10"/>
      <c r="G40986" s="81"/>
      <c r="AU40986" s="25"/>
    </row>
    <row r="40987">
      <c r="D40987" s="10"/>
      <c r="E40987" s="10"/>
      <c r="G40987" s="81"/>
      <c r="AU40987" s="25"/>
    </row>
    <row r="40988">
      <c r="D40988" s="10"/>
      <c r="E40988" s="10"/>
      <c r="G40988" s="81"/>
      <c r="AU40988" s="25"/>
    </row>
    <row r="40989">
      <c r="D40989" s="10"/>
      <c r="E40989" s="10"/>
      <c r="G40989" s="81"/>
      <c r="AU40989" s="25"/>
    </row>
    <row r="40990">
      <c r="D40990" s="10"/>
      <c r="E40990" s="10"/>
      <c r="G40990" s="81"/>
      <c r="AU40990" s="25"/>
    </row>
    <row r="40991">
      <c r="D40991" s="10"/>
      <c r="E40991" s="10"/>
      <c r="G40991" s="81"/>
      <c r="AU40991" s="25"/>
    </row>
    <row r="40992">
      <c r="D40992" s="10"/>
      <c r="E40992" s="10"/>
      <c r="G40992" s="81"/>
      <c r="AU40992" s="25"/>
    </row>
    <row r="40993">
      <c r="D40993" s="10"/>
      <c r="E40993" s="10"/>
      <c r="G40993" s="81"/>
      <c r="AU40993" s="25"/>
    </row>
    <row r="40994">
      <c r="D40994" s="10"/>
      <c r="E40994" s="10"/>
      <c r="G40994" s="81"/>
      <c r="AU40994" s="25"/>
    </row>
    <row r="40995">
      <c r="D40995" s="10"/>
      <c r="E40995" s="10"/>
      <c r="G40995" s="81"/>
      <c r="AU40995" s="25"/>
    </row>
    <row r="40996">
      <c r="D40996" s="10"/>
      <c r="E40996" s="10"/>
      <c r="G40996" s="81"/>
      <c r="AU40996" s="25"/>
    </row>
    <row r="40997">
      <c r="D40997" s="10"/>
      <c r="E40997" s="10"/>
      <c r="G40997" s="81"/>
      <c r="AU40997" s="25"/>
    </row>
    <row r="40998">
      <c r="D40998" s="10"/>
      <c r="E40998" s="10"/>
      <c r="G40998" s="81"/>
      <c r="AU40998" s="25"/>
    </row>
    <row r="40999">
      <c r="D40999" s="10"/>
      <c r="E40999" s="10"/>
      <c r="G40999" s="81"/>
      <c r="AU40999" s="25"/>
    </row>
    <row r="41000">
      <c r="D41000" s="10"/>
      <c r="E41000" s="10"/>
      <c r="G41000" s="81"/>
      <c r="AU41000" s="25"/>
    </row>
    <row r="41001">
      <c r="D41001" s="10"/>
      <c r="E41001" s="10"/>
      <c r="G41001" s="81"/>
      <c r="AU41001" s="25"/>
    </row>
    <row r="41002">
      <c r="D41002" s="10"/>
      <c r="E41002" s="10"/>
      <c r="G41002" s="81"/>
      <c r="AU41002" s="25"/>
    </row>
    <row r="41003">
      <c r="D41003" s="10"/>
      <c r="E41003" s="10"/>
      <c r="G41003" s="81"/>
      <c r="AU41003" s="25"/>
    </row>
    <row r="41004">
      <c r="D41004" s="10"/>
      <c r="E41004" s="10"/>
      <c r="G41004" s="81"/>
      <c r="AU41004" s="25"/>
    </row>
    <row r="41005">
      <c r="D41005" s="10"/>
      <c r="E41005" s="10"/>
      <c r="G41005" s="81"/>
      <c r="AU41005" s="25"/>
    </row>
    <row r="41006">
      <c r="D41006" s="10"/>
      <c r="E41006" s="10"/>
      <c r="G41006" s="81"/>
      <c r="AU41006" s="25"/>
    </row>
    <row r="41007">
      <c r="D41007" s="10"/>
      <c r="E41007" s="10"/>
      <c r="G41007" s="81"/>
      <c r="AU41007" s="25"/>
    </row>
    <row r="41008">
      <c r="D41008" s="10"/>
      <c r="E41008" s="10"/>
      <c r="G41008" s="81"/>
      <c r="AU41008" s="25"/>
    </row>
    <row r="41009">
      <c r="D41009" s="10"/>
      <c r="E41009" s="10"/>
      <c r="G41009" s="81"/>
      <c r="AU41009" s="25"/>
    </row>
    <row r="41010">
      <c r="D41010" s="10"/>
      <c r="E41010" s="10"/>
      <c r="G41010" s="81"/>
      <c r="AU41010" s="25"/>
    </row>
    <row r="41011">
      <c r="D41011" s="10"/>
      <c r="E41011" s="10"/>
      <c r="G41011" s="81"/>
      <c r="AU41011" s="25"/>
    </row>
    <row r="41012">
      <c r="D41012" s="10"/>
      <c r="E41012" s="10"/>
      <c r="G41012" s="81"/>
      <c r="AU41012" s="25"/>
    </row>
    <row r="41013">
      <c r="D41013" s="10"/>
      <c r="E41013" s="10"/>
      <c r="G41013" s="81"/>
      <c r="AU41013" s="25"/>
    </row>
    <row r="41014">
      <c r="D41014" s="10"/>
      <c r="E41014" s="10"/>
      <c r="G41014" s="81"/>
      <c r="AU41014" s="25"/>
    </row>
    <row r="41015">
      <c r="D41015" s="10"/>
      <c r="E41015" s="10"/>
      <c r="G41015" s="81"/>
      <c r="AU41015" s="25"/>
    </row>
    <row r="41016">
      <c r="D41016" s="10"/>
      <c r="E41016" s="10"/>
      <c r="G41016" s="81"/>
      <c r="AU41016" s="25"/>
    </row>
    <row r="41017">
      <c r="D41017" s="10"/>
      <c r="E41017" s="10"/>
      <c r="G41017" s="81"/>
      <c r="AU41017" s="25"/>
    </row>
    <row r="41018">
      <c r="D41018" s="10"/>
      <c r="E41018" s="10"/>
      <c r="G41018" s="81"/>
      <c r="AU41018" s="25"/>
    </row>
    <row r="41019">
      <c r="D41019" s="10"/>
      <c r="E41019" s="10"/>
      <c r="G41019" s="81"/>
      <c r="AU41019" s="25"/>
    </row>
    <row r="41020">
      <c r="D41020" s="10"/>
      <c r="E41020" s="10"/>
      <c r="G41020" s="81"/>
      <c r="AU41020" s="25"/>
    </row>
    <row r="41021">
      <c r="D41021" s="10"/>
      <c r="E41021" s="10"/>
      <c r="G41021" s="81"/>
      <c r="AU41021" s="25"/>
    </row>
    <row r="41022">
      <c r="D41022" s="10"/>
      <c r="E41022" s="10"/>
      <c r="G41022" s="81"/>
      <c r="AU41022" s="25"/>
    </row>
    <row r="41023">
      <c r="D41023" s="10"/>
      <c r="E41023" s="10"/>
      <c r="G41023" s="81"/>
      <c r="AU41023" s="25"/>
    </row>
    <row r="41024">
      <c r="D41024" s="10"/>
      <c r="E41024" s="10"/>
      <c r="G41024" s="81"/>
      <c r="AU41024" s="25"/>
    </row>
    <row r="41025">
      <c r="D41025" s="10"/>
      <c r="E41025" s="10"/>
      <c r="G41025" s="81"/>
      <c r="AU41025" s="25"/>
    </row>
    <row r="41026">
      <c r="D41026" s="10"/>
      <c r="E41026" s="10"/>
      <c r="G41026" s="81"/>
      <c r="AU41026" s="25"/>
    </row>
    <row r="41027">
      <c r="D41027" s="10"/>
      <c r="E41027" s="10"/>
      <c r="G41027" s="81"/>
      <c r="AU41027" s="25"/>
    </row>
    <row r="41028">
      <c r="D41028" s="10"/>
      <c r="E41028" s="10"/>
      <c r="G41028" s="81"/>
      <c r="AU41028" s="25"/>
    </row>
    <row r="41029">
      <c r="D41029" s="10"/>
      <c r="E41029" s="10"/>
      <c r="G41029" s="81"/>
      <c r="AU41029" s="25"/>
    </row>
    <row r="41030">
      <c r="D41030" s="10"/>
      <c r="E41030" s="10"/>
      <c r="G41030" s="81"/>
      <c r="AU41030" s="25"/>
    </row>
    <row r="41031">
      <c r="D41031" s="10"/>
      <c r="E41031" s="10"/>
      <c r="G41031" s="81"/>
      <c r="AU41031" s="25"/>
    </row>
    <row r="41032">
      <c r="D41032" s="10"/>
      <c r="E41032" s="10"/>
      <c r="G41032" s="81"/>
      <c r="AU41032" s="25"/>
    </row>
    <row r="41033">
      <c r="D41033" s="10"/>
      <c r="E41033" s="10"/>
      <c r="G41033" s="81"/>
      <c r="AU41033" s="25"/>
    </row>
    <row r="41034">
      <c r="D41034" s="10"/>
      <c r="E41034" s="10"/>
      <c r="G41034" s="81"/>
      <c r="AU41034" s="25"/>
    </row>
    <row r="41035">
      <c r="D41035" s="10"/>
      <c r="E41035" s="10"/>
      <c r="G41035" s="81"/>
      <c r="AU41035" s="25"/>
    </row>
    <row r="41036">
      <c r="D41036" s="10"/>
      <c r="E41036" s="10"/>
      <c r="G41036" s="81"/>
      <c r="AU41036" s="25"/>
    </row>
    <row r="41037">
      <c r="D41037" s="10"/>
      <c r="E41037" s="10"/>
      <c r="G41037" s="81"/>
      <c r="AU41037" s="25"/>
    </row>
    <row r="41038">
      <c r="D41038" s="10"/>
      <c r="E41038" s="10"/>
      <c r="G41038" s="81"/>
      <c r="AU41038" s="25"/>
    </row>
    <row r="41039">
      <c r="D41039" s="10"/>
      <c r="E41039" s="10"/>
      <c r="G41039" s="81"/>
      <c r="AU41039" s="25"/>
    </row>
    <row r="41040">
      <c r="D41040" s="10"/>
      <c r="E41040" s="10"/>
      <c r="G41040" s="81"/>
      <c r="AU41040" s="25"/>
    </row>
    <row r="41041">
      <c r="D41041" s="10"/>
      <c r="E41041" s="10"/>
      <c r="G41041" s="81"/>
      <c r="AU41041" s="25"/>
    </row>
    <row r="41042">
      <c r="D41042" s="10"/>
      <c r="E41042" s="10"/>
      <c r="G41042" s="81"/>
      <c r="AU41042" s="25"/>
    </row>
    <row r="41043">
      <c r="D41043" s="10"/>
      <c r="E41043" s="10"/>
      <c r="G41043" s="81"/>
      <c r="AU41043" s="25"/>
    </row>
    <row r="41044">
      <c r="D41044" s="10"/>
      <c r="E41044" s="10"/>
      <c r="G41044" s="81"/>
      <c r="AU41044" s="25"/>
    </row>
    <row r="41045">
      <c r="D41045" s="10"/>
      <c r="E41045" s="10"/>
      <c r="G41045" s="81"/>
      <c r="AU41045" s="25"/>
    </row>
    <row r="41046">
      <c r="D41046" s="10"/>
      <c r="E41046" s="10"/>
      <c r="G41046" s="81"/>
      <c r="AU41046" s="25"/>
    </row>
    <row r="41047">
      <c r="D41047" s="10"/>
      <c r="E41047" s="10"/>
      <c r="G41047" s="81"/>
      <c r="AU41047" s="25"/>
    </row>
    <row r="41048">
      <c r="D41048" s="10"/>
      <c r="E41048" s="10"/>
      <c r="G41048" s="81"/>
      <c r="AU41048" s="25"/>
    </row>
    <row r="41049">
      <c r="D41049" s="10"/>
      <c r="E41049" s="10"/>
      <c r="G41049" s="81"/>
      <c r="AU41049" s="25"/>
    </row>
    <row r="41050">
      <c r="D41050" s="10"/>
      <c r="E41050" s="10"/>
      <c r="G41050" s="81"/>
      <c r="AU41050" s="25"/>
    </row>
    <row r="41051">
      <c r="D41051" s="10"/>
      <c r="E41051" s="10"/>
      <c r="G41051" s="81"/>
      <c r="AU41051" s="25"/>
    </row>
    <row r="41052">
      <c r="D41052" s="10"/>
      <c r="E41052" s="10"/>
      <c r="G41052" s="81"/>
      <c r="AU41052" s="25"/>
    </row>
    <row r="41053">
      <c r="D41053" s="10"/>
      <c r="E41053" s="10"/>
      <c r="G41053" s="81"/>
      <c r="AU41053" s="25"/>
    </row>
    <row r="41054">
      <c r="D41054" s="10"/>
      <c r="E41054" s="10"/>
      <c r="G41054" s="81"/>
      <c r="AU41054" s="25"/>
    </row>
    <row r="41055">
      <c r="D41055" s="10"/>
      <c r="E41055" s="10"/>
      <c r="G41055" s="81"/>
      <c r="AU41055" s="25"/>
    </row>
    <row r="41056">
      <c r="D41056" s="10"/>
      <c r="E41056" s="10"/>
      <c r="G41056" s="81"/>
      <c r="AU41056" s="25"/>
    </row>
    <row r="41057">
      <c r="D41057" s="10"/>
      <c r="E41057" s="10"/>
      <c r="G41057" s="81"/>
      <c r="AU41057" s="25"/>
    </row>
    <row r="41058">
      <c r="D41058" s="10"/>
      <c r="E41058" s="10"/>
      <c r="G41058" s="81"/>
      <c r="AU41058" s="25"/>
    </row>
    <row r="41059">
      <c r="D41059" s="10"/>
      <c r="E41059" s="10"/>
      <c r="G41059" s="81"/>
      <c r="AU41059" s="25"/>
    </row>
    <row r="41060">
      <c r="D41060" s="10"/>
      <c r="E41060" s="10"/>
      <c r="G41060" s="81"/>
      <c r="AU41060" s="25"/>
    </row>
    <row r="41061">
      <c r="D41061" s="10"/>
      <c r="E41061" s="10"/>
      <c r="G41061" s="81"/>
      <c r="AU41061" s="25"/>
    </row>
    <row r="41062">
      <c r="D41062" s="10"/>
      <c r="E41062" s="10"/>
      <c r="G41062" s="81"/>
      <c r="AU41062" s="25"/>
    </row>
    <row r="41063">
      <c r="D41063" s="10"/>
      <c r="E41063" s="10"/>
      <c r="G41063" s="81"/>
      <c r="AU41063" s="25"/>
    </row>
    <row r="41064">
      <c r="D41064" s="10"/>
      <c r="E41064" s="10"/>
      <c r="G41064" s="81"/>
      <c r="AU41064" s="25"/>
    </row>
    <row r="41065">
      <c r="D41065" s="10"/>
      <c r="E41065" s="10"/>
      <c r="G41065" s="81"/>
      <c r="AU41065" s="25"/>
    </row>
    <row r="41066">
      <c r="D41066" s="10"/>
      <c r="E41066" s="10"/>
      <c r="G41066" s="81"/>
      <c r="AU41066" s="25"/>
    </row>
    <row r="41067">
      <c r="D41067" s="10"/>
      <c r="E41067" s="10"/>
      <c r="G41067" s="81"/>
      <c r="AU41067" s="25"/>
    </row>
    <row r="41068">
      <c r="D41068" s="10"/>
      <c r="E41068" s="10"/>
      <c r="G41068" s="81"/>
      <c r="AU41068" s="25"/>
    </row>
    <row r="41069">
      <c r="D41069" s="10"/>
      <c r="E41069" s="10"/>
      <c r="G41069" s="81"/>
      <c r="AU41069" s="25"/>
    </row>
    <row r="41070">
      <c r="D41070" s="10"/>
      <c r="E41070" s="10"/>
      <c r="G41070" s="81"/>
      <c r="AU41070" s="25"/>
    </row>
    <row r="41071">
      <c r="D41071" s="10"/>
      <c r="E41071" s="10"/>
      <c r="G41071" s="81"/>
      <c r="AU41071" s="25"/>
    </row>
    <row r="41072">
      <c r="D41072" s="10"/>
      <c r="E41072" s="10"/>
      <c r="G41072" s="81"/>
      <c r="AU41072" s="25"/>
    </row>
    <row r="41073">
      <c r="D41073" s="10"/>
      <c r="E41073" s="10"/>
      <c r="G41073" s="81"/>
      <c r="AU41073" s="25"/>
    </row>
    <row r="41074">
      <c r="D41074" s="10"/>
      <c r="E41074" s="10"/>
      <c r="G41074" s="81"/>
      <c r="AU41074" s="25"/>
    </row>
    <row r="41075">
      <c r="D41075" s="10"/>
      <c r="E41075" s="10"/>
      <c r="G41075" s="81"/>
      <c r="AU41075" s="25"/>
    </row>
    <row r="41076">
      <c r="D41076" s="10"/>
      <c r="E41076" s="10"/>
      <c r="G41076" s="81"/>
      <c r="AU41076" s="25"/>
    </row>
    <row r="41077">
      <c r="D41077" s="10"/>
      <c r="E41077" s="10"/>
      <c r="G41077" s="81"/>
      <c r="AU41077" s="25"/>
    </row>
    <row r="41078">
      <c r="D41078" s="10"/>
      <c r="E41078" s="10"/>
      <c r="G41078" s="81"/>
      <c r="AU41078" s="25"/>
    </row>
    <row r="41079">
      <c r="D41079" s="10"/>
      <c r="E41079" s="10"/>
      <c r="G41079" s="81"/>
      <c r="AU41079" s="25"/>
    </row>
    <row r="41080">
      <c r="D41080" s="10"/>
      <c r="E41080" s="10"/>
      <c r="G41080" s="81"/>
      <c r="AU41080" s="25"/>
    </row>
    <row r="41081">
      <c r="D41081" s="10"/>
      <c r="E41081" s="10"/>
      <c r="G41081" s="81"/>
      <c r="AU41081" s="25"/>
    </row>
    <row r="41082">
      <c r="D41082" s="10"/>
      <c r="E41082" s="10"/>
      <c r="G41082" s="81"/>
      <c r="AU41082" s="25"/>
    </row>
    <row r="41083">
      <c r="D41083" s="10"/>
      <c r="E41083" s="10"/>
      <c r="G41083" s="81"/>
      <c r="AU41083" s="25"/>
    </row>
    <row r="41084">
      <c r="D41084" s="10"/>
      <c r="E41084" s="10"/>
      <c r="G41084" s="81"/>
      <c r="AU41084" s="25"/>
    </row>
    <row r="41085">
      <c r="D41085" s="10"/>
      <c r="E41085" s="10"/>
      <c r="G41085" s="81"/>
      <c r="AU41085" s="25"/>
    </row>
    <row r="41086">
      <c r="D41086" s="10"/>
      <c r="E41086" s="10"/>
      <c r="G41086" s="81"/>
      <c r="AU41086" s="25"/>
    </row>
    <row r="41087">
      <c r="D41087" s="10"/>
      <c r="E41087" s="10"/>
      <c r="G41087" s="81"/>
      <c r="AU41087" s="25"/>
    </row>
    <row r="41088">
      <c r="D41088" s="10"/>
      <c r="E41088" s="10"/>
      <c r="G41088" s="81"/>
      <c r="AU41088" s="25"/>
    </row>
    <row r="41089">
      <c r="D41089" s="10"/>
      <c r="E41089" s="10"/>
      <c r="G41089" s="81"/>
      <c r="AU41089" s="25"/>
    </row>
    <row r="41090">
      <c r="D41090" s="10"/>
      <c r="E41090" s="10"/>
      <c r="G41090" s="81"/>
      <c r="AU41090" s="25"/>
    </row>
    <row r="41091">
      <c r="D41091" s="10"/>
      <c r="E41091" s="10"/>
      <c r="G41091" s="81"/>
      <c r="AU41091" s="25"/>
    </row>
    <row r="41092">
      <c r="D41092" s="10"/>
      <c r="E41092" s="10"/>
      <c r="G41092" s="81"/>
      <c r="AU41092" s="25"/>
    </row>
    <row r="41093">
      <c r="D41093" s="10"/>
      <c r="E41093" s="10"/>
      <c r="G41093" s="81"/>
      <c r="AU41093" s="25"/>
    </row>
    <row r="41094">
      <c r="D41094" s="10"/>
      <c r="E41094" s="10"/>
      <c r="G41094" s="81"/>
      <c r="AU41094" s="25"/>
    </row>
    <row r="41095">
      <c r="D41095" s="10"/>
      <c r="E41095" s="10"/>
      <c r="G41095" s="81"/>
      <c r="AU41095" s="25"/>
    </row>
    <row r="41096">
      <c r="D41096" s="10"/>
      <c r="E41096" s="10"/>
      <c r="G41096" s="81"/>
      <c r="AU41096" s="25"/>
    </row>
    <row r="41097">
      <c r="D41097" s="10"/>
      <c r="E41097" s="10"/>
      <c r="G41097" s="81"/>
      <c r="AU41097" s="25"/>
    </row>
    <row r="41098">
      <c r="D41098" s="10"/>
      <c r="E41098" s="10"/>
      <c r="G41098" s="81"/>
      <c r="AU41098" s="25"/>
    </row>
    <row r="41099">
      <c r="D41099" s="10"/>
      <c r="E41099" s="10"/>
      <c r="G41099" s="81"/>
      <c r="AU41099" s="25"/>
    </row>
    <row r="41100">
      <c r="D41100" s="10"/>
      <c r="E41100" s="10"/>
      <c r="G41100" s="81"/>
      <c r="AU41100" s="25"/>
    </row>
    <row r="41101">
      <c r="D41101" s="10"/>
      <c r="E41101" s="10"/>
      <c r="G41101" s="81"/>
      <c r="AU41101" s="25"/>
    </row>
    <row r="41102">
      <c r="D41102" s="10"/>
      <c r="E41102" s="10"/>
      <c r="G41102" s="81"/>
      <c r="AU41102" s="25"/>
    </row>
    <row r="41103">
      <c r="D41103" s="10"/>
      <c r="E41103" s="10"/>
      <c r="G41103" s="81"/>
      <c r="AU41103" s="25"/>
    </row>
    <row r="41104">
      <c r="D41104" s="10"/>
      <c r="E41104" s="10"/>
      <c r="G41104" s="81"/>
      <c r="AU41104" s="25"/>
    </row>
    <row r="41105">
      <c r="D41105" s="10"/>
      <c r="E41105" s="10"/>
      <c r="G41105" s="81"/>
      <c r="AU41105" s="25"/>
    </row>
    <row r="41106">
      <c r="D41106" s="10"/>
      <c r="E41106" s="10"/>
      <c r="G41106" s="81"/>
      <c r="AU41106" s="25"/>
    </row>
    <row r="41107">
      <c r="D41107" s="10"/>
      <c r="E41107" s="10"/>
      <c r="G41107" s="81"/>
      <c r="AU41107" s="25"/>
    </row>
    <row r="41108">
      <c r="D41108" s="10"/>
      <c r="E41108" s="10"/>
      <c r="G41108" s="81"/>
      <c r="AU41108" s="25"/>
    </row>
    <row r="41109">
      <c r="D41109" s="10"/>
      <c r="E41109" s="10"/>
      <c r="G41109" s="81"/>
      <c r="AU41109" s="25"/>
    </row>
    <row r="41110">
      <c r="D41110" s="10"/>
      <c r="E41110" s="10"/>
      <c r="G41110" s="81"/>
      <c r="AU41110" s="25"/>
    </row>
    <row r="41111">
      <c r="D41111" s="10"/>
      <c r="E41111" s="10"/>
      <c r="G41111" s="81"/>
      <c r="AU41111" s="25"/>
    </row>
    <row r="41112">
      <c r="D41112" s="10"/>
      <c r="E41112" s="10"/>
      <c r="G41112" s="81"/>
      <c r="AU41112" s="25"/>
    </row>
    <row r="41113">
      <c r="D41113" s="10"/>
      <c r="E41113" s="10"/>
      <c r="G41113" s="81"/>
      <c r="AU41113" s="25"/>
    </row>
    <row r="41114">
      <c r="D41114" s="10"/>
      <c r="E41114" s="10"/>
      <c r="G41114" s="81"/>
      <c r="AU41114" s="25"/>
    </row>
    <row r="41115">
      <c r="D41115" s="10"/>
      <c r="E41115" s="10"/>
      <c r="G41115" s="81"/>
      <c r="AU41115" s="25"/>
    </row>
    <row r="41116">
      <c r="D41116" s="10"/>
      <c r="E41116" s="10"/>
      <c r="G41116" s="81"/>
      <c r="AU41116" s="25"/>
    </row>
    <row r="41117">
      <c r="D41117" s="10"/>
      <c r="E41117" s="10"/>
      <c r="G41117" s="81"/>
      <c r="AU41117" s="25"/>
    </row>
    <row r="41118">
      <c r="D41118" s="10"/>
      <c r="E41118" s="10"/>
      <c r="G41118" s="81"/>
      <c r="AU41118" s="25"/>
    </row>
    <row r="41119">
      <c r="D41119" s="10"/>
      <c r="E41119" s="10"/>
      <c r="G41119" s="81"/>
      <c r="AU41119" s="25"/>
    </row>
    <row r="41120">
      <c r="D41120" s="10"/>
      <c r="E41120" s="10"/>
      <c r="G41120" s="81"/>
      <c r="AU41120" s="25"/>
    </row>
    <row r="41121">
      <c r="D41121" s="10"/>
      <c r="E41121" s="10"/>
      <c r="G41121" s="81"/>
      <c r="AU41121" s="25"/>
    </row>
    <row r="41122">
      <c r="D41122" s="10"/>
      <c r="E41122" s="10"/>
      <c r="G41122" s="81"/>
      <c r="AU41122" s="25"/>
    </row>
    <row r="41123">
      <c r="D41123" s="10"/>
      <c r="E41123" s="10"/>
      <c r="G41123" s="81"/>
      <c r="AU41123" s="25"/>
    </row>
    <row r="41124">
      <c r="D41124" s="10"/>
      <c r="E41124" s="10"/>
      <c r="G41124" s="81"/>
      <c r="AU41124" s="25"/>
    </row>
    <row r="41125">
      <c r="D41125" s="10"/>
      <c r="E41125" s="10"/>
      <c r="G41125" s="81"/>
      <c r="AU41125" s="25"/>
    </row>
    <row r="41126">
      <c r="D41126" s="10"/>
      <c r="E41126" s="10"/>
      <c r="G41126" s="81"/>
      <c r="AU41126" s="25"/>
    </row>
    <row r="41127">
      <c r="D41127" s="10"/>
      <c r="E41127" s="10"/>
      <c r="G41127" s="81"/>
      <c r="AU41127" s="25"/>
    </row>
    <row r="41128">
      <c r="D41128" s="10"/>
      <c r="E41128" s="10"/>
      <c r="G41128" s="81"/>
      <c r="AU41128" s="25"/>
    </row>
    <row r="41129">
      <c r="D41129" s="10"/>
      <c r="E41129" s="10"/>
      <c r="G41129" s="81"/>
      <c r="AU41129" s="25"/>
    </row>
    <row r="41130">
      <c r="D41130" s="10"/>
      <c r="E41130" s="10"/>
      <c r="G41130" s="81"/>
      <c r="AU41130" s="25"/>
    </row>
    <row r="41131">
      <c r="D41131" s="10"/>
      <c r="E41131" s="10"/>
      <c r="G41131" s="81"/>
      <c r="AU41131" s="25"/>
    </row>
    <row r="41132">
      <c r="D41132" s="10"/>
      <c r="E41132" s="10"/>
      <c r="G41132" s="81"/>
      <c r="AU41132" s="25"/>
    </row>
    <row r="41133">
      <c r="D41133" s="10"/>
      <c r="E41133" s="10"/>
      <c r="G41133" s="81"/>
      <c r="AU41133" s="25"/>
    </row>
    <row r="41134">
      <c r="D41134" s="10"/>
      <c r="E41134" s="10"/>
      <c r="G41134" s="81"/>
      <c r="AU41134" s="25"/>
    </row>
    <row r="41135">
      <c r="D41135" s="10"/>
      <c r="E41135" s="10"/>
      <c r="G41135" s="81"/>
      <c r="AU41135" s="25"/>
    </row>
    <row r="41136">
      <c r="D41136" s="10"/>
      <c r="E41136" s="10"/>
      <c r="G41136" s="81"/>
      <c r="AU41136" s="25"/>
    </row>
    <row r="41137">
      <c r="D41137" s="10"/>
      <c r="E41137" s="10"/>
      <c r="G41137" s="81"/>
      <c r="AU41137" s="25"/>
    </row>
    <row r="41138">
      <c r="D41138" s="10"/>
      <c r="E41138" s="10"/>
      <c r="G41138" s="81"/>
      <c r="AU41138" s="25"/>
    </row>
    <row r="41139">
      <c r="D41139" s="10"/>
      <c r="E41139" s="10"/>
      <c r="G41139" s="81"/>
      <c r="AU41139" s="25"/>
    </row>
    <row r="41140">
      <c r="D41140" s="10"/>
      <c r="E41140" s="10"/>
      <c r="G41140" s="81"/>
      <c r="AU41140" s="25"/>
    </row>
    <row r="41141">
      <c r="D41141" s="10"/>
      <c r="E41141" s="10"/>
      <c r="G41141" s="81"/>
      <c r="AU41141" s="25"/>
    </row>
    <row r="41142">
      <c r="D41142" s="10"/>
      <c r="E41142" s="10"/>
      <c r="G41142" s="81"/>
      <c r="AU41142" s="25"/>
    </row>
    <row r="41143">
      <c r="D41143" s="10"/>
      <c r="E41143" s="10"/>
      <c r="G41143" s="81"/>
      <c r="AU41143" s="25"/>
    </row>
    <row r="41144">
      <c r="D41144" s="10"/>
      <c r="E41144" s="10"/>
      <c r="G41144" s="81"/>
      <c r="AU41144" s="25"/>
    </row>
    <row r="41145">
      <c r="D41145" s="10"/>
      <c r="E41145" s="10"/>
      <c r="G41145" s="81"/>
      <c r="AU41145" s="25"/>
    </row>
    <row r="41146">
      <c r="D41146" s="10"/>
      <c r="E41146" s="10"/>
      <c r="G41146" s="81"/>
      <c r="AU41146" s="25"/>
    </row>
    <row r="41147">
      <c r="D41147" s="10"/>
      <c r="E41147" s="10"/>
      <c r="G41147" s="81"/>
      <c r="AU41147" s="25"/>
    </row>
    <row r="41148">
      <c r="D41148" s="10"/>
      <c r="E41148" s="10"/>
      <c r="G41148" s="81"/>
      <c r="AU41148" s="25"/>
    </row>
    <row r="41149">
      <c r="D41149" s="10"/>
      <c r="E41149" s="10"/>
      <c r="G41149" s="81"/>
      <c r="AU41149" s="25"/>
    </row>
    <row r="41150">
      <c r="D41150" s="10"/>
      <c r="E41150" s="10"/>
      <c r="G41150" s="81"/>
      <c r="AU41150" s="25"/>
    </row>
    <row r="41151">
      <c r="D41151" s="10"/>
      <c r="E41151" s="10"/>
      <c r="G41151" s="81"/>
      <c r="AU41151" s="25"/>
    </row>
    <row r="41152">
      <c r="D41152" s="10"/>
      <c r="E41152" s="10"/>
      <c r="G41152" s="81"/>
      <c r="AU41152" s="25"/>
    </row>
    <row r="41153">
      <c r="D41153" s="10"/>
      <c r="E41153" s="10"/>
      <c r="G41153" s="81"/>
      <c r="AU41153" s="25"/>
    </row>
    <row r="41154">
      <c r="D41154" s="10"/>
      <c r="E41154" s="10"/>
      <c r="G41154" s="81"/>
      <c r="AU41154" s="25"/>
    </row>
    <row r="41155">
      <c r="D41155" s="10"/>
      <c r="E41155" s="10"/>
      <c r="G41155" s="81"/>
      <c r="AU41155" s="25"/>
    </row>
    <row r="41156">
      <c r="D41156" s="10"/>
      <c r="E41156" s="10"/>
      <c r="G41156" s="81"/>
      <c r="AU41156" s="25"/>
    </row>
    <row r="41157">
      <c r="D41157" s="10"/>
      <c r="E41157" s="10"/>
      <c r="G41157" s="81"/>
      <c r="AU41157" s="25"/>
    </row>
    <row r="41158">
      <c r="D41158" s="10"/>
      <c r="E41158" s="10"/>
      <c r="G41158" s="81"/>
      <c r="AU41158" s="25"/>
    </row>
    <row r="41159">
      <c r="D41159" s="10"/>
      <c r="E41159" s="10"/>
      <c r="G41159" s="81"/>
      <c r="AU41159" s="25"/>
    </row>
    <row r="41160">
      <c r="D41160" s="10"/>
      <c r="E41160" s="10"/>
      <c r="G41160" s="81"/>
      <c r="AU41160" s="25"/>
    </row>
    <row r="41161">
      <c r="D41161" s="10"/>
      <c r="E41161" s="10"/>
      <c r="G41161" s="81"/>
      <c r="AU41161" s="25"/>
    </row>
    <row r="41162">
      <c r="D41162" s="10"/>
      <c r="E41162" s="10"/>
      <c r="G41162" s="81"/>
      <c r="AU41162" s="25"/>
    </row>
    <row r="41163">
      <c r="D41163" s="10"/>
      <c r="E41163" s="10"/>
      <c r="G41163" s="81"/>
      <c r="AU41163" s="25"/>
    </row>
    <row r="41164">
      <c r="D41164" s="10"/>
      <c r="E41164" s="10"/>
      <c r="G41164" s="81"/>
      <c r="AU41164" s="25"/>
    </row>
    <row r="41165">
      <c r="D41165" s="10"/>
      <c r="E41165" s="10"/>
      <c r="G41165" s="81"/>
      <c r="AU41165" s="25"/>
    </row>
    <row r="41166">
      <c r="D41166" s="10"/>
      <c r="E41166" s="10"/>
      <c r="G41166" s="81"/>
      <c r="AU41166" s="25"/>
    </row>
    <row r="41167">
      <c r="D41167" s="10"/>
      <c r="E41167" s="10"/>
      <c r="G41167" s="81"/>
      <c r="AU41167" s="25"/>
    </row>
    <row r="41168">
      <c r="D41168" s="10"/>
      <c r="E41168" s="10"/>
      <c r="G41168" s="81"/>
      <c r="AU41168" s="25"/>
    </row>
    <row r="41169">
      <c r="D41169" s="10"/>
      <c r="E41169" s="10"/>
      <c r="G41169" s="81"/>
      <c r="AU41169" s="25"/>
    </row>
    <row r="41170">
      <c r="D41170" s="10"/>
      <c r="E41170" s="10"/>
      <c r="G41170" s="81"/>
      <c r="AU41170" s="25"/>
    </row>
    <row r="41171">
      <c r="D41171" s="10"/>
      <c r="E41171" s="10"/>
      <c r="G41171" s="81"/>
      <c r="AU41171" s="25"/>
    </row>
    <row r="41172">
      <c r="D41172" s="10"/>
      <c r="E41172" s="10"/>
      <c r="G41172" s="81"/>
      <c r="AU41172" s="25"/>
    </row>
    <row r="41173">
      <c r="D41173" s="10"/>
      <c r="E41173" s="10"/>
      <c r="G41173" s="81"/>
      <c r="AU41173" s="25"/>
    </row>
    <row r="41174">
      <c r="D41174" s="10"/>
      <c r="E41174" s="10"/>
      <c r="G41174" s="81"/>
      <c r="AU41174" s="25"/>
    </row>
    <row r="41175">
      <c r="D41175" s="10"/>
      <c r="E41175" s="10"/>
      <c r="G41175" s="81"/>
      <c r="AU41175" s="25"/>
    </row>
    <row r="41176">
      <c r="D41176" s="10"/>
      <c r="E41176" s="10"/>
      <c r="G41176" s="81"/>
      <c r="AU41176" s="25"/>
    </row>
    <row r="41177">
      <c r="D41177" s="10"/>
      <c r="E41177" s="10"/>
      <c r="G41177" s="81"/>
      <c r="AU41177" s="25"/>
    </row>
    <row r="41178">
      <c r="D41178" s="10"/>
      <c r="E41178" s="10"/>
      <c r="G41178" s="81"/>
      <c r="AU41178" s="25"/>
    </row>
    <row r="41179">
      <c r="D41179" s="10"/>
      <c r="E41179" s="10"/>
      <c r="G41179" s="81"/>
      <c r="AU41179" s="25"/>
    </row>
    <row r="41180">
      <c r="D41180" s="10"/>
      <c r="E41180" s="10"/>
      <c r="G41180" s="81"/>
      <c r="AU41180" s="25"/>
    </row>
    <row r="41181">
      <c r="D41181" s="10"/>
      <c r="E41181" s="10"/>
      <c r="G41181" s="81"/>
      <c r="AU41181" s="25"/>
    </row>
    <row r="41182">
      <c r="D41182" s="10"/>
      <c r="E41182" s="10"/>
      <c r="G41182" s="81"/>
      <c r="AU41182" s="25"/>
    </row>
    <row r="41183">
      <c r="D41183" s="10"/>
      <c r="E41183" s="10"/>
      <c r="G41183" s="81"/>
      <c r="AU41183" s="25"/>
    </row>
    <row r="41184">
      <c r="D41184" s="10"/>
      <c r="E41184" s="10"/>
      <c r="G41184" s="81"/>
      <c r="AU41184" s="25"/>
    </row>
    <row r="41185">
      <c r="D41185" s="10"/>
      <c r="E41185" s="10"/>
      <c r="G41185" s="81"/>
      <c r="AU41185" s="25"/>
    </row>
    <row r="41186">
      <c r="D41186" s="10"/>
      <c r="E41186" s="10"/>
      <c r="G41186" s="81"/>
      <c r="AU41186" s="25"/>
    </row>
    <row r="41187">
      <c r="D41187" s="10"/>
      <c r="E41187" s="10"/>
      <c r="G41187" s="81"/>
      <c r="AU41187" s="25"/>
    </row>
    <row r="41188">
      <c r="D41188" s="10"/>
      <c r="E41188" s="10"/>
      <c r="G41188" s="81"/>
      <c r="AU41188" s="25"/>
    </row>
    <row r="41189">
      <c r="D41189" s="10"/>
      <c r="E41189" s="10"/>
      <c r="G41189" s="81"/>
      <c r="AU41189" s="25"/>
    </row>
    <row r="41190">
      <c r="D41190" s="10"/>
      <c r="E41190" s="10"/>
      <c r="G41190" s="81"/>
      <c r="AU41190" s="25"/>
    </row>
    <row r="41191">
      <c r="D41191" s="10"/>
      <c r="E41191" s="10"/>
      <c r="G41191" s="81"/>
      <c r="AU41191" s="25"/>
    </row>
    <row r="41192">
      <c r="D41192" s="10"/>
      <c r="E41192" s="10"/>
      <c r="G41192" s="81"/>
      <c r="AU41192" s="25"/>
    </row>
    <row r="41193">
      <c r="D41193" s="10"/>
      <c r="E41193" s="10"/>
      <c r="G41193" s="81"/>
      <c r="AU41193" s="25"/>
    </row>
    <row r="41194">
      <c r="D41194" s="10"/>
      <c r="E41194" s="10"/>
      <c r="G41194" s="81"/>
      <c r="AU41194" s="25"/>
    </row>
    <row r="41195">
      <c r="D41195" s="10"/>
      <c r="E41195" s="10"/>
      <c r="G41195" s="81"/>
      <c r="AU41195" s="25"/>
    </row>
    <row r="41196">
      <c r="D41196" s="10"/>
      <c r="E41196" s="10"/>
      <c r="G41196" s="81"/>
      <c r="AU41196" s="25"/>
    </row>
    <row r="41197">
      <c r="D41197" s="10"/>
      <c r="E41197" s="10"/>
      <c r="G41197" s="81"/>
      <c r="AU41197" s="25"/>
    </row>
    <row r="41198">
      <c r="D41198" s="10"/>
      <c r="E41198" s="10"/>
      <c r="G41198" s="81"/>
      <c r="AU41198" s="25"/>
    </row>
    <row r="41199">
      <c r="D41199" s="10"/>
      <c r="E41199" s="10"/>
      <c r="G41199" s="81"/>
      <c r="AU41199" s="25"/>
    </row>
    <row r="41200">
      <c r="D41200" s="10"/>
      <c r="E41200" s="10"/>
      <c r="G41200" s="81"/>
      <c r="AU41200" s="25"/>
    </row>
    <row r="41201">
      <c r="D41201" s="10"/>
      <c r="E41201" s="10"/>
      <c r="G41201" s="81"/>
      <c r="AU41201" s="25"/>
    </row>
    <row r="41202">
      <c r="D41202" s="10"/>
      <c r="E41202" s="10"/>
      <c r="G41202" s="81"/>
      <c r="AU41202" s="25"/>
    </row>
    <row r="41203">
      <c r="D41203" s="10"/>
      <c r="E41203" s="10"/>
      <c r="G41203" s="81"/>
      <c r="AU41203" s="25"/>
    </row>
    <row r="41204">
      <c r="D41204" s="10"/>
      <c r="E41204" s="10"/>
      <c r="G41204" s="81"/>
      <c r="AU41204" s="25"/>
    </row>
    <row r="41205">
      <c r="D41205" s="10"/>
      <c r="E41205" s="10"/>
      <c r="G41205" s="81"/>
      <c r="AU41205" s="25"/>
    </row>
    <row r="41206">
      <c r="D41206" s="10"/>
      <c r="E41206" s="10"/>
      <c r="G41206" s="81"/>
      <c r="AU41206" s="25"/>
    </row>
    <row r="41207">
      <c r="D41207" s="10"/>
      <c r="E41207" s="10"/>
      <c r="G41207" s="81"/>
      <c r="AU41207" s="25"/>
    </row>
    <row r="41208">
      <c r="D41208" s="10"/>
      <c r="E41208" s="10"/>
      <c r="G41208" s="81"/>
      <c r="AU41208" s="25"/>
    </row>
    <row r="41209">
      <c r="D41209" s="10"/>
      <c r="E41209" s="10"/>
      <c r="G41209" s="81"/>
      <c r="AU41209" s="25"/>
    </row>
    <row r="41210">
      <c r="D41210" s="10"/>
      <c r="E41210" s="10"/>
      <c r="G41210" s="81"/>
      <c r="AU41210" s="25"/>
    </row>
    <row r="41211">
      <c r="D41211" s="10"/>
      <c r="E41211" s="10"/>
      <c r="G41211" s="81"/>
      <c r="AU41211" s="25"/>
    </row>
    <row r="41212">
      <c r="D41212" s="10"/>
      <c r="E41212" s="10"/>
      <c r="G41212" s="81"/>
      <c r="AU41212" s="25"/>
    </row>
    <row r="41213">
      <c r="D41213" s="10"/>
      <c r="E41213" s="10"/>
      <c r="G41213" s="81"/>
      <c r="AU41213" s="25"/>
    </row>
    <row r="41214">
      <c r="D41214" s="10"/>
      <c r="E41214" s="10"/>
      <c r="G41214" s="81"/>
      <c r="AU41214" s="25"/>
    </row>
    <row r="41215">
      <c r="D41215" s="10"/>
      <c r="E41215" s="10"/>
      <c r="G41215" s="81"/>
      <c r="AU41215" s="25"/>
    </row>
    <row r="41216">
      <c r="D41216" s="10"/>
      <c r="E41216" s="10"/>
      <c r="G41216" s="81"/>
      <c r="AU41216" s="25"/>
    </row>
    <row r="41217">
      <c r="D41217" s="10"/>
      <c r="E41217" s="10"/>
      <c r="G41217" s="81"/>
      <c r="AU41217" s="25"/>
    </row>
    <row r="41218">
      <c r="D41218" s="10"/>
      <c r="E41218" s="10"/>
      <c r="G41218" s="81"/>
      <c r="AU41218" s="25"/>
    </row>
    <row r="41219">
      <c r="D41219" s="10"/>
      <c r="E41219" s="10"/>
      <c r="G41219" s="81"/>
      <c r="AU41219" s="25"/>
    </row>
    <row r="41220">
      <c r="D41220" s="10"/>
      <c r="E41220" s="10"/>
      <c r="G41220" s="81"/>
      <c r="AU41220" s="25"/>
    </row>
    <row r="41221">
      <c r="D41221" s="10"/>
      <c r="E41221" s="10"/>
      <c r="G41221" s="81"/>
      <c r="AU41221" s="25"/>
    </row>
    <row r="41222">
      <c r="D41222" s="10"/>
      <c r="E41222" s="10"/>
      <c r="G41222" s="81"/>
      <c r="AU41222" s="25"/>
    </row>
    <row r="41223">
      <c r="D41223" s="10"/>
      <c r="E41223" s="10"/>
      <c r="G41223" s="81"/>
      <c r="AU41223" s="25"/>
    </row>
    <row r="41224">
      <c r="D41224" s="10"/>
      <c r="E41224" s="10"/>
      <c r="G41224" s="81"/>
      <c r="AU41224" s="25"/>
    </row>
    <row r="41225">
      <c r="D41225" s="10"/>
      <c r="E41225" s="10"/>
      <c r="G41225" s="81"/>
      <c r="AU41225" s="25"/>
    </row>
    <row r="41226">
      <c r="D41226" s="10"/>
      <c r="E41226" s="10"/>
      <c r="G41226" s="81"/>
      <c r="AU41226" s="25"/>
    </row>
    <row r="41227">
      <c r="D41227" s="10"/>
      <c r="E41227" s="10"/>
      <c r="G41227" s="81"/>
      <c r="AU41227" s="25"/>
    </row>
    <row r="41228">
      <c r="D41228" s="10"/>
      <c r="E41228" s="10"/>
      <c r="G41228" s="81"/>
      <c r="AU41228" s="25"/>
    </row>
    <row r="41229">
      <c r="D41229" s="10"/>
      <c r="E41229" s="10"/>
      <c r="G41229" s="81"/>
      <c r="AU41229" s="25"/>
    </row>
    <row r="41230">
      <c r="D41230" s="10"/>
      <c r="E41230" s="10"/>
      <c r="G41230" s="81"/>
      <c r="AU41230" s="25"/>
    </row>
    <row r="41231">
      <c r="D41231" s="10"/>
      <c r="E41231" s="10"/>
      <c r="G41231" s="81"/>
      <c r="AU41231" s="25"/>
    </row>
    <row r="41232">
      <c r="D41232" s="10"/>
      <c r="E41232" s="10"/>
      <c r="G41232" s="81"/>
      <c r="AU41232" s="25"/>
    </row>
    <row r="41233">
      <c r="D41233" s="10"/>
      <c r="E41233" s="10"/>
      <c r="G41233" s="81"/>
      <c r="AU41233" s="25"/>
    </row>
    <row r="41234">
      <c r="D41234" s="10"/>
      <c r="E41234" s="10"/>
      <c r="G41234" s="81"/>
      <c r="AU41234" s="25"/>
    </row>
    <row r="41235">
      <c r="D41235" s="10"/>
      <c r="E41235" s="10"/>
      <c r="G41235" s="81"/>
      <c r="AU41235" s="25"/>
    </row>
    <row r="41236">
      <c r="D41236" s="10"/>
      <c r="E41236" s="10"/>
      <c r="G41236" s="81"/>
      <c r="AU41236" s="25"/>
    </row>
    <row r="41237">
      <c r="D41237" s="10"/>
      <c r="E41237" s="10"/>
      <c r="G41237" s="81"/>
      <c r="AU41237" s="25"/>
    </row>
    <row r="41238">
      <c r="D41238" s="10"/>
      <c r="E41238" s="10"/>
      <c r="G41238" s="81"/>
      <c r="AU41238" s="25"/>
    </row>
    <row r="41239">
      <c r="D41239" s="10"/>
      <c r="E41239" s="10"/>
      <c r="G41239" s="81"/>
      <c r="AU41239" s="25"/>
    </row>
    <row r="41240">
      <c r="D41240" s="10"/>
      <c r="E41240" s="10"/>
      <c r="G41240" s="81"/>
      <c r="AU41240" s="25"/>
    </row>
    <row r="41241">
      <c r="D41241" s="10"/>
      <c r="E41241" s="10"/>
      <c r="G41241" s="81"/>
      <c r="AU41241" s="25"/>
    </row>
    <row r="41242">
      <c r="D41242" s="10"/>
      <c r="E41242" s="10"/>
      <c r="G41242" s="81"/>
      <c r="AU41242" s="25"/>
    </row>
    <row r="41243">
      <c r="D41243" s="10"/>
      <c r="E41243" s="10"/>
      <c r="G41243" s="81"/>
      <c r="AU41243" s="25"/>
    </row>
    <row r="41244">
      <c r="D41244" s="10"/>
      <c r="E41244" s="10"/>
      <c r="G41244" s="81"/>
      <c r="AU41244" s="25"/>
    </row>
    <row r="41245">
      <c r="D41245" s="10"/>
      <c r="E41245" s="10"/>
      <c r="G41245" s="81"/>
      <c r="AU41245" s="25"/>
    </row>
    <row r="41246">
      <c r="D41246" s="10"/>
      <c r="E41246" s="10"/>
      <c r="G41246" s="81"/>
      <c r="AU41246" s="25"/>
    </row>
    <row r="41247">
      <c r="D41247" s="10"/>
      <c r="E41247" s="10"/>
      <c r="G41247" s="81"/>
      <c r="AU41247" s="25"/>
    </row>
    <row r="41248">
      <c r="D41248" s="10"/>
      <c r="E41248" s="10"/>
      <c r="G41248" s="81"/>
      <c r="AU41248" s="25"/>
    </row>
    <row r="41249">
      <c r="D41249" s="10"/>
      <c r="E41249" s="10"/>
      <c r="G41249" s="81"/>
      <c r="AU41249" s="25"/>
    </row>
    <row r="41250">
      <c r="D41250" s="10"/>
      <c r="E41250" s="10"/>
      <c r="G41250" s="81"/>
      <c r="AU41250" s="25"/>
    </row>
    <row r="41251">
      <c r="D41251" s="10"/>
      <c r="E41251" s="10"/>
      <c r="G41251" s="81"/>
      <c r="AU41251" s="25"/>
    </row>
    <row r="41252">
      <c r="D41252" s="10"/>
      <c r="E41252" s="10"/>
      <c r="G41252" s="81"/>
      <c r="AU41252" s="25"/>
    </row>
    <row r="41253">
      <c r="D41253" s="10"/>
      <c r="E41253" s="10"/>
      <c r="G41253" s="81"/>
      <c r="AU41253" s="25"/>
    </row>
    <row r="41254">
      <c r="D41254" s="10"/>
      <c r="E41254" s="10"/>
      <c r="G41254" s="81"/>
      <c r="AU41254" s="25"/>
    </row>
    <row r="41255">
      <c r="D41255" s="10"/>
      <c r="E41255" s="10"/>
      <c r="G41255" s="81"/>
      <c r="AU41255" s="25"/>
    </row>
    <row r="41256">
      <c r="D41256" s="10"/>
      <c r="E41256" s="10"/>
      <c r="G41256" s="81"/>
      <c r="AU41256" s="25"/>
    </row>
    <row r="41257">
      <c r="D41257" s="10"/>
      <c r="E41257" s="10"/>
      <c r="G41257" s="81"/>
      <c r="AU41257" s="25"/>
    </row>
    <row r="41258">
      <c r="D41258" s="10"/>
      <c r="E41258" s="10"/>
      <c r="G41258" s="81"/>
      <c r="AU41258" s="25"/>
    </row>
    <row r="41259">
      <c r="D41259" s="10"/>
      <c r="E41259" s="10"/>
      <c r="G41259" s="81"/>
      <c r="AU41259" s="25"/>
    </row>
    <row r="41260">
      <c r="D41260" s="10"/>
      <c r="E41260" s="10"/>
      <c r="G41260" s="81"/>
      <c r="AU41260" s="25"/>
    </row>
    <row r="41261">
      <c r="D41261" s="10"/>
      <c r="E41261" s="10"/>
      <c r="G41261" s="81"/>
      <c r="AU41261" s="25"/>
    </row>
    <row r="41262">
      <c r="D41262" s="10"/>
      <c r="E41262" s="10"/>
      <c r="G41262" s="81"/>
      <c r="AU41262" s="25"/>
    </row>
    <row r="41263">
      <c r="D41263" s="10"/>
      <c r="E41263" s="10"/>
      <c r="G41263" s="81"/>
      <c r="AU41263" s="25"/>
    </row>
    <row r="41264">
      <c r="D41264" s="10"/>
      <c r="E41264" s="10"/>
      <c r="G41264" s="81"/>
      <c r="AU41264" s="25"/>
    </row>
    <row r="41265">
      <c r="D41265" s="10"/>
      <c r="E41265" s="10"/>
      <c r="G41265" s="81"/>
      <c r="AU41265" s="25"/>
    </row>
    <row r="41266">
      <c r="D41266" s="10"/>
      <c r="E41266" s="10"/>
      <c r="G41266" s="81"/>
      <c r="AU41266" s="25"/>
    </row>
    <row r="41267">
      <c r="D41267" s="10"/>
      <c r="E41267" s="10"/>
      <c r="G41267" s="81"/>
      <c r="AU41267" s="25"/>
    </row>
    <row r="41268">
      <c r="D41268" s="10"/>
      <c r="E41268" s="10"/>
      <c r="G41268" s="81"/>
      <c r="AU41268" s="25"/>
    </row>
    <row r="41269">
      <c r="D41269" s="10"/>
      <c r="E41269" s="10"/>
      <c r="G41269" s="81"/>
      <c r="AU41269" s="25"/>
    </row>
    <row r="41270">
      <c r="D41270" s="10"/>
      <c r="E41270" s="10"/>
      <c r="G41270" s="81"/>
      <c r="AU41270" s="25"/>
    </row>
    <row r="41271">
      <c r="D41271" s="10"/>
      <c r="E41271" s="10"/>
      <c r="G41271" s="81"/>
      <c r="AU41271" s="25"/>
    </row>
    <row r="41272">
      <c r="D41272" s="10"/>
      <c r="E41272" s="10"/>
      <c r="G41272" s="81"/>
      <c r="AU41272" s="25"/>
    </row>
    <row r="41273">
      <c r="D41273" s="10"/>
      <c r="E41273" s="10"/>
      <c r="G41273" s="81"/>
      <c r="AU41273" s="25"/>
    </row>
    <row r="41274">
      <c r="D41274" s="10"/>
      <c r="E41274" s="10"/>
      <c r="G41274" s="81"/>
      <c r="AU41274" s="25"/>
    </row>
    <row r="41275">
      <c r="D41275" s="10"/>
      <c r="E41275" s="10"/>
      <c r="G41275" s="81"/>
      <c r="AU41275" s="25"/>
    </row>
    <row r="41276">
      <c r="D41276" s="10"/>
      <c r="E41276" s="10"/>
      <c r="G41276" s="81"/>
      <c r="AU41276" s="25"/>
    </row>
    <row r="41277">
      <c r="D41277" s="10"/>
      <c r="E41277" s="10"/>
      <c r="G41277" s="81"/>
      <c r="AU41277" s="25"/>
    </row>
    <row r="41278">
      <c r="D41278" s="10"/>
      <c r="E41278" s="10"/>
      <c r="G41278" s="81"/>
      <c r="AU41278" s="25"/>
    </row>
    <row r="41279">
      <c r="D41279" s="10"/>
      <c r="E41279" s="10"/>
      <c r="G41279" s="81"/>
      <c r="AU41279" s="25"/>
    </row>
    <row r="41280">
      <c r="D41280" s="10"/>
      <c r="E41280" s="10"/>
      <c r="G41280" s="81"/>
      <c r="AU41280" s="25"/>
    </row>
    <row r="41281">
      <c r="D41281" s="10"/>
      <c r="E41281" s="10"/>
      <c r="G41281" s="81"/>
      <c r="AU41281" s="25"/>
    </row>
    <row r="41282">
      <c r="D41282" s="10"/>
      <c r="E41282" s="10"/>
      <c r="G41282" s="81"/>
      <c r="AU41282" s="25"/>
    </row>
    <row r="41283">
      <c r="D41283" s="10"/>
      <c r="E41283" s="10"/>
      <c r="G41283" s="81"/>
      <c r="AU41283" s="25"/>
    </row>
    <row r="41284">
      <c r="D41284" s="10"/>
      <c r="E41284" s="10"/>
      <c r="G41284" s="81"/>
      <c r="AU41284" s="25"/>
    </row>
    <row r="41285">
      <c r="D41285" s="10"/>
      <c r="E41285" s="10"/>
      <c r="G41285" s="81"/>
      <c r="AU41285" s="25"/>
    </row>
    <row r="41286">
      <c r="D41286" s="10"/>
      <c r="E41286" s="10"/>
      <c r="G41286" s="81"/>
      <c r="AU41286" s="25"/>
    </row>
    <row r="41287">
      <c r="D41287" s="10"/>
      <c r="E41287" s="10"/>
      <c r="G41287" s="81"/>
      <c r="AU41287" s="25"/>
    </row>
    <row r="41288">
      <c r="D41288" s="10"/>
      <c r="E41288" s="10"/>
      <c r="G41288" s="81"/>
      <c r="AU41288" s="25"/>
    </row>
    <row r="41289">
      <c r="D41289" s="10"/>
      <c r="E41289" s="10"/>
      <c r="G41289" s="81"/>
      <c r="AU41289" s="25"/>
    </row>
    <row r="41290">
      <c r="D41290" s="10"/>
      <c r="E41290" s="10"/>
      <c r="G41290" s="81"/>
      <c r="AU41290" s="25"/>
    </row>
    <row r="41291">
      <c r="D41291" s="10"/>
      <c r="E41291" s="10"/>
      <c r="G41291" s="81"/>
      <c r="AU41291" s="25"/>
    </row>
    <row r="41292">
      <c r="D41292" s="10"/>
      <c r="E41292" s="10"/>
      <c r="G41292" s="81"/>
      <c r="AU41292" s="25"/>
    </row>
    <row r="41293">
      <c r="D41293" s="10"/>
      <c r="E41293" s="10"/>
      <c r="G41293" s="81"/>
      <c r="AU41293" s="25"/>
    </row>
    <row r="41294">
      <c r="D41294" s="10"/>
      <c r="E41294" s="10"/>
      <c r="G41294" s="81"/>
      <c r="AU41294" s="25"/>
    </row>
    <row r="41295">
      <c r="D41295" s="10"/>
      <c r="E41295" s="10"/>
      <c r="G41295" s="81"/>
      <c r="AU41295" s="25"/>
    </row>
    <row r="41296">
      <c r="D41296" s="10"/>
      <c r="E41296" s="10"/>
      <c r="G41296" s="81"/>
      <c r="AU41296" s="25"/>
    </row>
    <row r="41297">
      <c r="D41297" s="10"/>
      <c r="E41297" s="10"/>
      <c r="G41297" s="81"/>
      <c r="AU41297" s="25"/>
    </row>
    <row r="41298">
      <c r="D41298" s="10"/>
      <c r="E41298" s="10"/>
      <c r="G41298" s="81"/>
      <c r="AU41298" s="25"/>
    </row>
    <row r="41299">
      <c r="D41299" s="10"/>
      <c r="E41299" s="10"/>
      <c r="G41299" s="81"/>
      <c r="AU41299" s="25"/>
    </row>
    <row r="41300">
      <c r="D41300" s="10"/>
      <c r="E41300" s="10"/>
      <c r="G41300" s="81"/>
      <c r="AU41300" s="25"/>
    </row>
    <row r="41301">
      <c r="D41301" s="10"/>
      <c r="E41301" s="10"/>
      <c r="G41301" s="81"/>
      <c r="AU41301" s="25"/>
    </row>
    <row r="41302">
      <c r="D41302" s="10"/>
      <c r="E41302" s="10"/>
      <c r="G41302" s="81"/>
      <c r="AU41302" s="25"/>
    </row>
    <row r="41303">
      <c r="D41303" s="10"/>
      <c r="E41303" s="10"/>
      <c r="G41303" s="81"/>
      <c r="AU41303" s="25"/>
    </row>
    <row r="41304">
      <c r="D41304" s="10"/>
      <c r="E41304" s="10"/>
      <c r="G41304" s="81"/>
      <c r="AU41304" s="25"/>
    </row>
    <row r="41305">
      <c r="D41305" s="10"/>
      <c r="E41305" s="10"/>
      <c r="G41305" s="81"/>
      <c r="AU41305" s="25"/>
    </row>
    <row r="41306">
      <c r="D41306" s="10"/>
      <c r="E41306" s="10"/>
      <c r="G41306" s="81"/>
      <c r="AU41306" s="25"/>
    </row>
    <row r="41307">
      <c r="D41307" s="10"/>
      <c r="E41307" s="10"/>
      <c r="G41307" s="81"/>
      <c r="AU41307" s="25"/>
    </row>
    <row r="41308">
      <c r="D41308" s="10"/>
      <c r="E41308" s="10"/>
      <c r="G41308" s="81"/>
      <c r="AU41308" s="25"/>
    </row>
    <row r="41309">
      <c r="D41309" s="10"/>
      <c r="E41309" s="10"/>
      <c r="G41309" s="81"/>
      <c r="AU41309" s="25"/>
    </row>
    <row r="41310">
      <c r="D41310" s="10"/>
      <c r="E41310" s="10"/>
      <c r="G41310" s="81"/>
      <c r="AU41310" s="25"/>
    </row>
    <row r="41311">
      <c r="D41311" s="10"/>
      <c r="E41311" s="10"/>
      <c r="G41311" s="81"/>
      <c r="AU41311" s="25"/>
    </row>
    <row r="41312">
      <c r="D41312" s="10"/>
      <c r="E41312" s="10"/>
      <c r="G41312" s="81"/>
      <c r="AU41312" s="25"/>
    </row>
    <row r="41313">
      <c r="D41313" s="10"/>
      <c r="E41313" s="10"/>
      <c r="G41313" s="81"/>
      <c r="AU41313" s="25"/>
    </row>
    <row r="41314">
      <c r="D41314" s="10"/>
      <c r="E41314" s="10"/>
      <c r="G41314" s="81"/>
      <c r="AU41314" s="25"/>
    </row>
    <row r="41315">
      <c r="D41315" s="10"/>
      <c r="E41315" s="10"/>
      <c r="G41315" s="81"/>
      <c r="AU41315" s="25"/>
    </row>
    <row r="41316">
      <c r="D41316" s="10"/>
      <c r="E41316" s="10"/>
      <c r="G41316" s="81"/>
      <c r="AU41316" s="25"/>
    </row>
    <row r="41317">
      <c r="D41317" s="10"/>
      <c r="E41317" s="10"/>
      <c r="G41317" s="81"/>
      <c r="AU41317" s="25"/>
    </row>
    <row r="41318">
      <c r="D41318" s="10"/>
      <c r="E41318" s="10"/>
      <c r="G41318" s="81"/>
      <c r="AU41318" s="25"/>
    </row>
    <row r="41319">
      <c r="D41319" s="10"/>
      <c r="E41319" s="10"/>
      <c r="G41319" s="81"/>
      <c r="AU41319" s="25"/>
    </row>
    <row r="41320">
      <c r="D41320" s="10"/>
      <c r="E41320" s="10"/>
      <c r="G41320" s="81"/>
      <c r="AU41320" s="25"/>
    </row>
    <row r="41321">
      <c r="D41321" s="10"/>
      <c r="E41321" s="10"/>
      <c r="G41321" s="81"/>
      <c r="AU41321" s="25"/>
    </row>
    <row r="41322">
      <c r="D41322" s="10"/>
      <c r="E41322" s="10"/>
      <c r="G41322" s="81"/>
      <c r="AU41322" s="25"/>
    </row>
    <row r="41323">
      <c r="D41323" s="10"/>
      <c r="E41323" s="10"/>
      <c r="G41323" s="81"/>
      <c r="AU41323" s="25"/>
    </row>
    <row r="41324">
      <c r="D41324" s="10"/>
      <c r="E41324" s="10"/>
      <c r="G41324" s="81"/>
      <c r="AU41324" s="25"/>
    </row>
    <row r="41325">
      <c r="D41325" s="10"/>
      <c r="E41325" s="10"/>
      <c r="G41325" s="81"/>
      <c r="AU41325" s="25"/>
    </row>
    <row r="41326">
      <c r="D41326" s="10"/>
      <c r="E41326" s="10"/>
      <c r="G41326" s="81"/>
      <c r="AU41326" s="25"/>
    </row>
    <row r="41327">
      <c r="D41327" s="10"/>
      <c r="E41327" s="10"/>
      <c r="G41327" s="81"/>
      <c r="AU41327" s="25"/>
    </row>
    <row r="41328">
      <c r="D41328" s="10"/>
      <c r="E41328" s="10"/>
      <c r="G41328" s="81"/>
      <c r="AU41328" s="25"/>
    </row>
    <row r="41329">
      <c r="D41329" s="10"/>
      <c r="E41329" s="10"/>
      <c r="G41329" s="81"/>
      <c r="AU41329" s="25"/>
    </row>
    <row r="41330">
      <c r="D41330" s="10"/>
      <c r="E41330" s="10"/>
      <c r="G41330" s="81"/>
      <c r="AU41330" s="25"/>
    </row>
    <row r="41331">
      <c r="D41331" s="10"/>
      <c r="E41331" s="10"/>
      <c r="G41331" s="81"/>
      <c r="AU41331" s="25"/>
    </row>
    <row r="41332">
      <c r="D41332" s="10"/>
      <c r="E41332" s="10"/>
      <c r="G41332" s="81"/>
      <c r="AU41332" s="25"/>
    </row>
    <row r="41333">
      <c r="D41333" s="10"/>
      <c r="E41333" s="10"/>
      <c r="G41333" s="81"/>
      <c r="AU41333" s="25"/>
    </row>
    <row r="41334">
      <c r="D41334" s="10"/>
      <c r="E41334" s="10"/>
      <c r="G41334" s="81"/>
      <c r="AU41334" s="25"/>
    </row>
    <row r="41335">
      <c r="D41335" s="10"/>
      <c r="E41335" s="10"/>
      <c r="G41335" s="81"/>
      <c r="AU41335" s="25"/>
    </row>
    <row r="41336">
      <c r="D41336" s="10"/>
      <c r="E41336" s="10"/>
      <c r="G41336" s="81"/>
      <c r="AU41336" s="25"/>
    </row>
    <row r="41337">
      <c r="D41337" s="10"/>
      <c r="E41337" s="10"/>
      <c r="G41337" s="81"/>
      <c r="AU41337" s="25"/>
    </row>
    <row r="41338">
      <c r="D41338" s="10"/>
      <c r="E41338" s="10"/>
      <c r="G41338" s="81"/>
      <c r="AU41338" s="25"/>
    </row>
    <row r="41339">
      <c r="D41339" s="10"/>
      <c r="E41339" s="10"/>
      <c r="G41339" s="81"/>
      <c r="AU41339" s="25"/>
    </row>
    <row r="41340">
      <c r="D41340" s="10"/>
      <c r="E41340" s="10"/>
      <c r="G41340" s="81"/>
      <c r="AU41340" s="25"/>
    </row>
    <row r="41341">
      <c r="D41341" s="10"/>
      <c r="E41341" s="10"/>
      <c r="G41341" s="81"/>
      <c r="AU41341" s="25"/>
    </row>
    <row r="41342">
      <c r="D41342" s="10"/>
      <c r="E41342" s="10"/>
      <c r="G41342" s="81"/>
      <c r="AU41342" s="25"/>
    </row>
    <row r="41343">
      <c r="D41343" s="10"/>
      <c r="E41343" s="10"/>
      <c r="G41343" s="81"/>
      <c r="AU41343" s="25"/>
    </row>
    <row r="41344">
      <c r="D41344" s="10"/>
      <c r="E41344" s="10"/>
      <c r="G41344" s="81"/>
      <c r="AU41344" s="25"/>
    </row>
    <row r="41345">
      <c r="D41345" s="10"/>
      <c r="E41345" s="10"/>
      <c r="G41345" s="81"/>
      <c r="AU41345" s="25"/>
    </row>
    <row r="41346">
      <c r="D41346" s="10"/>
      <c r="E41346" s="10"/>
      <c r="G41346" s="81"/>
      <c r="AU41346" s="25"/>
    </row>
    <row r="41347">
      <c r="D41347" s="10"/>
      <c r="E41347" s="10"/>
      <c r="G41347" s="81"/>
      <c r="AU41347" s="25"/>
    </row>
    <row r="41348">
      <c r="D41348" s="10"/>
      <c r="E41348" s="10"/>
      <c r="G41348" s="81"/>
      <c r="AU41348" s="25"/>
    </row>
    <row r="41349">
      <c r="D41349" s="10"/>
      <c r="E41349" s="10"/>
      <c r="G41349" s="81"/>
      <c r="AU41349" s="25"/>
    </row>
    <row r="41350">
      <c r="D41350" s="10"/>
      <c r="E41350" s="10"/>
      <c r="G41350" s="81"/>
      <c r="AU41350" s="25"/>
    </row>
    <row r="41351">
      <c r="D41351" s="10"/>
      <c r="E41351" s="10"/>
      <c r="G41351" s="81"/>
      <c r="AU41351" s="25"/>
    </row>
    <row r="41352">
      <c r="D41352" s="10"/>
      <c r="E41352" s="10"/>
      <c r="G41352" s="81"/>
      <c r="AU41352" s="25"/>
    </row>
    <row r="41353">
      <c r="D41353" s="10"/>
      <c r="E41353" s="10"/>
      <c r="G41353" s="81"/>
      <c r="AU41353" s="25"/>
    </row>
    <row r="41354">
      <c r="D41354" s="10"/>
      <c r="E41354" s="10"/>
      <c r="G41354" s="81"/>
      <c r="AU41354" s="25"/>
    </row>
    <row r="41355">
      <c r="D41355" s="10"/>
      <c r="E41355" s="10"/>
      <c r="G41355" s="81"/>
      <c r="AU41355" s="25"/>
    </row>
    <row r="41356">
      <c r="D41356" s="10"/>
      <c r="E41356" s="10"/>
      <c r="G41356" s="81"/>
      <c r="AU41356" s="25"/>
    </row>
    <row r="41357">
      <c r="D41357" s="10"/>
      <c r="E41357" s="10"/>
      <c r="G41357" s="81"/>
      <c r="AU41357" s="25"/>
    </row>
    <row r="41358">
      <c r="D41358" s="10"/>
      <c r="E41358" s="10"/>
      <c r="G41358" s="81"/>
      <c r="AU41358" s="25"/>
    </row>
    <row r="41359">
      <c r="D41359" s="10"/>
      <c r="E41359" s="10"/>
      <c r="G41359" s="81"/>
      <c r="AU41359" s="25"/>
    </row>
    <row r="41360">
      <c r="D41360" s="10"/>
      <c r="E41360" s="10"/>
      <c r="G41360" s="81"/>
      <c r="AU41360" s="25"/>
    </row>
    <row r="41361">
      <c r="D41361" s="10"/>
      <c r="E41361" s="10"/>
      <c r="G41361" s="81"/>
      <c r="AU41361" s="25"/>
    </row>
    <row r="41362">
      <c r="D41362" s="10"/>
      <c r="E41362" s="10"/>
      <c r="G41362" s="81"/>
      <c r="AU41362" s="25"/>
    </row>
    <row r="41363">
      <c r="D41363" s="10"/>
      <c r="E41363" s="10"/>
      <c r="G41363" s="81"/>
      <c r="AU41363" s="25"/>
    </row>
    <row r="41364">
      <c r="D41364" s="10"/>
      <c r="E41364" s="10"/>
      <c r="G41364" s="81"/>
      <c r="AU41364" s="25"/>
    </row>
    <row r="41365">
      <c r="D41365" s="10"/>
      <c r="E41365" s="10"/>
      <c r="G41365" s="81"/>
      <c r="AU41365" s="25"/>
    </row>
    <row r="41366">
      <c r="D41366" s="10"/>
      <c r="E41366" s="10"/>
      <c r="G41366" s="81"/>
      <c r="AU41366" s="25"/>
    </row>
    <row r="41367">
      <c r="D41367" s="10"/>
      <c r="E41367" s="10"/>
      <c r="G41367" s="81"/>
      <c r="AU41367" s="25"/>
    </row>
    <row r="41368">
      <c r="D41368" s="10"/>
      <c r="E41368" s="10"/>
      <c r="G41368" s="81"/>
      <c r="AU41368" s="25"/>
    </row>
    <row r="41369">
      <c r="D41369" s="10"/>
      <c r="E41369" s="10"/>
      <c r="G41369" s="81"/>
      <c r="AU41369" s="25"/>
    </row>
    <row r="41370">
      <c r="D41370" s="10"/>
      <c r="E41370" s="10"/>
      <c r="G41370" s="81"/>
      <c r="AU41370" s="25"/>
    </row>
    <row r="41371">
      <c r="D41371" s="10"/>
      <c r="E41371" s="10"/>
      <c r="G41371" s="81"/>
      <c r="AU41371" s="25"/>
    </row>
    <row r="41372">
      <c r="D41372" s="10"/>
      <c r="E41372" s="10"/>
      <c r="G41372" s="81"/>
      <c r="AU41372" s="25"/>
    </row>
    <row r="41373">
      <c r="D41373" s="10"/>
      <c r="E41373" s="10"/>
      <c r="G41373" s="81"/>
      <c r="AU41373" s="25"/>
    </row>
    <row r="41374">
      <c r="D41374" s="10"/>
      <c r="E41374" s="10"/>
      <c r="G41374" s="81"/>
      <c r="AU41374" s="25"/>
    </row>
    <row r="41375">
      <c r="D41375" s="10"/>
      <c r="E41375" s="10"/>
      <c r="G41375" s="81"/>
      <c r="AU41375" s="25"/>
    </row>
    <row r="41376">
      <c r="D41376" s="10"/>
      <c r="E41376" s="10"/>
      <c r="G41376" s="81"/>
      <c r="AU41376" s="25"/>
    </row>
    <row r="41377">
      <c r="D41377" s="10"/>
      <c r="E41377" s="10"/>
      <c r="G41377" s="81"/>
      <c r="AU41377" s="25"/>
    </row>
    <row r="41378">
      <c r="D41378" s="10"/>
      <c r="E41378" s="10"/>
      <c r="G41378" s="81"/>
      <c r="AU41378" s="25"/>
    </row>
    <row r="41379">
      <c r="D41379" s="10"/>
      <c r="E41379" s="10"/>
      <c r="G41379" s="81"/>
      <c r="AU41379" s="25"/>
    </row>
    <row r="41380">
      <c r="D41380" s="10"/>
      <c r="E41380" s="10"/>
      <c r="G41380" s="81"/>
      <c r="AU41380" s="25"/>
    </row>
    <row r="41381">
      <c r="D41381" s="10"/>
      <c r="E41381" s="10"/>
      <c r="G41381" s="81"/>
      <c r="AU41381" s="25"/>
    </row>
    <row r="41382">
      <c r="D41382" s="10"/>
      <c r="E41382" s="10"/>
      <c r="G41382" s="81"/>
      <c r="AU41382" s="25"/>
    </row>
    <row r="41383">
      <c r="D41383" s="10"/>
      <c r="E41383" s="10"/>
      <c r="G41383" s="81"/>
      <c r="AU41383" s="25"/>
    </row>
    <row r="41384">
      <c r="D41384" s="10"/>
      <c r="E41384" s="10"/>
      <c r="G41384" s="81"/>
      <c r="AU41384" s="25"/>
    </row>
    <row r="41385">
      <c r="D41385" s="10"/>
      <c r="E41385" s="10"/>
      <c r="G41385" s="81"/>
      <c r="AU41385" s="25"/>
    </row>
    <row r="41386">
      <c r="D41386" s="10"/>
      <c r="E41386" s="10"/>
      <c r="G41386" s="81"/>
      <c r="AU41386" s="25"/>
    </row>
    <row r="41387">
      <c r="D41387" s="10"/>
      <c r="E41387" s="10"/>
      <c r="G41387" s="81"/>
      <c r="AU41387" s="25"/>
    </row>
    <row r="41388">
      <c r="D41388" s="10"/>
      <c r="E41388" s="10"/>
      <c r="G41388" s="81"/>
      <c r="AU41388" s="25"/>
    </row>
    <row r="41389">
      <c r="D41389" s="10"/>
      <c r="E41389" s="10"/>
      <c r="G41389" s="81"/>
      <c r="AU41389" s="25"/>
    </row>
    <row r="41390">
      <c r="D41390" s="10"/>
      <c r="E41390" s="10"/>
      <c r="G41390" s="81"/>
      <c r="AU41390" s="25"/>
    </row>
    <row r="41391">
      <c r="D41391" s="10"/>
      <c r="E41391" s="10"/>
      <c r="G41391" s="81"/>
      <c r="AU41391" s="25"/>
    </row>
    <row r="41392">
      <c r="D41392" s="10"/>
      <c r="E41392" s="10"/>
      <c r="G41392" s="81"/>
      <c r="AU41392" s="25"/>
    </row>
    <row r="41393">
      <c r="D41393" s="10"/>
      <c r="E41393" s="10"/>
      <c r="G41393" s="81"/>
      <c r="AU41393" s="25"/>
    </row>
    <row r="41394">
      <c r="D41394" s="10"/>
      <c r="E41394" s="10"/>
      <c r="G41394" s="81"/>
      <c r="AU41394" s="25"/>
    </row>
    <row r="41395">
      <c r="D41395" s="10"/>
      <c r="E41395" s="10"/>
      <c r="G41395" s="81"/>
      <c r="AU41395" s="25"/>
    </row>
    <row r="41396">
      <c r="D41396" s="10"/>
      <c r="E41396" s="10"/>
      <c r="G41396" s="81"/>
      <c r="AU41396" s="25"/>
    </row>
    <row r="41397">
      <c r="D41397" s="10"/>
      <c r="E41397" s="10"/>
      <c r="G41397" s="81"/>
      <c r="AU41397" s="25"/>
    </row>
    <row r="41398">
      <c r="D41398" s="10"/>
      <c r="E41398" s="10"/>
      <c r="G41398" s="81"/>
      <c r="AU41398" s="25"/>
    </row>
    <row r="41399">
      <c r="D41399" s="10"/>
      <c r="E41399" s="10"/>
      <c r="G41399" s="81"/>
      <c r="AU41399" s="25"/>
    </row>
    <row r="41400">
      <c r="D41400" s="10"/>
      <c r="E41400" s="10"/>
      <c r="G41400" s="81"/>
      <c r="AU41400" s="25"/>
    </row>
    <row r="41401">
      <c r="D41401" s="10"/>
      <c r="E41401" s="10"/>
      <c r="G41401" s="81"/>
      <c r="AU41401" s="25"/>
    </row>
    <row r="41402">
      <c r="D41402" s="10"/>
      <c r="E41402" s="10"/>
      <c r="G41402" s="81"/>
      <c r="AU41402" s="25"/>
    </row>
    <row r="41403">
      <c r="D41403" s="10"/>
      <c r="E41403" s="10"/>
      <c r="G41403" s="81"/>
      <c r="AU41403" s="25"/>
    </row>
    <row r="41404">
      <c r="D41404" s="10"/>
      <c r="E41404" s="10"/>
      <c r="G41404" s="81"/>
      <c r="AU41404" s="25"/>
    </row>
    <row r="41405">
      <c r="D41405" s="10"/>
      <c r="E41405" s="10"/>
      <c r="G41405" s="81"/>
      <c r="AU41405" s="25"/>
    </row>
    <row r="41406">
      <c r="D41406" s="10"/>
      <c r="E41406" s="10"/>
      <c r="G41406" s="81"/>
      <c r="AU41406" s="25"/>
    </row>
    <row r="41407">
      <c r="D41407" s="10"/>
      <c r="E41407" s="10"/>
      <c r="G41407" s="81"/>
      <c r="AU41407" s="25"/>
    </row>
    <row r="41408">
      <c r="D41408" s="10"/>
      <c r="E41408" s="10"/>
      <c r="G41408" s="81"/>
      <c r="AU41408" s="25"/>
    </row>
    <row r="41409">
      <c r="D41409" s="10"/>
      <c r="E41409" s="10"/>
      <c r="G41409" s="81"/>
      <c r="AU41409" s="25"/>
    </row>
    <row r="41410">
      <c r="D41410" s="10"/>
      <c r="E41410" s="10"/>
      <c r="G41410" s="81"/>
      <c r="AU41410" s="25"/>
    </row>
    <row r="41411">
      <c r="D41411" s="10"/>
      <c r="E41411" s="10"/>
      <c r="G41411" s="81"/>
      <c r="AU41411" s="25"/>
    </row>
    <row r="41412">
      <c r="D41412" s="10"/>
      <c r="E41412" s="10"/>
      <c r="G41412" s="81"/>
      <c r="AU41412" s="25"/>
    </row>
    <row r="41413">
      <c r="D41413" s="10"/>
      <c r="E41413" s="10"/>
      <c r="G41413" s="81"/>
      <c r="AU41413" s="25"/>
    </row>
    <row r="41414">
      <c r="D41414" s="10"/>
      <c r="E41414" s="10"/>
      <c r="G41414" s="81"/>
      <c r="AU41414" s="25"/>
    </row>
    <row r="41415">
      <c r="D41415" s="10"/>
      <c r="E41415" s="10"/>
      <c r="G41415" s="81"/>
      <c r="AU41415" s="25"/>
    </row>
    <row r="41416">
      <c r="D41416" s="10"/>
      <c r="E41416" s="10"/>
      <c r="G41416" s="81"/>
      <c r="AU41416" s="25"/>
    </row>
    <row r="41417">
      <c r="D41417" s="10"/>
      <c r="E41417" s="10"/>
      <c r="G41417" s="81"/>
      <c r="AU41417" s="25"/>
    </row>
    <row r="41418">
      <c r="D41418" s="10"/>
      <c r="E41418" s="10"/>
      <c r="G41418" s="81"/>
      <c r="AU41418" s="25"/>
    </row>
    <row r="41419">
      <c r="D41419" s="10"/>
      <c r="E41419" s="10"/>
      <c r="G41419" s="81"/>
      <c r="AU41419" s="25"/>
    </row>
    <row r="41420">
      <c r="D41420" s="10"/>
      <c r="E41420" s="10"/>
      <c r="G41420" s="81"/>
      <c r="AU41420" s="25"/>
    </row>
    <row r="41421">
      <c r="D41421" s="10"/>
      <c r="E41421" s="10"/>
      <c r="G41421" s="81"/>
      <c r="AU41421" s="25"/>
    </row>
    <row r="41422">
      <c r="D41422" s="10"/>
      <c r="E41422" s="10"/>
      <c r="G41422" s="81"/>
      <c r="AU41422" s="25"/>
    </row>
    <row r="41423">
      <c r="D41423" s="10"/>
      <c r="E41423" s="10"/>
      <c r="G41423" s="81"/>
      <c r="AU41423" s="25"/>
    </row>
    <row r="41424">
      <c r="D41424" s="10"/>
      <c r="E41424" s="10"/>
      <c r="G41424" s="81"/>
      <c r="AU41424" s="25"/>
    </row>
    <row r="41425">
      <c r="D41425" s="10"/>
      <c r="E41425" s="10"/>
      <c r="G41425" s="81"/>
      <c r="AU41425" s="25"/>
    </row>
    <row r="41426">
      <c r="D41426" s="10"/>
      <c r="E41426" s="10"/>
      <c r="G41426" s="81"/>
      <c r="AU41426" s="25"/>
    </row>
    <row r="41427">
      <c r="D41427" s="10"/>
      <c r="E41427" s="10"/>
      <c r="G41427" s="81"/>
      <c r="AU41427" s="25"/>
    </row>
    <row r="41428">
      <c r="D41428" s="10"/>
      <c r="E41428" s="10"/>
      <c r="G41428" s="81"/>
      <c r="AU41428" s="25"/>
    </row>
    <row r="41429">
      <c r="D41429" s="10"/>
      <c r="E41429" s="10"/>
      <c r="G41429" s="81"/>
      <c r="AU41429" s="25"/>
    </row>
    <row r="41430">
      <c r="D41430" s="10"/>
      <c r="E41430" s="10"/>
      <c r="G41430" s="81"/>
      <c r="AU41430" s="25"/>
    </row>
    <row r="41431">
      <c r="D41431" s="10"/>
      <c r="E41431" s="10"/>
      <c r="G41431" s="81"/>
      <c r="AU41431" s="25"/>
    </row>
    <row r="41432">
      <c r="D41432" s="10"/>
      <c r="E41432" s="10"/>
      <c r="G41432" s="81"/>
      <c r="AU41432" s="25"/>
    </row>
    <row r="41433">
      <c r="D41433" s="10"/>
      <c r="E41433" s="10"/>
      <c r="G41433" s="81"/>
      <c r="AU41433" s="25"/>
    </row>
    <row r="41434">
      <c r="D41434" s="10"/>
      <c r="E41434" s="10"/>
      <c r="G41434" s="81"/>
      <c r="AU41434" s="25"/>
    </row>
    <row r="41435">
      <c r="D41435" s="10"/>
      <c r="E41435" s="10"/>
      <c r="G41435" s="81"/>
      <c r="AU41435" s="25"/>
    </row>
    <row r="41436">
      <c r="D41436" s="10"/>
      <c r="E41436" s="10"/>
      <c r="G41436" s="81"/>
      <c r="AU41436" s="25"/>
    </row>
    <row r="41437">
      <c r="D41437" s="10"/>
      <c r="E41437" s="10"/>
      <c r="G41437" s="81"/>
      <c r="AU41437" s="25"/>
    </row>
    <row r="41438">
      <c r="D41438" s="10"/>
      <c r="E41438" s="10"/>
      <c r="G41438" s="81"/>
      <c r="AU41438" s="25"/>
    </row>
    <row r="41439">
      <c r="D41439" s="10"/>
      <c r="E41439" s="10"/>
      <c r="G41439" s="81"/>
      <c r="AU41439" s="25"/>
    </row>
    <row r="41440">
      <c r="D41440" s="10"/>
      <c r="E41440" s="10"/>
      <c r="G41440" s="81"/>
      <c r="AU41440" s="25"/>
    </row>
    <row r="41441">
      <c r="D41441" s="10"/>
      <c r="E41441" s="10"/>
      <c r="G41441" s="81"/>
      <c r="AU41441" s="25"/>
    </row>
    <row r="41442">
      <c r="D41442" s="10"/>
      <c r="E41442" s="10"/>
      <c r="G41442" s="81"/>
      <c r="AU41442" s="25"/>
    </row>
    <row r="41443">
      <c r="D41443" s="10"/>
      <c r="E41443" s="10"/>
      <c r="G41443" s="81"/>
      <c r="AU41443" s="25"/>
    </row>
    <row r="41444">
      <c r="D41444" s="10"/>
      <c r="E41444" s="10"/>
      <c r="G41444" s="81"/>
      <c r="AU41444" s="25"/>
    </row>
    <row r="41445">
      <c r="D41445" s="10"/>
      <c r="E41445" s="10"/>
      <c r="G41445" s="81"/>
      <c r="AU41445" s="25"/>
    </row>
    <row r="41446">
      <c r="D41446" s="10"/>
      <c r="E41446" s="10"/>
      <c r="G41446" s="81"/>
      <c r="AU41446" s="25"/>
    </row>
    <row r="41447">
      <c r="D41447" s="10"/>
      <c r="E41447" s="10"/>
      <c r="G41447" s="81"/>
      <c r="AU41447" s="25"/>
    </row>
    <row r="41448">
      <c r="D41448" s="10"/>
      <c r="E41448" s="10"/>
      <c r="G41448" s="81"/>
      <c r="AU41448" s="25"/>
    </row>
    <row r="41449">
      <c r="D41449" s="10"/>
      <c r="E41449" s="10"/>
      <c r="G41449" s="81"/>
      <c r="AU41449" s="25"/>
    </row>
    <row r="41450">
      <c r="D41450" s="10"/>
      <c r="E41450" s="10"/>
      <c r="G41450" s="81"/>
      <c r="AU41450" s="25"/>
    </row>
    <row r="41451">
      <c r="D41451" s="10"/>
      <c r="E41451" s="10"/>
      <c r="G41451" s="81"/>
      <c r="AU41451" s="25"/>
    </row>
    <row r="41452">
      <c r="D41452" s="10"/>
      <c r="E41452" s="10"/>
      <c r="G41452" s="81"/>
      <c r="AU41452" s="25"/>
    </row>
    <row r="41453">
      <c r="D41453" s="10"/>
      <c r="E41453" s="10"/>
      <c r="G41453" s="81"/>
      <c r="AU41453" s="25"/>
    </row>
    <row r="41454">
      <c r="D41454" s="10"/>
      <c r="E41454" s="10"/>
      <c r="G41454" s="81"/>
      <c r="AU41454" s="25"/>
    </row>
    <row r="41455">
      <c r="D41455" s="10"/>
      <c r="E41455" s="10"/>
      <c r="G41455" s="81"/>
      <c r="AU41455" s="25"/>
    </row>
    <row r="41456">
      <c r="D41456" s="10"/>
      <c r="E41456" s="10"/>
      <c r="G41456" s="81"/>
      <c r="AU41456" s="25"/>
    </row>
    <row r="41457">
      <c r="D41457" s="10"/>
      <c r="E41457" s="10"/>
      <c r="G41457" s="81"/>
      <c r="AU41457" s="25"/>
    </row>
    <row r="41458">
      <c r="D41458" s="10"/>
      <c r="E41458" s="10"/>
      <c r="G41458" s="81"/>
      <c r="AU41458" s="25"/>
    </row>
    <row r="41459">
      <c r="D41459" s="10"/>
      <c r="E41459" s="10"/>
      <c r="G41459" s="81"/>
      <c r="AU41459" s="25"/>
    </row>
    <row r="41460">
      <c r="D41460" s="10"/>
      <c r="E41460" s="10"/>
      <c r="G41460" s="81"/>
      <c r="AU41460" s="25"/>
    </row>
    <row r="41461">
      <c r="D41461" s="10"/>
      <c r="E41461" s="10"/>
      <c r="G41461" s="81"/>
      <c r="AU41461" s="25"/>
    </row>
    <row r="41462">
      <c r="D41462" s="10"/>
      <c r="E41462" s="10"/>
      <c r="G41462" s="81"/>
      <c r="AU41462" s="25"/>
    </row>
    <row r="41463">
      <c r="D41463" s="10"/>
      <c r="E41463" s="10"/>
      <c r="G41463" s="81"/>
      <c r="AU41463" s="25"/>
    </row>
    <row r="41464">
      <c r="D41464" s="10"/>
      <c r="E41464" s="10"/>
      <c r="G41464" s="81"/>
      <c r="AU41464" s="25"/>
    </row>
    <row r="41465">
      <c r="D41465" s="10"/>
      <c r="E41465" s="10"/>
      <c r="G41465" s="81"/>
      <c r="AU41465" s="25"/>
    </row>
    <row r="41466">
      <c r="D41466" s="10"/>
      <c r="E41466" s="10"/>
      <c r="G41466" s="81"/>
      <c r="AU41466" s="25"/>
    </row>
    <row r="41467">
      <c r="D41467" s="10"/>
      <c r="E41467" s="10"/>
      <c r="G41467" s="81"/>
      <c r="AU41467" s="25"/>
    </row>
    <row r="41468">
      <c r="D41468" s="10"/>
      <c r="E41468" s="10"/>
      <c r="G41468" s="81"/>
      <c r="AU41468" s="25"/>
    </row>
    <row r="41469">
      <c r="D41469" s="10"/>
      <c r="E41469" s="10"/>
      <c r="G41469" s="81"/>
      <c r="AU41469" s="25"/>
    </row>
    <row r="41470">
      <c r="D41470" s="10"/>
      <c r="E41470" s="10"/>
      <c r="G41470" s="81"/>
      <c r="AU41470" s="25"/>
    </row>
    <row r="41471">
      <c r="D41471" s="10"/>
      <c r="E41471" s="10"/>
      <c r="G41471" s="81"/>
      <c r="AU41471" s="25"/>
    </row>
    <row r="41472">
      <c r="D41472" s="10"/>
      <c r="E41472" s="10"/>
      <c r="G41472" s="81"/>
      <c r="AU41472" s="25"/>
    </row>
    <row r="41473">
      <c r="D41473" s="10"/>
      <c r="E41473" s="10"/>
      <c r="G41473" s="81"/>
      <c r="AU41473" s="25"/>
    </row>
    <row r="41474">
      <c r="D41474" s="10"/>
      <c r="E41474" s="10"/>
      <c r="G41474" s="81"/>
      <c r="AU41474" s="25"/>
    </row>
    <row r="41475">
      <c r="D41475" s="10"/>
      <c r="E41475" s="10"/>
      <c r="G41475" s="81"/>
      <c r="AU41475" s="25"/>
    </row>
    <row r="41476">
      <c r="D41476" s="10"/>
      <c r="E41476" s="10"/>
      <c r="G41476" s="81"/>
      <c r="AU41476" s="25"/>
    </row>
    <row r="41477">
      <c r="D41477" s="10"/>
      <c r="E41477" s="10"/>
      <c r="G41477" s="81"/>
      <c r="AU41477" s="25"/>
    </row>
    <row r="41478">
      <c r="D41478" s="10"/>
      <c r="E41478" s="10"/>
      <c r="G41478" s="81"/>
      <c r="AU41478" s="25"/>
    </row>
    <row r="41479">
      <c r="D41479" s="10"/>
      <c r="E41479" s="10"/>
      <c r="G41479" s="81"/>
      <c r="AU41479" s="25"/>
    </row>
    <row r="41480">
      <c r="D41480" s="10"/>
      <c r="E41480" s="10"/>
      <c r="G41480" s="81"/>
      <c r="AU41480" s="25"/>
    </row>
    <row r="41481">
      <c r="D41481" s="10"/>
      <c r="E41481" s="10"/>
      <c r="G41481" s="81"/>
      <c r="AU41481" s="25"/>
    </row>
    <row r="41482">
      <c r="D41482" s="10"/>
      <c r="E41482" s="10"/>
      <c r="G41482" s="81"/>
      <c r="AU41482" s="25"/>
    </row>
    <row r="41483">
      <c r="D41483" s="10"/>
      <c r="E41483" s="10"/>
      <c r="G41483" s="81"/>
      <c r="AU41483" s="25"/>
    </row>
    <row r="41484">
      <c r="D41484" s="10"/>
      <c r="E41484" s="10"/>
      <c r="G41484" s="81"/>
      <c r="AU41484" s="25"/>
    </row>
    <row r="41485">
      <c r="D41485" s="10"/>
      <c r="E41485" s="10"/>
      <c r="G41485" s="81"/>
      <c r="AU41485" s="25"/>
    </row>
    <row r="41486">
      <c r="D41486" s="10"/>
      <c r="E41486" s="10"/>
      <c r="G41486" s="81"/>
      <c r="AU41486" s="25"/>
    </row>
    <row r="41487">
      <c r="D41487" s="10"/>
      <c r="E41487" s="10"/>
      <c r="G41487" s="81"/>
      <c r="AU41487" s="25"/>
    </row>
    <row r="41488">
      <c r="D41488" s="10"/>
      <c r="E41488" s="10"/>
      <c r="G41488" s="81"/>
      <c r="AU41488" s="25"/>
    </row>
    <row r="41489">
      <c r="D41489" s="10"/>
      <c r="E41489" s="10"/>
      <c r="G41489" s="81"/>
      <c r="AU41489" s="25"/>
    </row>
    <row r="41490">
      <c r="D41490" s="10"/>
      <c r="E41490" s="10"/>
      <c r="G41490" s="81"/>
      <c r="AU41490" s="25"/>
    </row>
    <row r="41491">
      <c r="D41491" s="10"/>
      <c r="E41491" s="10"/>
      <c r="G41491" s="81"/>
      <c r="AU41491" s="25"/>
    </row>
    <row r="41492">
      <c r="D41492" s="10"/>
      <c r="E41492" s="10"/>
      <c r="G41492" s="81"/>
      <c r="AU41492" s="25"/>
    </row>
    <row r="41493">
      <c r="D41493" s="10"/>
      <c r="E41493" s="10"/>
      <c r="G41493" s="81"/>
      <c r="AU41493" s="25"/>
    </row>
    <row r="41494">
      <c r="D41494" s="10"/>
      <c r="E41494" s="10"/>
      <c r="G41494" s="81"/>
      <c r="AU41494" s="25"/>
    </row>
    <row r="41495">
      <c r="D41495" s="10"/>
      <c r="E41495" s="10"/>
      <c r="G41495" s="81"/>
      <c r="AU41495" s="25"/>
    </row>
    <row r="41496">
      <c r="D41496" s="10"/>
      <c r="E41496" s="10"/>
      <c r="G41496" s="81"/>
      <c r="AU41496" s="25"/>
    </row>
    <row r="41497">
      <c r="D41497" s="10"/>
      <c r="E41497" s="10"/>
      <c r="G41497" s="81"/>
      <c r="AU41497" s="25"/>
    </row>
    <row r="41498">
      <c r="D41498" s="10"/>
      <c r="E41498" s="10"/>
      <c r="G41498" s="81"/>
      <c r="AU41498" s="25"/>
    </row>
    <row r="41499">
      <c r="D41499" s="10"/>
      <c r="E41499" s="10"/>
      <c r="G41499" s="81"/>
      <c r="AU41499" s="25"/>
    </row>
    <row r="41500">
      <c r="D41500" s="10"/>
      <c r="E41500" s="10"/>
      <c r="G41500" s="81"/>
      <c r="AU41500" s="25"/>
    </row>
    <row r="41501">
      <c r="D41501" s="10"/>
      <c r="E41501" s="10"/>
      <c r="G41501" s="81"/>
      <c r="AU41501" s="25"/>
    </row>
    <row r="41502">
      <c r="D41502" s="10"/>
      <c r="E41502" s="10"/>
      <c r="G41502" s="81"/>
      <c r="AU41502" s="25"/>
    </row>
    <row r="41503">
      <c r="D41503" s="10"/>
      <c r="E41503" s="10"/>
      <c r="G41503" s="81"/>
      <c r="AU41503" s="25"/>
    </row>
    <row r="41504">
      <c r="D41504" s="10"/>
      <c r="E41504" s="10"/>
      <c r="G41504" s="81"/>
      <c r="AU41504" s="25"/>
    </row>
    <row r="41505">
      <c r="D41505" s="10"/>
      <c r="E41505" s="10"/>
      <c r="G41505" s="81"/>
      <c r="AU41505" s="25"/>
    </row>
    <row r="41506">
      <c r="D41506" s="10"/>
      <c r="E41506" s="10"/>
      <c r="G41506" s="81"/>
      <c r="AU41506" s="25"/>
    </row>
    <row r="41507">
      <c r="D41507" s="10"/>
      <c r="E41507" s="10"/>
      <c r="G41507" s="81"/>
      <c r="AU41507" s="25"/>
    </row>
    <row r="41508">
      <c r="D41508" s="10"/>
      <c r="E41508" s="10"/>
      <c r="G41508" s="81"/>
      <c r="AU41508" s="25"/>
    </row>
    <row r="41509">
      <c r="D41509" s="10"/>
      <c r="E41509" s="10"/>
      <c r="G41509" s="81"/>
      <c r="AU41509" s="25"/>
    </row>
    <row r="41510">
      <c r="D41510" s="10"/>
      <c r="E41510" s="10"/>
      <c r="G41510" s="81"/>
      <c r="AU41510" s="25"/>
    </row>
    <row r="41511">
      <c r="D41511" s="10"/>
      <c r="E41511" s="10"/>
      <c r="G41511" s="81"/>
      <c r="AU41511" s="25"/>
    </row>
    <row r="41512">
      <c r="D41512" s="10"/>
      <c r="E41512" s="10"/>
      <c r="G41512" s="81"/>
      <c r="AU41512" s="25"/>
    </row>
    <row r="41513">
      <c r="D41513" s="10"/>
      <c r="E41513" s="10"/>
      <c r="G41513" s="81"/>
      <c r="AU41513" s="25"/>
    </row>
    <row r="41514">
      <c r="D41514" s="10"/>
      <c r="E41514" s="10"/>
      <c r="G41514" s="81"/>
      <c r="AU41514" s="25"/>
    </row>
    <row r="41515">
      <c r="D41515" s="10"/>
      <c r="E41515" s="10"/>
      <c r="G41515" s="81"/>
      <c r="AU41515" s="25"/>
    </row>
    <row r="41516">
      <c r="D41516" s="10"/>
      <c r="E41516" s="10"/>
      <c r="G41516" s="81"/>
      <c r="AU41516" s="25"/>
    </row>
    <row r="41517">
      <c r="D41517" s="10"/>
      <c r="E41517" s="10"/>
      <c r="G41517" s="81"/>
      <c r="AU41517" s="25"/>
    </row>
    <row r="41518">
      <c r="D41518" s="10"/>
      <c r="E41518" s="10"/>
      <c r="G41518" s="81"/>
      <c r="AU41518" s="25"/>
    </row>
    <row r="41519">
      <c r="D41519" s="10"/>
      <c r="E41519" s="10"/>
      <c r="G41519" s="81"/>
      <c r="AU41519" s="25"/>
    </row>
    <row r="41520">
      <c r="D41520" s="10"/>
      <c r="E41520" s="10"/>
      <c r="G41520" s="81"/>
      <c r="AU41520" s="25"/>
    </row>
    <row r="41521">
      <c r="D41521" s="10"/>
      <c r="E41521" s="10"/>
      <c r="G41521" s="81"/>
      <c r="AU41521" s="25"/>
    </row>
    <row r="41522">
      <c r="D41522" s="10"/>
      <c r="E41522" s="10"/>
      <c r="G41522" s="81"/>
      <c r="AU41522" s="25"/>
    </row>
    <row r="41523">
      <c r="D41523" s="10"/>
      <c r="E41523" s="10"/>
      <c r="G41523" s="81"/>
      <c r="AU41523" s="25"/>
    </row>
    <row r="41524">
      <c r="D41524" s="10"/>
      <c r="E41524" s="10"/>
      <c r="G41524" s="81"/>
      <c r="AU41524" s="25"/>
    </row>
    <row r="41525">
      <c r="D41525" s="10"/>
      <c r="E41525" s="10"/>
      <c r="G41525" s="81"/>
      <c r="AU41525" s="25"/>
    </row>
    <row r="41526">
      <c r="D41526" s="10"/>
      <c r="E41526" s="10"/>
      <c r="G41526" s="81"/>
      <c r="AU41526" s="25"/>
    </row>
    <row r="41527">
      <c r="D41527" s="10"/>
      <c r="E41527" s="10"/>
      <c r="G41527" s="81"/>
      <c r="AU41527" s="25"/>
    </row>
    <row r="41528">
      <c r="D41528" s="10"/>
      <c r="E41528" s="10"/>
      <c r="G41528" s="81"/>
      <c r="AU41528" s="25"/>
    </row>
    <row r="41529">
      <c r="D41529" s="10"/>
      <c r="E41529" s="10"/>
      <c r="G41529" s="81"/>
      <c r="AU41529" s="25"/>
    </row>
    <row r="41530">
      <c r="D41530" s="10"/>
      <c r="E41530" s="10"/>
      <c r="G41530" s="81"/>
      <c r="AU41530" s="25"/>
    </row>
    <row r="41531">
      <c r="D41531" s="10"/>
      <c r="E41531" s="10"/>
      <c r="G41531" s="81"/>
      <c r="AU41531" s="25"/>
    </row>
    <row r="41532">
      <c r="D41532" s="10"/>
      <c r="E41532" s="10"/>
      <c r="G41532" s="81"/>
      <c r="AU41532" s="25"/>
    </row>
    <row r="41533">
      <c r="D41533" s="10"/>
      <c r="E41533" s="10"/>
      <c r="G41533" s="81"/>
      <c r="AU41533" s="25"/>
    </row>
    <row r="41534">
      <c r="D41534" s="10"/>
      <c r="E41534" s="10"/>
      <c r="G41534" s="81"/>
      <c r="AU41534" s="25"/>
    </row>
    <row r="41535">
      <c r="D41535" s="10"/>
      <c r="E41535" s="10"/>
      <c r="G41535" s="81"/>
      <c r="AU41535" s="25"/>
    </row>
    <row r="41536">
      <c r="D41536" s="10"/>
      <c r="E41536" s="10"/>
      <c r="G41536" s="81"/>
      <c r="AU41536" s="25"/>
    </row>
    <row r="41537">
      <c r="D41537" s="10"/>
      <c r="E41537" s="10"/>
      <c r="G41537" s="81"/>
      <c r="AU41537" s="25"/>
    </row>
    <row r="41538">
      <c r="D41538" s="10"/>
      <c r="E41538" s="10"/>
      <c r="G41538" s="81"/>
      <c r="AU41538" s="25"/>
    </row>
    <row r="41539">
      <c r="D41539" s="10"/>
      <c r="E41539" s="10"/>
      <c r="G41539" s="81"/>
      <c r="AU41539" s="25"/>
    </row>
    <row r="41540">
      <c r="D41540" s="10"/>
      <c r="E41540" s="10"/>
      <c r="G41540" s="81"/>
      <c r="AU41540" s="25"/>
    </row>
    <row r="41541">
      <c r="D41541" s="10"/>
      <c r="E41541" s="10"/>
      <c r="G41541" s="81"/>
      <c r="AU41541" s="25"/>
    </row>
    <row r="41542">
      <c r="D41542" s="10"/>
      <c r="E41542" s="10"/>
      <c r="G41542" s="81"/>
      <c r="AU41542" s="25"/>
    </row>
    <row r="41543">
      <c r="D41543" s="10"/>
      <c r="E41543" s="10"/>
      <c r="G41543" s="81"/>
      <c r="AU41543" s="25"/>
    </row>
    <row r="41544">
      <c r="D41544" s="10"/>
      <c r="E41544" s="10"/>
      <c r="G41544" s="81"/>
      <c r="AU41544" s="25"/>
    </row>
    <row r="41545">
      <c r="D41545" s="10"/>
      <c r="E41545" s="10"/>
      <c r="G41545" s="81"/>
      <c r="AU41545" s="25"/>
    </row>
    <row r="41546">
      <c r="D41546" s="10"/>
      <c r="E41546" s="10"/>
      <c r="G41546" s="81"/>
      <c r="AU41546" s="25"/>
    </row>
    <row r="41547">
      <c r="D41547" s="10"/>
      <c r="E41547" s="10"/>
      <c r="G41547" s="81"/>
      <c r="AU41547" s="25"/>
    </row>
    <row r="41548">
      <c r="D41548" s="10"/>
      <c r="E41548" s="10"/>
      <c r="G41548" s="81"/>
      <c r="AU41548" s="25"/>
    </row>
    <row r="41549">
      <c r="D41549" s="10"/>
      <c r="E41549" s="10"/>
      <c r="G41549" s="81"/>
      <c r="AU41549" s="25"/>
    </row>
    <row r="41550">
      <c r="D41550" s="10"/>
      <c r="E41550" s="10"/>
      <c r="G41550" s="81"/>
      <c r="AU41550" s="25"/>
    </row>
    <row r="41551">
      <c r="D41551" s="10"/>
      <c r="E41551" s="10"/>
      <c r="G41551" s="81"/>
      <c r="AU41551" s="25"/>
    </row>
    <row r="41552">
      <c r="D41552" s="10"/>
      <c r="E41552" s="10"/>
      <c r="G41552" s="81"/>
      <c r="AU41552" s="25"/>
    </row>
    <row r="41553">
      <c r="D41553" s="10"/>
      <c r="E41553" s="10"/>
      <c r="G41553" s="81"/>
      <c r="AU41553" s="25"/>
    </row>
    <row r="41554">
      <c r="D41554" s="10"/>
      <c r="E41554" s="10"/>
      <c r="G41554" s="81"/>
      <c r="AU41554" s="25"/>
    </row>
    <row r="41555">
      <c r="D41555" s="10"/>
      <c r="E41555" s="10"/>
      <c r="G41555" s="81"/>
      <c r="AU41555" s="25"/>
    </row>
    <row r="41556">
      <c r="D41556" s="10"/>
      <c r="E41556" s="10"/>
      <c r="G41556" s="81"/>
      <c r="AU41556" s="25"/>
    </row>
    <row r="41557">
      <c r="D41557" s="10"/>
      <c r="E41557" s="10"/>
      <c r="G41557" s="81"/>
      <c r="AU41557" s="25"/>
    </row>
    <row r="41558">
      <c r="D41558" s="10"/>
      <c r="E41558" s="10"/>
      <c r="G41558" s="81"/>
      <c r="AU41558" s="25"/>
    </row>
    <row r="41559">
      <c r="D41559" s="10"/>
      <c r="E41559" s="10"/>
      <c r="G41559" s="81"/>
      <c r="AU41559" s="25"/>
    </row>
    <row r="41560">
      <c r="D41560" s="10"/>
      <c r="E41560" s="10"/>
      <c r="G41560" s="81"/>
      <c r="AU41560" s="25"/>
    </row>
    <row r="41561">
      <c r="D41561" s="10"/>
      <c r="E41561" s="10"/>
      <c r="G41561" s="81"/>
      <c r="AU41561" s="25"/>
    </row>
    <row r="41562">
      <c r="D41562" s="10"/>
      <c r="E41562" s="10"/>
      <c r="G41562" s="81"/>
      <c r="AU41562" s="25"/>
    </row>
    <row r="41563">
      <c r="D41563" s="10"/>
      <c r="E41563" s="10"/>
      <c r="G41563" s="81"/>
      <c r="AU41563" s="25"/>
    </row>
    <row r="41564">
      <c r="D41564" s="10"/>
      <c r="E41564" s="10"/>
      <c r="G41564" s="81"/>
      <c r="AU41564" s="25"/>
    </row>
    <row r="41565">
      <c r="D41565" s="10"/>
      <c r="E41565" s="10"/>
      <c r="G41565" s="81"/>
      <c r="AU41565" s="25"/>
    </row>
    <row r="41566">
      <c r="D41566" s="10"/>
      <c r="E41566" s="10"/>
      <c r="G41566" s="81"/>
      <c r="AU41566" s="25"/>
    </row>
    <row r="41567">
      <c r="D41567" s="10"/>
      <c r="E41567" s="10"/>
      <c r="G41567" s="81"/>
      <c r="AU41567" s="25"/>
    </row>
    <row r="41568">
      <c r="D41568" s="10"/>
      <c r="E41568" s="10"/>
      <c r="G41568" s="81"/>
      <c r="AU41568" s="25"/>
    </row>
    <row r="41569">
      <c r="D41569" s="10"/>
      <c r="E41569" s="10"/>
      <c r="G41569" s="81"/>
      <c r="AU41569" s="25"/>
    </row>
    <row r="41570">
      <c r="D41570" s="10"/>
      <c r="E41570" s="10"/>
      <c r="G41570" s="81"/>
      <c r="AU41570" s="25"/>
    </row>
    <row r="41571">
      <c r="D41571" s="10"/>
      <c r="E41571" s="10"/>
      <c r="G41571" s="81"/>
      <c r="AU41571" s="25"/>
    </row>
    <row r="41572">
      <c r="D41572" s="10"/>
      <c r="E41572" s="10"/>
      <c r="G41572" s="81"/>
      <c r="AU41572" s="25"/>
    </row>
    <row r="41573">
      <c r="D41573" s="10"/>
      <c r="E41573" s="10"/>
      <c r="G41573" s="81"/>
      <c r="AU41573" s="25"/>
    </row>
    <row r="41574">
      <c r="D41574" s="10"/>
      <c r="E41574" s="10"/>
      <c r="G41574" s="81"/>
      <c r="AU41574" s="25"/>
    </row>
    <row r="41575">
      <c r="D41575" s="10"/>
      <c r="E41575" s="10"/>
      <c r="G41575" s="81"/>
      <c r="AU41575" s="25"/>
    </row>
    <row r="41576">
      <c r="D41576" s="10"/>
      <c r="E41576" s="10"/>
      <c r="G41576" s="81"/>
      <c r="AU41576" s="25"/>
    </row>
    <row r="41577">
      <c r="D41577" s="10"/>
      <c r="E41577" s="10"/>
      <c r="G41577" s="81"/>
      <c r="AU41577" s="25"/>
    </row>
    <row r="41578">
      <c r="D41578" s="10"/>
      <c r="E41578" s="10"/>
      <c r="G41578" s="81"/>
      <c r="AU41578" s="25"/>
    </row>
    <row r="41579">
      <c r="D41579" s="10"/>
      <c r="E41579" s="10"/>
      <c r="G41579" s="81"/>
      <c r="AU41579" s="25"/>
    </row>
    <row r="41580">
      <c r="D41580" s="10"/>
      <c r="E41580" s="10"/>
      <c r="G41580" s="81"/>
      <c r="AU41580" s="25"/>
    </row>
    <row r="41581">
      <c r="D41581" s="10"/>
      <c r="E41581" s="10"/>
      <c r="G41581" s="81"/>
      <c r="AU41581" s="25"/>
    </row>
    <row r="41582">
      <c r="D41582" s="10"/>
      <c r="E41582" s="10"/>
      <c r="G41582" s="81"/>
      <c r="AU41582" s="25"/>
    </row>
    <row r="41583">
      <c r="D41583" s="10"/>
      <c r="E41583" s="10"/>
      <c r="G41583" s="81"/>
      <c r="AU41583" s="25"/>
    </row>
    <row r="41584">
      <c r="D41584" s="10"/>
      <c r="E41584" s="10"/>
      <c r="G41584" s="81"/>
      <c r="AU41584" s="25"/>
    </row>
    <row r="41585">
      <c r="D41585" s="10"/>
      <c r="E41585" s="10"/>
      <c r="G41585" s="81"/>
      <c r="AU41585" s="25"/>
    </row>
    <row r="41586">
      <c r="D41586" s="10"/>
      <c r="E41586" s="10"/>
      <c r="G41586" s="81"/>
      <c r="AU41586" s="25"/>
    </row>
    <row r="41587">
      <c r="D41587" s="10"/>
      <c r="E41587" s="10"/>
      <c r="G41587" s="81"/>
      <c r="AU41587" s="25"/>
    </row>
    <row r="41588">
      <c r="D41588" s="10"/>
      <c r="E41588" s="10"/>
      <c r="G41588" s="81"/>
      <c r="AU41588" s="25"/>
    </row>
    <row r="41589">
      <c r="D41589" s="10"/>
      <c r="E41589" s="10"/>
      <c r="G41589" s="81"/>
      <c r="AU41589" s="25"/>
    </row>
    <row r="41590">
      <c r="D41590" s="10"/>
      <c r="E41590" s="10"/>
      <c r="G41590" s="81"/>
      <c r="AU41590" s="25"/>
    </row>
    <row r="41591">
      <c r="D41591" s="10"/>
      <c r="E41591" s="10"/>
      <c r="G41591" s="81"/>
      <c r="AU41591" s="25"/>
    </row>
    <row r="41592">
      <c r="D41592" s="10"/>
      <c r="E41592" s="10"/>
      <c r="G41592" s="81"/>
      <c r="AU41592" s="25"/>
    </row>
    <row r="41593">
      <c r="D41593" s="10"/>
      <c r="E41593" s="10"/>
      <c r="G41593" s="81"/>
      <c r="AU41593" s="25"/>
    </row>
    <row r="41594">
      <c r="D41594" s="10"/>
      <c r="E41594" s="10"/>
      <c r="G41594" s="81"/>
      <c r="AU41594" s="25"/>
    </row>
    <row r="41595">
      <c r="D41595" s="10"/>
      <c r="E41595" s="10"/>
      <c r="G41595" s="81"/>
      <c r="AU41595" s="25"/>
    </row>
    <row r="41596">
      <c r="D41596" s="10"/>
      <c r="E41596" s="10"/>
      <c r="G41596" s="81"/>
      <c r="AU41596" s="25"/>
    </row>
    <row r="41597">
      <c r="D41597" s="10"/>
      <c r="E41597" s="10"/>
      <c r="G41597" s="81"/>
      <c r="AU41597" s="25"/>
    </row>
    <row r="41598">
      <c r="D41598" s="10"/>
      <c r="E41598" s="10"/>
      <c r="G41598" s="81"/>
      <c r="AU41598" s="25"/>
    </row>
    <row r="41599">
      <c r="D41599" s="10"/>
      <c r="E41599" s="10"/>
      <c r="G41599" s="81"/>
      <c r="AU41599" s="25"/>
    </row>
    <row r="41600">
      <c r="D41600" s="10"/>
      <c r="E41600" s="10"/>
      <c r="G41600" s="81"/>
      <c r="AU41600" s="25"/>
    </row>
    <row r="41601">
      <c r="D41601" s="10"/>
      <c r="E41601" s="10"/>
      <c r="G41601" s="81"/>
      <c r="AU41601" s="25"/>
    </row>
    <row r="41602">
      <c r="D41602" s="10"/>
      <c r="E41602" s="10"/>
      <c r="G41602" s="81"/>
      <c r="AU41602" s="25"/>
    </row>
    <row r="41603">
      <c r="D41603" s="10"/>
      <c r="E41603" s="10"/>
      <c r="G41603" s="81"/>
      <c r="AU41603" s="25"/>
    </row>
    <row r="41604">
      <c r="D41604" s="10"/>
      <c r="E41604" s="10"/>
      <c r="G41604" s="81"/>
      <c r="AU41604" s="25"/>
    </row>
    <row r="41605">
      <c r="D41605" s="10"/>
      <c r="E41605" s="10"/>
      <c r="G41605" s="81"/>
      <c r="AU41605" s="25"/>
    </row>
    <row r="41606">
      <c r="D41606" s="10"/>
      <c r="E41606" s="10"/>
      <c r="G41606" s="81"/>
      <c r="AU41606" s="25"/>
    </row>
    <row r="41607">
      <c r="D41607" s="10"/>
      <c r="E41607" s="10"/>
      <c r="G41607" s="81"/>
      <c r="AU41607" s="25"/>
    </row>
    <row r="41608">
      <c r="D41608" s="10"/>
      <c r="E41608" s="10"/>
      <c r="G41608" s="81"/>
      <c r="AU41608" s="25"/>
    </row>
    <row r="41609">
      <c r="D41609" s="10"/>
      <c r="E41609" s="10"/>
      <c r="G41609" s="81"/>
      <c r="AU41609" s="25"/>
    </row>
    <row r="41610">
      <c r="D41610" s="10"/>
      <c r="E41610" s="10"/>
      <c r="G41610" s="81"/>
      <c r="AU41610" s="25"/>
    </row>
    <row r="41611">
      <c r="D41611" s="10"/>
      <c r="E41611" s="10"/>
      <c r="G41611" s="81"/>
      <c r="AU41611" s="25"/>
    </row>
    <row r="41612">
      <c r="D41612" s="10"/>
      <c r="E41612" s="10"/>
      <c r="G41612" s="81"/>
      <c r="AU41612" s="25"/>
    </row>
    <row r="41613">
      <c r="D41613" s="10"/>
      <c r="E41613" s="10"/>
      <c r="G41613" s="81"/>
      <c r="AU41613" s="25"/>
    </row>
    <row r="41614">
      <c r="D41614" s="10"/>
      <c r="E41614" s="10"/>
      <c r="G41614" s="81"/>
      <c r="AU41614" s="25"/>
    </row>
    <row r="41615">
      <c r="D41615" s="10"/>
      <c r="E41615" s="10"/>
      <c r="G41615" s="81"/>
      <c r="AU41615" s="25"/>
    </row>
    <row r="41616">
      <c r="D41616" s="10"/>
      <c r="E41616" s="10"/>
      <c r="G41616" s="81"/>
      <c r="AU41616" s="25"/>
    </row>
    <row r="41617">
      <c r="D41617" s="10"/>
      <c r="E41617" s="10"/>
      <c r="G41617" s="81"/>
      <c r="AU41617" s="25"/>
    </row>
    <row r="41618">
      <c r="D41618" s="10"/>
      <c r="E41618" s="10"/>
      <c r="G41618" s="81"/>
      <c r="AU41618" s="25"/>
    </row>
    <row r="41619">
      <c r="D41619" s="10"/>
      <c r="E41619" s="10"/>
      <c r="G41619" s="81"/>
      <c r="AU41619" s="25"/>
    </row>
    <row r="41620">
      <c r="D41620" s="10"/>
      <c r="E41620" s="10"/>
      <c r="G41620" s="81"/>
      <c r="AU41620" s="25"/>
    </row>
    <row r="41621">
      <c r="D41621" s="10"/>
      <c r="E41621" s="10"/>
      <c r="G41621" s="81"/>
      <c r="AU41621" s="25"/>
    </row>
    <row r="41622">
      <c r="D41622" s="10"/>
      <c r="E41622" s="10"/>
      <c r="G41622" s="81"/>
      <c r="AU41622" s="25"/>
    </row>
    <row r="41623">
      <c r="D41623" s="10"/>
      <c r="E41623" s="10"/>
      <c r="G41623" s="81"/>
      <c r="AU41623" s="25"/>
    </row>
    <row r="41624">
      <c r="D41624" s="10"/>
      <c r="E41624" s="10"/>
      <c r="G41624" s="81"/>
      <c r="AU41624" s="25"/>
    </row>
    <row r="41625">
      <c r="D41625" s="10"/>
      <c r="E41625" s="10"/>
      <c r="G41625" s="81"/>
      <c r="AU41625" s="25"/>
    </row>
    <row r="41626">
      <c r="D41626" s="10"/>
      <c r="E41626" s="10"/>
      <c r="G41626" s="81"/>
      <c r="AU41626" s="25"/>
    </row>
    <row r="41627">
      <c r="D41627" s="10"/>
      <c r="E41627" s="10"/>
      <c r="G41627" s="81"/>
      <c r="AU41627" s="25"/>
    </row>
    <row r="41628">
      <c r="D41628" s="10"/>
      <c r="E41628" s="10"/>
      <c r="G41628" s="81"/>
      <c r="AU41628" s="25"/>
    </row>
    <row r="41629">
      <c r="D41629" s="10"/>
      <c r="E41629" s="10"/>
      <c r="G41629" s="81"/>
      <c r="AU41629" s="25"/>
    </row>
    <row r="41630">
      <c r="D41630" s="10"/>
      <c r="E41630" s="10"/>
      <c r="G41630" s="81"/>
      <c r="AU41630" s="25"/>
    </row>
    <row r="41631">
      <c r="D41631" s="10"/>
      <c r="E41631" s="10"/>
      <c r="G41631" s="81"/>
      <c r="AU41631" s="25"/>
    </row>
    <row r="41632">
      <c r="D41632" s="10"/>
      <c r="E41632" s="10"/>
      <c r="G41632" s="81"/>
      <c r="AU41632" s="25"/>
    </row>
    <row r="41633">
      <c r="D41633" s="10"/>
      <c r="E41633" s="10"/>
      <c r="G41633" s="81"/>
      <c r="AU41633" s="25"/>
    </row>
    <row r="41634">
      <c r="D41634" s="10"/>
      <c r="E41634" s="10"/>
      <c r="G41634" s="81"/>
      <c r="AU41634" s="25"/>
    </row>
    <row r="41635">
      <c r="D41635" s="10"/>
      <c r="E41635" s="10"/>
      <c r="G41635" s="81"/>
      <c r="AU41635" s="25"/>
    </row>
    <row r="41636">
      <c r="D41636" s="10"/>
      <c r="E41636" s="10"/>
      <c r="G41636" s="81"/>
      <c r="AU41636" s="25"/>
    </row>
    <row r="41637">
      <c r="D41637" s="10"/>
      <c r="E41637" s="10"/>
      <c r="G41637" s="81"/>
      <c r="AU41637" s="25"/>
    </row>
    <row r="41638">
      <c r="D41638" s="10"/>
      <c r="E41638" s="10"/>
      <c r="G41638" s="81"/>
      <c r="AU41638" s="25"/>
    </row>
    <row r="41639">
      <c r="D41639" s="10"/>
      <c r="E41639" s="10"/>
      <c r="G41639" s="81"/>
      <c r="AU41639" s="25"/>
    </row>
    <row r="41640">
      <c r="D41640" s="10"/>
      <c r="E41640" s="10"/>
      <c r="G41640" s="81"/>
      <c r="AU41640" s="25"/>
    </row>
    <row r="41641">
      <c r="D41641" s="10"/>
      <c r="E41641" s="10"/>
      <c r="G41641" s="81"/>
      <c r="AU41641" s="25"/>
    </row>
    <row r="41642">
      <c r="D41642" s="10"/>
      <c r="E41642" s="10"/>
      <c r="G41642" s="81"/>
      <c r="AU41642" s="25"/>
    </row>
    <row r="41643">
      <c r="D41643" s="10"/>
      <c r="E41643" s="10"/>
      <c r="G41643" s="81"/>
      <c r="AU41643" s="25"/>
    </row>
    <row r="41644">
      <c r="D41644" s="10"/>
      <c r="E41644" s="10"/>
      <c r="G41644" s="81"/>
      <c r="AU41644" s="25"/>
    </row>
    <row r="41645">
      <c r="D41645" s="10"/>
      <c r="E41645" s="10"/>
      <c r="G41645" s="81"/>
      <c r="AU41645" s="25"/>
    </row>
    <row r="41646">
      <c r="D41646" s="10"/>
      <c r="E41646" s="10"/>
      <c r="G41646" s="81"/>
      <c r="AU41646" s="25"/>
    </row>
    <row r="41647">
      <c r="D41647" s="10"/>
      <c r="E41647" s="10"/>
      <c r="G41647" s="81"/>
      <c r="AU41647" s="25"/>
    </row>
    <row r="41648">
      <c r="D41648" s="10"/>
      <c r="E41648" s="10"/>
      <c r="G41648" s="81"/>
      <c r="AU41648" s="25"/>
    </row>
    <row r="41649">
      <c r="D41649" s="10"/>
      <c r="E41649" s="10"/>
      <c r="G41649" s="81"/>
      <c r="AU41649" s="25"/>
    </row>
    <row r="41650">
      <c r="D41650" s="10"/>
      <c r="E41650" s="10"/>
      <c r="G41650" s="81"/>
      <c r="AU41650" s="25"/>
    </row>
    <row r="41651">
      <c r="D41651" s="10"/>
      <c r="E41651" s="10"/>
      <c r="G41651" s="81"/>
      <c r="AU41651" s="25"/>
    </row>
    <row r="41652">
      <c r="D41652" s="10"/>
      <c r="E41652" s="10"/>
      <c r="G41652" s="81"/>
      <c r="AU41652" s="25"/>
    </row>
    <row r="41653">
      <c r="D41653" s="10"/>
      <c r="E41653" s="10"/>
      <c r="G41653" s="81"/>
      <c r="AU41653" s="25"/>
    </row>
    <row r="41654">
      <c r="D41654" s="10"/>
      <c r="E41654" s="10"/>
      <c r="G41654" s="81"/>
      <c r="AU41654" s="25"/>
    </row>
    <row r="41655">
      <c r="D41655" s="10"/>
      <c r="E41655" s="10"/>
      <c r="G41655" s="81"/>
      <c r="AU41655" s="25"/>
    </row>
    <row r="41656">
      <c r="D41656" s="10"/>
      <c r="E41656" s="10"/>
      <c r="G41656" s="81"/>
      <c r="AU41656" s="25"/>
    </row>
    <row r="41657">
      <c r="D41657" s="10"/>
      <c r="E41657" s="10"/>
      <c r="G41657" s="81"/>
      <c r="AU41657" s="25"/>
    </row>
    <row r="41658">
      <c r="D41658" s="10"/>
      <c r="E41658" s="10"/>
      <c r="G41658" s="81"/>
      <c r="AU41658" s="25"/>
    </row>
    <row r="41659">
      <c r="D41659" s="10"/>
      <c r="E41659" s="10"/>
      <c r="G41659" s="81"/>
      <c r="AU41659" s="25"/>
    </row>
    <row r="41660">
      <c r="D41660" s="10"/>
      <c r="E41660" s="10"/>
      <c r="G41660" s="81"/>
      <c r="AU41660" s="25"/>
    </row>
    <row r="41661">
      <c r="D41661" s="10"/>
      <c r="E41661" s="10"/>
      <c r="G41661" s="81"/>
      <c r="AU41661" s="25"/>
    </row>
    <row r="41662">
      <c r="D41662" s="10"/>
      <c r="E41662" s="10"/>
      <c r="G41662" s="81"/>
      <c r="AU41662" s="25"/>
    </row>
    <row r="41663">
      <c r="D41663" s="10"/>
      <c r="E41663" s="10"/>
      <c r="G41663" s="81"/>
      <c r="AU41663" s="25"/>
    </row>
    <row r="41664">
      <c r="D41664" s="10"/>
      <c r="E41664" s="10"/>
      <c r="G41664" s="81"/>
      <c r="AU41664" s="25"/>
    </row>
    <row r="41665">
      <c r="D41665" s="10"/>
      <c r="E41665" s="10"/>
      <c r="G41665" s="81"/>
      <c r="AU41665" s="25"/>
    </row>
    <row r="41666">
      <c r="D41666" s="10"/>
      <c r="E41666" s="10"/>
      <c r="G41666" s="81"/>
      <c r="AU41666" s="25"/>
    </row>
    <row r="41667">
      <c r="D41667" s="10"/>
      <c r="E41667" s="10"/>
      <c r="G41667" s="81"/>
      <c r="AU41667" s="25"/>
    </row>
    <row r="41668">
      <c r="D41668" s="10"/>
      <c r="E41668" s="10"/>
      <c r="G41668" s="81"/>
      <c r="AU41668" s="25"/>
    </row>
    <row r="41669">
      <c r="D41669" s="10"/>
      <c r="E41669" s="10"/>
      <c r="G41669" s="81"/>
      <c r="AU41669" s="25"/>
    </row>
    <row r="41670">
      <c r="D41670" s="10"/>
      <c r="E41670" s="10"/>
      <c r="G41670" s="81"/>
      <c r="AU41670" s="25"/>
    </row>
    <row r="41671">
      <c r="D41671" s="10"/>
      <c r="E41671" s="10"/>
      <c r="G41671" s="81"/>
      <c r="AU41671" s="25"/>
    </row>
    <row r="41672">
      <c r="D41672" s="10"/>
      <c r="E41672" s="10"/>
      <c r="G41672" s="81"/>
      <c r="AU41672" s="25"/>
    </row>
    <row r="41673">
      <c r="D41673" s="10"/>
      <c r="E41673" s="10"/>
      <c r="G41673" s="81"/>
      <c r="AU41673" s="25"/>
    </row>
    <row r="41674">
      <c r="D41674" s="10"/>
      <c r="E41674" s="10"/>
      <c r="G41674" s="81"/>
      <c r="AU41674" s="25"/>
    </row>
    <row r="41675">
      <c r="D41675" s="10"/>
      <c r="E41675" s="10"/>
      <c r="G41675" s="81"/>
      <c r="AU41675" s="25"/>
    </row>
    <row r="41676">
      <c r="D41676" s="10"/>
      <c r="E41676" s="10"/>
      <c r="G41676" s="81"/>
      <c r="AU41676" s="25"/>
    </row>
    <row r="41677">
      <c r="D41677" s="10"/>
      <c r="E41677" s="10"/>
      <c r="G41677" s="81"/>
      <c r="AU41677" s="25"/>
    </row>
    <row r="41678">
      <c r="D41678" s="10"/>
      <c r="E41678" s="10"/>
      <c r="G41678" s="81"/>
      <c r="AU41678" s="25"/>
    </row>
    <row r="41679">
      <c r="D41679" s="10"/>
      <c r="E41679" s="10"/>
      <c r="G41679" s="81"/>
      <c r="AU41679" s="25"/>
    </row>
    <row r="41680">
      <c r="D41680" s="10"/>
      <c r="E41680" s="10"/>
      <c r="G41680" s="81"/>
      <c r="AU41680" s="25"/>
    </row>
    <row r="41681">
      <c r="D41681" s="10"/>
      <c r="E41681" s="10"/>
      <c r="G41681" s="81"/>
      <c r="AU41681" s="25"/>
    </row>
    <row r="41682">
      <c r="D41682" s="10"/>
      <c r="E41682" s="10"/>
      <c r="G41682" s="81"/>
      <c r="AU41682" s="25"/>
    </row>
    <row r="41683">
      <c r="D41683" s="10"/>
      <c r="E41683" s="10"/>
      <c r="G41683" s="81"/>
      <c r="AU41683" s="25"/>
    </row>
    <row r="41684">
      <c r="D41684" s="10"/>
      <c r="E41684" s="10"/>
      <c r="G41684" s="81"/>
      <c r="AU41684" s="25"/>
    </row>
    <row r="41685">
      <c r="D41685" s="10"/>
      <c r="E41685" s="10"/>
      <c r="G41685" s="81"/>
      <c r="AU41685" s="25"/>
    </row>
    <row r="41686">
      <c r="D41686" s="10"/>
      <c r="E41686" s="10"/>
      <c r="G41686" s="81"/>
      <c r="AU41686" s="25"/>
    </row>
    <row r="41687">
      <c r="D41687" s="10"/>
      <c r="E41687" s="10"/>
      <c r="G41687" s="81"/>
      <c r="AU41687" s="25"/>
    </row>
    <row r="41688">
      <c r="D41688" s="10"/>
      <c r="E41688" s="10"/>
      <c r="G41688" s="81"/>
      <c r="AU41688" s="25"/>
    </row>
    <row r="41689">
      <c r="D41689" s="10"/>
      <c r="E41689" s="10"/>
      <c r="G41689" s="81"/>
      <c r="AU41689" s="25"/>
    </row>
    <row r="41690">
      <c r="D41690" s="10"/>
      <c r="E41690" s="10"/>
      <c r="G41690" s="81"/>
      <c r="AU41690" s="25"/>
    </row>
    <row r="41691">
      <c r="D41691" s="10"/>
      <c r="E41691" s="10"/>
      <c r="G41691" s="81"/>
      <c r="AU41691" s="25"/>
    </row>
    <row r="41692">
      <c r="D41692" s="10"/>
      <c r="E41692" s="10"/>
      <c r="G41692" s="81"/>
      <c r="AU41692" s="25"/>
    </row>
    <row r="41693">
      <c r="D41693" s="10"/>
      <c r="E41693" s="10"/>
      <c r="G41693" s="81"/>
      <c r="AU41693" s="25"/>
    </row>
    <row r="41694">
      <c r="D41694" s="10"/>
      <c r="E41694" s="10"/>
      <c r="G41694" s="81"/>
      <c r="AU41694" s="25"/>
    </row>
    <row r="41695">
      <c r="D41695" s="10"/>
      <c r="E41695" s="10"/>
      <c r="G41695" s="81"/>
      <c r="AU41695" s="25"/>
    </row>
    <row r="41696">
      <c r="D41696" s="10"/>
      <c r="E41696" s="10"/>
      <c r="G41696" s="81"/>
      <c r="AU41696" s="25"/>
    </row>
    <row r="41697">
      <c r="D41697" s="10"/>
      <c r="E41697" s="10"/>
      <c r="G41697" s="81"/>
      <c r="AU41697" s="25"/>
    </row>
    <row r="41698">
      <c r="D41698" s="10"/>
      <c r="E41698" s="10"/>
      <c r="G41698" s="81"/>
      <c r="AU41698" s="25"/>
    </row>
    <row r="41699">
      <c r="D41699" s="10"/>
      <c r="E41699" s="10"/>
      <c r="G41699" s="81"/>
      <c r="AU41699" s="25"/>
    </row>
    <row r="41700">
      <c r="D41700" s="10"/>
      <c r="E41700" s="10"/>
      <c r="G41700" s="81"/>
      <c r="AU41700" s="25"/>
    </row>
    <row r="41701">
      <c r="D41701" s="10"/>
      <c r="E41701" s="10"/>
      <c r="G41701" s="81"/>
      <c r="AU41701" s="25"/>
    </row>
    <row r="41702">
      <c r="D41702" s="10"/>
      <c r="E41702" s="10"/>
      <c r="G41702" s="81"/>
      <c r="AU41702" s="25"/>
    </row>
    <row r="41703">
      <c r="D41703" s="10"/>
      <c r="E41703" s="10"/>
      <c r="G41703" s="81"/>
      <c r="AU41703" s="25"/>
    </row>
    <row r="41704">
      <c r="D41704" s="10"/>
      <c r="E41704" s="10"/>
      <c r="G41704" s="81"/>
      <c r="AU41704" s="25"/>
    </row>
    <row r="41705">
      <c r="D41705" s="10"/>
      <c r="E41705" s="10"/>
      <c r="G41705" s="81"/>
      <c r="AU41705" s="25"/>
    </row>
    <row r="41706">
      <c r="D41706" s="10"/>
      <c r="E41706" s="10"/>
      <c r="G41706" s="81"/>
      <c r="AU41706" s="25"/>
    </row>
    <row r="41707">
      <c r="D41707" s="10"/>
      <c r="E41707" s="10"/>
      <c r="G41707" s="81"/>
      <c r="AU41707" s="25"/>
    </row>
    <row r="41708">
      <c r="D41708" s="10"/>
      <c r="E41708" s="10"/>
      <c r="G41708" s="81"/>
      <c r="AU41708" s="25"/>
    </row>
    <row r="41709">
      <c r="D41709" s="10"/>
      <c r="E41709" s="10"/>
      <c r="G41709" s="81"/>
      <c r="AU41709" s="25"/>
    </row>
    <row r="41710">
      <c r="D41710" s="10"/>
      <c r="E41710" s="10"/>
      <c r="G41710" s="81"/>
      <c r="AU41710" s="25"/>
    </row>
    <row r="41711">
      <c r="D41711" s="10"/>
      <c r="E41711" s="10"/>
      <c r="G41711" s="81"/>
      <c r="AU41711" s="25"/>
    </row>
    <row r="41712">
      <c r="D41712" s="10"/>
      <c r="E41712" s="10"/>
      <c r="G41712" s="81"/>
      <c r="AU41712" s="25"/>
    </row>
    <row r="41713">
      <c r="D41713" s="10"/>
      <c r="E41713" s="10"/>
      <c r="G41713" s="81"/>
      <c r="AU41713" s="25"/>
    </row>
    <row r="41714">
      <c r="D41714" s="10"/>
      <c r="E41714" s="10"/>
      <c r="G41714" s="81"/>
      <c r="AU41714" s="25"/>
    </row>
    <row r="41715">
      <c r="D41715" s="10"/>
      <c r="E41715" s="10"/>
      <c r="G41715" s="81"/>
      <c r="AU41715" s="25"/>
    </row>
    <row r="41716">
      <c r="D41716" s="10"/>
      <c r="E41716" s="10"/>
      <c r="G41716" s="81"/>
      <c r="AU41716" s="25"/>
    </row>
    <row r="41717">
      <c r="D41717" s="10"/>
      <c r="E41717" s="10"/>
      <c r="G41717" s="81"/>
      <c r="AU41717" s="25"/>
    </row>
    <row r="41718">
      <c r="D41718" s="10"/>
      <c r="E41718" s="10"/>
      <c r="G41718" s="81"/>
      <c r="AU41718" s="25"/>
    </row>
    <row r="41719">
      <c r="D41719" s="10"/>
      <c r="E41719" s="10"/>
      <c r="G41719" s="81"/>
      <c r="AU41719" s="25"/>
    </row>
    <row r="41720">
      <c r="D41720" s="10"/>
      <c r="E41720" s="10"/>
      <c r="G41720" s="81"/>
      <c r="AU41720" s="25"/>
    </row>
    <row r="41721">
      <c r="D41721" s="10"/>
      <c r="E41721" s="10"/>
      <c r="G41721" s="81"/>
      <c r="AU41721" s="25"/>
    </row>
    <row r="41722">
      <c r="D41722" s="10"/>
      <c r="E41722" s="10"/>
      <c r="G41722" s="81"/>
      <c r="AU41722" s="25"/>
    </row>
    <row r="41723">
      <c r="D41723" s="10"/>
      <c r="E41723" s="10"/>
      <c r="G41723" s="81"/>
      <c r="AU41723" s="25"/>
    </row>
    <row r="41724">
      <c r="D41724" s="10"/>
      <c r="E41724" s="10"/>
      <c r="G41724" s="81"/>
      <c r="AU41724" s="25"/>
    </row>
    <row r="41725">
      <c r="D41725" s="10"/>
      <c r="E41725" s="10"/>
      <c r="G41725" s="81"/>
      <c r="AU41725" s="25"/>
    </row>
    <row r="41726">
      <c r="D41726" s="10"/>
      <c r="E41726" s="10"/>
      <c r="G41726" s="81"/>
      <c r="AU41726" s="25"/>
    </row>
    <row r="41727">
      <c r="D41727" s="10"/>
      <c r="E41727" s="10"/>
      <c r="G41727" s="81"/>
      <c r="AU41727" s="25"/>
    </row>
    <row r="41728">
      <c r="D41728" s="10"/>
      <c r="E41728" s="10"/>
      <c r="G41728" s="81"/>
      <c r="AU41728" s="25"/>
    </row>
    <row r="41729">
      <c r="D41729" s="10"/>
      <c r="E41729" s="10"/>
      <c r="G41729" s="81"/>
      <c r="AU41729" s="25"/>
    </row>
    <row r="41730">
      <c r="D41730" s="10"/>
      <c r="E41730" s="10"/>
      <c r="G41730" s="81"/>
      <c r="AU41730" s="25"/>
    </row>
    <row r="41731">
      <c r="D41731" s="10"/>
      <c r="E41731" s="10"/>
      <c r="G41731" s="81"/>
      <c r="AU41731" s="25"/>
    </row>
    <row r="41732">
      <c r="D41732" s="10"/>
      <c r="E41732" s="10"/>
      <c r="G41732" s="81"/>
      <c r="AU41732" s="25"/>
    </row>
    <row r="41733">
      <c r="D41733" s="10"/>
      <c r="E41733" s="10"/>
      <c r="G41733" s="81"/>
      <c r="AU41733" s="25"/>
    </row>
    <row r="41734">
      <c r="D41734" s="10"/>
      <c r="E41734" s="10"/>
      <c r="G41734" s="81"/>
      <c r="AU41734" s="25"/>
    </row>
    <row r="41735">
      <c r="D41735" s="10"/>
      <c r="E41735" s="10"/>
      <c r="G41735" s="81"/>
      <c r="AU41735" s="25"/>
    </row>
    <row r="41736">
      <c r="D41736" s="10"/>
      <c r="E41736" s="10"/>
      <c r="G41736" s="81"/>
      <c r="AU41736" s="25"/>
    </row>
    <row r="41737">
      <c r="D41737" s="10"/>
      <c r="E41737" s="10"/>
      <c r="G41737" s="81"/>
      <c r="AU41737" s="25"/>
    </row>
    <row r="41738">
      <c r="D41738" s="10"/>
      <c r="E41738" s="10"/>
      <c r="G41738" s="81"/>
      <c r="AU41738" s="25"/>
    </row>
    <row r="41739">
      <c r="D41739" s="10"/>
      <c r="E41739" s="10"/>
      <c r="G41739" s="81"/>
      <c r="AU41739" s="25"/>
    </row>
    <row r="41740">
      <c r="D41740" s="10"/>
      <c r="E41740" s="10"/>
      <c r="G41740" s="81"/>
      <c r="AU41740" s="25"/>
    </row>
    <row r="41741">
      <c r="D41741" s="10"/>
      <c r="E41741" s="10"/>
      <c r="G41741" s="81"/>
      <c r="AU41741" s="25"/>
    </row>
    <row r="41742">
      <c r="D41742" s="10"/>
      <c r="E41742" s="10"/>
      <c r="G41742" s="81"/>
      <c r="AU41742" s="25"/>
    </row>
    <row r="41743">
      <c r="D41743" s="10"/>
      <c r="E41743" s="10"/>
      <c r="G41743" s="81"/>
      <c r="AU41743" s="25"/>
    </row>
    <row r="41744">
      <c r="D41744" s="10"/>
      <c r="E41744" s="10"/>
      <c r="G41744" s="81"/>
      <c r="AU41744" s="25"/>
    </row>
    <row r="41745">
      <c r="D41745" s="10"/>
      <c r="E41745" s="10"/>
      <c r="G41745" s="81"/>
      <c r="AU41745" s="25"/>
    </row>
    <row r="41746">
      <c r="D41746" s="10"/>
      <c r="E41746" s="10"/>
      <c r="G41746" s="81"/>
      <c r="AU41746" s="25"/>
    </row>
    <row r="41747">
      <c r="D41747" s="10"/>
      <c r="E41747" s="10"/>
      <c r="G41747" s="81"/>
      <c r="AU41747" s="25"/>
    </row>
    <row r="41748">
      <c r="D41748" s="10"/>
      <c r="E41748" s="10"/>
      <c r="G41748" s="81"/>
      <c r="AU41748" s="25"/>
    </row>
    <row r="41749">
      <c r="D41749" s="10"/>
      <c r="E41749" s="10"/>
      <c r="G41749" s="81"/>
      <c r="AU41749" s="25"/>
    </row>
    <row r="41750">
      <c r="D41750" s="10"/>
      <c r="E41750" s="10"/>
      <c r="G41750" s="81"/>
      <c r="AU41750" s="25"/>
    </row>
    <row r="41751">
      <c r="D41751" s="10"/>
      <c r="E41751" s="10"/>
      <c r="G41751" s="81"/>
      <c r="AU41751" s="25"/>
    </row>
    <row r="41752">
      <c r="D41752" s="10"/>
      <c r="E41752" s="10"/>
      <c r="G41752" s="81"/>
      <c r="AU41752" s="25"/>
    </row>
    <row r="41753">
      <c r="D41753" s="10"/>
      <c r="E41753" s="10"/>
      <c r="G41753" s="81"/>
      <c r="AU41753" s="25"/>
    </row>
    <row r="41754">
      <c r="D41754" s="10"/>
      <c r="E41754" s="10"/>
      <c r="G41754" s="81"/>
      <c r="AU41754" s="25"/>
    </row>
    <row r="41755">
      <c r="D41755" s="10"/>
      <c r="E41755" s="10"/>
      <c r="G41755" s="81"/>
      <c r="AU41755" s="25"/>
    </row>
    <row r="41756">
      <c r="D41756" s="10"/>
      <c r="E41756" s="10"/>
      <c r="G41756" s="81"/>
      <c r="AU41756" s="25"/>
    </row>
    <row r="41757">
      <c r="D41757" s="10"/>
      <c r="E41757" s="10"/>
      <c r="G41757" s="81"/>
      <c r="AU41757" s="25"/>
    </row>
    <row r="41758">
      <c r="D41758" s="10"/>
      <c r="E41758" s="10"/>
      <c r="G41758" s="81"/>
      <c r="AU41758" s="25"/>
    </row>
    <row r="41759">
      <c r="D41759" s="10"/>
      <c r="E41759" s="10"/>
      <c r="G41759" s="81"/>
      <c r="AU41759" s="25"/>
    </row>
    <row r="41760">
      <c r="D41760" s="10"/>
      <c r="E41760" s="10"/>
      <c r="G41760" s="81"/>
      <c r="AU41760" s="25"/>
    </row>
    <row r="41761">
      <c r="D41761" s="10"/>
      <c r="E41761" s="10"/>
      <c r="G41761" s="81"/>
      <c r="AU41761" s="25"/>
    </row>
    <row r="41762">
      <c r="D41762" s="10"/>
      <c r="E41762" s="10"/>
      <c r="G41762" s="81"/>
      <c r="AU41762" s="25"/>
    </row>
    <row r="41763">
      <c r="D41763" s="10"/>
      <c r="E41763" s="10"/>
      <c r="G41763" s="81"/>
      <c r="AU41763" s="25"/>
    </row>
    <row r="41764">
      <c r="D41764" s="10"/>
      <c r="E41764" s="10"/>
      <c r="G41764" s="81"/>
      <c r="AU41764" s="25"/>
    </row>
    <row r="41765">
      <c r="D41765" s="10"/>
      <c r="E41765" s="10"/>
      <c r="G41765" s="81"/>
      <c r="AU41765" s="25"/>
    </row>
    <row r="41766">
      <c r="D41766" s="10"/>
      <c r="E41766" s="10"/>
      <c r="G41766" s="81"/>
      <c r="AU41766" s="25"/>
    </row>
    <row r="41767">
      <c r="D41767" s="10"/>
      <c r="E41767" s="10"/>
      <c r="G41767" s="81"/>
      <c r="AU41767" s="25"/>
    </row>
    <row r="41768">
      <c r="D41768" s="10"/>
      <c r="E41768" s="10"/>
      <c r="G41768" s="81"/>
      <c r="AU41768" s="25"/>
    </row>
    <row r="41769">
      <c r="D41769" s="10"/>
      <c r="E41769" s="10"/>
      <c r="G41769" s="81"/>
      <c r="AU41769" s="25"/>
    </row>
    <row r="41770">
      <c r="D41770" s="10"/>
      <c r="E41770" s="10"/>
      <c r="G41770" s="81"/>
      <c r="AU41770" s="25"/>
    </row>
    <row r="41771">
      <c r="D41771" s="10"/>
      <c r="E41771" s="10"/>
      <c r="G41771" s="81"/>
      <c r="AU41771" s="25"/>
    </row>
    <row r="41772">
      <c r="D41772" s="10"/>
      <c r="E41772" s="10"/>
      <c r="G41772" s="81"/>
      <c r="AU41772" s="25"/>
    </row>
    <row r="41773">
      <c r="D41773" s="10"/>
      <c r="E41773" s="10"/>
      <c r="G41773" s="81"/>
      <c r="AU41773" s="25"/>
    </row>
    <row r="41774">
      <c r="D41774" s="10"/>
      <c r="E41774" s="10"/>
      <c r="G41774" s="81"/>
      <c r="AU41774" s="25"/>
    </row>
    <row r="41775">
      <c r="D41775" s="10"/>
      <c r="E41775" s="10"/>
      <c r="G41775" s="81"/>
      <c r="AU41775" s="25"/>
    </row>
    <row r="41776">
      <c r="D41776" s="10"/>
      <c r="E41776" s="10"/>
      <c r="G41776" s="81"/>
      <c r="AU41776" s="25"/>
    </row>
    <row r="41777">
      <c r="D41777" s="10"/>
      <c r="E41777" s="10"/>
      <c r="G41777" s="81"/>
      <c r="AU41777" s="25"/>
    </row>
    <row r="41778">
      <c r="D41778" s="10"/>
      <c r="E41778" s="10"/>
      <c r="G41778" s="81"/>
      <c r="AU41778" s="25"/>
    </row>
    <row r="41779">
      <c r="D41779" s="10"/>
      <c r="E41779" s="10"/>
      <c r="G41779" s="81"/>
      <c r="AU41779" s="25"/>
    </row>
    <row r="41780">
      <c r="D41780" s="10"/>
      <c r="E41780" s="10"/>
      <c r="G41780" s="81"/>
      <c r="AU41780" s="25"/>
    </row>
    <row r="41781">
      <c r="D41781" s="10"/>
      <c r="E41781" s="10"/>
      <c r="G41781" s="81"/>
      <c r="AU41781" s="25"/>
    </row>
    <row r="41782">
      <c r="D41782" s="10"/>
      <c r="E41782" s="10"/>
      <c r="G41782" s="81"/>
      <c r="AU41782" s="25"/>
    </row>
    <row r="41783">
      <c r="D41783" s="10"/>
      <c r="E41783" s="10"/>
      <c r="G41783" s="81"/>
      <c r="AU41783" s="25"/>
    </row>
    <row r="41784">
      <c r="D41784" s="10"/>
      <c r="E41784" s="10"/>
      <c r="G41784" s="81"/>
      <c r="AU41784" s="25"/>
    </row>
    <row r="41785">
      <c r="D41785" s="10"/>
      <c r="E41785" s="10"/>
      <c r="G41785" s="81"/>
      <c r="AU41785" s="25"/>
    </row>
    <row r="41786">
      <c r="D41786" s="10"/>
      <c r="E41786" s="10"/>
      <c r="G41786" s="81"/>
      <c r="AU41786" s="25"/>
    </row>
    <row r="41787">
      <c r="D41787" s="10"/>
      <c r="E41787" s="10"/>
      <c r="G41787" s="81"/>
      <c r="AU41787" s="25"/>
    </row>
    <row r="41788">
      <c r="D41788" s="10"/>
      <c r="E41788" s="10"/>
      <c r="G41788" s="81"/>
      <c r="AU41788" s="25"/>
    </row>
    <row r="41789">
      <c r="D41789" s="10"/>
      <c r="E41789" s="10"/>
      <c r="G41789" s="81"/>
      <c r="AU41789" s="25"/>
    </row>
    <row r="41790">
      <c r="D41790" s="10"/>
      <c r="E41790" s="10"/>
      <c r="G41790" s="81"/>
      <c r="AU41790" s="25"/>
    </row>
    <row r="41791">
      <c r="D41791" s="10"/>
      <c r="E41791" s="10"/>
      <c r="G41791" s="81"/>
      <c r="AU41791" s="25"/>
    </row>
    <row r="41792">
      <c r="D41792" s="10"/>
      <c r="E41792" s="10"/>
      <c r="G41792" s="81"/>
      <c r="AU41792" s="25"/>
    </row>
    <row r="41793">
      <c r="D41793" s="10"/>
      <c r="E41793" s="10"/>
      <c r="G41793" s="81"/>
      <c r="AU41793" s="25"/>
    </row>
    <row r="41794">
      <c r="D41794" s="10"/>
      <c r="E41794" s="10"/>
      <c r="G41794" s="81"/>
      <c r="AU41794" s="25"/>
    </row>
    <row r="41795">
      <c r="D41795" s="10"/>
      <c r="E41795" s="10"/>
      <c r="G41795" s="81"/>
      <c r="AU41795" s="25"/>
    </row>
    <row r="41796">
      <c r="D41796" s="10"/>
      <c r="E41796" s="10"/>
      <c r="G41796" s="81"/>
      <c r="AU41796" s="25"/>
    </row>
    <row r="41797">
      <c r="D41797" s="10"/>
      <c r="E41797" s="10"/>
      <c r="G41797" s="81"/>
      <c r="AU41797" s="25"/>
    </row>
    <row r="41798">
      <c r="D41798" s="10"/>
      <c r="E41798" s="10"/>
      <c r="G41798" s="81"/>
      <c r="AU41798" s="25"/>
    </row>
    <row r="41799">
      <c r="D41799" s="10"/>
      <c r="E41799" s="10"/>
      <c r="G41799" s="81"/>
      <c r="AU41799" s="25"/>
    </row>
    <row r="41800">
      <c r="D41800" s="10"/>
      <c r="E41800" s="10"/>
      <c r="G41800" s="81"/>
      <c r="AU41800" s="25"/>
    </row>
    <row r="41801">
      <c r="D41801" s="10"/>
      <c r="E41801" s="10"/>
      <c r="G41801" s="81"/>
      <c r="AU41801" s="25"/>
    </row>
    <row r="41802">
      <c r="D41802" s="10"/>
      <c r="E41802" s="10"/>
      <c r="G41802" s="81"/>
      <c r="AU41802" s="25"/>
    </row>
    <row r="41803">
      <c r="D41803" s="10"/>
      <c r="E41803" s="10"/>
      <c r="G41803" s="81"/>
      <c r="AU41803" s="25"/>
    </row>
    <row r="41804">
      <c r="D41804" s="10"/>
      <c r="E41804" s="10"/>
      <c r="G41804" s="81"/>
      <c r="AU41804" s="25"/>
    </row>
    <row r="41805">
      <c r="D41805" s="10"/>
      <c r="E41805" s="10"/>
      <c r="G41805" s="81"/>
      <c r="AU41805" s="25"/>
    </row>
    <row r="41806">
      <c r="D41806" s="10"/>
      <c r="E41806" s="10"/>
      <c r="G41806" s="81"/>
      <c r="AU41806" s="25"/>
    </row>
    <row r="41807">
      <c r="D41807" s="10"/>
      <c r="E41807" s="10"/>
      <c r="G41807" s="81"/>
      <c r="AU41807" s="25"/>
    </row>
    <row r="41808">
      <c r="D41808" s="10"/>
      <c r="E41808" s="10"/>
      <c r="G41808" s="81"/>
      <c r="AU41808" s="25"/>
    </row>
    <row r="41809">
      <c r="D41809" s="10"/>
      <c r="E41809" s="10"/>
      <c r="G41809" s="81"/>
      <c r="AU41809" s="25"/>
    </row>
    <row r="41810">
      <c r="D41810" s="10"/>
      <c r="E41810" s="10"/>
      <c r="G41810" s="81"/>
      <c r="AU41810" s="25"/>
    </row>
    <row r="41811">
      <c r="D41811" s="10"/>
      <c r="E41811" s="10"/>
      <c r="G41811" s="81"/>
      <c r="AU41811" s="25"/>
    </row>
    <row r="41812">
      <c r="D41812" s="10"/>
      <c r="E41812" s="10"/>
      <c r="G41812" s="81"/>
      <c r="AU41812" s="25"/>
    </row>
    <row r="41813">
      <c r="D41813" s="10"/>
      <c r="E41813" s="10"/>
      <c r="G41813" s="81"/>
      <c r="AU41813" s="25"/>
    </row>
    <row r="41814">
      <c r="D41814" s="10"/>
      <c r="E41814" s="10"/>
      <c r="G41814" s="81"/>
      <c r="AU41814" s="25"/>
    </row>
    <row r="41815">
      <c r="D41815" s="10"/>
      <c r="E41815" s="10"/>
      <c r="G41815" s="81"/>
      <c r="AU41815" s="25"/>
    </row>
    <row r="41816">
      <c r="D41816" s="10"/>
      <c r="E41816" s="10"/>
      <c r="G41816" s="81"/>
      <c r="AU41816" s="25"/>
    </row>
    <row r="41817">
      <c r="D41817" s="10"/>
      <c r="E41817" s="10"/>
      <c r="G41817" s="81"/>
      <c r="AU41817" s="25"/>
    </row>
    <row r="41818">
      <c r="D41818" s="10"/>
      <c r="E41818" s="10"/>
      <c r="G41818" s="81"/>
      <c r="AU41818" s="25"/>
    </row>
    <row r="41819">
      <c r="D41819" s="10"/>
      <c r="E41819" s="10"/>
      <c r="G41819" s="81"/>
      <c r="AU41819" s="25"/>
    </row>
    <row r="41820">
      <c r="D41820" s="10"/>
      <c r="E41820" s="10"/>
      <c r="G41820" s="81"/>
      <c r="AU41820" s="25"/>
    </row>
    <row r="41821">
      <c r="D41821" s="10"/>
      <c r="E41821" s="10"/>
      <c r="G41821" s="81"/>
      <c r="AU41821" s="25"/>
    </row>
    <row r="41822">
      <c r="D41822" s="10"/>
      <c r="E41822" s="10"/>
      <c r="G41822" s="81"/>
      <c r="AU41822" s="25"/>
    </row>
    <row r="41823">
      <c r="D41823" s="10"/>
      <c r="E41823" s="10"/>
      <c r="G41823" s="81"/>
      <c r="AU41823" s="25"/>
    </row>
    <row r="41824">
      <c r="D41824" s="10"/>
      <c r="E41824" s="10"/>
      <c r="G41824" s="81"/>
      <c r="AU41824" s="25"/>
    </row>
    <row r="41825">
      <c r="D41825" s="10"/>
      <c r="E41825" s="10"/>
      <c r="G41825" s="81"/>
      <c r="AU41825" s="25"/>
    </row>
    <row r="41826">
      <c r="D41826" s="10"/>
      <c r="E41826" s="10"/>
      <c r="G41826" s="81"/>
      <c r="AU41826" s="25"/>
    </row>
    <row r="41827">
      <c r="D41827" s="10"/>
      <c r="E41827" s="10"/>
      <c r="G41827" s="81"/>
      <c r="AU41827" s="25"/>
    </row>
    <row r="41828">
      <c r="D41828" s="10"/>
      <c r="E41828" s="10"/>
      <c r="G41828" s="81"/>
      <c r="AU41828" s="25"/>
    </row>
    <row r="41829">
      <c r="D41829" s="10"/>
      <c r="E41829" s="10"/>
      <c r="G41829" s="81"/>
      <c r="AU41829" s="25"/>
    </row>
    <row r="41830">
      <c r="D41830" s="10"/>
      <c r="E41830" s="10"/>
      <c r="G41830" s="81"/>
      <c r="AU41830" s="25"/>
    </row>
    <row r="41831">
      <c r="D41831" s="10"/>
      <c r="E41831" s="10"/>
      <c r="G41831" s="81"/>
      <c r="AU41831" s="25"/>
    </row>
    <row r="41832">
      <c r="D41832" s="10"/>
      <c r="E41832" s="10"/>
      <c r="G41832" s="81"/>
      <c r="AU41832" s="25"/>
    </row>
    <row r="41833">
      <c r="D41833" s="10"/>
      <c r="E41833" s="10"/>
      <c r="G41833" s="81"/>
      <c r="AU41833" s="25"/>
    </row>
    <row r="41834">
      <c r="D41834" s="10"/>
      <c r="E41834" s="10"/>
      <c r="G41834" s="81"/>
      <c r="AU41834" s="25"/>
    </row>
    <row r="41835">
      <c r="D41835" s="10"/>
      <c r="E41835" s="10"/>
      <c r="G41835" s="81"/>
      <c r="AU41835" s="25"/>
    </row>
    <row r="41836">
      <c r="D41836" s="10"/>
      <c r="E41836" s="10"/>
      <c r="G41836" s="81"/>
      <c r="AU41836" s="25"/>
    </row>
    <row r="41837">
      <c r="D41837" s="10"/>
      <c r="E41837" s="10"/>
      <c r="G41837" s="81"/>
      <c r="AU41837" s="25"/>
    </row>
    <row r="41838">
      <c r="D41838" s="10"/>
      <c r="E41838" s="10"/>
      <c r="G41838" s="81"/>
      <c r="AU41838" s="25"/>
    </row>
    <row r="41839">
      <c r="D41839" s="10"/>
      <c r="E41839" s="10"/>
      <c r="G41839" s="81"/>
      <c r="AU41839" s="25"/>
    </row>
    <row r="41840">
      <c r="D41840" s="10"/>
      <c r="E41840" s="10"/>
      <c r="G41840" s="81"/>
      <c r="AU41840" s="25"/>
    </row>
    <row r="41841">
      <c r="D41841" s="10"/>
      <c r="E41841" s="10"/>
      <c r="G41841" s="81"/>
      <c r="AU41841" s="25"/>
    </row>
    <row r="41842">
      <c r="D41842" s="10"/>
      <c r="E41842" s="10"/>
      <c r="G41842" s="81"/>
      <c r="AU41842" s="25"/>
    </row>
    <row r="41843">
      <c r="D41843" s="10"/>
      <c r="E41843" s="10"/>
      <c r="G41843" s="81"/>
      <c r="AU41843" s="25"/>
    </row>
    <row r="41844">
      <c r="D41844" s="10"/>
      <c r="E41844" s="10"/>
      <c r="G41844" s="81"/>
      <c r="AU41844" s="25"/>
    </row>
    <row r="41845">
      <c r="D41845" s="10"/>
      <c r="E41845" s="10"/>
      <c r="G41845" s="81"/>
      <c r="AU41845" s="25"/>
    </row>
    <row r="41846">
      <c r="D41846" s="10"/>
      <c r="E41846" s="10"/>
      <c r="G41846" s="81"/>
      <c r="AU41846" s="25"/>
    </row>
    <row r="41847">
      <c r="D41847" s="10"/>
      <c r="E41847" s="10"/>
      <c r="G41847" s="81"/>
      <c r="AU41847" s="25"/>
    </row>
    <row r="41848">
      <c r="D41848" s="10"/>
      <c r="E41848" s="10"/>
      <c r="G41848" s="81"/>
      <c r="AU41848" s="25"/>
    </row>
    <row r="41849">
      <c r="D41849" s="10"/>
      <c r="E41849" s="10"/>
      <c r="G41849" s="81"/>
      <c r="AU41849" s="25"/>
    </row>
    <row r="41850">
      <c r="D41850" s="10"/>
      <c r="E41850" s="10"/>
      <c r="G41850" s="81"/>
      <c r="AU41850" s="25"/>
    </row>
    <row r="41851">
      <c r="D41851" s="10"/>
      <c r="E41851" s="10"/>
      <c r="G41851" s="81"/>
      <c r="AU41851" s="25"/>
    </row>
    <row r="41852">
      <c r="D41852" s="10"/>
      <c r="E41852" s="10"/>
      <c r="G41852" s="81"/>
      <c r="AU41852" s="25"/>
    </row>
    <row r="41853">
      <c r="D41853" s="10"/>
      <c r="E41853" s="10"/>
      <c r="G41853" s="81"/>
      <c r="AU41853" s="25"/>
    </row>
    <row r="41854">
      <c r="D41854" s="10"/>
      <c r="E41854" s="10"/>
      <c r="G41854" s="81"/>
      <c r="AU41854" s="25"/>
    </row>
    <row r="41855">
      <c r="D41855" s="10"/>
      <c r="E41855" s="10"/>
      <c r="G41855" s="81"/>
      <c r="AU41855" s="25"/>
    </row>
    <row r="41856">
      <c r="D41856" s="10"/>
      <c r="E41856" s="10"/>
      <c r="G41856" s="81"/>
      <c r="AU41856" s="25"/>
    </row>
    <row r="41857">
      <c r="D41857" s="10"/>
      <c r="E41857" s="10"/>
      <c r="G41857" s="81"/>
      <c r="AU41857" s="25"/>
    </row>
    <row r="41858">
      <c r="D41858" s="10"/>
      <c r="E41858" s="10"/>
      <c r="G41858" s="81"/>
      <c r="AU41858" s="25"/>
    </row>
    <row r="41859">
      <c r="D41859" s="10"/>
      <c r="E41859" s="10"/>
      <c r="G41859" s="81"/>
      <c r="AU41859" s="25"/>
    </row>
    <row r="41860">
      <c r="D41860" s="10"/>
      <c r="E41860" s="10"/>
      <c r="G41860" s="81"/>
      <c r="AU41860" s="25"/>
    </row>
    <row r="41861">
      <c r="D41861" s="10"/>
      <c r="E41861" s="10"/>
      <c r="G41861" s="81"/>
      <c r="AU41861" s="25"/>
    </row>
    <row r="41862">
      <c r="D41862" s="10"/>
      <c r="E41862" s="10"/>
      <c r="G41862" s="81"/>
      <c r="AU41862" s="25"/>
    </row>
    <row r="41863">
      <c r="D41863" s="10"/>
      <c r="E41863" s="10"/>
      <c r="G41863" s="81"/>
      <c r="AU41863" s="25"/>
    </row>
    <row r="41864">
      <c r="D41864" s="10"/>
      <c r="E41864" s="10"/>
      <c r="G41864" s="81"/>
      <c r="AU41864" s="25"/>
    </row>
    <row r="41865">
      <c r="D41865" s="10"/>
      <c r="E41865" s="10"/>
      <c r="G41865" s="81"/>
      <c r="AU41865" s="25"/>
    </row>
    <row r="41866">
      <c r="D41866" s="10"/>
      <c r="E41866" s="10"/>
      <c r="G41866" s="81"/>
      <c r="AU41866" s="25"/>
    </row>
    <row r="41867">
      <c r="D41867" s="10"/>
      <c r="E41867" s="10"/>
      <c r="G41867" s="81"/>
      <c r="AU41867" s="25"/>
    </row>
    <row r="41868">
      <c r="D41868" s="10"/>
      <c r="E41868" s="10"/>
      <c r="G41868" s="81"/>
      <c r="AU41868" s="25"/>
    </row>
    <row r="41869">
      <c r="D41869" s="10"/>
      <c r="E41869" s="10"/>
      <c r="G41869" s="81"/>
      <c r="AU41869" s="25"/>
    </row>
    <row r="41870">
      <c r="D41870" s="10"/>
      <c r="E41870" s="10"/>
      <c r="G41870" s="81"/>
      <c r="AU41870" s="25"/>
    </row>
    <row r="41871">
      <c r="D41871" s="10"/>
      <c r="E41871" s="10"/>
      <c r="G41871" s="81"/>
      <c r="AU41871" s="25"/>
    </row>
    <row r="41872">
      <c r="D41872" s="10"/>
      <c r="E41872" s="10"/>
      <c r="G41872" s="81"/>
      <c r="AU41872" s="25"/>
    </row>
    <row r="41873">
      <c r="D41873" s="10"/>
      <c r="E41873" s="10"/>
      <c r="G41873" s="81"/>
      <c r="AU41873" s="25"/>
    </row>
    <row r="41874">
      <c r="D41874" s="10"/>
      <c r="E41874" s="10"/>
      <c r="G41874" s="81"/>
      <c r="AU41874" s="25"/>
    </row>
    <row r="41875">
      <c r="D41875" s="10"/>
      <c r="E41875" s="10"/>
      <c r="G41875" s="81"/>
      <c r="AU41875" s="25"/>
    </row>
    <row r="41876">
      <c r="D41876" s="10"/>
      <c r="E41876" s="10"/>
      <c r="G41876" s="81"/>
      <c r="AU41876" s="25"/>
    </row>
    <row r="41877">
      <c r="D41877" s="10"/>
      <c r="E41877" s="10"/>
      <c r="G41877" s="81"/>
      <c r="AU41877" s="25"/>
    </row>
    <row r="41878">
      <c r="D41878" s="10"/>
      <c r="E41878" s="10"/>
      <c r="G41878" s="81"/>
      <c r="AU41878" s="25"/>
    </row>
    <row r="41879">
      <c r="D41879" s="10"/>
      <c r="E41879" s="10"/>
      <c r="G41879" s="81"/>
      <c r="AU41879" s="25"/>
    </row>
    <row r="41880">
      <c r="D41880" s="10"/>
      <c r="E41880" s="10"/>
      <c r="G41880" s="81"/>
      <c r="AU41880" s="25"/>
    </row>
    <row r="41881">
      <c r="D41881" s="10"/>
      <c r="E41881" s="10"/>
      <c r="G41881" s="81"/>
      <c r="AU41881" s="25"/>
    </row>
    <row r="41882">
      <c r="D41882" s="10"/>
      <c r="E41882" s="10"/>
      <c r="G41882" s="81"/>
      <c r="AU41882" s="25"/>
    </row>
    <row r="41883">
      <c r="D41883" s="10"/>
      <c r="E41883" s="10"/>
      <c r="G41883" s="81"/>
      <c r="AU41883" s="25"/>
    </row>
    <row r="41884">
      <c r="D41884" s="10"/>
      <c r="E41884" s="10"/>
      <c r="G41884" s="81"/>
      <c r="AU41884" s="25"/>
    </row>
    <row r="41885">
      <c r="D41885" s="10"/>
      <c r="E41885" s="10"/>
      <c r="G41885" s="81"/>
      <c r="AU41885" s="25"/>
    </row>
    <row r="41886">
      <c r="D41886" s="10"/>
      <c r="E41886" s="10"/>
      <c r="G41886" s="81"/>
      <c r="AU41886" s="25"/>
    </row>
    <row r="41887">
      <c r="D41887" s="10"/>
      <c r="E41887" s="10"/>
      <c r="G41887" s="81"/>
      <c r="AU41887" s="25"/>
    </row>
    <row r="41888">
      <c r="D41888" s="10"/>
      <c r="E41888" s="10"/>
      <c r="G41888" s="81"/>
      <c r="AU41888" s="25"/>
    </row>
    <row r="41889">
      <c r="D41889" s="10"/>
      <c r="E41889" s="10"/>
      <c r="G41889" s="81"/>
      <c r="AU41889" s="25"/>
    </row>
    <row r="41890">
      <c r="D41890" s="10"/>
      <c r="E41890" s="10"/>
      <c r="G41890" s="81"/>
      <c r="AU41890" s="25"/>
    </row>
    <row r="41891">
      <c r="D41891" s="10"/>
      <c r="E41891" s="10"/>
      <c r="G41891" s="81"/>
      <c r="AU41891" s="25"/>
    </row>
    <row r="41892">
      <c r="D41892" s="10"/>
      <c r="E41892" s="10"/>
      <c r="G41892" s="81"/>
      <c r="AU41892" s="25"/>
    </row>
    <row r="41893">
      <c r="D41893" s="10"/>
      <c r="E41893" s="10"/>
      <c r="G41893" s="81"/>
      <c r="AU41893" s="25"/>
    </row>
    <row r="41894">
      <c r="D41894" s="10"/>
      <c r="E41894" s="10"/>
      <c r="G41894" s="81"/>
      <c r="AU41894" s="25"/>
    </row>
    <row r="41895">
      <c r="D41895" s="10"/>
      <c r="E41895" s="10"/>
      <c r="G41895" s="81"/>
      <c r="AU41895" s="25"/>
    </row>
    <row r="41896">
      <c r="D41896" s="10"/>
      <c r="E41896" s="10"/>
      <c r="G41896" s="81"/>
      <c r="AU41896" s="25"/>
    </row>
    <row r="41897">
      <c r="D41897" s="10"/>
      <c r="E41897" s="10"/>
      <c r="G41897" s="81"/>
      <c r="AU41897" s="25"/>
    </row>
    <row r="41898">
      <c r="D41898" s="10"/>
      <c r="E41898" s="10"/>
      <c r="G41898" s="81"/>
      <c r="AU41898" s="25"/>
    </row>
    <row r="41899">
      <c r="D41899" s="10"/>
      <c r="E41899" s="10"/>
      <c r="G41899" s="81"/>
      <c r="AU41899" s="25"/>
    </row>
    <row r="41900">
      <c r="D41900" s="10"/>
      <c r="E41900" s="10"/>
      <c r="G41900" s="81"/>
      <c r="AU41900" s="25"/>
    </row>
    <row r="41901">
      <c r="D41901" s="10"/>
      <c r="E41901" s="10"/>
      <c r="G41901" s="81"/>
      <c r="AU41901" s="25"/>
    </row>
    <row r="41902">
      <c r="D41902" s="10"/>
      <c r="E41902" s="10"/>
      <c r="G41902" s="81"/>
      <c r="AU41902" s="25"/>
    </row>
    <row r="41903">
      <c r="D41903" s="10"/>
      <c r="E41903" s="10"/>
      <c r="G41903" s="81"/>
      <c r="AU41903" s="25"/>
    </row>
    <row r="41904">
      <c r="D41904" s="10"/>
      <c r="E41904" s="10"/>
      <c r="G41904" s="81"/>
      <c r="AU41904" s="25"/>
    </row>
    <row r="41905">
      <c r="D41905" s="10"/>
      <c r="E41905" s="10"/>
      <c r="G41905" s="81"/>
      <c r="AU41905" s="25"/>
    </row>
    <row r="41906">
      <c r="D41906" s="10"/>
      <c r="E41906" s="10"/>
      <c r="G41906" s="81"/>
      <c r="AU41906" s="25"/>
    </row>
    <row r="41907">
      <c r="D41907" s="10"/>
      <c r="E41907" s="10"/>
      <c r="G41907" s="81"/>
      <c r="AU41907" s="25"/>
    </row>
    <row r="41908">
      <c r="D41908" s="10"/>
      <c r="E41908" s="10"/>
      <c r="G41908" s="81"/>
      <c r="AU41908" s="25"/>
    </row>
    <row r="41909">
      <c r="D41909" s="10"/>
      <c r="E41909" s="10"/>
      <c r="G41909" s="81"/>
      <c r="AU41909" s="25"/>
    </row>
    <row r="41910">
      <c r="D41910" s="10"/>
      <c r="E41910" s="10"/>
      <c r="G41910" s="81"/>
      <c r="AU41910" s="25"/>
    </row>
    <row r="41911">
      <c r="D41911" s="10"/>
      <c r="E41911" s="10"/>
      <c r="G41911" s="81"/>
      <c r="AU41911" s="25"/>
    </row>
    <row r="41912">
      <c r="D41912" s="10"/>
      <c r="E41912" s="10"/>
      <c r="G41912" s="81"/>
      <c r="AU41912" s="25"/>
    </row>
    <row r="41913">
      <c r="D41913" s="10"/>
      <c r="E41913" s="10"/>
      <c r="G41913" s="81"/>
      <c r="AU41913" s="25"/>
    </row>
    <row r="41914">
      <c r="D41914" s="10"/>
      <c r="E41914" s="10"/>
      <c r="G41914" s="81"/>
      <c r="AU41914" s="25"/>
    </row>
    <row r="41915">
      <c r="D41915" s="10"/>
      <c r="E41915" s="10"/>
      <c r="G41915" s="81"/>
      <c r="AU41915" s="25"/>
    </row>
    <row r="41916">
      <c r="D41916" s="10"/>
      <c r="E41916" s="10"/>
      <c r="G41916" s="81"/>
      <c r="AU41916" s="25"/>
    </row>
    <row r="41917">
      <c r="D41917" s="10"/>
      <c r="E41917" s="10"/>
      <c r="G41917" s="81"/>
      <c r="AU41917" s="25"/>
    </row>
    <row r="41918">
      <c r="D41918" s="10"/>
      <c r="E41918" s="10"/>
      <c r="G41918" s="81"/>
      <c r="AU41918" s="25"/>
    </row>
    <row r="41919">
      <c r="D41919" s="10"/>
      <c r="E41919" s="10"/>
      <c r="G41919" s="81"/>
      <c r="AU41919" s="25"/>
    </row>
    <row r="41920">
      <c r="D41920" s="10"/>
      <c r="E41920" s="10"/>
      <c r="G41920" s="81"/>
      <c r="AU41920" s="25"/>
    </row>
    <row r="41921">
      <c r="D41921" s="10"/>
      <c r="E41921" s="10"/>
      <c r="G41921" s="81"/>
      <c r="AU41921" s="25"/>
    </row>
    <row r="41922">
      <c r="D41922" s="10"/>
      <c r="E41922" s="10"/>
      <c r="G41922" s="81"/>
      <c r="AU41922" s="25"/>
    </row>
    <row r="41923">
      <c r="D41923" s="10"/>
      <c r="E41923" s="10"/>
      <c r="G41923" s="81"/>
      <c r="AU41923" s="25"/>
    </row>
    <row r="41924">
      <c r="D41924" s="10"/>
      <c r="E41924" s="10"/>
      <c r="G41924" s="81"/>
      <c r="AU41924" s="25"/>
    </row>
    <row r="41925">
      <c r="D41925" s="10"/>
      <c r="E41925" s="10"/>
      <c r="G41925" s="81"/>
      <c r="AU41925" s="25"/>
    </row>
    <row r="41926">
      <c r="D41926" s="10"/>
      <c r="E41926" s="10"/>
      <c r="G41926" s="81"/>
      <c r="AU41926" s="25"/>
    </row>
    <row r="41927">
      <c r="D41927" s="10"/>
      <c r="E41927" s="10"/>
      <c r="G41927" s="81"/>
      <c r="AU41927" s="25"/>
    </row>
    <row r="41928">
      <c r="D41928" s="10"/>
      <c r="E41928" s="10"/>
      <c r="G41928" s="81"/>
      <c r="AU41928" s="25"/>
    </row>
    <row r="41929">
      <c r="D41929" s="10"/>
      <c r="E41929" s="10"/>
      <c r="G41929" s="81"/>
      <c r="AU41929" s="25"/>
    </row>
    <row r="41930">
      <c r="D41930" s="10"/>
      <c r="E41930" s="10"/>
      <c r="G41930" s="81"/>
      <c r="AU41930" s="25"/>
    </row>
    <row r="41931">
      <c r="D41931" s="10"/>
      <c r="E41931" s="10"/>
      <c r="G41931" s="81"/>
      <c r="AU41931" s="25"/>
    </row>
    <row r="41932">
      <c r="D41932" s="10"/>
      <c r="E41932" s="10"/>
      <c r="G41932" s="81"/>
      <c r="AU41932" s="25"/>
    </row>
    <row r="41933">
      <c r="D41933" s="10"/>
      <c r="E41933" s="10"/>
      <c r="G41933" s="81"/>
      <c r="AU41933" s="25"/>
    </row>
    <row r="41934">
      <c r="D41934" s="10"/>
      <c r="E41934" s="10"/>
      <c r="G41934" s="81"/>
      <c r="AU41934" s="25"/>
    </row>
    <row r="41935">
      <c r="D41935" s="10"/>
      <c r="E41935" s="10"/>
      <c r="G41935" s="81"/>
      <c r="AU41935" s="25"/>
    </row>
    <row r="41936">
      <c r="D41936" s="10"/>
      <c r="E41936" s="10"/>
      <c r="G41936" s="81"/>
      <c r="AU41936" s="25"/>
    </row>
    <row r="41937">
      <c r="D41937" s="10"/>
      <c r="E41937" s="10"/>
      <c r="G41937" s="81"/>
      <c r="AU41937" s="25"/>
    </row>
    <row r="41938">
      <c r="D41938" s="10"/>
      <c r="E41938" s="10"/>
      <c r="G41938" s="81"/>
      <c r="AU41938" s="25"/>
    </row>
    <row r="41939">
      <c r="D41939" s="10"/>
      <c r="E41939" s="10"/>
      <c r="G41939" s="81"/>
      <c r="AU41939" s="25"/>
    </row>
    <row r="41940">
      <c r="D41940" s="10"/>
      <c r="E41940" s="10"/>
      <c r="G41940" s="81"/>
      <c r="AU41940" s="25"/>
    </row>
    <row r="41941">
      <c r="D41941" s="10"/>
      <c r="E41941" s="10"/>
      <c r="G41941" s="81"/>
      <c r="AU41941" s="25"/>
    </row>
    <row r="41942">
      <c r="D41942" s="10"/>
      <c r="E41942" s="10"/>
      <c r="G41942" s="81"/>
      <c r="AU41942" s="25"/>
    </row>
    <row r="41943">
      <c r="D41943" s="10"/>
      <c r="E41943" s="10"/>
      <c r="G41943" s="81"/>
      <c r="AU41943" s="25"/>
    </row>
    <row r="41944">
      <c r="D41944" s="10"/>
      <c r="E41944" s="10"/>
      <c r="G41944" s="81"/>
      <c r="AU41944" s="25"/>
    </row>
    <row r="41945">
      <c r="D41945" s="10"/>
      <c r="E41945" s="10"/>
      <c r="G41945" s="81"/>
      <c r="AU41945" s="25"/>
    </row>
    <row r="41946">
      <c r="D41946" s="10"/>
      <c r="E41946" s="10"/>
      <c r="G41946" s="81"/>
      <c r="AU41946" s="25"/>
    </row>
    <row r="41947">
      <c r="D41947" s="10"/>
      <c r="E41947" s="10"/>
      <c r="G41947" s="81"/>
      <c r="AU41947" s="25"/>
    </row>
    <row r="41948">
      <c r="D41948" s="10"/>
      <c r="E41948" s="10"/>
      <c r="G41948" s="81"/>
      <c r="AU41948" s="25"/>
    </row>
    <row r="41949">
      <c r="D41949" s="10"/>
      <c r="E41949" s="10"/>
      <c r="G41949" s="81"/>
      <c r="AU41949" s="25"/>
    </row>
    <row r="41950">
      <c r="D41950" s="10"/>
      <c r="E41950" s="10"/>
      <c r="G41950" s="81"/>
      <c r="AU41950" s="25"/>
    </row>
    <row r="41951">
      <c r="D41951" s="10"/>
      <c r="E41951" s="10"/>
      <c r="G41951" s="81"/>
      <c r="AU41951" s="25"/>
    </row>
    <row r="41952">
      <c r="D41952" s="10"/>
      <c r="E41952" s="10"/>
      <c r="G41952" s="81"/>
      <c r="AU41952" s="25"/>
    </row>
    <row r="41953">
      <c r="D41953" s="10"/>
      <c r="E41953" s="10"/>
      <c r="G41953" s="81"/>
      <c r="AU41953" s="25"/>
    </row>
    <row r="41954">
      <c r="D41954" s="10"/>
      <c r="E41954" s="10"/>
      <c r="G41954" s="81"/>
      <c r="AU41954" s="25"/>
    </row>
    <row r="41955">
      <c r="D41955" s="10"/>
      <c r="E41955" s="10"/>
      <c r="G41955" s="81"/>
      <c r="AU41955" s="25"/>
    </row>
    <row r="41956">
      <c r="D41956" s="10"/>
      <c r="E41956" s="10"/>
      <c r="G41956" s="81"/>
      <c r="AU41956" s="25"/>
    </row>
    <row r="41957">
      <c r="D41957" s="10"/>
      <c r="E41957" s="10"/>
      <c r="G41957" s="81"/>
      <c r="AU41957" s="25"/>
    </row>
    <row r="41958">
      <c r="D41958" s="10"/>
      <c r="E41958" s="10"/>
      <c r="G41958" s="81"/>
      <c r="AU41958" s="25"/>
    </row>
    <row r="41959">
      <c r="D41959" s="10"/>
      <c r="E41959" s="10"/>
      <c r="G41959" s="81"/>
      <c r="AU41959" s="25"/>
    </row>
    <row r="41960">
      <c r="D41960" s="10"/>
      <c r="E41960" s="10"/>
      <c r="G41960" s="81"/>
      <c r="AU41960" s="25"/>
    </row>
    <row r="41961">
      <c r="D41961" s="10"/>
      <c r="E41961" s="10"/>
      <c r="G41961" s="81"/>
      <c r="AU41961" s="25"/>
    </row>
    <row r="41962">
      <c r="D41962" s="10"/>
      <c r="E41962" s="10"/>
      <c r="G41962" s="81"/>
      <c r="AU41962" s="25"/>
    </row>
    <row r="41963">
      <c r="D41963" s="10"/>
      <c r="E41963" s="10"/>
      <c r="G41963" s="81"/>
      <c r="AU41963" s="25"/>
    </row>
    <row r="41964">
      <c r="D41964" s="10"/>
      <c r="E41964" s="10"/>
      <c r="G41964" s="81"/>
      <c r="AU41964" s="25"/>
    </row>
    <row r="41965">
      <c r="D41965" s="10"/>
      <c r="E41965" s="10"/>
      <c r="G41965" s="81"/>
      <c r="AU41965" s="25"/>
    </row>
    <row r="41966">
      <c r="D41966" s="10"/>
      <c r="E41966" s="10"/>
      <c r="G41966" s="81"/>
      <c r="AU41966" s="25"/>
    </row>
    <row r="41967">
      <c r="D41967" s="10"/>
      <c r="E41967" s="10"/>
      <c r="G41967" s="81"/>
      <c r="AU41967" s="25"/>
    </row>
    <row r="41968">
      <c r="D41968" s="10"/>
      <c r="E41968" s="10"/>
      <c r="G41968" s="81"/>
      <c r="AU41968" s="25"/>
    </row>
    <row r="41969">
      <c r="D41969" s="10"/>
      <c r="E41969" s="10"/>
      <c r="G41969" s="81"/>
      <c r="AU41969" s="25"/>
    </row>
    <row r="41970">
      <c r="D41970" s="10"/>
      <c r="E41970" s="10"/>
      <c r="G41970" s="81"/>
      <c r="AU41970" s="25"/>
    </row>
    <row r="41971">
      <c r="D41971" s="10"/>
      <c r="E41971" s="10"/>
      <c r="G41971" s="81"/>
      <c r="AU41971" s="25"/>
    </row>
    <row r="41972">
      <c r="D41972" s="10"/>
      <c r="E41972" s="10"/>
      <c r="G41972" s="81"/>
      <c r="AU41972" s="25"/>
    </row>
    <row r="41973">
      <c r="D41973" s="10"/>
      <c r="E41973" s="10"/>
      <c r="G41973" s="81"/>
      <c r="AU41973" s="25"/>
    </row>
    <row r="41974">
      <c r="D41974" s="10"/>
      <c r="E41974" s="10"/>
      <c r="G41974" s="81"/>
      <c r="AU41974" s="25"/>
    </row>
    <row r="41975">
      <c r="D41975" s="10"/>
      <c r="E41975" s="10"/>
      <c r="G41975" s="81"/>
      <c r="AU41975" s="25"/>
    </row>
    <row r="41976">
      <c r="D41976" s="10"/>
      <c r="E41976" s="10"/>
      <c r="G41976" s="81"/>
      <c r="AU41976" s="25"/>
    </row>
    <row r="41977">
      <c r="D41977" s="10"/>
      <c r="E41977" s="10"/>
      <c r="G41977" s="81"/>
      <c r="AU41977" s="25"/>
    </row>
    <row r="41978">
      <c r="D41978" s="10"/>
      <c r="E41978" s="10"/>
      <c r="G41978" s="81"/>
      <c r="AU41978" s="25"/>
    </row>
    <row r="41979">
      <c r="D41979" s="10"/>
      <c r="E41979" s="10"/>
      <c r="G41979" s="81"/>
      <c r="AU41979" s="25"/>
    </row>
    <row r="41980">
      <c r="D41980" s="10"/>
      <c r="E41980" s="10"/>
      <c r="G41980" s="81"/>
      <c r="AU41980" s="25"/>
    </row>
    <row r="41981">
      <c r="D41981" s="10"/>
      <c r="E41981" s="10"/>
      <c r="G41981" s="81"/>
      <c r="AU41981" s="25"/>
    </row>
    <row r="41982">
      <c r="D41982" s="10"/>
      <c r="E41982" s="10"/>
      <c r="G41982" s="81"/>
      <c r="AU41982" s="25"/>
    </row>
    <row r="41983">
      <c r="D41983" s="10"/>
      <c r="E41983" s="10"/>
      <c r="G41983" s="81"/>
      <c r="AU41983" s="25"/>
    </row>
    <row r="41984">
      <c r="D41984" s="10"/>
      <c r="E41984" s="10"/>
      <c r="G41984" s="81"/>
      <c r="AU41984" s="25"/>
    </row>
    <row r="41985">
      <c r="D41985" s="10"/>
      <c r="E41985" s="10"/>
      <c r="G41985" s="81"/>
      <c r="AU41985" s="25"/>
    </row>
    <row r="41986">
      <c r="D41986" s="10"/>
      <c r="E41986" s="10"/>
      <c r="G41986" s="81"/>
      <c r="AU41986" s="25"/>
    </row>
    <row r="41987">
      <c r="D41987" s="10"/>
      <c r="E41987" s="10"/>
      <c r="G41987" s="81"/>
      <c r="AU41987" s="25"/>
    </row>
    <row r="41988">
      <c r="D41988" s="10"/>
      <c r="E41988" s="10"/>
      <c r="G41988" s="81"/>
      <c r="AU41988" s="25"/>
    </row>
    <row r="41989">
      <c r="D41989" s="10"/>
      <c r="E41989" s="10"/>
      <c r="G41989" s="81"/>
      <c r="AU41989" s="25"/>
    </row>
    <row r="41990">
      <c r="D41990" s="10"/>
      <c r="E41990" s="10"/>
      <c r="G41990" s="81"/>
      <c r="AU41990" s="25"/>
    </row>
    <row r="41991">
      <c r="D41991" s="10"/>
      <c r="E41991" s="10"/>
      <c r="G41991" s="81"/>
      <c r="AU41991" s="25"/>
    </row>
    <row r="41992">
      <c r="D41992" s="10"/>
      <c r="E41992" s="10"/>
      <c r="G41992" s="81"/>
      <c r="AU41992" s="25"/>
    </row>
    <row r="41993">
      <c r="D41993" s="10"/>
      <c r="E41993" s="10"/>
      <c r="G41993" s="81"/>
      <c r="AU41993" s="25"/>
    </row>
    <row r="41994">
      <c r="D41994" s="10"/>
      <c r="E41994" s="10"/>
      <c r="G41994" s="81"/>
      <c r="AU41994" s="25"/>
    </row>
    <row r="41995">
      <c r="D41995" s="10"/>
      <c r="E41995" s="10"/>
      <c r="G41995" s="81"/>
      <c r="AU41995" s="25"/>
    </row>
    <row r="41996">
      <c r="D41996" s="10"/>
      <c r="E41996" s="10"/>
      <c r="G41996" s="81"/>
      <c r="AU41996" s="25"/>
    </row>
    <row r="41997">
      <c r="D41997" s="10"/>
      <c r="E41997" s="10"/>
      <c r="G41997" s="81"/>
      <c r="AU41997" s="25"/>
    </row>
    <row r="41998">
      <c r="D41998" s="10"/>
      <c r="E41998" s="10"/>
      <c r="G41998" s="81"/>
      <c r="AU41998" s="25"/>
    </row>
    <row r="41999">
      <c r="D41999" s="10"/>
      <c r="E41999" s="10"/>
      <c r="G41999" s="81"/>
      <c r="AU41999" s="25"/>
    </row>
    <row r="42000">
      <c r="D42000" s="10"/>
      <c r="E42000" s="10"/>
      <c r="G42000" s="81"/>
      <c r="AU42000" s="25"/>
    </row>
    <row r="42001">
      <c r="D42001" s="10"/>
      <c r="E42001" s="10"/>
      <c r="G42001" s="81"/>
      <c r="AU42001" s="25"/>
    </row>
    <row r="42002">
      <c r="D42002" s="10"/>
      <c r="E42002" s="10"/>
      <c r="G42002" s="81"/>
      <c r="AU42002" s="25"/>
    </row>
    <row r="42003">
      <c r="D42003" s="10"/>
      <c r="E42003" s="10"/>
      <c r="G42003" s="81"/>
      <c r="AU42003" s="25"/>
    </row>
    <row r="42004">
      <c r="D42004" s="10"/>
      <c r="E42004" s="10"/>
      <c r="G42004" s="81"/>
      <c r="AU42004" s="25"/>
    </row>
    <row r="42005">
      <c r="D42005" s="10"/>
      <c r="E42005" s="10"/>
      <c r="G42005" s="81"/>
      <c r="AU42005" s="25"/>
    </row>
    <row r="42006">
      <c r="D42006" s="10"/>
      <c r="E42006" s="10"/>
      <c r="G42006" s="81"/>
      <c r="AU42006" s="25"/>
    </row>
    <row r="42007">
      <c r="D42007" s="10"/>
      <c r="E42007" s="10"/>
      <c r="G42007" s="81"/>
      <c r="AU42007" s="25"/>
    </row>
    <row r="42008">
      <c r="D42008" s="10"/>
      <c r="E42008" s="10"/>
      <c r="G42008" s="81"/>
      <c r="AU42008" s="25"/>
    </row>
    <row r="42009">
      <c r="D42009" s="10"/>
      <c r="E42009" s="10"/>
      <c r="G42009" s="81"/>
      <c r="AU42009" s="25"/>
    </row>
    <row r="42010">
      <c r="D42010" s="10"/>
      <c r="E42010" s="10"/>
      <c r="G42010" s="81"/>
      <c r="AU42010" s="25"/>
    </row>
    <row r="42011">
      <c r="D42011" s="10"/>
      <c r="E42011" s="10"/>
      <c r="G42011" s="81"/>
      <c r="AU42011" s="25"/>
    </row>
    <row r="42012">
      <c r="D42012" s="10"/>
      <c r="E42012" s="10"/>
      <c r="G42012" s="81"/>
      <c r="AU42012" s="25"/>
    </row>
    <row r="42013">
      <c r="D42013" s="10"/>
      <c r="E42013" s="10"/>
      <c r="G42013" s="81"/>
      <c r="AU42013" s="25"/>
    </row>
    <row r="42014">
      <c r="D42014" s="10"/>
      <c r="E42014" s="10"/>
      <c r="G42014" s="81"/>
      <c r="AU42014" s="25"/>
    </row>
    <row r="42015">
      <c r="D42015" s="10"/>
      <c r="E42015" s="10"/>
      <c r="G42015" s="81"/>
      <c r="AU42015" s="25"/>
    </row>
    <row r="42016">
      <c r="D42016" s="10"/>
      <c r="E42016" s="10"/>
      <c r="G42016" s="81"/>
      <c r="AU42016" s="25"/>
    </row>
    <row r="42017">
      <c r="D42017" s="10"/>
      <c r="E42017" s="10"/>
      <c r="G42017" s="81"/>
      <c r="AU42017" s="25"/>
    </row>
    <row r="42018">
      <c r="D42018" s="10"/>
      <c r="E42018" s="10"/>
      <c r="G42018" s="81"/>
      <c r="AU42018" s="25"/>
    </row>
    <row r="42019">
      <c r="D42019" s="10"/>
      <c r="E42019" s="10"/>
      <c r="G42019" s="81"/>
      <c r="AU42019" s="25"/>
    </row>
    <row r="42020">
      <c r="D42020" s="10"/>
      <c r="E42020" s="10"/>
      <c r="G42020" s="81"/>
      <c r="AU42020" s="25"/>
    </row>
    <row r="42021">
      <c r="D42021" s="10"/>
      <c r="E42021" s="10"/>
      <c r="G42021" s="81"/>
      <c r="AU42021" s="25"/>
    </row>
    <row r="42022">
      <c r="D42022" s="10"/>
      <c r="E42022" s="10"/>
      <c r="G42022" s="81"/>
      <c r="AU42022" s="25"/>
    </row>
    <row r="42023">
      <c r="D42023" s="10"/>
      <c r="E42023" s="10"/>
      <c r="G42023" s="81"/>
      <c r="AU42023" s="25"/>
    </row>
    <row r="42024">
      <c r="D42024" s="10"/>
      <c r="E42024" s="10"/>
      <c r="G42024" s="81"/>
      <c r="AU42024" s="25"/>
    </row>
    <row r="42025">
      <c r="D42025" s="10"/>
      <c r="E42025" s="10"/>
      <c r="G42025" s="81"/>
      <c r="AU42025" s="25"/>
    </row>
    <row r="42026">
      <c r="D42026" s="10"/>
      <c r="E42026" s="10"/>
      <c r="G42026" s="81"/>
      <c r="AU42026" s="25"/>
    </row>
    <row r="42027">
      <c r="D42027" s="10"/>
      <c r="E42027" s="10"/>
      <c r="G42027" s="81"/>
      <c r="AU42027" s="25"/>
    </row>
    <row r="42028">
      <c r="D42028" s="10"/>
      <c r="E42028" s="10"/>
      <c r="G42028" s="81"/>
      <c r="AU42028" s="25"/>
    </row>
    <row r="42029">
      <c r="D42029" s="10"/>
      <c r="E42029" s="10"/>
      <c r="G42029" s="81"/>
      <c r="AU42029" s="25"/>
    </row>
    <row r="42030">
      <c r="D42030" s="10"/>
      <c r="E42030" s="10"/>
      <c r="G42030" s="81"/>
      <c r="AU42030" s="25"/>
    </row>
    <row r="42031">
      <c r="D42031" s="10"/>
      <c r="E42031" s="10"/>
      <c r="G42031" s="81"/>
      <c r="AU42031" s="25"/>
    </row>
    <row r="42032">
      <c r="D42032" s="10"/>
      <c r="E42032" s="10"/>
      <c r="G42032" s="81"/>
      <c r="AU42032" s="25"/>
    </row>
    <row r="42033">
      <c r="D42033" s="10"/>
      <c r="E42033" s="10"/>
      <c r="G42033" s="81"/>
      <c r="AU42033" s="25"/>
    </row>
    <row r="42034">
      <c r="D42034" s="10"/>
      <c r="E42034" s="10"/>
      <c r="G42034" s="81"/>
      <c r="AU42034" s="25"/>
    </row>
    <row r="42035">
      <c r="D42035" s="10"/>
      <c r="E42035" s="10"/>
      <c r="G42035" s="81"/>
      <c r="AU42035" s="25"/>
    </row>
    <row r="42036">
      <c r="D42036" s="10"/>
      <c r="E42036" s="10"/>
      <c r="G42036" s="81"/>
      <c r="AU42036" s="25"/>
    </row>
    <row r="42037">
      <c r="D42037" s="10"/>
      <c r="E42037" s="10"/>
      <c r="G42037" s="81"/>
      <c r="AU42037" s="25"/>
    </row>
    <row r="42038">
      <c r="D42038" s="10"/>
      <c r="E42038" s="10"/>
      <c r="G42038" s="81"/>
      <c r="AU42038" s="25"/>
    </row>
    <row r="42039">
      <c r="D42039" s="10"/>
      <c r="E42039" s="10"/>
      <c r="G42039" s="81"/>
      <c r="AU42039" s="25"/>
    </row>
    <row r="42040">
      <c r="D42040" s="10"/>
      <c r="E42040" s="10"/>
      <c r="G42040" s="81"/>
      <c r="AU42040" s="25"/>
    </row>
    <row r="42041">
      <c r="D42041" s="10"/>
      <c r="E42041" s="10"/>
      <c r="G42041" s="81"/>
      <c r="AU42041" s="25"/>
    </row>
    <row r="42042">
      <c r="D42042" s="10"/>
      <c r="E42042" s="10"/>
      <c r="G42042" s="81"/>
      <c r="AU42042" s="25"/>
    </row>
    <row r="42043">
      <c r="D42043" s="10"/>
      <c r="E42043" s="10"/>
      <c r="G42043" s="81"/>
      <c r="AU42043" s="25"/>
    </row>
    <row r="42044">
      <c r="D42044" s="10"/>
      <c r="E42044" s="10"/>
      <c r="G42044" s="81"/>
      <c r="AU42044" s="25"/>
    </row>
    <row r="42045">
      <c r="D42045" s="10"/>
      <c r="E42045" s="10"/>
      <c r="G42045" s="81"/>
      <c r="AU42045" s="25"/>
    </row>
    <row r="42046">
      <c r="D42046" s="10"/>
      <c r="E42046" s="10"/>
      <c r="G42046" s="81"/>
      <c r="AU42046" s="25"/>
    </row>
    <row r="42047">
      <c r="D42047" s="10"/>
      <c r="E42047" s="10"/>
      <c r="G42047" s="81"/>
      <c r="AU42047" s="25"/>
    </row>
    <row r="42048">
      <c r="D42048" s="10"/>
      <c r="E42048" s="10"/>
      <c r="G42048" s="81"/>
      <c r="AU42048" s="25"/>
    </row>
    <row r="42049">
      <c r="D42049" s="10"/>
      <c r="E42049" s="10"/>
      <c r="G42049" s="81"/>
      <c r="AU42049" s="25"/>
    </row>
    <row r="42050">
      <c r="D42050" s="10"/>
      <c r="E42050" s="10"/>
      <c r="G42050" s="81"/>
      <c r="AU42050" s="25"/>
    </row>
    <row r="42051">
      <c r="D42051" s="10"/>
      <c r="E42051" s="10"/>
      <c r="G42051" s="81"/>
      <c r="AU42051" s="25"/>
    </row>
    <row r="42052">
      <c r="D42052" s="10"/>
      <c r="E42052" s="10"/>
      <c r="G42052" s="81"/>
      <c r="AU42052" s="25"/>
    </row>
    <row r="42053">
      <c r="D42053" s="10"/>
      <c r="E42053" s="10"/>
      <c r="G42053" s="81"/>
      <c r="AU42053" s="25"/>
    </row>
    <row r="42054">
      <c r="D42054" s="10"/>
      <c r="E42054" s="10"/>
      <c r="G42054" s="81"/>
      <c r="AU42054" s="25"/>
    </row>
    <row r="42055">
      <c r="D42055" s="10"/>
      <c r="E42055" s="10"/>
      <c r="G42055" s="81"/>
      <c r="AU42055" s="25"/>
    </row>
    <row r="42056">
      <c r="D42056" s="10"/>
      <c r="E42056" s="10"/>
      <c r="G42056" s="81"/>
      <c r="AU42056" s="25"/>
    </row>
    <row r="42057">
      <c r="D42057" s="10"/>
      <c r="E42057" s="10"/>
      <c r="G42057" s="81"/>
      <c r="AU42057" s="25"/>
    </row>
    <row r="42058">
      <c r="D42058" s="10"/>
      <c r="E42058" s="10"/>
      <c r="G42058" s="81"/>
      <c r="AU42058" s="25"/>
    </row>
    <row r="42059">
      <c r="D42059" s="10"/>
      <c r="E42059" s="10"/>
      <c r="G42059" s="81"/>
      <c r="AU42059" s="25"/>
    </row>
    <row r="42060">
      <c r="D42060" s="10"/>
      <c r="E42060" s="10"/>
      <c r="G42060" s="81"/>
      <c r="AU42060" s="25"/>
    </row>
    <row r="42061">
      <c r="D42061" s="10"/>
      <c r="E42061" s="10"/>
      <c r="G42061" s="81"/>
      <c r="AU42061" s="25"/>
    </row>
    <row r="42062">
      <c r="D42062" s="10"/>
      <c r="E42062" s="10"/>
      <c r="G42062" s="81"/>
      <c r="AU42062" s="25"/>
    </row>
    <row r="42063">
      <c r="D42063" s="10"/>
      <c r="E42063" s="10"/>
      <c r="G42063" s="81"/>
      <c r="AU42063" s="25"/>
    </row>
    <row r="42064">
      <c r="D42064" s="10"/>
      <c r="E42064" s="10"/>
      <c r="G42064" s="81"/>
      <c r="AU42064" s="25"/>
    </row>
    <row r="42065">
      <c r="D42065" s="10"/>
      <c r="E42065" s="10"/>
      <c r="G42065" s="81"/>
      <c r="AU42065" s="25"/>
    </row>
    <row r="42066">
      <c r="D42066" s="10"/>
      <c r="E42066" s="10"/>
      <c r="G42066" s="81"/>
      <c r="AU42066" s="25"/>
    </row>
    <row r="42067">
      <c r="D42067" s="10"/>
      <c r="E42067" s="10"/>
      <c r="G42067" s="81"/>
      <c r="AU42067" s="25"/>
    </row>
    <row r="42068">
      <c r="D42068" s="10"/>
      <c r="E42068" s="10"/>
      <c r="G42068" s="81"/>
      <c r="AU42068" s="25"/>
    </row>
    <row r="42069">
      <c r="D42069" s="10"/>
      <c r="E42069" s="10"/>
      <c r="G42069" s="81"/>
      <c r="AU42069" s="25"/>
    </row>
    <row r="42070">
      <c r="D42070" s="10"/>
      <c r="E42070" s="10"/>
      <c r="G42070" s="81"/>
      <c r="AU42070" s="25"/>
    </row>
    <row r="42071">
      <c r="D42071" s="10"/>
      <c r="E42071" s="10"/>
      <c r="G42071" s="81"/>
      <c r="AU42071" s="25"/>
    </row>
    <row r="42072">
      <c r="D42072" s="10"/>
      <c r="E42072" s="10"/>
      <c r="G42072" s="81"/>
      <c r="AU42072" s="25"/>
    </row>
    <row r="42073">
      <c r="D42073" s="10"/>
      <c r="E42073" s="10"/>
      <c r="G42073" s="81"/>
      <c r="AU42073" s="25"/>
    </row>
    <row r="42074">
      <c r="D42074" s="10"/>
      <c r="E42074" s="10"/>
      <c r="G42074" s="81"/>
      <c r="AU42074" s="25"/>
    </row>
    <row r="42075">
      <c r="D42075" s="10"/>
      <c r="E42075" s="10"/>
      <c r="G42075" s="81"/>
      <c r="AU42075" s="25"/>
    </row>
    <row r="42076">
      <c r="D42076" s="10"/>
      <c r="E42076" s="10"/>
      <c r="G42076" s="81"/>
      <c r="AU42076" s="25"/>
    </row>
    <row r="42077">
      <c r="D42077" s="10"/>
      <c r="E42077" s="10"/>
      <c r="G42077" s="81"/>
      <c r="AU42077" s="25"/>
    </row>
    <row r="42078">
      <c r="D42078" s="10"/>
      <c r="E42078" s="10"/>
      <c r="G42078" s="81"/>
      <c r="AU42078" s="25"/>
    </row>
    <row r="42079">
      <c r="D42079" s="10"/>
      <c r="E42079" s="10"/>
      <c r="G42079" s="81"/>
      <c r="AU42079" s="25"/>
    </row>
    <row r="42080">
      <c r="D42080" s="10"/>
      <c r="E42080" s="10"/>
      <c r="G42080" s="81"/>
      <c r="AU42080" s="25"/>
    </row>
    <row r="42081">
      <c r="D42081" s="10"/>
      <c r="E42081" s="10"/>
      <c r="G42081" s="81"/>
      <c r="AU42081" s="25"/>
    </row>
    <row r="42082">
      <c r="D42082" s="10"/>
      <c r="E42082" s="10"/>
      <c r="G42082" s="81"/>
      <c r="AU42082" s="25"/>
    </row>
    <row r="42083">
      <c r="D42083" s="10"/>
      <c r="E42083" s="10"/>
      <c r="G42083" s="81"/>
      <c r="AU42083" s="25"/>
    </row>
    <row r="42084">
      <c r="D42084" s="10"/>
      <c r="E42084" s="10"/>
      <c r="G42084" s="81"/>
      <c r="AU42084" s="25"/>
    </row>
    <row r="42085">
      <c r="D42085" s="10"/>
      <c r="E42085" s="10"/>
      <c r="G42085" s="81"/>
      <c r="AU42085" s="25"/>
    </row>
    <row r="42086">
      <c r="D42086" s="10"/>
      <c r="E42086" s="10"/>
      <c r="G42086" s="81"/>
      <c r="AU42086" s="25"/>
    </row>
    <row r="42087">
      <c r="D42087" s="10"/>
      <c r="E42087" s="10"/>
      <c r="G42087" s="81"/>
      <c r="AU42087" s="25"/>
    </row>
    <row r="42088">
      <c r="D42088" s="10"/>
      <c r="E42088" s="10"/>
      <c r="G42088" s="81"/>
      <c r="AU42088" s="25"/>
    </row>
    <row r="42089">
      <c r="D42089" s="10"/>
      <c r="E42089" s="10"/>
      <c r="G42089" s="81"/>
      <c r="AU42089" s="25"/>
    </row>
    <row r="42090">
      <c r="D42090" s="10"/>
      <c r="E42090" s="10"/>
      <c r="G42090" s="81"/>
      <c r="AU42090" s="25"/>
    </row>
    <row r="42091">
      <c r="D42091" s="10"/>
      <c r="E42091" s="10"/>
      <c r="G42091" s="81"/>
      <c r="AU42091" s="25"/>
    </row>
    <row r="42092">
      <c r="D42092" s="10"/>
      <c r="E42092" s="10"/>
      <c r="G42092" s="81"/>
      <c r="AU42092" s="25"/>
    </row>
    <row r="42093">
      <c r="D42093" s="10"/>
      <c r="E42093" s="10"/>
      <c r="G42093" s="81"/>
      <c r="AU42093" s="25"/>
    </row>
    <row r="42094">
      <c r="D42094" s="10"/>
      <c r="E42094" s="10"/>
      <c r="G42094" s="81"/>
      <c r="AU42094" s="25"/>
    </row>
    <row r="42095">
      <c r="D42095" s="10"/>
      <c r="E42095" s="10"/>
      <c r="G42095" s="81"/>
      <c r="AU42095" s="25"/>
    </row>
    <row r="42096">
      <c r="D42096" s="10"/>
      <c r="E42096" s="10"/>
      <c r="G42096" s="81"/>
      <c r="AU42096" s="25"/>
    </row>
    <row r="42097">
      <c r="D42097" s="10"/>
      <c r="E42097" s="10"/>
      <c r="G42097" s="81"/>
      <c r="AU42097" s="25"/>
    </row>
    <row r="42098">
      <c r="D42098" s="10"/>
      <c r="E42098" s="10"/>
      <c r="G42098" s="81"/>
      <c r="AU42098" s="25"/>
    </row>
    <row r="42099">
      <c r="D42099" s="10"/>
      <c r="E42099" s="10"/>
      <c r="G42099" s="81"/>
      <c r="AU42099" s="25"/>
    </row>
    <row r="42100">
      <c r="D42100" s="10"/>
      <c r="E42100" s="10"/>
      <c r="G42100" s="81"/>
      <c r="AU42100" s="25"/>
    </row>
    <row r="42101">
      <c r="D42101" s="10"/>
      <c r="E42101" s="10"/>
      <c r="G42101" s="81"/>
      <c r="AU42101" s="25"/>
    </row>
    <row r="42102">
      <c r="D42102" s="10"/>
      <c r="E42102" s="10"/>
      <c r="G42102" s="81"/>
      <c r="AU42102" s="25"/>
    </row>
    <row r="42103">
      <c r="D42103" s="10"/>
      <c r="E42103" s="10"/>
      <c r="G42103" s="81"/>
      <c r="AU42103" s="25"/>
    </row>
    <row r="42104">
      <c r="D42104" s="10"/>
      <c r="E42104" s="10"/>
      <c r="G42104" s="81"/>
      <c r="AU42104" s="25"/>
    </row>
    <row r="42105">
      <c r="D42105" s="10"/>
      <c r="E42105" s="10"/>
      <c r="G42105" s="81"/>
      <c r="AU42105" s="25"/>
    </row>
    <row r="42106">
      <c r="D42106" s="10"/>
      <c r="E42106" s="10"/>
      <c r="G42106" s="81"/>
      <c r="AU42106" s="25"/>
    </row>
    <row r="42107">
      <c r="D42107" s="10"/>
      <c r="E42107" s="10"/>
      <c r="G42107" s="81"/>
      <c r="AU42107" s="25"/>
    </row>
    <row r="42108">
      <c r="D42108" s="10"/>
      <c r="E42108" s="10"/>
      <c r="G42108" s="81"/>
      <c r="AU42108" s="25"/>
    </row>
    <row r="42109">
      <c r="D42109" s="10"/>
      <c r="E42109" s="10"/>
      <c r="G42109" s="81"/>
      <c r="AU42109" s="25"/>
    </row>
    <row r="42110">
      <c r="D42110" s="10"/>
      <c r="E42110" s="10"/>
      <c r="G42110" s="81"/>
      <c r="AU42110" s="25"/>
    </row>
    <row r="42111">
      <c r="D42111" s="10"/>
      <c r="E42111" s="10"/>
      <c r="G42111" s="81"/>
      <c r="AU42111" s="25"/>
    </row>
    <row r="42112">
      <c r="D42112" s="10"/>
      <c r="E42112" s="10"/>
      <c r="G42112" s="81"/>
      <c r="AU42112" s="25"/>
    </row>
    <row r="42113">
      <c r="D42113" s="10"/>
      <c r="E42113" s="10"/>
      <c r="G42113" s="81"/>
      <c r="AU42113" s="25"/>
    </row>
    <row r="42114">
      <c r="D42114" s="10"/>
      <c r="E42114" s="10"/>
      <c r="G42114" s="81"/>
      <c r="AU42114" s="25"/>
    </row>
    <row r="42115">
      <c r="D42115" s="10"/>
      <c r="E42115" s="10"/>
      <c r="G42115" s="81"/>
      <c r="AU42115" s="25"/>
    </row>
    <row r="42116">
      <c r="D42116" s="10"/>
      <c r="E42116" s="10"/>
      <c r="G42116" s="81"/>
      <c r="AU42116" s="25"/>
    </row>
    <row r="42117">
      <c r="D42117" s="10"/>
      <c r="E42117" s="10"/>
      <c r="G42117" s="81"/>
      <c r="AU42117" s="25"/>
    </row>
    <row r="42118">
      <c r="D42118" s="10"/>
      <c r="E42118" s="10"/>
      <c r="G42118" s="81"/>
      <c r="AU42118" s="25"/>
    </row>
    <row r="42119">
      <c r="D42119" s="10"/>
      <c r="E42119" s="10"/>
      <c r="G42119" s="81"/>
      <c r="AU42119" s="25"/>
    </row>
    <row r="42120">
      <c r="D42120" s="10"/>
      <c r="E42120" s="10"/>
      <c r="G42120" s="81"/>
      <c r="AU42120" s="25"/>
    </row>
    <row r="42121">
      <c r="D42121" s="10"/>
      <c r="E42121" s="10"/>
      <c r="G42121" s="81"/>
      <c r="AU42121" s="25"/>
    </row>
    <row r="42122">
      <c r="D42122" s="10"/>
      <c r="E42122" s="10"/>
      <c r="G42122" s="81"/>
      <c r="AU42122" s="25"/>
    </row>
    <row r="42123">
      <c r="D42123" s="10"/>
      <c r="E42123" s="10"/>
      <c r="G42123" s="81"/>
      <c r="AU42123" s="25"/>
    </row>
    <row r="42124">
      <c r="D42124" s="10"/>
      <c r="E42124" s="10"/>
      <c r="G42124" s="81"/>
      <c r="AU42124" s="25"/>
    </row>
    <row r="42125">
      <c r="D42125" s="10"/>
      <c r="E42125" s="10"/>
      <c r="G42125" s="81"/>
      <c r="AU42125" s="25"/>
    </row>
    <row r="42126">
      <c r="D42126" s="10"/>
      <c r="E42126" s="10"/>
      <c r="G42126" s="81"/>
      <c r="AU42126" s="25"/>
    </row>
    <row r="42127">
      <c r="D42127" s="10"/>
      <c r="E42127" s="10"/>
      <c r="G42127" s="81"/>
      <c r="AU42127" s="25"/>
    </row>
    <row r="42128">
      <c r="D42128" s="10"/>
      <c r="E42128" s="10"/>
      <c r="G42128" s="81"/>
      <c r="AU42128" s="25"/>
    </row>
    <row r="42129">
      <c r="D42129" s="10"/>
      <c r="E42129" s="10"/>
      <c r="G42129" s="81"/>
      <c r="AU42129" s="25"/>
    </row>
    <row r="42130">
      <c r="D42130" s="10"/>
      <c r="E42130" s="10"/>
      <c r="G42130" s="81"/>
      <c r="AU42130" s="25"/>
    </row>
    <row r="42131">
      <c r="D42131" s="10"/>
      <c r="E42131" s="10"/>
      <c r="G42131" s="81"/>
      <c r="AU42131" s="25"/>
    </row>
    <row r="42132">
      <c r="D42132" s="10"/>
      <c r="E42132" s="10"/>
      <c r="G42132" s="81"/>
      <c r="AU42132" s="25"/>
    </row>
    <row r="42133">
      <c r="D42133" s="10"/>
      <c r="E42133" s="10"/>
      <c r="G42133" s="81"/>
      <c r="AU42133" s="25"/>
    </row>
    <row r="42134">
      <c r="D42134" s="10"/>
      <c r="E42134" s="10"/>
      <c r="G42134" s="81"/>
      <c r="AU42134" s="25"/>
    </row>
    <row r="42135">
      <c r="D42135" s="10"/>
      <c r="E42135" s="10"/>
      <c r="G42135" s="81"/>
      <c r="AU42135" s="25"/>
    </row>
    <row r="42136">
      <c r="D42136" s="10"/>
      <c r="E42136" s="10"/>
      <c r="G42136" s="81"/>
      <c r="AU42136" s="25"/>
    </row>
    <row r="42137">
      <c r="D42137" s="10"/>
      <c r="E42137" s="10"/>
      <c r="G42137" s="81"/>
      <c r="AU42137" s="25"/>
    </row>
    <row r="42138">
      <c r="D42138" s="10"/>
      <c r="E42138" s="10"/>
      <c r="G42138" s="81"/>
      <c r="AU42138" s="25"/>
    </row>
    <row r="42139">
      <c r="D42139" s="10"/>
      <c r="E42139" s="10"/>
      <c r="G42139" s="81"/>
      <c r="AU42139" s="25"/>
    </row>
    <row r="42140">
      <c r="D42140" s="10"/>
      <c r="E42140" s="10"/>
      <c r="G42140" s="81"/>
      <c r="AU42140" s="25"/>
    </row>
    <row r="42141">
      <c r="D42141" s="10"/>
      <c r="E42141" s="10"/>
      <c r="G42141" s="81"/>
      <c r="AU42141" s="25"/>
    </row>
    <row r="42142">
      <c r="D42142" s="10"/>
      <c r="E42142" s="10"/>
      <c r="G42142" s="81"/>
      <c r="AU42142" s="25"/>
    </row>
    <row r="42143">
      <c r="D42143" s="10"/>
      <c r="E42143" s="10"/>
      <c r="G42143" s="81"/>
      <c r="AU42143" s="25"/>
    </row>
    <row r="42144">
      <c r="D42144" s="10"/>
      <c r="E42144" s="10"/>
      <c r="G42144" s="81"/>
      <c r="AU42144" s="25"/>
    </row>
    <row r="42145">
      <c r="D42145" s="10"/>
      <c r="E42145" s="10"/>
      <c r="G42145" s="81"/>
      <c r="AU42145" s="25"/>
    </row>
    <row r="42146">
      <c r="D42146" s="10"/>
      <c r="E42146" s="10"/>
      <c r="G42146" s="81"/>
      <c r="AU42146" s="25"/>
    </row>
    <row r="42147">
      <c r="D42147" s="10"/>
      <c r="E42147" s="10"/>
      <c r="G42147" s="81"/>
      <c r="AU42147" s="25"/>
    </row>
    <row r="42148">
      <c r="D42148" s="10"/>
      <c r="E42148" s="10"/>
      <c r="G42148" s="81"/>
      <c r="AU42148" s="25"/>
    </row>
    <row r="42149">
      <c r="D42149" s="10"/>
      <c r="E42149" s="10"/>
      <c r="G42149" s="81"/>
      <c r="AU42149" s="25"/>
    </row>
    <row r="42150">
      <c r="D42150" s="10"/>
      <c r="E42150" s="10"/>
      <c r="G42150" s="81"/>
      <c r="AU42150" s="25"/>
    </row>
    <row r="42151">
      <c r="D42151" s="10"/>
      <c r="E42151" s="10"/>
      <c r="G42151" s="81"/>
      <c r="AU42151" s="25"/>
    </row>
    <row r="42152">
      <c r="D42152" s="10"/>
      <c r="E42152" s="10"/>
      <c r="G42152" s="81"/>
      <c r="AU42152" s="25"/>
    </row>
    <row r="42153">
      <c r="D42153" s="10"/>
      <c r="E42153" s="10"/>
      <c r="G42153" s="81"/>
      <c r="AU42153" s="25"/>
    </row>
    <row r="42154">
      <c r="D42154" s="10"/>
      <c r="E42154" s="10"/>
      <c r="G42154" s="81"/>
      <c r="AU42154" s="25"/>
    </row>
    <row r="42155">
      <c r="D42155" s="10"/>
      <c r="E42155" s="10"/>
      <c r="G42155" s="81"/>
      <c r="AU42155" s="25"/>
    </row>
    <row r="42156">
      <c r="D42156" s="10"/>
      <c r="E42156" s="10"/>
      <c r="G42156" s="81"/>
      <c r="AU42156" s="25"/>
    </row>
    <row r="42157">
      <c r="D42157" s="10"/>
      <c r="E42157" s="10"/>
      <c r="G42157" s="81"/>
      <c r="AU42157" s="25"/>
    </row>
    <row r="42158">
      <c r="D42158" s="10"/>
      <c r="E42158" s="10"/>
      <c r="G42158" s="81"/>
      <c r="AU42158" s="25"/>
    </row>
    <row r="42159">
      <c r="D42159" s="10"/>
      <c r="E42159" s="10"/>
      <c r="G42159" s="81"/>
      <c r="AU42159" s="25"/>
    </row>
    <row r="42160">
      <c r="D42160" s="10"/>
      <c r="E42160" s="10"/>
      <c r="G42160" s="81"/>
      <c r="AU42160" s="25"/>
    </row>
    <row r="42161">
      <c r="D42161" s="10"/>
      <c r="E42161" s="10"/>
      <c r="G42161" s="81"/>
      <c r="AU42161" s="25"/>
    </row>
    <row r="42162">
      <c r="D42162" s="10"/>
      <c r="E42162" s="10"/>
      <c r="G42162" s="81"/>
      <c r="AU42162" s="25"/>
    </row>
    <row r="42163">
      <c r="D42163" s="10"/>
      <c r="E42163" s="10"/>
      <c r="G42163" s="81"/>
      <c r="AU42163" s="25"/>
    </row>
    <row r="42164">
      <c r="D42164" s="10"/>
      <c r="E42164" s="10"/>
      <c r="G42164" s="81"/>
      <c r="AU42164" s="25"/>
    </row>
    <row r="42165">
      <c r="D42165" s="10"/>
      <c r="E42165" s="10"/>
      <c r="G42165" s="81"/>
      <c r="AU42165" s="25"/>
    </row>
    <row r="42166">
      <c r="D42166" s="10"/>
      <c r="E42166" s="10"/>
      <c r="G42166" s="81"/>
      <c r="AU42166" s="25"/>
    </row>
    <row r="42167">
      <c r="D42167" s="10"/>
      <c r="E42167" s="10"/>
      <c r="G42167" s="81"/>
      <c r="AU42167" s="25"/>
    </row>
    <row r="42168">
      <c r="D42168" s="10"/>
      <c r="E42168" s="10"/>
      <c r="G42168" s="81"/>
      <c r="AU42168" s="25"/>
    </row>
    <row r="42169">
      <c r="D42169" s="10"/>
      <c r="E42169" s="10"/>
      <c r="G42169" s="81"/>
      <c r="AU42169" s="25"/>
    </row>
    <row r="42170">
      <c r="D42170" s="10"/>
      <c r="E42170" s="10"/>
      <c r="G42170" s="81"/>
      <c r="AU42170" s="25"/>
    </row>
    <row r="42171">
      <c r="D42171" s="10"/>
      <c r="E42171" s="10"/>
      <c r="G42171" s="81"/>
      <c r="AU42171" s="25"/>
    </row>
    <row r="42172">
      <c r="D42172" s="10"/>
      <c r="E42172" s="10"/>
      <c r="G42172" s="81"/>
      <c r="AU42172" s="25"/>
    </row>
    <row r="42173">
      <c r="D42173" s="10"/>
      <c r="E42173" s="10"/>
      <c r="G42173" s="81"/>
      <c r="AU42173" s="25"/>
    </row>
    <row r="42174">
      <c r="D42174" s="10"/>
      <c r="E42174" s="10"/>
      <c r="G42174" s="81"/>
      <c r="AU42174" s="25"/>
    </row>
    <row r="42175">
      <c r="D42175" s="10"/>
      <c r="E42175" s="10"/>
      <c r="G42175" s="81"/>
      <c r="AU42175" s="25"/>
    </row>
    <row r="42176">
      <c r="D42176" s="10"/>
      <c r="E42176" s="10"/>
      <c r="G42176" s="81"/>
      <c r="AU42176" s="25"/>
    </row>
    <row r="42177">
      <c r="D42177" s="10"/>
      <c r="E42177" s="10"/>
      <c r="G42177" s="81"/>
      <c r="AU42177" s="25"/>
    </row>
    <row r="42178">
      <c r="D42178" s="10"/>
      <c r="E42178" s="10"/>
      <c r="G42178" s="81"/>
      <c r="AU42178" s="25"/>
    </row>
    <row r="42179">
      <c r="D42179" s="10"/>
      <c r="E42179" s="10"/>
      <c r="G42179" s="81"/>
      <c r="AU42179" s="25"/>
    </row>
    <row r="42180">
      <c r="D42180" s="10"/>
      <c r="E42180" s="10"/>
      <c r="G42180" s="81"/>
      <c r="AU42180" s="25"/>
    </row>
    <row r="42181">
      <c r="D42181" s="10"/>
      <c r="E42181" s="10"/>
      <c r="G42181" s="81"/>
      <c r="AU42181" s="25"/>
    </row>
    <row r="42182">
      <c r="D42182" s="10"/>
      <c r="E42182" s="10"/>
      <c r="G42182" s="81"/>
      <c r="AU42182" s="25"/>
    </row>
    <row r="42183">
      <c r="D42183" s="10"/>
      <c r="E42183" s="10"/>
      <c r="G42183" s="81"/>
      <c r="AU42183" s="25"/>
    </row>
    <row r="42184">
      <c r="D42184" s="10"/>
      <c r="E42184" s="10"/>
      <c r="G42184" s="81"/>
      <c r="AU42184" s="25"/>
    </row>
    <row r="42185">
      <c r="D42185" s="10"/>
      <c r="E42185" s="10"/>
      <c r="G42185" s="81"/>
      <c r="AU42185" s="25"/>
    </row>
    <row r="42186">
      <c r="D42186" s="10"/>
      <c r="E42186" s="10"/>
      <c r="G42186" s="81"/>
      <c r="AU42186" s="25"/>
    </row>
    <row r="42187">
      <c r="D42187" s="10"/>
      <c r="E42187" s="10"/>
      <c r="G42187" s="81"/>
      <c r="AU42187" s="25"/>
    </row>
    <row r="42188">
      <c r="D42188" s="10"/>
      <c r="E42188" s="10"/>
      <c r="G42188" s="81"/>
      <c r="AU42188" s="25"/>
    </row>
    <row r="42189">
      <c r="D42189" s="10"/>
      <c r="E42189" s="10"/>
      <c r="G42189" s="81"/>
      <c r="AU42189" s="25"/>
    </row>
    <row r="42190">
      <c r="D42190" s="10"/>
      <c r="E42190" s="10"/>
      <c r="G42190" s="81"/>
      <c r="AU42190" s="25"/>
    </row>
    <row r="42191">
      <c r="D42191" s="10"/>
      <c r="E42191" s="10"/>
      <c r="G42191" s="81"/>
      <c r="AU42191" s="25"/>
    </row>
    <row r="42192">
      <c r="D42192" s="10"/>
      <c r="E42192" s="10"/>
      <c r="G42192" s="81"/>
      <c r="AU42192" s="25"/>
    </row>
    <row r="42193">
      <c r="D42193" s="10"/>
      <c r="E42193" s="10"/>
      <c r="G42193" s="81"/>
      <c r="AU42193" s="25"/>
    </row>
    <row r="42194">
      <c r="D42194" s="10"/>
      <c r="E42194" s="10"/>
      <c r="G42194" s="81"/>
      <c r="AU42194" s="25"/>
    </row>
    <row r="42195">
      <c r="D42195" s="10"/>
      <c r="E42195" s="10"/>
      <c r="G42195" s="81"/>
      <c r="AU42195" s="25"/>
    </row>
    <row r="42196">
      <c r="D42196" s="10"/>
      <c r="E42196" s="10"/>
      <c r="G42196" s="81"/>
      <c r="AU42196" s="25"/>
    </row>
    <row r="42197">
      <c r="D42197" s="10"/>
      <c r="E42197" s="10"/>
      <c r="G42197" s="81"/>
      <c r="AU42197" s="25"/>
    </row>
    <row r="42198">
      <c r="D42198" s="10"/>
      <c r="E42198" s="10"/>
      <c r="G42198" s="81"/>
      <c r="AU42198" s="25"/>
    </row>
    <row r="42199">
      <c r="D42199" s="10"/>
      <c r="E42199" s="10"/>
      <c r="G42199" s="81"/>
      <c r="AU42199" s="25"/>
    </row>
    <row r="42200">
      <c r="D42200" s="10"/>
      <c r="E42200" s="10"/>
      <c r="G42200" s="81"/>
      <c r="AU42200" s="25"/>
    </row>
    <row r="42201">
      <c r="D42201" s="10"/>
      <c r="E42201" s="10"/>
      <c r="G42201" s="81"/>
      <c r="AU42201" s="25"/>
    </row>
    <row r="42202">
      <c r="D42202" s="10"/>
      <c r="E42202" s="10"/>
      <c r="G42202" s="81"/>
      <c r="AU42202" s="25"/>
    </row>
    <row r="42203">
      <c r="D42203" s="10"/>
      <c r="E42203" s="10"/>
      <c r="G42203" s="81"/>
      <c r="AU42203" s="25"/>
    </row>
    <row r="42204">
      <c r="D42204" s="10"/>
      <c r="E42204" s="10"/>
      <c r="G42204" s="81"/>
      <c r="AU42204" s="25"/>
    </row>
    <row r="42205">
      <c r="D42205" s="10"/>
      <c r="E42205" s="10"/>
      <c r="G42205" s="81"/>
      <c r="AU42205" s="25"/>
    </row>
    <row r="42206">
      <c r="D42206" s="10"/>
      <c r="E42206" s="10"/>
      <c r="G42206" s="81"/>
      <c r="AU42206" s="25"/>
    </row>
    <row r="42207">
      <c r="D42207" s="10"/>
      <c r="E42207" s="10"/>
      <c r="G42207" s="81"/>
      <c r="AU42207" s="25"/>
    </row>
    <row r="42208">
      <c r="D42208" s="10"/>
      <c r="E42208" s="10"/>
      <c r="G42208" s="81"/>
      <c r="AU42208" s="25"/>
    </row>
    <row r="42209">
      <c r="D42209" s="10"/>
      <c r="E42209" s="10"/>
      <c r="G42209" s="81"/>
      <c r="AU42209" s="25"/>
    </row>
    <row r="42210">
      <c r="D42210" s="10"/>
      <c r="E42210" s="10"/>
      <c r="G42210" s="81"/>
      <c r="AU42210" s="25"/>
    </row>
    <row r="42211">
      <c r="D42211" s="10"/>
      <c r="E42211" s="10"/>
      <c r="G42211" s="81"/>
      <c r="AU42211" s="25"/>
    </row>
    <row r="42212">
      <c r="D42212" s="10"/>
      <c r="E42212" s="10"/>
      <c r="G42212" s="81"/>
      <c r="AU42212" s="25"/>
    </row>
    <row r="42213">
      <c r="D42213" s="10"/>
      <c r="E42213" s="10"/>
      <c r="G42213" s="81"/>
      <c r="AU42213" s="25"/>
    </row>
    <row r="42214">
      <c r="D42214" s="10"/>
      <c r="E42214" s="10"/>
      <c r="G42214" s="81"/>
      <c r="AU42214" s="25"/>
    </row>
    <row r="42215">
      <c r="D42215" s="10"/>
      <c r="E42215" s="10"/>
      <c r="G42215" s="81"/>
      <c r="AU42215" s="25"/>
    </row>
    <row r="42216">
      <c r="D42216" s="10"/>
      <c r="E42216" s="10"/>
      <c r="G42216" s="81"/>
      <c r="AU42216" s="25"/>
    </row>
    <row r="42217">
      <c r="D42217" s="10"/>
      <c r="E42217" s="10"/>
      <c r="G42217" s="81"/>
      <c r="AU42217" s="25"/>
    </row>
    <row r="42218">
      <c r="D42218" s="10"/>
      <c r="E42218" s="10"/>
      <c r="G42218" s="81"/>
      <c r="AU42218" s="25"/>
    </row>
    <row r="42219">
      <c r="D42219" s="10"/>
      <c r="E42219" s="10"/>
      <c r="G42219" s="81"/>
      <c r="AU42219" s="25"/>
    </row>
    <row r="42220">
      <c r="D42220" s="10"/>
      <c r="E42220" s="10"/>
      <c r="G42220" s="81"/>
      <c r="AU42220" s="25"/>
    </row>
    <row r="42221">
      <c r="D42221" s="10"/>
      <c r="E42221" s="10"/>
      <c r="G42221" s="81"/>
      <c r="AU42221" s="25"/>
    </row>
    <row r="42222">
      <c r="D42222" s="10"/>
      <c r="E42222" s="10"/>
      <c r="G42222" s="81"/>
      <c r="AU42222" s="25"/>
    </row>
    <row r="42223">
      <c r="D42223" s="10"/>
      <c r="E42223" s="10"/>
      <c r="G42223" s="81"/>
      <c r="AU42223" s="25"/>
    </row>
    <row r="42224">
      <c r="D42224" s="10"/>
      <c r="E42224" s="10"/>
      <c r="G42224" s="81"/>
      <c r="AU42224" s="25"/>
    </row>
    <row r="42225">
      <c r="D42225" s="10"/>
      <c r="E42225" s="10"/>
      <c r="G42225" s="81"/>
      <c r="AU42225" s="25"/>
    </row>
    <row r="42226">
      <c r="D42226" s="10"/>
      <c r="E42226" s="10"/>
      <c r="G42226" s="81"/>
      <c r="AU42226" s="25"/>
    </row>
    <row r="42227">
      <c r="D42227" s="10"/>
      <c r="E42227" s="10"/>
      <c r="G42227" s="81"/>
      <c r="AU42227" s="25"/>
    </row>
    <row r="42228">
      <c r="D42228" s="10"/>
      <c r="E42228" s="10"/>
      <c r="G42228" s="81"/>
      <c r="AU42228" s="25"/>
    </row>
    <row r="42229">
      <c r="D42229" s="10"/>
      <c r="E42229" s="10"/>
      <c r="G42229" s="81"/>
      <c r="AU42229" s="25"/>
    </row>
    <row r="42230">
      <c r="D42230" s="10"/>
      <c r="E42230" s="10"/>
      <c r="G42230" s="81"/>
      <c r="AU42230" s="25"/>
    </row>
    <row r="42231">
      <c r="D42231" s="10"/>
      <c r="E42231" s="10"/>
      <c r="G42231" s="81"/>
      <c r="AU42231" s="25"/>
    </row>
    <row r="42232">
      <c r="D42232" s="10"/>
      <c r="E42232" s="10"/>
      <c r="G42232" s="81"/>
      <c r="AU42232" s="25"/>
    </row>
    <row r="42233">
      <c r="D42233" s="10"/>
      <c r="E42233" s="10"/>
      <c r="G42233" s="81"/>
      <c r="AU42233" s="25"/>
    </row>
    <row r="42234">
      <c r="D42234" s="10"/>
      <c r="E42234" s="10"/>
      <c r="G42234" s="81"/>
      <c r="AU42234" s="25"/>
    </row>
    <row r="42235">
      <c r="D42235" s="10"/>
      <c r="E42235" s="10"/>
      <c r="G42235" s="81"/>
      <c r="AU42235" s="25"/>
    </row>
    <row r="42236">
      <c r="D42236" s="10"/>
      <c r="E42236" s="10"/>
      <c r="G42236" s="81"/>
      <c r="AU42236" s="25"/>
    </row>
    <row r="42237">
      <c r="D42237" s="10"/>
      <c r="E42237" s="10"/>
      <c r="G42237" s="81"/>
      <c r="AU42237" s="25"/>
    </row>
    <row r="42238">
      <c r="D42238" s="10"/>
      <c r="E42238" s="10"/>
      <c r="G42238" s="81"/>
      <c r="AU42238" s="25"/>
    </row>
    <row r="42239">
      <c r="D42239" s="10"/>
      <c r="E42239" s="10"/>
      <c r="G42239" s="81"/>
      <c r="AU42239" s="25"/>
    </row>
    <row r="42240">
      <c r="D42240" s="10"/>
      <c r="E42240" s="10"/>
      <c r="G42240" s="81"/>
      <c r="AU42240" s="25"/>
    </row>
    <row r="42241">
      <c r="D42241" s="10"/>
      <c r="E42241" s="10"/>
      <c r="G42241" s="81"/>
      <c r="AU42241" s="25"/>
    </row>
    <row r="42242">
      <c r="D42242" s="10"/>
      <c r="E42242" s="10"/>
      <c r="G42242" s="81"/>
      <c r="AU42242" s="25"/>
    </row>
    <row r="42243">
      <c r="D42243" s="10"/>
      <c r="E42243" s="10"/>
      <c r="G42243" s="81"/>
      <c r="AU42243" s="25"/>
    </row>
    <row r="42244">
      <c r="D42244" s="10"/>
      <c r="E42244" s="10"/>
      <c r="G42244" s="81"/>
      <c r="AU42244" s="25"/>
    </row>
    <row r="42245">
      <c r="D42245" s="10"/>
      <c r="E42245" s="10"/>
      <c r="G42245" s="81"/>
      <c r="AU42245" s="25"/>
    </row>
    <row r="42246">
      <c r="D42246" s="10"/>
      <c r="E42246" s="10"/>
      <c r="G42246" s="81"/>
      <c r="AU42246" s="25"/>
    </row>
    <row r="42247">
      <c r="D42247" s="10"/>
      <c r="E42247" s="10"/>
      <c r="G42247" s="81"/>
      <c r="AU42247" s="25"/>
    </row>
    <row r="42248">
      <c r="D42248" s="10"/>
      <c r="E42248" s="10"/>
      <c r="G42248" s="81"/>
      <c r="AU42248" s="25"/>
    </row>
    <row r="42249">
      <c r="D42249" s="10"/>
      <c r="E42249" s="10"/>
      <c r="G42249" s="81"/>
      <c r="AU42249" s="25"/>
    </row>
    <row r="42250">
      <c r="D42250" s="10"/>
      <c r="E42250" s="10"/>
      <c r="G42250" s="81"/>
      <c r="AU42250" s="25"/>
    </row>
    <row r="42251">
      <c r="D42251" s="10"/>
      <c r="E42251" s="10"/>
      <c r="G42251" s="81"/>
      <c r="AU42251" s="25"/>
    </row>
    <row r="42252">
      <c r="D42252" s="10"/>
      <c r="E42252" s="10"/>
      <c r="G42252" s="81"/>
      <c r="AU42252" s="25"/>
    </row>
    <row r="42253">
      <c r="D42253" s="10"/>
      <c r="E42253" s="10"/>
      <c r="G42253" s="81"/>
      <c r="AU42253" s="25"/>
    </row>
    <row r="42254">
      <c r="D42254" s="10"/>
      <c r="E42254" s="10"/>
      <c r="G42254" s="81"/>
      <c r="AU42254" s="25"/>
    </row>
    <row r="42255">
      <c r="D42255" s="10"/>
      <c r="E42255" s="10"/>
      <c r="G42255" s="81"/>
      <c r="AU42255" s="25"/>
    </row>
    <row r="42256">
      <c r="D42256" s="10"/>
      <c r="E42256" s="10"/>
      <c r="G42256" s="81"/>
      <c r="AU42256" s="25"/>
    </row>
    <row r="42257">
      <c r="D42257" s="10"/>
      <c r="E42257" s="10"/>
      <c r="G42257" s="81"/>
      <c r="AU42257" s="25"/>
    </row>
    <row r="42258">
      <c r="D42258" s="10"/>
      <c r="E42258" s="10"/>
      <c r="G42258" s="81"/>
      <c r="AU42258" s="25"/>
    </row>
    <row r="42259">
      <c r="D42259" s="10"/>
      <c r="E42259" s="10"/>
      <c r="G42259" s="81"/>
      <c r="AU42259" s="25"/>
    </row>
    <row r="42260">
      <c r="D42260" s="10"/>
      <c r="E42260" s="10"/>
      <c r="G42260" s="81"/>
      <c r="AU42260" s="25"/>
    </row>
    <row r="42261">
      <c r="D42261" s="10"/>
      <c r="E42261" s="10"/>
      <c r="G42261" s="81"/>
      <c r="AU42261" s="25"/>
    </row>
    <row r="42262">
      <c r="D42262" s="10"/>
      <c r="E42262" s="10"/>
      <c r="G42262" s="81"/>
      <c r="AU42262" s="25"/>
    </row>
    <row r="42263">
      <c r="D42263" s="10"/>
      <c r="E42263" s="10"/>
      <c r="G42263" s="81"/>
      <c r="AU42263" s="25"/>
    </row>
    <row r="42264">
      <c r="D42264" s="10"/>
      <c r="E42264" s="10"/>
      <c r="G42264" s="81"/>
      <c r="AU42264" s="25"/>
    </row>
    <row r="42265">
      <c r="D42265" s="10"/>
      <c r="E42265" s="10"/>
      <c r="G42265" s="81"/>
      <c r="AU42265" s="25"/>
    </row>
    <row r="42266">
      <c r="D42266" s="10"/>
      <c r="E42266" s="10"/>
      <c r="G42266" s="81"/>
      <c r="AU42266" s="25"/>
    </row>
    <row r="42267">
      <c r="D42267" s="10"/>
      <c r="E42267" s="10"/>
      <c r="G42267" s="81"/>
      <c r="AU42267" s="25"/>
    </row>
    <row r="42268">
      <c r="D42268" s="10"/>
      <c r="E42268" s="10"/>
      <c r="G42268" s="81"/>
      <c r="AU42268" s="25"/>
    </row>
    <row r="42269">
      <c r="D42269" s="10"/>
      <c r="E42269" s="10"/>
      <c r="G42269" s="81"/>
      <c r="AU42269" s="25"/>
    </row>
    <row r="42270">
      <c r="D42270" s="10"/>
      <c r="E42270" s="10"/>
      <c r="G42270" s="81"/>
      <c r="AU42270" s="25"/>
    </row>
    <row r="42271">
      <c r="D42271" s="10"/>
      <c r="E42271" s="10"/>
      <c r="G42271" s="81"/>
      <c r="AU42271" s="25"/>
    </row>
    <row r="42272">
      <c r="D42272" s="10"/>
      <c r="E42272" s="10"/>
      <c r="G42272" s="81"/>
      <c r="AU42272" s="25"/>
    </row>
    <row r="42273">
      <c r="D42273" s="10"/>
      <c r="E42273" s="10"/>
      <c r="G42273" s="81"/>
      <c r="AU42273" s="25"/>
    </row>
    <row r="42274">
      <c r="D42274" s="10"/>
      <c r="E42274" s="10"/>
      <c r="G42274" s="81"/>
      <c r="AU42274" s="25"/>
    </row>
    <row r="42275">
      <c r="D42275" s="10"/>
      <c r="E42275" s="10"/>
      <c r="G42275" s="81"/>
      <c r="AU42275" s="25"/>
    </row>
    <row r="42276">
      <c r="D42276" s="10"/>
      <c r="E42276" s="10"/>
      <c r="G42276" s="81"/>
      <c r="AU42276" s="25"/>
    </row>
    <row r="42277">
      <c r="D42277" s="10"/>
      <c r="E42277" s="10"/>
      <c r="G42277" s="81"/>
      <c r="AU42277" s="25"/>
    </row>
    <row r="42278">
      <c r="D42278" s="10"/>
      <c r="E42278" s="10"/>
      <c r="G42278" s="81"/>
      <c r="AU42278" s="25"/>
    </row>
    <row r="42279">
      <c r="D42279" s="10"/>
      <c r="E42279" s="10"/>
      <c r="G42279" s="81"/>
      <c r="AU42279" s="25"/>
    </row>
    <row r="42280">
      <c r="D42280" s="10"/>
      <c r="E42280" s="10"/>
      <c r="G42280" s="81"/>
      <c r="AU42280" s="25"/>
    </row>
    <row r="42281">
      <c r="D42281" s="10"/>
      <c r="E42281" s="10"/>
      <c r="G42281" s="81"/>
      <c r="AU42281" s="25"/>
    </row>
    <row r="42282">
      <c r="D42282" s="10"/>
      <c r="E42282" s="10"/>
      <c r="G42282" s="81"/>
      <c r="AU42282" s="25"/>
    </row>
    <row r="42283">
      <c r="D42283" s="10"/>
      <c r="E42283" s="10"/>
      <c r="G42283" s="81"/>
      <c r="AU42283" s="25"/>
    </row>
    <row r="42284">
      <c r="D42284" s="10"/>
      <c r="E42284" s="10"/>
      <c r="G42284" s="81"/>
      <c r="AU42284" s="25"/>
    </row>
    <row r="42285">
      <c r="D42285" s="10"/>
      <c r="E42285" s="10"/>
      <c r="G42285" s="81"/>
      <c r="AU42285" s="25"/>
    </row>
    <row r="42286">
      <c r="D42286" s="10"/>
      <c r="E42286" s="10"/>
      <c r="G42286" s="81"/>
      <c r="AU42286" s="25"/>
    </row>
    <row r="42287">
      <c r="D42287" s="10"/>
      <c r="E42287" s="10"/>
      <c r="G42287" s="81"/>
      <c r="AU42287" s="25"/>
    </row>
    <row r="42288">
      <c r="D42288" s="10"/>
      <c r="E42288" s="10"/>
      <c r="G42288" s="81"/>
      <c r="AU42288" s="25"/>
    </row>
    <row r="42289">
      <c r="D42289" s="10"/>
      <c r="E42289" s="10"/>
      <c r="G42289" s="81"/>
      <c r="AU42289" s="25"/>
    </row>
    <row r="42290">
      <c r="D42290" s="10"/>
      <c r="E42290" s="10"/>
      <c r="G42290" s="81"/>
      <c r="AU42290" s="25"/>
    </row>
    <row r="42291">
      <c r="D42291" s="10"/>
      <c r="E42291" s="10"/>
      <c r="G42291" s="81"/>
      <c r="AU42291" s="25"/>
    </row>
    <row r="42292">
      <c r="D42292" s="10"/>
      <c r="E42292" s="10"/>
      <c r="G42292" s="81"/>
      <c r="AU42292" s="25"/>
    </row>
    <row r="42293">
      <c r="D42293" s="10"/>
      <c r="E42293" s="10"/>
      <c r="G42293" s="81"/>
      <c r="AU42293" s="25"/>
    </row>
    <row r="42294">
      <c r="D42294" s="10"/>
      <c r="E42294" s="10"/>
      <c r="G42294" s="81"/>
      <c r="AU42294" s="25"/>
    </row>
    <row r="42295">
      <c r="D42295" s="10"/>
      <c r="E42295" s="10"/>
      <c r="G42295" s="81"/>
      <c r="AU42295" s="25"/>
    </row>
    <row r="42296">
      <c r="D42296" s="10"/>
      <c r="E42296" s="10"/>
      <c r="G42296" s="81"/>
      <c r="AU42296" s="25"/>
    </row>
    <row r="42297">
      <c r="D42297" s="10"/>
      <c r="E42297" s="10"/>
      <c r="G42297" s="81"/>
      <c r="AU42297" s="25"/>
    </row>
    <row r="42298">
      <c r="D42298" s="10"/>
      <c r="E42298" s="10"/>
      <c r="G42298" s="81"/>
      <c r="AU42298" s="25"/>
    </row>
    <row r="42299">
      <c r="D42299" s="10"/>
      <c r="E42299" s="10"/>
      <c r="G42299" s="81"/>
      <c r="AU42299" s="25"/>
    </row>
    <row r="42300">
      <c r="D42300" s="10"/>
      <c r="E42300" s="10"/>
      <c r="G42300" s="81"/>
      <c r="AU42300" s="25"/>
    </row>
    <row r="42301">
      <c r="D42301" s="10"/>
      <c r="E42301" s="10"/>
      <c r="G42301" s="81"/>
      <c r="AU42301" s="25"/>
    </row>
    <row r="42302">
      <c r="D42302" s="10"/>
      <c r="E42302" s="10"/>
      <c r="G42302" s="81"/>
      <c r="AU42302" s="25"/>
    </row>
    <row r="42303">
      <c r="D42303" s="10"/>
      <c r="E42303" s="10"/>
      <c r="G42303" s="81"/>
      <c r="AU42303" s="25"/>
    </row>
    <row r="42304">
      <c r="D42304" s="10"/>
      <c r="E42304" s="10"/>
      <c r="G42304" s="81"/>
      <c r="AU42304" s="25"/>
    </row>
    <row r="42305">
      <c r="D42305" s="10"/>
      <c r="E42305" s="10"/>
      <c r="G42305" s="81"/>
      <c r="AU42305" s="25"/>
    </row>
    <row r="42306">
      <c r="D42306" s="10"/>
      <c r="E42306" s="10"/>
      <c r="G42306" s="81"/>
      <c r="AU42306" s="25"/>
    </row>
    <row r="42307">
      <c r="D42307" s="10"/>
      <c r="E42307" s="10"/>
      <c r="G42307" s="81"/>
      <c r="AU42307" s="25"/>
    </row>
    <row r="42308">
      <c r="D42308" s="10"/>
      <c r="E42308" s="10"/>
      <c r="G42308" s="81"/>
      <c r="AU42308" s="25"/>
    </row>
    <row r="42309">
      <c r="D42309" s="10"/>
      <c r="E42309" s="10"/>
      <c r="G42309" s="81"/>
      <c r="AU42309" s="25"/>
    </row>
    <row r="42310">
      <c r="D42310" s="10"/>
      <c r="E42310" s="10"/>
      <c r="G42310" s="81"/>
      <c r="AU42310" s="25"/>
    </row>
    <row r="42311">
      <c r="D42311" s="10"/>
      <c r="E42311" s="10"/>
      <c r="G42311" s="81"/>
      <c r="AU42311" s="25"/>
    </row>
    <row r="42312">
      <c r="D42312" s="10"/>
      <c r="E42312" s="10"/>
      <c r="G42312" s="81"/>
      <c r="AU42312" s="25"/>
    </row>
    <row r="42313">
      <c r="D42313" s="10"/>
      <c r="E42313" s="10"/>
      <c r="G42313" s="81"/>
      <c r="AU42313" s="25"/>
    </row>
    <row r="42314">
      <c r="D42314" s="10"/>
      <c r="E42314" s="10"/>
      <c r="G42314" s="81"/>
      <c r="AU42314" s="25"/>
    </row>
    <row r="42315">
      <c r="D42315" s="10"/>
      <c r="E42315" s="10"/>
      <c r="G42315" s="81"/>
      <c r="AU42315" s="25"/>
    </row>
    <row r="42316">
      <c r="D42316" s="10"/>
      <c r="E42316" s="10"/>
      <c r="G42316" s="81"/>
      <c r="AU42316" s="25"/>
    </row>
    <row r="42317">
      <c r="D42317" s="10"/>
      <c r="E42317" s="10"/>
      <c r="G42317" s="81"/>
      <c r="AU42317" s="25"/>
    </row>
    <row r="42318">
      <c r="D42318" s="10"/>
      <c r="E42318" s="10"/>
      <c r="G42318" s="81"/>
      <c r="AU42318" s="25"/>
    </row>
    <row r="42319">
      <c r="D42319" s="10"/>
      <c r="E42319" s="10"/>
      <c r="G42319" s="81"/>
      <c r="AU42319" s="25"/>
    </row>
    <row r="42320">
      <c r="D42320" s="10"/>
      <c r="E42320" s="10"/>
      <c r="G42320" s="81"/>
      <c r="AU42320" s="25"/>
    </row>
    <row r="42321">
      <c r="D42321" s="10"/>
      <c r="E42321" s="10"/>
      <c r="G42321" s="81"/>
      <c r="AU42321" s="25"/>
    </row>
    <row r="42322">
      <c r="D42322" s="10"/>
      <c r="E42322" s="10"/>
      <c r="G42322" s="81"/>
      <c r="AU42322" s="25"/>
    </row>
    <row r="42323">
      <c r="D42323" s="10"/>
      <c r="E42323" s="10"/>
      <c r="G42323" s="81"/>
      <c r="AU42323" s="25"/>
    </row>
    <row r="42324">
      <c r="D42324" s="10"/>
      <c r="E42324" s="10"/>
      <c r="G42324" s="81"/>
      <c r="AU42324" s="25"/>
    </row>
    <row r="42325">
      <c r="D42325" s="10"/>
      <c r="E42325" s="10"/>
      <c r="G42325" s="81"/>
      <c r="AU42325" s="25"/>
    </row>
    <row r="42326">
      <c r="D42326" s="10"/>
      <c r="E42326" s="10"/>
      <c r="G42326" s="81"/>
      <c r="AU42326" s="25"/>
    </row>
    <row r="42327">
      <c r="D42327" s="10"/>
      <c r="E42327" s="10"/>
      <c r="G42327" s="81"/>
      <c r="AU42327" s="25"/>
    </row>
    <row r="42328">
      <c r="D42328" s="10"/>
      <c r="E42328" s="10"/>
      <c r="G42328" s="81"/>
      <c r="AU42328" s="25"/>
    </row>
    <row r="42329">
      <c r="D42329" s="10"/>
      <c r="E42329" s="10"/>
      <c r="G42329" s="81"/>
      <c r="AU42329" s="25"/>
    </row>
    <row r="42330">
      <c r="D42330" s="10"/>
      <c r="E42330" s="10"/>
      <c r="G42330" s="81"/>
      <c r="AU42330" s="25"/>
    </row>
    <row r="42331">
      <c r="D42331" s="10"/>
      <c r="E42331" s="10"/>
      <c r="G42331" s="81"/>
      <c r="AU42331" s="25"/>
    </row>
    <row r="42332">
      <c r="D42332" s="10"/>
      <c r="E42332" s="10"/>
      <c r="G42332" s="81"/>
      <c r="AU42332" s="25"/>
    </row>
    <row r="42333">
      <c r="D42333" s="10"/>
      <c r="E42333" s="10"/>
      <c r="G42333" s="81"/>
      <c r="AU42333" s="25"/>
    </row>
    <row r="42334">
      <c r="D42334" s="10"/>
      <c r="E42334" s="10"/>
      <c r="G42334" s="81"/>
      <c r="AU42334" s="25"/>
    </row>
    <row r="42335">
      <c r="D42335" s="10"/>
      <c r="E42335" s="10"/>
      <c r="G42335" s="81"/>
      <c r="AU42335" s="25"/>
    </row>
    <row r="42336">
      <c r="D42336" s="10"/>
      <c r="E42336" s="10"/>
      <c r="G42336" s="81"/>
      <c r="AU42336" s="25"/>
    </row>
    <row r="42337">
      <c r="D42337" s="10"/>
      <c r="E42337" s="10"/>
      <c r="G42337" s="81"/>
      <c r="AU42337" s="25"/>
    </row>
    <row r="42338">
      <c r="D42338" s="10"/>
      <c r="E42338" s="10"/>
      <c r="G42338" s="81"/>
      <c r="AU42338" s="25"/>
    </row>
    <row r="42339">
      <c r="D42339" s="10"/>
      <c r="E42339" s="10"/>
      <c r="G42339" s="81"/>
      <c r="AU42339" s="25"/>
    </row>
    <row r="42340">
      <c r="D42340" s="10"/>
      <c r="E42340" s="10"/>
      <c r="G42340" s="81"/>
      <c r="AU42340" s="25"/>
    </row>
    <row r="42341">
      <c r="D42341" s="10"/>
      <c r="E42341" s="10"/>
      <c r="G42341" s="81"/>
      <c r="AU42341" s="25"/>
    </row>
    <row r="42342">
      <c r="D42342" s="10"/>
      <c r="E42342" s="10"/>
      <c r="G42342" s="81"/>
      <c r="AU42342" s="25"/>
    </row>
    <row r="42343">
      <c r="D42343" s="10"/>
      <c r="E42343" s="10"/>
      <c r="G42343" s="81"/>
      <c r="AU42343" s="25"/>
    </row>
    <row r="42344">
      <c r="D42344" s="10"/>
      <c r="E42344" s="10"/>
      <c r="G42344" s="81"/>
      <c r="AU42344" s="25"/>
    </row>
    <row r="42345">
      <c r="D42345" s="10"/>
      <c r="E42345" s="10"/>
      <c r="G42345" s="81"/>
      <c r="AU42345" s="25"/>
    </row>
    <row r="42346">
      <c r="D42346" s="10"/>
      <c r="E42346" s="10"/>
      <c r="G42346" s="81"/>
      <c r="AU42346" s="25"/>
    </row>
    <row r="42347">
      <c r="D42347" s="10"/>
      <c r="E42347" s="10"/>
      <c r="G42347" s="81"/>
      <c r="AU42347" s="25"/>
    </row>
    <row r="42348">
      <c r="D42348" s="10"/>
      <c r="E42348" s="10"/>
      <c r="G42348" s="81"/>
      <c r="AU42348" s="25"/>
    </row>
    <row r="42349">
      <c r="D42349" s="10"/>
      <c r="E42349" s="10"/>
      <c r="G42349" s="81"/>
      <c r="AU42349" s="25"/>
    </row>
    <row r="42350">
      <c r="D42350" s="10"/>
      <c r="E42350" s="10"/>
      <c r="G42350" s="81"/>
      <c r="AU42350" s="25"/>
    </row>
    <row r="42351">
      <c r="D42351" s="10"/>
      <c r="E42351" s="10"/>
      <c r="G42351" s="81"/>
      <c r="AU42351" s="25"/>
    </row>
    <row r="42352">
      <c r="D42352" s="10"/>
      <c r="E42352" s="10"/>
      <c r="G42352" s="81"/>
      <c r="AU42352" s="25"/>
    </row>
    <row r="42353">
      <c r="D42353" s="10"/>
      <c r="E42353" s="10"/>
      <c r="G42353" s="81"/>
      <c r="AU42353" s="25"/>
    </row>
    <row r="42354">
      <c r="D42354" s="10"/>
      <c r="E42354" s="10"/>
      <c r="G42354" s="81"/>
      <c r="AU42354" s="25"/>
    </row>
    <row r="42355">
      <c r="D42355" s="10"/>
      <c r="E42355" s="10"/>
      <c r="G42355" s="81"/>
      <c r="AU42355" s="25"/>
    </row>
    <row r="42356">
      <c r="D42356" s="10"/>
      <c r="E42356" s="10"/>
      <c r="G42356" s="81"/>
      <c r="AU42356" s="25"/>
    </row>
    <row r="42357">
      <c r="D42357" s="10"/>
      <c r="E42357" s="10"/>
      <c r="G42357" s="81"/>
      <c r="AU42357" s="25"/>
    </row>
    <row r="42358">
      <c r="D42358" s="10"/>
      <c r="E42358" s="10"/>
      <c r="G42358" s="81"/>
      <c r="AU42358" s="25"/>
    </row>
    <row r="42359">
      <c r="D42359" s="10"/>
      <c r="E42359" s="10"/>
      <c r="G42359" s="81"/>
      <c r="AU42359" s="25"/>
    </row>
    <row r="42360">
      <c r="D42360" s="10"/>
      <c r="E42360" s="10"/>
      <c r="G42360" s="81"/>
      <c r="AU42360" s="25"/>
    </row>
    <row r="42361">
      <c r="D42361" s="10"/>
      <c r="E42361" s="10"/>
      <c r="G42361" s="81"/>
      <c r="AU42361" s="25"/>
    </row>
    <row r="42362">
      <c r="D42362" s="10"/>
      <c r="E42362" s="10"/>
      <c r="G42362" s="81"/>
      <c r="AU42362" s="25"/>
    </row>
    <row r="42363">
      <c r="D42363" s="10"/>
      <c r="E42363" s="10"/>
      <c r="G42363" s="81"/>
      <c r="AU42363" s="25"/>
    </row>
    <row r="42364">
      <c r="D42364" s="10"/>
      <c r="E42364" s="10"/>
      <c r="G42364" s="81"/>
      <c r="AU42364" s="25"/>
    </row>
    <row r="42365">
      <c r="D42365" s="10"/>
      <c r="E42365" s="10"/>
      <c r="G42365" s="81"/>
      <c r="AU42365" s="25"/>
    </row>
    <row r="42366">
      <c r="D42366" s="10"/>
      <c r="E42366" s="10"/>
      <c r="G42366" s="81"/>
      <c r="AU42366" s="25"/>
    </row>
    <row r="42367">
      <c r="D42367" s="10"/>
      <c r="E42367" s="10"/>
      <c r="G42367" s="81"/>
      <c r="AU42367" s="25"/>
    </row>
    <row r="42368">
      <c r="D42368" s="10"/>
      <c r="E42368" s="10"/>
      <c r="G42368" s="81"/>
      <c r="AU42368" s="25"/>
    </row>
    <row r="42369">
      <c r="D42369" s="10"/>
      <c r="E42369" s="10"/>
      <c r="G42369" s="81"/>
      <c r="AU42369" s="25"/>
    </row>
    <row r="42370">
      <c r="D42370" s="10"/>
      <c r="E42370" s="10"/>
      <c r="G42370" s="81"/>
      <c r="AU42370" s="25"/>
    </row>
    <row r="42371">
      <c r="D42371" s="10"/>
      <c r="E42371" s="10"/>
      <c r="G42371" s="81"/>
      <c r="AU42371" s="25"/>
    </row>
    <row r="42372">
      <c r="D42372" s="10"/>
      <c r="E42372" s="10"/>
      <c r="G42372" s="81"/>
      <c r="AU42372" s="25"/>
    </row>
    <row r="42373">
      <c r="D42373" s="10"/>
      <c r="E42373" s="10"/>
      <c r="G42373" s="81"/>
      <c r="AU42373" s="25"/>
    </row>
    <row r="42374">
      <c r="D42374" s="10"/>
      <c r="E42374" s="10"/>
      <c r="G42374" s="81"/>
      <c r="AU42374" s="25"/>
    </row>
    <row r="42375">
      <c r="D42375" s="10"/>
      <c r="E42375" s="10"/>
      <c r="G42375" s="81"/>
      <c r="AU42375" s="25"/>
    </row>
    <row r="42376">
      <c r="D42376" s="10"/>
      <c r="E42376" s="10"/>
      <c r="G42376" s="81"/>
      <c r="AU42376" s="25"/>
    </row>
    <row r="42377">
      <c r="D42377" s="10"/>
      <c r="E42377" s="10"/>
      <c r="G42377" s="81"/>
      <c r="AU42377" s="25"/>
    </row>
    <row r="42378">
      <c r="D42378" s="10"/>
      <c r="E42378" s="10"/>
      <c r="G42378" s="81"/>
      <c r="AU42378" s="25"/>
    </row>
    <row r="42379">
      <c r="D42379" s="10"/>
      <c r="E42379" s="10"/>
      <c r="G42379" s="81"/>
      <c r="AU42379" s="25"/>
    </row>
    <row r="42380">
      <c r="D42380" s="10"/>
      <c r="E42380" s="10"/>
      <c r="G42380" s="81"/>
      <c r="AU42380" s="25"/>
    </row>
    <row r="42381">
      <c r="D42381" s="10"/>
      <c r="E42381" s="10"/>
      <c r="G42381" s="81"/>
      <c r="AU42381" s="25"/>
    </row>
    <row r="42382">
      <c r="D42382" s="10"/>
      <c r="E42382" s="10"/>
      <c r="G42382" s="81"/>
      <c r="AU42382" s="25"/>
    </row>
    <row r="42383">
      <c r="D42383" s="10"/>
      <c r="E42383" s="10"/>
      <c r="G42383" s="81"/>
      <c r="AU42383" s="25"/>
    </row>
    <row r="42384">
      <c r="D42384" s="10"/>
      <c r="E42384" s="10"/>
      <c r="G42384" s="81"/>
      <c r="AU42384" s="25"/>
    </row>
    <row r="42385">
      <c r="D42385" s="10"/>
      <c r="E42385" s="10"/>
      <c r="G42385" s="81"/>
      <c r="AU42385" s="25"/>
    </row>
    <row r="42386">
      <c r="D42386" s="10"/>
      <c r="E42386" s="10"/>
      <c r="G42386" s="81"/>
      <c r="AU42386" s="25"/>
    </row>
    <row r="42387">
      <c r="D42387" s="10"/>
      <c r="E42387" s="10"/>
      <c r="G42387" s="81"/>
      <c r="AU42387" s="25"/>
    </row>
    <row r="42388">
      <c r="D42388" s="10"/>
      <c r="E42388" s="10"/>
      <c r="G42388" s="81"/>
      <c r="AU42388" s="25"/>
    </row>
    <row r="42389">
      <c r="D42389" s="10"/>
      <c r="E42389" s="10"/>
      <c r="G42389" s="81"/>
      <c r="AU42389" s="25"/>
    </row>
    <row r="42390">
      <c r="D42390" s="10"/>
      <c r="E42390" s="10"/>
      <c r="G42390" s="81"/>
      <c r="AU42390" s="25"/>
    </row>
    <row r="42391">
      <c r="D42391" s="10"/>
      <c r="E42391" s="10"/>
      <c r="G42391" s="81"/>
      <c r="AU42391" s="25"/>
    </row>
    <row r="42392">
      <c r="D42392" s="10"/>
      <c r="E42392" s="10"/>
      <c r="G42392" s="81"/>
      <c r="AU42392" s="25"/>
    </row>
    <row r="42393">
      <c r="D42393" s="10"/>
      <c r="E42393" s="10"/>
      <c r="G42393" s="81"/>
      <c r="AU42393" s="25"/>
    </row>
    <row r="42394">
      <c r="D42394" s="10"/>
      <c r="E42394" s="10"/>
      <c r="G42394" s="81"/>
      <c r="AU42394" s="25"/>
    </row>
    <row r="42395">
      <c r="D42395" s="10"/>
      <c r="E42395" s="10"/>
      <c r="G42395" s="81"/>
      <c r="AU42395" s="25"/>
    </row>
    <row r="42396">
      <c r="D42396" s="10"/>
      <c r="E42396" s="10"/>
      <c r="G42396" s="81"/>
      <c r="AU42396" s="25"/>
    </row>
    <row r="42397">
      <c r="D42397" s="10"/>
      <c r="E42397" s="10"/>
      <c r="G42397" s="81"/>
      <c r="AU42397" s="25"/>
    </row>
    <row r="42398">
      <c r="D42398" s="10"/>
      <c r="E42398" s="10"/>
      <c r="G42398" s="81"/>
      <c r="AU42398" s="25"/>
    </row>
    <row r="42399">
      <c r="D42399" s="10"/>
      <c r="E42399" s="10"/>
      <c r="G42399" s="81"/>
      <c r="AU42399" s="25"/>
    </row>
    <row r="42400">
      <c r="D42400" s="10"/>
      <c r="E42400" s="10"/>
      <c r="G42400" s="81"/>
      <c r="AU42400" s="25"/>
    </row>
    <row r="42401">
      <c r="D42401" s="10"/>
      <c r="E42401" s="10"/>
      <c r="G42401" s="81"/>
      <c r="AU42401" s="25"/>
    </row>
    <row r="42402">
      <c r="D42402" s="10"/>
      <c r="E42402" s="10"/>
      <c r="G42402" s="81"/>
      <c r="AU42402" s="25"/>
    </row>
    <row r="42403">
      <c r="D42403" s="10"/>
      <c r="E42403" s="10"/>
      <c r="G42403" s="81"/>
      <c r="AU42403" s="25"/>
    </row>
    <row r="42404">
      <c r="D42404" s="10"/>
      <c r="E42404" s="10"/>
      <c r="G42404" s="81"/>
      <c r="AU42404" s="25"/>
    </row>
    <row r="42405">
      <c r="D42405" s="10"/>
      <c r="E42405" s="10"/>
      <c r="G42405" s="81"/>
      <c r="AU42405" s="25"/>
    </row>
    <row r="42406">
      <c r="D42406" s="10"/>
      <c r="E42406" s="10"/>
      <c r="G42406" s="81"/>
      <c r="AU42406" s="25"/>
    </row>
    <row r="42407">
      <c r="D42407" s="10"/>
      <c r="E42407" s="10"/>
      <c r="G42407" s="81"/>
      <c r="AU42407" s="25"/>
    </row>
    <row r="42408">
      <c r="D42408" s="10"/>
      <c r="E42408" s="10"/>
      <c r="G42408" s="81"/>
      <c r="AU42408" s="25"/>
    </row>
    <row r="42409">
      <c r="D42409" s="10"/>
      <c r="E42409" s="10"/>
      <c r="G42409" s="81"/>
      <c r="AU42409" s="25"/>
    </row>
    <row r="42410">
      <c r="D42410" s="10"/>
      <c r="E42410" s="10"/>
      <c r="G42410" s="81"/>
      <c r="AU42410" s="25"/>
    </row>
    <row r="42411">
      <c r="D42411" s="10"/>
      <c r="E42411" s="10"/>
      <c r="G42411" s="81"/>
      <c r="AU42411" s="25"/>
    </row>
    <row r="42412">
      <c r="D42412" s="10"/>
      <c r="E42412" s="10"/>
      <c r="G42412" s="81"/>
      <c r="AU42412" s="25"/>
    </row>
    <row r="42413">
      <c r="D42413" s="10"/>
      <c r="E42413" s="10"/>
      <c r="G42413" s="81"/>
      <c r="AU42413" s="25"/>
    </row>
    <row r="42414">
      <c r="D42414" s="10"/>
      <c r="E42414" s="10"/>
      <c r="G42414" s="81"/>
      <c r="AU42414" s="25"/>
    </row>
    <row r="42415">
      <c r="D42415" s="10"/>
      <c r="E42415" s="10"/>
      <c r="G42415" s="81"/>
      <c r="AU42415" s="25"/>
    </row>
    <row r="42416">
      <c r="D42416" s="10"/>
      <c r="E42416" s="10"/>
      <c r="G42416" s="81"/>
      <c r="AU42416" s="25"/>
    </row>
    <row r="42417">
      <c r="D42417" s="10"/>
      <c r="E42417" s="10"/>
      <c r="G42417" s="81"/>
      <c r="AU42417" s="25"/>
    </row>
    <row r="42418">
      <c r="D42418" s="10"/>
      <c r="E42418" s="10"/>
      <c r="G42418" s="81"/>
      <c r="AU42418" s="25"/>
    </row>
    <row r="42419">
      <c r="D42419" s="10"/>
      <c r="E42419" s="10"/>
      <c r="G42419" s="81"/>
      <c r="AU42419" s="25"/>
    </row>
    <row r="42420">
      <c r="D42420" s="10"/>
      <c r="E42420" s="10"/>
      <c r="G42420" s="81"/>
      <c r="AU42420" s="25"/>
    </row>
    <row r="42421">
      <c r="D42421" s="10"/>
      <c r="E42421" s="10"/>
      <c r="G42421" s="81"/>
      <c r="AU42421" s="25"/>
    </row>
    <row r="42422">
      <c r="D42422" s="10"/>
      <c r="E42422" s="10"/>
      <c r="G42422" s="81"/>
      <c r="AU42422" s="25"/>
    </row>
    <row r="42423">
      <c r="D42423" s="10"/>
      <c r="E42423" s="10"/>
      <c r="G42423" s="81"/>
      <c r="AU42423" s="25"/>
    </row>
    <row r="42424">
      <c r="D42424" s="10"/>
      <c r="E42424" s="10"/>
      <c r="G42424" s="81"/>
      <c r="AU42424" s="25"/>
    </row>
    <row r="42425">
      <c r="D42425" s="10"/>
      <c r="E42425" s="10"/>
      <c r="G42425" s="81"/>
      <c r="AU42425" s="25"/>
    </row>
    <row r="42426">
      <c r="D42426" s="10"/>
      <c r="E42426" s="10"/>
      <c r="G42426" s="81"/>
      <c r="AU42426" s="25"/>
    </row>
    <row r="42427">
      <c r="D42427" s="10"/>
      <c r="E42427" s="10"/>
      <c r="G42427" s="81"/>
      <c r="AU42427" s="25"/>
    </row>
    <row r="42428">
      <c r="D42428" s="10"/>
      <c r="E42428" s="10"/>
      <c r="G42428" s="81"/>
      <c r="AU42428" s="25"/>
    </row>
    <row r="42429">
      <c r="D42429" s="10"/>
      <c r="E42429" s="10"/>
      <c r="G42429" s="81"/>
      <c r="AU42429" s="25"/>
    </row>
    <row r="42430">
      <c r="D42430" s="10"/>
      <c r="E42430" s="10"/>
      <c r="G42430" s="81"/>
      <c r="AU42430" s="25"/>
    </row>
    <row r="42431">
      <c r="D42431" s="10"/>
      <c r="E42431" s="10"/>
      <c r="G42431" s="81"/>
      <c r="AU42431" s="25"/>
    </row>
    <row r="42432">
      <c r="D42432" s="10"/>
      <c r="E42432" s="10"/>
      <c r="G42432" s="81"/>
      <c r="AU42432" s="25"/>
    </row>
    <row r="42433">
      <c r="D42433" s="10"/>
      <c r="E42433" s="10"/>
      <c r="G42433" s="81"/>
      <c r="AU42433" s="25"/>
    </row>
    <row r="42434">
      <c r="D42434" s="10"/>
      <c r="E42434" s="10"/>
      <c r="G42434" s="81"/>
      <c r="AU42434" s="25"/>
    </row>
    <row r="42435">
      <c r="D42435" s="10"/>
      <c r="E42435" s="10"/>
      <c r="G42435" s="81"/>
      <c r="AU42435" s="25"/>
    </row>
    <row r="42436">
      <c r="D42436" s="10"/>
      <c r="E42436" s="10"/>
      <c r="G42436" s="81"/>
      <c r="AU42436" s="25"/>
    </row>
    <row r="42437">
      <c r="D42437" s="10"/>
      <c r="E42437" s="10"/>
      <c r="G42437" s="81"/>
      <c r="AU42437" s="25"/>
    </row>
    <row r="42438">
      <c r="D42438" s="10"/>
      <c r="E42438" s="10"/>
      <c r="G42438" s="81"/>
      <c r="AU42438" s="25"/>
    </row>
    <row r="42439">
      <c r="D42439" s="10"/>
      <c r="E42439" s="10"/>
      <c r="G42439" s="81"/>
      <c r="AU42439" s="25"/>
    </row>
    <row r="42440">
      <c r="D42440" s="10"/>
      <c r="E42440" s="10"/>
      <c r="G42440" s="81"/>
      <c r="AU42440" s="25"/>
    </row>
    <row r="42441">
      <c r="D42441" s="10"/>
      <c r="E42441" s="10"/>
      <c r="G42441" s="81"/>
      <c r="AU42441" s="25"/>
    </row>
    <row r="42442">
      <c r="D42442" s="10"/>
      <c r="E42442" s="10"/>
      <c r="G42442" s="81"/>
      <c r="AU42442" s="25"/>
    </row>
    <row r="42443">
      <c r="D42443" s="10"/>
      <c r="E42443" s="10"/>
      <c r="G42443" s="81"/>
      <c r="AU42443" s="25"/>
    </row>
    <row r="42444">
      <c r="D42444" s="10"/>
      <c r="E42444" s="10"/>
      <c r="G42444" s="81"/>
      <c r="AU42444" s="25"/>
    </row>
    <row r="42445">
      <c r="D42445" s="10"/>
      <c r="E42445" s="10"/>
      <c r="G42445" s="81"/>
      <c r="AU42445" s="25"/>
    </row>
    <row r="42446">
      <c r="D42446" s="10"/>
      <c r="E42446" s="10"/>
      <c r="G42446" s="81"/>
      <c r="AU42446" s="25"/>
    </row>
    <row r="42447">
      <c r="D42447" s="10"/>
      <c r="E42447" s="10"/>
      <c r="G42447" s="81"/>
      <c r="AU42447" s="25"/>
    </row>
    <row r="42448">
      <c r="D42448" s="10"/>
      <c r="E42448" s="10"/>
      <c r="G42448" s="81"/>
      <c r="AU42448" s="25"/>
    </row>
    <row r="42449">
      <c r="D42449" s="10"/>
      <c r="E42449" s="10"/>
      <c r="G42449" s="81"/>
      <c r="AU42449" s="25"/>
    </row>
    <row r="42450">
      <c r="D42450" s="10"/>
      <c r="E42450" s="10"/>
      <c r="G42450" s="81"/>
      <c r="AU42450" s="25"/>
    </row>
    <row r="42451">
      <c r="D42451" s="10"/>
      <c r="E42451" s="10"/>
      <c r="G42451" s="81"/>
      <c r="AU42451" s="25"/>
    </row>
    <row r="42452">
      <c r="D42452" s="10"/>
      <c r="E42452" s="10"/>
      <c r="G42452" s="81"/>
      <c r="AU42452" s="25"/>
    </row>
    <row r="42453">
      <c r="D42453" s="10"/>
      <c r="E42453" s="10"/>
      <c r="G42453" s="81"/>
      <c r="AU42453" s="25"/>
    </row>
    <row r="42454">
      <c r="D42454" s="10"/>
      <c r="E42454" s="10"/>
      <c r="G42454" s="81"/>
      <c r="AU42454" s="25"/>
    </row>
    <row r="42455">
      <c r="D42455" s="10"/>
      <c r="E42455" s="10"/>
      <c r="G42455" s="81"/>
      <c r="AU42455" s="25"/>
    </row>
    <row r="42456">
      <c r="D42456" s="10"/>
      <c r="E42456" s="10"/>
      <c r="G42456" s="81"/>
      <c r="AU42456" s="25"/>
    </row>
    <row r="42457">
      <c r="D42457" s="10"/>
      <c r="E42457" s="10"/>
      <c r="G42457" s="81"/>
      <c r="AU42457" s="25"/>
    </row>
    <row r="42458">
      <c r="D42458" s="10"/>
      <c r="E42458" s="10"/>
      <c r="G42458" s="81"/>
      <c r="AU42458" s="25"/>
    </row>
    <row r="42459">
      <c r="D42459" s="10"/>
      <c r="E42459" s="10"/>
      <c r="G42459" s="81"/>
      <c r="AU42459" s="25"/>
    </row>
    <row r="42460">
      <c r="D42460" s="10"/>
      <c r="E42460" s="10"/>
      <c r="G42460" s="81"/>
      <c r="AU42460" s="25"/>
    </row>
    <row r="42461">
      <c r="D42461" s="10"/>
      <c r="E42461" s="10"/>
      <c r="G42461" s="81"/>
      <c r="AU42461" s="25"/>
    </row>
    <row r="42462">
      <c r="D42462" s="10"/>
      <c r="E42462" s="10"/>
      <c r="G42462" s="81"/>
      <c r="AU42462" s="25"/>
    </row>
    <row r="42463">
      <c r="D42463" s="10"/>
      <c r="E42463" s="10"/>
      <c r="G42463" s="81"/>
      <c r="AU42463" s="25"/>
    </row>
    <row r="42464">
      <c r="D42464" s="10"/>
      <c r="E42464" s="10"/>
      <c r="G42464" s="81"/>
      <c r="AU42464" s="25"/>
    </row>
    <row r="42465">
      <c r="D42465" s="10"/>
      <c r="E42465" s="10"/>
      <c r="G42465" s="81"/>
      <c r="AU42465" s="25"/>
    </row>
    <row r="42466">
      <c r="D42466" s="10"/>
      <c r="E42466" s="10"/>
      <c r="G42466" s="81"/>
      <c r="AU42466" s="25"/>
    </row>
    <row r="42467">
      <c r="D42467" s="10"/>
      <c r="E42467" s="10"/>
      <c r="G42467" s="81"/>
      <c r="AU42467" s="25"/>
    </row>
    <row r="42468">
      <c r="D42468" s="10"/>
      <c r="E42468" s="10"/>
      <c r="G42468" s="81"/>
      <c r="AU42468" s="25"/>
    </row>
    <row r="42469">
      <c r="D42469" s="10"/>
      <c r="E42469" s="10"/>
      <c r="G42469" s="81"/>
      <c r="AU42469" s="25"/>
    </row>
    <row r="42470">
      <c r="D42470" s="10"/>
      <c r="E42470" s="10"/>
      <c r="G42470" s="81"/>
      <c r="AU42470" s="25"/>
    </row>
    <row r="42471">
      <c r="D42471" s="10"/>
      <c r="E42471" s="10"/>
      <c r="G42471" s="81"/>
      <c r="AU42471" s="25"/>
    </row>
    <row r="42472">
      <c r="D42472" s="10"/>
      <c r="E42472" s="10"/>
      <c r="G42472" s="81"/>
      <c r="AU42472" s="25"/>
    </row>
    <row r="42473">
      <c r="D42473" s="10"/>
      <c r="E42473" s="10"/>
      <c r="G42473" s="81"/>
      <c r="AU42473" s="25"/>
    </row>
    <row r="42474">
      <c r="D42474" s="10"/>
      <c r="E42474" s="10"/>
      <c r="G42474" s="81"/>
      <c r="AU42474" s="25"/>
    </row>
    <row r="42475">
      <c r="D42475" s="10"/>
      <c r="E42475" s="10"/>
      <c r="G42475" s="81"/>
      <c r="AU42475" s="25"/>
    </row>
    <row r="42476">
      <c r="D42476" s="10"/>
      <c r="E42476" s="10"/>
      <c r="G42476" s="81"/>
      <c r="AU42476" s="25"/>
    </row>
    <row r="42477">
      <c r="D42477" s="10"/>
      <c r="E42477" s="10"/>
      <c r="G42477" s="81"/>
      <c r="AU42477" s="25"/>
    </row>
    <row r="42478">
      <c r="D42478" s="10"/>
      <c r="E42478" s="10"/>
      <c r="G42478" s="81"/>
      <c r="AU42478" s="25"/>
    </row>
    <row r="42479">
      <c r="D42479" s="10"/>
      <c r="E42479" s="10"/>
      <c r="G42479" s="81"/>
      <c r="AU42479" s="25"/>
    </row>
    <row r="42480">
      <c r="D42480" s="10"/>
      <c r="E42480" s="10"/>
      <c r="G42480" s="81"/>
      <c r="AU42480" s="25"/>
    </row>
    <row r="42481">
      <c r="D42481" s="10"/>
      <c r="E42481" s="10"/>
      <c r="G42481" s="81"/>
      <c r="AU42481" s="25"/>
    </row>
    <row r="42482">
      <c r="D42482" s="10"/>
      <c r="E42482" s="10"/>
      <c r="G42482" s="81"/>
      <c r="AU42482" s="25"/>
    </row>
    <row r="42483">
      <c r="D42483" s="10"/>
      <c r="E42483" s="10"/>
      <c r="G42483" s="81"/>
      <c r="AU42483" s="25"/>
    </row>
    <row r="42484">
      <c r="D42484" s="10"/>
      <c r="E42484" s="10"/>
      <c r="G42484" s="81"/>
      <c r="AU42484" s="25"/>
    </row>
    <row r="42485">
      <c r="D42485" s="10"/>
      <c r="E42485" s="10"/>
      <c r="G42485" s="81"/>
      <c r="AU42485" s="25"/>
    </row>
    <row r="42486">
      <c r="D42486" s="10"/>
      <c r="E42486" s="10"/>
      <c r="G42486" s="81"/>
      <c r="AU42486" s="25"/>
    </row>
    <row r="42487">
      <c r="D42487" s="10"/>
      <c r="E42487" s="10"/>
      <c r="G42487" s="81"/>
      <c r="AU42487" s="25"/>
    </row>
    <row r="42488">
      <c r="D42488" s="10"/>
      <c r="E42488" s="10"/>
      <c r="G42488" s="81"/>
      <c r="AU42488" s="25"/>
    </row>
    <row r="42489">
      <c r="D42489" s="10"/>
      <c r="E42489" s="10"/>
      <c r="G42489" s="81"/>
      <c r="AU42489" s="25"/>
    </row>
    <row r="42490">
      <c r="D42490" s="10"/>
      <c r="E42490" s="10"/>
      <c r="G42490" s="81"/>
      <c r="AU42490" s="25"/>
    </row>
    <row r="42491">
      <c r="D42491" s="10"/>
      <c r="E42491" s="10"/>
      <c r="G42491" s="81"/>
      <c r="AU42491" s="25"/>
    </row>
    <row r="42492">
      <c r="D42492" s="10"/>
      <c r="E42492" s="10"/>
      <c r="G42492" s="81"/>
      <c r="AU42492" s="25"/>
    </row>
    <row r="42493">
      <c r="D42493" s="10"/>
      <c r="E42493" s="10"/>
      <c r="G42493" s="81"/>
      <c r="AU42493" s="25"/>
    </row>
    <row r="42494">
      <c r="D42494" s="10"/>
      <c r="E42494" s="10"/>
      <c r="G42494" s="81"/>
      <c r="AU42494" s="25"/>
    </row>
    <row r="42495">
      <c r="D42495" s="10"/>
      <c r="E42495" s="10"/>
      <c r="G42495" s="81"/>
      <c r="AU42495" s="25"/>
    </row>
    <row r="42496">
      <c r="D42496" s="10"/>
      <c r="E42496" s="10"/>
      <c r="G42496" s="81"/>
      <c r="AU42496" s="25"/>
    </row>
    <row r="42497">
      <c r="D42497" s="10"/>
      <c r="E42497" s="10"/>
      <c r="G42497" s="81"/>
      <c r="AU42497" s="25"/>
    </row>
    <row r="42498">
      <c r="D42498" s="10"/>
      <c r="E42498" s="10"/>
      <c r="G42498" s="81"/>
      <c r="AU42498" s="25"/>
    </row>
    <row r="42499">
      <c r="D42499" s="10"/>
      <c r="E42499" s="10"/>
      <c r="G42499" s="81"/>
      <c r="AU42499" s="25"/>
    </row>
    <row r="42500">
      <c r="D42500" s="10"/>
      <c r="E42500" s="10"/>
      <c r="G42500" s="81"/>
      <c r="AU42500" s="25"/>
    </row>
    <row r="42501">
      <c r="D42501" s="10"/>
      <c r="E42501" s="10"/>
      <c r="G42501" s="81"/>
      <c r="AU42501" s="25"/>
    </row>
    <row r="42502">
      <c r="D42502" s="10"/>
      <c r="E42502" s="10"/>
      <c r="G42502" s="81"/>
      <c r="AU42502" s="25"/>
    </row>
    <row r="42503">
      <c r="D42503" s="10"/>
      <c r="E42503" s="10"/>
      <c r="G42503" s="81"/>
      <c r="AU42503" s="25"/>
    </row>
    <row r="42504">
      <c r="D42504" s="10"/>
      <c r="E42504" s="10"/>
      <c r="G42504" s="81"/>
      <c r="AU42504" s="25"/>
    </row>
    <row r="42505">
      <c r="D42505" s="10"/>
      <c r="E42505" s="10"/>
      <c r="G42505" s="81"/>
      <c r="AU42505" s="25"/>
    </row>
    <row r="42506">
      <c r="D42506" s="10"/>
      <c r="E42506" s="10"/>
      <c r="G42506" s="81"/>
      <c r="AU42506" s="25"/>
    </row>
    <row r="42507">
      <c r="D42507" s="10"/>
      <c r="E42507" s="10"/>
      <c r="G42507" s="81"/>
      <c r="AU42507" s="25"/>
    </row>
    <row r="42508">
      <c r="D42508" s="10"/>
      <c r="E42508" s="10"/>
      <c r="G42508" s="81"/>
      <c r="AU42508" s="25"/>
    </row>
    <row r="42509">
      <c r="D42509" s="10"/>
      <c r="E42509" s="10"/>
      <c r="G42509" s="81"/>
      <c r="AU42509" s="25"/>
    </row>
    <row r="42510">
      <c r="D42510" s="10"/>
      <c r="E42510" s="10"/>
      <c r="G42510" s="81"/>
      <c r="AU42510" s="25"/>
    </row>
    <row r="42511">
      <c r="D42511" s="10"/>
      <c r="E42511" s="10"/>
      <c r="G42511" s="81"/>
      <c r="AU42511" s="25"/>
    </row>
    <row r="42512">
      <c r="D42512" s="10"/>
      <c r="E42512" s="10"/>
      <c r="G42512" s="81"/>
      <c r="AU42512" s="25"/>
    </row>
    <row r="42513">
      <c r="D42513" s="10"/>
      <c r="E42513" s="10"/>
      <c r="G42513" s="81"/>
      <c r="AU42513" s="25"/>
    </row>
    <row r="42514">
      <c r="D42514" s="10"/>
      <c r="E42514" s="10"/>
      <c r="G42514" s="81"/>
      <c r="AU42514" s="25"/>
    </row>
    <row r="42515">
      <c r="D42515" s="10"/>
      <c r="E42515" s="10"/>
      <c r="G42515" s="81"/>
      <c r="AU42515" s="25"/>
    </row>
    <row r="42516">
      <c r="D42516" s="10"/>
      <c r="E42516" s="10"/>
      <c r="G42516" s="81"/>
      <c r="AU42516" s="25"/>
    </row>
    <row r="42517">
      <c r="D42517" s="10"/>
      <c r="E42517" s="10"/>
      <c r="G42517" s="81"/>
      <c r="AU42517" s="25"/>
    </row>
    <row r="42518">
      <c r="D42518" s="10"/>
      <c r="E42518" s="10"/>
      <c r="G42518" s="81"/>
      <c r="AU42518" s="25"/>
    </row>
    <row r="42519">
      <c r="D42519" s="10"/>
      <c r="E42519" s="10"/>
      <c r="G42519" s="81"/>
      <c r="AU42519" s="25"/>
    </row>
    <row r="42520">
      <c r="D42520" s="10"/>
      <c r="E42520" s="10"/>
      <c r="G42520" s="81"/>
      <c r="AU42520" s="25"/>
    </row>
    <row r="42521">
      <c r="D42521" s="10"/>
      <c r="E42521" s="10"/>
      <c r="G42521" s="81"/>
      <c r="AU42521" s="25"/>
    </row>
    <row r="42522">
      <c r="D42522" s="10"/>
      <c r="E42522" s="10"/>
      <c r="G42522" s="81"/>
      <c r="AU42522" s="25"/>
    </row>
    <row r="42523">
      <c r="D42523" s="10"/>
      <c r="E42523" s="10"/>
      <c r="G42523" s="81"/>
      <c r="AU42523" s="25"/>
    </row>
    <row r="42524">
      <c r="D42524" s="10"/>
      <c r="E42524" s="10"/>
      <c r="G42524" s="81"/>
      <c r="AU42524" s="25"/>
    </row>
    <row r="42525">
      <c r="D42525" s="10"/>
      <c r="E42525" s="10"/>
      <c r="G42525" s="81"/>
      <c r="AU42525" s="25"/>
    </row>
    <row r="42526">
      <c r="D42526" s="10"/>
      <c r="E42526" s="10"/>
      <c r="G42526" s="81"/>
      <c r="AU42526" s="25"/>
    </row>
    <row r="42527">
      <c r="D42527" s="10"/>
      <c r="E42527" s="10"/>
      <c r="G42527" s="81"/>
      <c r="AU42527" s="25"/>
    </row>
    <row r="42528">
      <c r="D42528" s="10"/>
      <c r="E42528" s="10"/>
      <c r="G42528" s="81"/>
      <c r="AU42528" s="25"/>
    </row>
    <row r="42529">
      <c r="D42529" s="10"/>
      <c r="E42529" s="10"/>
      <c r="G42529" s="81"/>
      <c r="AU42529" s="25"/>
    </row>
    <row r="42530">
      <c r="D42530" s="10"/>
      <c r="E42530" s="10"/>
      <c r="G42530" s="81"/>
      <c r="AU42530" s="25"/>
    </row>
    <row r="42531">
      <c r="D42531" s="10"/>
      <c r="E42531" s="10"/>
      <c r="G42531" s="81"/>
      <c r="AU42531" s="25"/>
    </row>
    <row r="42532">
      <c r="D42532" s="10"/>
      <c r="E42532" s="10"/>
      <c r="G42532" s="81"/>
      <c r="AU42532" s="25"/>
    </row>
    <row r="42533">
      <c r="D42533" s="10"/>
      <c r="E42533" s="10"/>
      <c r="G42533" s="81"/>
      <c r="AU42533" s="25"/>
    </row>
    <row r="42534">
      <c r="D42534" s="10"/>
      <c r="E42534" s="10"/>
      <c r="G42534" s="81"/>
      <c r="AU42534" s="25"/>
    </row>
    <row r="42535">
      <c r="D42535" s="10"/>
      <c r="E42535" s="10"/>
      <c r="G42535" s="81"/>
      <c r="AU42535" s="25"/>
    </row>
    <row r="42536">
      <c r="D42536" s="10"/>
      <c r="E42536" s="10"/>
      <c r="G42536" s="81"/>
      <c r="AU42536" s="25"/>
    </row>
    <row r="42537">
      <c r="D42537" s="10"/>
      <c r="E42537" s="10"/>
      <c r="G42537" s="81"/>
      <c r="AU42537" s="25"/>
    </row>
    <row r="42538">
      <c r="D42538" s="10"/>
      <c r="E42538" s="10"/>
      <c r="G42538" s="81"/>
      <c r="AU42538" s="25"/>
    </row>
    <row r="42539">
      <c r="D42539" s="10"/>
      <c r="E42539" s="10"/>
      <c r="G42539" s="81"/>
      <c r="AU42539" s="25"/>
    </row>
    <row r="42540">
      <c r="D42540" s="10"/>
      <c r="E42540" s="10"/>
      <c r="G42540" s="81"/>
      <c r="AU42540" s="25"/>
    </row>
    <row r="42541">
      <c r="D42541" s="10"/>
      <c r="E42541" s="10"/>
      <c r="G42541" s="81"/>
      <c r="AU42541" s="25"/>
    </row>
    <row r="42542">
      <c r="D42542" s="10"/>
      <c r="E42542" s="10"/>
      <c r="G42542" s="81"/>
      <c r="AU42542" s="25"/>
    </row>
    <row r="42543">
      <c r="D42543" s="10"/>
      <c r="E42543" s="10"/>
      <c r="G42543" s="81"/>
      <c r="AU42543" s="25"/>
    </row>
    <row r="42544">
      <c r="D42544" s="10"/>
      <c r="E42544" s="10"/>
      <c r="G42544" s="81"/>
      <c r="AU42544" s="25"/>
    </row>
    <row r="42545">
      <c r="D42545" s="10"/>
      <c r="E42545" s="10"/>
      <c r="G42545" s="81"/>
      <c r="AU42545" s="25"/>
    </row>
    <row r="42546">
      <c r="D42546" s="10"/>
      <c r="E42546" s="10"/>
      <c r="G42546" s="81"/>
      <c r="AU42546" s="25"/>
    </row>
    <row r="42547">
      <c r="D42547" s="10"/>
      <c r="E42547" s="10"/>
      <c r="G42547" s="81"/>
      <c r="AU42547" s="25"/>
    </row>
    <row r="42548">
      <c r="D42548" s="10"/>
      <c r="E42548" s="10"/>
      <c r="G42548" s="81"/>
      <c r="AU42548" s="25"/>
    </row>
    <row r="42549">
      <c r="D42549" s="10"/>
      <c r="E42549" s="10"/>
      <c r="G42549" s="81"/>
      <c r="AU42549" s="25"/>
    </row>
    <row r="42550">
      <c r="D42550" s="10"/>
      <c r="E42550" s="10"/>
      <c r="G42550" s="81"/>
      <c r="AU42550" s="25"/>
    </row>
    <row r="42551">
      <c r="D42551" s="10"/>
      <c r="E42551" s="10"/>
      <c r="G42551" s="81"/>
      <c r="AU42551" s="25"/>
    </row>
    <row r="42552">
      <c r="D42552" s="10"/>
      <c r="E42552" s="10"/>
      <c r="G42552" s="81"/>
      <c r="AU42552" s="25"/>
    </row>
    <row r="42553">
      <c r="D42553" s="10"/>
      <c r="E42553" s="10"/>
      <c r="G42553" s="81"/>
      <c r="AU42553" s="25"/>
    </row>
    <row r="42554">
      <c r="D42554" s="10"/>
      <c r="E42554" s="10"/>
      <c r="G42554" s="81"/>
      <c r="AU42554" s="25"/>
    </row>
    <row r="42555">
      <c r="D42555" s="10"/>
      <c r="E42555" s="10"/>
      <c r="G42555" s="81"/>
      <c r="AU42555" s="25"/>
    </row>
    <row r="42556">
      <c r="D42556" s="10"/>
      <c r="E42556" s="10"/>
      <c r="G42556" s="81"/>
      <c r="AU42556" s="25"/>
    </row>
    <row r="42557">
      <c r="D42557" s="10"/>
      <c r="E42557" s="10"/>
      <c r="G42557" s="81"/>
      <c r="AU42557" s="25"/>
    </row>
    <row r="42558">
      <c r="D42558" s="10"/>
      <c r="E42558" s="10"/>
      <c r="G42558" s="81"/>
      <c r="AU42558" s="25"/>
    </row>
    <row r="42559">
      <c r="D42559" s="10"/>
      <c r="E42559" s="10"/>
      <c r="G42559" s="81"/>
      <c r="AU42559" s="25"/>
    </row>
    <row r="42560">
      <c r="D42560" s="10"/>
      <c r="E42560" s="10"/>
      <c r="G42560" s="81"/>
      <c r="AU42560" s="25"/>
    </row>
    <row r="42561">
      <c r="D42561" s="10"/>
      <c r="E42561" s="10"/>
      <c r="G42561" s="81"/>
      <c r="AU42561" s="25"/>
    </row>
    <row r="42562">
      <c r="D42562" s="10"/>
      <c r="E42562" s="10"/>
      <c r="G42562" s="81"/>
      <c r="AU42562" s="25"/>
    </row>
    <row r="42563">
      <c r="D42563" s="10"/>
      <c r="E42563" s="10"/>
      <c r="G42563" s="81"/>
      <c r="AU42563" s="25"/>
    </row>
    <row r="42564">
      <c r="D42564" s="10"/>
      <c r="E42564" s="10"/>
      <c r="G42564" s="81"/>
      <c r="AU42564" s="25"/>
    </row>
    <row r="42565">
      <c r="D42565" s="10"/>
      <c r="E42565" s="10"/>
      <c r="G42565" s="81"/>
      <c r="AU42565" s="25"/>
    </row>
    <row r="42566">
      <c r="D42566" s="10"/>
      <c r="E42566" s="10"/>
      <c r="G42566" s="81"/>
      <c r="AU42566" s="25"/>
    </row>
    <row r="42567">
      <c r="D42567" s="10"/>
      <c r="E42567" s="10"/>
      <c r="G42567" s="81"/>
      <c r="AU42567" s="25"/>
    </row>
    <row r="42568">
      <c r="D42568" s="10"/>
      <c r="E42568" s="10"/>
      <c r="G42568" s="81"/>
      <c r="AU42568" s="25"/>
    </row>
    <row r="42569">
      <c r="D42569" s="10"/>
      <c r="E42569" s="10"/>
      <c r="G42569" s="81"/>
      <c r="AU42569" s="25"/>
    </row>
    <row r="42570">
      <c r="D42570" s="10"/>
      <c r="E42570" s="10"/>
      <c r="G42570" s="81"/>
      <c r="AU42570" s="25"/>
    </row>
    <row r="42571">
      <c r="D42571" s="10"/>
      <c r="E42571" s="10"/>
      <c r="G42571" s="81"/>
      <c r="AU42571" s="25"/>
    </row>
    <row r="42572">
      <c r="D42572" s="10"/>
      <c r="E42572" s="10"/>
      <c r="G42572" s="81"/>
      <c r="AU42572" s="25"/>
    </row>
    <row r="42573">
      <c r="D42573" s="10"/>
      <c r="E42573" s="10"/>
      <c r="G42573" s="81"/>
      <c r="AU42573" s="25"/>
    </row>
    <row r="42574">
      <c r="D42574" s="10"/>
      <c r="E42574" s="10"/>
      <c r="G42574" s="81"/>
      <c r="AU42574" s="25"/>
    </row>
    <row r="42575">
      <c r="D42575" s="10"/>
      <c r="E42575" s="10"/>
      <c r="G42575" s="81"/>
      <c r="AU42575" s="25"/>
    </row>
    <row r="42576">
      <c r="D42576" s="10"/>
      <c r="E42576" s="10"/>
      <c r="G42576" s="81"/>
      <c r="AU42576" s="25"/>
    </row>
    <row r="42577">
      <c r="D42577" s="10"/>
      <c r="E42577" s="10"/>
      <c r="G42577" s="81"/>
      <c r="AU42577" s="25"/>
    </row>
    <row r="42578">
      <c r="D42578" s="10"/>
      <c r="E42578" s="10"/>
      <c r="G42578" s="81"/>
      <c r="AU42578" s="25"/>
    </row>
    <row r="42579">
      <c r="D42579" s="10"/>
      <c r="E42579" s="10"/>
      <c r="G42579" s="81"/>
      <c r="AU42579" s="25"/>
    </row>
    <row r="42580">
      <c r="D42580" s="10"/>
      <c r="E42580" s="10"/>
      <c r="G42580" s="81"/>
      <c r="AU42580" s="25"/>
    </row>
    <row r="42581">
      <c r="D42581" s="10"/>
      <c r="E42581" s="10"/>
      <c r="G42581" s="81"/>
      <c r="AU42581" s="25"/>
    </row>
    <row r="42582">
      <c r="D42582" s="10"/>
      <c r="E42582" s="10"/>
      <c r="G42582" s="81"/>
      <c r="AU42582" s="25"/>
    </row>
    <row r="42583">
      <c r="D42583" s="10"/>
      <c r="E42583" s="10"/>
      <c r="G42583" s="81"/>
      <c r="AU42583" s="25"/>
    </row>
    <row r="42584">
      <c r="D42584" s="10"/>
      <c r="E42584" s="10"/>
      <c r="G42584" s="81"/>
      <c r="AU42584" s="25"/>
    </row>
    <row r="42585">
      <c r="D42585" s="10"/>
      <c r="E42585" s="10"/>
      <c r="G42585" s="81"/>
      <c r="AU42585" s="25"/>
    </row>
    <row r="42586">
      <c r="D42586" s="10"/>
      <c r="E42586" s="10"/>
      <c r="G42586" s="81"/>
      <c r="AU42586" s="25"/>
    </row>
    <row r="42587">
      <c r="D42587" s="10"/>
      <c r="E42587" s="10"/>
      <c r="G42587" s="81"/>
      <c r="AU42587" s="25"/>
    </row>
    <row r="42588">
      <c r="D42588" s="10"/>
      <c r="E42588" s="10"/>
      <c r="G42588" s="81"/>
      <c r="AU42588" s="25"/>
    </row>
    <row r="42589">
      <c r="D42589" s="10"/>
      <c r="E42589" s="10"/>
      <c r="G42589" s="81"/>
      <c r="AU42589" s="25"/>
    </row>
    <row r="42590">
      <c r="D42590" s="10"/>
      <c r="E42590" s="10"/>
      <c r="G42590" s="81"/>
      <c r="AU42590" s="25"/>
    </row>
    <row r="42591">
      <c r="D42591" s="10"/>
      <c r="E42591" s="10"/>
      <c r="G42591" s="81"/>
      <c r="AU42591" s="25"/>
    </row>
    <row r="42592">
      <c r="D42592" s="10"/>
      <c r="E42592" s="10"/>
      <c r="G42592" s="81"/>
      <c r="AU42592" s="25"/>
    </row>
    <row r="42593">
      <c r="D42593" s="10"/>
      <c r="E42593" s="10"/>
      <c r="G42593" s="81"/>
      <c r="AU42593" s="25"/>
    </row>
    <row r="42594">
      <c r="D42594" s="10"/>
      <c r="E42594" s="10"/>
      <c r="G42594" s="81"/>
      <c r="AU42594" s="25"/>
    </row>
    <row r="42595">
      <c r="D42595" s="10"/>
      <c r="E42595" s="10"/>
      <c r="G42595" s="81"/>
      <c r="AU42595" s="25"/>
    </row>
    <row r="42596">
      <c r="D42596" s="10"/>
      <c r="E42596" s="10"/>
      <c r="G42596" s="81"/>
      <c r="AU42596" s="25"/>
    </row>
    <row r="42597">
      <c r="D42597" s="10"/>
      <c r="E42597" s="10"/>
      <c r="G42597" s="81"/>
      <c r="AU42597" s="25"/>
    </row>
    <row r="42598">
      <c r="D42598" s="10"/>
      <c r="E42598" s="10"/>
      <c r="G42598" s="81"/>
      <c r="AU42598" s="25"/>
    </row>
    <row r="42599">
      <c r="D42599" s="10"/>
      <c r="E42599" s="10"/>
      <c r="G42599" s="81"/>
      <c r="AU42599" s="25"/>
    </row>
    <row r="42600">
      <c r="D42600" s="10"/>
      <c r="E42600" s="10"/>
      <c r="G42600" s="81"/>
      <c r="AU42600" s="25"/>
    </row>
    <row r="42601">
      <c r="D42601" s="10"/>
      <c r="E42601" s="10"/>
      <c r="G42601" s="81"/>
      <c r="AU42601" s="25"/>
    </row>
    <row r="42602">
      <c r="D42602" s="10"/>
      <c r="E42602" s="10"/>
      <c r="G42602" s="81"/>
      <c r="AU42602" s="25"/>
    </row>
    <row r="42603">
      <c r="D42603" s="10"/>
      <c r="E42603" s="10"/>
      <c r="G42603" s="81"/>
      <c r="AU42603" s="25"/>
    </row>
    <row r="42604">
      <c r="D42604" s="10"/>
      <c r="E42604" s="10"/>
      <c r="G42604" s="81"/>
      <c r="AU42604" s="25"/>
    </row>
    <row r="42605">
      <c r="D42605" s="10"/>
      <c r="E42605" s="10"/>
      <c r="G42605" s="81"/>
      <c r="AU42605" s="25"/>
    </row>
    <row r="42606">
      <c r="D42606" s="10"/>
      <c r="E42606" s="10"/>
      <c r="G42606" s="81"/>
      <c r="AU42606" s="25"/>
    </row>
    <row r="42607">
      <c r="D42607" s="10"/>
      <c r="E42607" s="10"/>
      <c r="G42607" s="81"/>
      <c r="AU42607" s="25"/>
    </row>
    <row r="42608">
      <c r="D42608" s="10"/>
      <c r="E42608" s="10"/>
      <c r="G42608" s="81"/>
      <c r="AU42608" s="25"/>
    </row>
    <row r="42609">
      <c r="D42609" s="10"/>
      <c r="E42609" s="10"/>
      <c r="G42609" s="81"/>
      <c r="AU42609" s="25"/>
    </row>
    <row r="42610">
      <c r="D42610" s="10"/>
      <c r="E42610" s="10"/>
      <c r="G42610" s="81"/>
      <c r="AU42610" s="25"/>
    </row>
    <row r="42611">
      <c r="D42611" s="10"/>
      <c r="E42611" s="10"/>
      <c r="G42611" s="81"/>
      <c r="AU42611" s="25"/>
    </row>
    <row r="42612">
      <c r="D42612" s="10"/>
      <c r="E42612" s="10"/>
      <c r="G42612" s="81"/>
      <c r="AU42612" s="25"/>
    </row>
    <row r="42613">
      <c r="D42613" s="10"/>
      <c r="E42613" s="10"/>
      <c r="G42613" s="81"/>
      <c r="AU42613" s="25"/>
    </row>
    <row r="42614">
      <c r="D42614" s="10"/>
      <c r="E42614" s="10"/>
      <c r="G42614" s="81"/>
      <c r="AU42614" s="25"/>
    </row>
    <row r="42615">
      <c r="D42615" s="10"/>
      <c r="E42615" s="10"/>
      <c r="G42615" s="81"/>
      <c r="AU42615" s="25"/>
    </row>
    <row r="42616">
      <c r="D42616" s="10"/>
      <c r="E42616" s="10"/>
      <c r="G42616" s="81"/>
      <c r="AU42616" s="25"/>
    </row>
    <row r="42617">
      <c r="D42617" s="10"/>
      <c r="E42617" s="10"/>
      <c r="G42617" s="81"/>
      <c r="AU42617" s="25"/>
    </row>
    <row r="42618">
      <c r="D42618" s="10"/>
      <c r="E42618" s="10"/>
      <c r="G42618" s="81"/>
      <c r="AU42618" s="25"/>
    </row>
    <row r="42619">
      <c r="D42619" s="10"/>
      <c r="E42619" s="10"/>
      <c r="G42619" s="81"/>
      <c r="AU42619" s="25"/>
    </row>
    <row r="42620">
      <c r="D42620" s="10"/>
      <c r="E42620" s="10"/>
      <c r="G42620" s="81"/>
      <c r="AU42620" s="25"/>
    </row>
    <row r="42621">
      <c r="D42621" s="10"/>
      <c r="E42621" s="10"/>
      <c r="G42621" s="81"/>
      <c r="AU42621" s="25"/>
    </row>
    <row r="42622">
      <c r="D42622" s="10"/>
      <c r="E42622" s="10"/>
      <c r="G42622" s="81"/>
      <c r="AU42622" s="25"/>
    </row>
    <row r="42623">
      <c r="D42623" s="10"/>
      <c r="E42623" s="10"/>
      <c r="G42623" s="81"/>
      <c r="AU42623" s="25"/>
    </row>
    <row r="42624">
      <c r="D42624" s="10"/>
      <c r="E42624" s="10"/>
      <c r="G42624" s="81"/>
      <c r="AU42624" s="25"/>
    </row>
    <row r="42625">
      <c r="D42625" s="10"/>
      <c r="E42625" s="10"/>
      <c r="G42625" s="81"/>
      <c r="AU42625" s="25"/>
    </row>
    <row r="42626">
      <c r="D42626" s="10"/>
      <c r="E42626" s="10"/>
      <c r="G42626" s="81"/>
      <c r="AU42626" s="25"/>
    </row>
    <row r="42627">
      <c r="D42627" s="10"/>
      <c r="E42627" s="10"/>
      <c r="G42627" s="81"/>
      <c r="AU42627" s="25"/>
    </row>
    <row r="42628">
      <c r="D42628" s="10"/>
      <c r="E42628" s="10"/>
      <c r="G42628" s="81"/>
      <c r="AU42628" s="25"/>
    </row>
    <row r="42629">
      <c r="D42629" s="10"/>
      <c r="E42629" s="10"/>
      <c r="G42629" s="81"/>
      <c r="AU42629" s="25"/>
    </row>
    <row r="42630">
      <c r="D42630" s="10"/>
      <c r="E42630" s="10"/>
      <c r="G42630" s="81"/>
      <c r="AU42630" s="25"/>
    </row>
    <row r="42631">
      <c r="D42631" s="10"/>
      <c r="E42631" s="10"/>
      <c r="G42631" s="81"/>
      <c r="AU42631" s="25"/>
    </row>
    <row r="42632">
      <c r="D42632" s="10"/>
      <c r="E42632" s="10"/>
      <c r="G42632" s="81"/>
      <c r="AU42632" s="25"/>
    </row>
    <row r="42633">
      <c r="D42633" s="10"/>
      <c r="E42633" s="10"/>
      <c r="G42633" s="81"/>
      <c r="AU42633" s="25"/>
    </row>
    <row r="42634">
      <c r="D42634" s="10"/>
      <c r="E42634" s="10"/>
      <c r="G42634" s="81"/>
      <c r="AU42634" s="25"/>
    </row>
    <row r="42635">
      <c r="D42635" s="10"/>
      <c r="E42635" s="10"/>
      <c r="G42635" s="81"/>
      <c r="AU42635" s="25"/>
    </row>
    <row r="42636">
      <c r="D42636" s="10"/>
      <c r="E42636" s="10"/>
      <c r="G42636" s="81"/>
      <c r="AU42636" s="25"/>
    </row>
    <row r="42637">
      <c r="D42637" s="10"/>
      <c r="E42637" s="10"/>
      <c r="G42637" s="81"/>
      <c r="AU42637" s="25"/>
    </row>
    <row r="42638">
      <c r="D42638" s="10"/>
      <c r="E42638" s="10"/>
      <c r="G42638" s="81"/>
      <c r="AU42638" s="25"/>
    </row>
    <row r="42639">
      <c r="D42639" s="10"/>
      <c r="E42639" s="10"/>
      <c r="G42639" s="81"/>
      <c r="AU42639" s="25"/>
    </row>
    <row r="42640">
      <c r="D42640" s="10"/>
      <c r="E42640" s="10"/>
      <c r="G42640" s="81"/>
      <c r="AU42640" s="25"/>
    </row>
    <row r="42641">
      <c r="D42641" s="10"/>
      <c r="E42641" s="10"/>
      <c r="G42641" s="81"/>
      <c r="AU42641" s="25"/>
    </row>
    <row r="42642">
      <c r="D42642" s="10"/>
      <c r="E42642" s="10"/>
      <c r="G42642" s="81"/>
      <c r="AU42642" s="25"/>
    </row>
    <row r="42643">
      <c r="D42643" s="10"/>
      <c r="E42643" s="10"/>
      <c r="G42643" s="81"/>
      <c r="AU42643" s="25"/>
    </row>
    <row r="42644">
      <c r="D42644" s="10"/>
      <c r="E42644" s="10"/>
      <c r="G42644" s="81"/>
      <c r="AU42644" s="25"/>
    </row>
    <row r="42645">
      <c r="D42645" s="10"/>
      <c r="E42645" s="10"/>
      <c r="G42645" s="81"/>
      <c r="AU42645" s="25"/>
    </row>
    <row r="42646">
      <c r="D42646" s="10"/>
      <c r="E42646" s="10"/>
      <c r="G42646" s="81"/>
      <c r="AU42646" s="25"/>
    </row>
    <row r="42647">
      <c r="D42647" s="10"/>
      <c r="E42647" s="10"/>
      <c r="G42647" s="81"/>
      <c r="AU42647" s="25"/>
    </row>
    <row r="42648">
      <c r="D42648" s="10"/>
      <c r="E42648" s="10"/>
      <c r="G42648" s="81"/>
      <c r="AU42648" s="25"/>
    </row>
    <row r="42649">
      <c r="D42649" s="10"/>
      <c r="E42649" s="10"/>
      <c r="G42649" s="81"/>
      <c r="AU42649" s="25"/>
    </row>
    <row r="42650">
      <c r="D42650" s="10"/>
      <c r="E42650" s="10"/>
      <c r="G42650" s="81"/>
      <c r="AU42650" s="25"/>
    </row>
    <row r="42651">
      <c r="D42651" s="10"/>
      <c r="E42651" s="10"/>
      <c r="G42651" s="81"/>
      <c r="AU42651" s="25"/>
    </row>
    <row r="42652">
      <c r="D42652" s="10"/>
      <c r="E42652" s="10"/>
      <c r="G42652" s="81"/>
      <c r="AU42652" s="25"/>
    </row>
    <row r="42653">
      <c r="D42653" s="10"/>
      <c r="E42653" s="10"/>
      <c r="G42653" s="81"/>
      <c r="AU42653" s="25"/>
    </row>
    <row r="42654">
      <c r="D42654" s="10"/>
      <c r="E42654" s="10"/>
      <c r="G42654" s="81"/>
      <c r="AU42654" s="25"/>
    </row>
    <row r="42655">
      <c r="D42655" s="10"/>
      <c r="E42655" s="10"/>
      <c r="G42655" s="81"/>
      <c r="AU42655" s="25"/>
    </row>
    <row r="42656">
      <c r="D42656" s="10"/>
      <c r="E42656" s="10"/>
      <c r="G42656" s="81"/>
      <c r="AU42656" s="25"/>
    </row>
    <row r="42657">
      <c r="D42657" s="10"/>
      <c r="E42657" s="10"/>
      <c r="G42657" s="81"/>
      <c r="AU42657" s="25"/>
    </row>
    <row r="42658">
      <c r="D42658" s="10"/>
      <c r="E42658" s="10"/>
      <c r="G42658" s="81"/>
      <c r="AU42658" s="25"/>
    </row>
    <row r="42659">
      <c r="D42659" s="10"/>
      <c r="E42659" s="10"/>
      <c r="G42659" s="81"/>
      <c r="AU42659" s="25"/>
    </row>
    <row r="42660">
      <c r="D42660" s="10"/>
      <c r="E42660" s="10"/>
      <c r="G42660" s="81"/>
      <c r="AU42660" s="25"/>
    </row>
    <row r="42661">
      <c r="D42661" s="10"/>
      <c r="E42661" s="10"/>
      <c r="G42661" s="81"/>
      <c r="AU42661" s="25"/>
    </row>
    <row r="42662">
      <c r="D42662" s="10"/>
      <c r="E42662" s="10"/>
      <c r="G42662" s="81"/>
      <c r="AU42662" s="25"/>
    </row>
    <row r="42663">
      <c r="D42663" s="10"/>
      <c r="E42663" s="10"/>
      <c r="G42663" s="81"/>
      <c r="AU42663" s="25"/>
    </row>
    <row r="42664">
      <c r="D42664" s="10"/>
      <c r="E42664" s="10"/>
      <c r="G42664" s="81"/>
      <c r="AU42664" s="25"/>
    </row>
    <row r="42665">
      <c r="D42665" s="10"/>
      <c r="E42665" s="10"/>
      <c r="G42665" s="81"/>
      <c r="AU42665" s="25"/>
    </row>
    <row r="42666">
      <c r="D42666" s="10"/>
      <c r="E42666" s="10"/>
      <c r="G42666" s="81"/>
      <c r="AU42666" s="25"/>
    </row>
    <row r="42667">
      <c r="D42667" s="10"/>
      <c r="E42667" s="10"/>
      <c r="G42667" s="81"/>
      <c r="AU42667" s="25"/>
    </row>
    <row r="42668">
      <c r="D42668" s="10"/>
      <c r="E42668" s="10"/>
      <c r="G42668" s="81"/>
      <c r="AU42668" s="25"/>
    </row>
    <row r="42669">
      <c r="D42669" s="10"/>
      <c r="E42669" s="10"/>
      <c r="G42669" s="81"/>
      <c r="AU42669" s="25"/>
    </row>
    <row r="42670">
      <c r="D42670" s="10"/>
      <c r="E42670" s="10"/>
      <c r="G42670" s="81"/>
      <c r="AU42670" s="25"/>
    </row>
    <row r="42671">
      <c r="D42671" s="10"/>
      <c r="E42671" s="10"/>
      <c r="G42671" s="81"/>
      <c r="AU42671" s="25"/>
    </row>
    <row r="42672">
      <c r="D42672" s="10"/>
      <c r="E42672" s="10"/>
      <c r="G42672" s="81"/>
      <c r="AU42672" s="25"/>
    </row>
    <row r="42673">
      <c r="D42673" s="10"/>
      <c r="E42673" s="10"/>
      <c r="G42673" s="81"/>
      <c r="AU42673" s="25"/>
    </row>
    <row r="42674">
      <c r="D42674" s="10"/>
      <c r="E42674" s="10"/>
      <c r="G42674" s="81"/>
      <c r="AU42674" s="25"/>
    </row>
    <row r="42675">
      <c r="D42675" s="10"/>
      <c r="E42675" s="10"/>
      <c r="G42675" s="81"/>
      <c r="AU42675" s="25"/>
    </row>
    <row r="42676">
      <c r="D42676" s="10"/>
      <c r="E42676" s="10"/>
      <c r="G42676" s="81"/>
      <c r="AU42676" s="25"/>
    </row>
    <row r="42677">
      <c r="D42677" s="10"/>
      <c r="E42677" s="10"/>
      <c r="G42677" s="81"/>
      <c r="AU42677" s="25"/>
    </row>
    <row r="42678">
      <c r="D42678" s="10"/>
      <c r="E42678" s="10"/>
      <c r="G42678" s="81"/>
      <c r="AU42678" s="25"/>
    </row>
    <row r="42679">
      <c r="D42679" s="10"/>
      <c r="E42679" s="10"/>
      <c r="G42679" s="81"/>
      <c r="AU42679" s="25"/>
    </row>
    <row r="42680">
      <c r="D42680" s="10"/>
      <c r="E42680" s="10"/>
      <c r="G42680" s="81"/>
      <c r="AU42680" s="25"/>
    </row>
    <row r="42681">
      <c r="D42681" s="10"/>
      <c r="E42681" s="10"/>
      <c r="G42681" s="81"/>
      <c r="AU42681" s="25"/>
    </row>
    <row r="42682">
      <c r="D42682" s="10"/>
      <c r="E42682" s="10"/>
      <c r="G42682" s="81"/>
      <c r="AU42682" s="25"/>
    </row>
    <row r="42683">
      <c r="D42683" s="10"/>
      <c r="E42683" s="10"/>
      <c r="G42683" s="81"/>
      <c r="AU42683" s="25"/>
    </row>
    <row r="42684">
      <c r="D42684" s="10"/>
      <c r="E42684" s="10"/>
      <c r="G42684" s="81"/>
      <c r="AU42684" s="25"/>
    </row>
    <row r="42685">
      <c r="D42685" s="10"/>
      <c r="E42685" s="10"/>
      <c r="G42685" s="81"/>
      <c r="AU42685" s="25"/>
    </row>
    <row r="42686">
      <c r="D42686" s="10"/>
      <c r="E42686" s="10"/>
      <c r="G42686" s="81"/>
      <c r="AU42686" s="25"/>
    </row>
    <row r="42687">
      <c r="D42687" s="10"/>
      <c r="E42687" s="10"/>
      <c r="G42687" s="81"/>
      <c r="AU42687" s="25"/>
    </row>
    <row r="42688">
      <c r="D42688" s="10"/>
      <c r="E42688" s="10"/>
      <c r="G42688" s="81"/>
      <c r="AU42688" s="25"/>
    </row>
    <row r="42689">
      <c r="D42689" s="10"/>
      <c r="E42689" s="10"/>
      <c r="G42689" s="81"/>
      <c r="AU42689" s="25"/>
    </row>
    <row r="42690">
      <c r="D42690" s="10"/>
      <c r="E42690" s="10"/>
      <c r="G42690" s="81"/>
      <c r="AU42690" s="25"/>
    </row>
    <row r="42691">
      <c r="D42691" s="10"/>
      <c r="E42691" s="10"/>
      <c r="G42691" s="81"/>
      <c r="AU42691" s="25"/>
    </row>
    <row r="42692">
      <c r="D42692" s="10"/>
      <c r="E42692" s="10"/>
      <c r="G42692" s="81"/>
      <c r="AU42692" s="25"/>
    </row>
    <row r="42693">
      <c r="D42693" s="10"/>
      <c r="E42693" s="10"/>
      <c r="G42693" s="81"/>
      <c r="AU42693" s="25"/>
    </row>
    <row r="42694">
      <c r="D42694" s="10"/>
      <c r="E42694" s="10"/>
      <c r="G42694" s="81"/>
      <c r="AU42694" s="25"/>
    </row>
    <row r="42695">
      <c r="D42695" s="10"/>
      <c r="E42695" s="10"/>
      <c r="G42695" s="81"/>
      <c r="AU42695" s="25"/>
    </row>
    <row r="42696">
      <c r="D42696" s="10"/>
      <c r="E42696" s="10"/>
      <c r="G42696" s="81"/>
      <c r="AU42696" s="25"/>
    </row>
    <row r="42697">
      <c r="D42697" s="10"/>
      <c r="E42697" s="10"/>
      <c r="G42697" s="81"/>
      <c r="AU42697" s="25"/>
    </row>
    <row r="42698">
      <c r="D42698" s="10"/>
      <c r="E42698" s="10"/>
      <c r="G42698" s="81"/>
      <c r="AU42698" s="25"/>
    </row>
    <row r="42699">
      <c r="D42699" s="10"/>
      <c r="E42699" s="10"/>
      <c r="G42699" s="81"/>
      <c r="AU42699" s="25"/>
    </row>
    <row r="42700">
      <c r="D42700" s="10"/>
      <c r="E42700" s="10"/>
      <c r="G42700" s="81"/>
      <c r="AU42700" s="25"/>
    </row>
    <row r="42701">
      <c r="D42701" s="10"/>
      <c r="E42701" s="10"/>
      <c r="G42701" s="81"/>
      <c r="AU42701" s="25"/>
    </row>
    <row r="42702">
      <c r="D42702" s="10"/>
      <c r="E42702" s="10"/>
      <c r="G42702" s="81"/>
      <c r="AU42702" s="25"/>
    </row>
    <row r="42703">
      <c r="D42703" s="10"/>
      <c r="E42703" s="10"/>
      <c r="G42703" s="81"/>
      <c r="AU42703" s="25"/>
    </row>
    <row r="42704">
      <c r="D42704" s="10"/>
      <c r="E42704" s="10"/>
      <c r="G42704" s="81"/>
      <c r="AU42704" s="25"/>
    </row>
    <row r="42705">
      <c r="D42705" s="10"/>
      <c r="E42705" s="10"/>
      <c r="G42705" s="81"/>
      <c r="AU42705" s="25"/>
    </row>
    <row r="42706">
      <c r="D42706" s="10"/>
      <c r="E42706" s="10"/>
      <c r="G42706" s="81"/>
      <c r="AU42706" s="25"/>
    </row>
    <row r="42707">
      <c r="D42707" s="10"/>
      <c r="E42707" s="10"/>
      <c r="G42707" s="81"/>
      <c r="AU42707" s="25"/>
    </row>
    <row r="42708">
      <c r="D42708" s="10"/>
      <c r="E42708" s="10"/>
      <c r="G42708" s="81"/>
      <c r="AU42708" s="25"/>
    </row>
    <row r="42709">
      <c r="D42709" s="10"/>
      <c r="E42709" s="10"/>
      <c r="G42709" s="81"/>
      <c r="AU42709" s="25"/>
    </row>
    <row r="42710">
      <c r="D42710" s="10"/>
      <c r="E42710" s="10"/>
      <c r="G42710" s="81"/>
      <c r="AU42710" s="25"/>
    </row>
    <row r="42711">
      <c r="D42711" s="10"/>
      <c r="E42711" s="10"/>
      <c r="G42711" s="81"/>
      <c r="AU42711" s="25"/>
    </row>
    <row r="42712">
      <c r="D42712" s="10"/>
      <c r="E42712" s="10"/>
      <c r="G42712" s="81"/>
      <c r="AU42712" s="25"/>
    </row>
    <row r="42713">
      <c r="D42713" s="10"/>
      <c r="E42713" s="10"/>
      <c r="G42713" s="81"/>
      <c r="AU42713" s="25"/>
    </row>
    <row r="42714">
      <c r="D42714" s="10"/>
      <c r="E42714" s="10"/>
      <c r="G42714" s="81"/>
      <c r="AU42714" s="25"/>
    </row>
    <row r="42715">
      <c r="D42715" s="10"/>
      <c r="E42715" s="10"/>
      <c r="G42715" s="81"/>
      <c r="AU42715" s="25"/>
    </row>
    <row r="42716">
      <c r="D42716" s="10"/>
      <c r="E42716" s="10"/>
      <c r="G42716" s="81"/>
      <c r="AU42716" s="25"/>
    </row>
    <row r="42717">
      <c r="D42717" s="10"/>
      <c r="E42717" s="10"/>
      <c r="G42717" s="81"/>
      <c r="AU42717" s="25"/>
    </row>
    <row r="42718">
      <c r="D42718" s="10"/>
      <c r="E42718" s="10"/>
      <c r="G42718" s="81"/>
      <c r="AU42718" s="25"/>
    </row>
    <row r="42719">
      <c r="D42719" s="10"/>
      <c r="E42719" s="10"/>
      <c r="G42719" s="81"/>
      <c r="AU42719" s="25"/>
    </row>
    <row r="42720">
      <c r="D42720" s="10"/>
      <c r="E42720" s="10"/>
      <c r="G42720" s="81"/>
      <c r="AU42720" s="25"/>
    </row>
    <row r="42721">
      <c r="D42721" s="10"/>
      <c r="E42721" s="10"/>
      <c r="G42721" s="81"/>
      <c r="AU42721" s="25"/>
    </row>
    <row r="42722">
      <c r="D42722" s="10"/>
      <c r="E42722" s="10"/>
      <c r="G42722" s="81"/>
      <c r="AU42722" s="25"/>
    </row>
    <row r="42723">
      <c r="D42723" s="10"/>
      <c r="E42723" s="10"/>
      <c r="G42723" s="81"/>
      <c r="AU42723" s="25"/>
    </row>
    <row r="42724">
      <c r="D42724" s="10"/>
      <c r="E42724" s="10"/>
      <c r="G42724" s="81"/>
      <c r="AU42724" s="25"/>
    </row>
    <row r="42725">
      <c r="D42725" s="10"/>
      <c r="E42725" s="10"/>
      <c r="G42725" s="81"/>
      <c r="AU42725" s="25"/>
    </row>
    <row r="42726">
      <c r="D42726" s="10"/>
      <c r="E42726" s="10"/>
      <c r="G42726" s="81"/>
      <c r="AU42726" s="25"/>
    </row>
    <row r="42727">
      <c r="D42727" s="10"/>
      <c r="E42727" s="10"/>
      <c r="G42727" s="81"/>
      <c r="AU42727" s="25"/>
    </row>
    <row r="42728">
      <c r="D42728" s="10"/>
      <c r="E42728" s="10"/>
      <c r="G42728" s="81"/>
      <c r="AU42728" s="25"/>
    </row>
    <row r="42729">
      <c r="D42729" s="10"/>
      <c r="E42729" s="10"/>
      <c r="G42729" s="81"/>
      <c r="AU42729" s="25"/>
    </row>
    <row r="42730">
      <c r="D42730" s="10"/>
      <c r="E42730" s="10"/>
      <c r="G42730" s="81"/>
      <c r="AU42730" s="25"/>
    </row>
    <row r="42731">
      <c r="D42731" s="10"/>
      <c r="E42731" s="10"/>
      <c r="G42731" s="81"/>
      <c r="AU42731" s="25"/>
    </row>
    <row r="42732">
      <c r="D42732" s="10"/>
      <c r="E42732" s="10"/>
      <c r="G42732" s="81"/>
      <c r="AU42732" s="25"/>
    </row>
    <row r="42733">
      <c r="D42733" s="10"/>
      <c r="E42733" s="10"/>
      <c r="G42733" s="81"/>
      <c r="AU42733" s="25"/>
    </row>
    <row r="42734">
      <c r="D42734" s="10"/>
      <c r="E42734" s="10"/>
      <c r="G42734" s="81"/>
      <c r="AU42734" s="25"/>
    </row>
    <row r="42735">
      <c r="D42735" s="10"/>
      <c r="E42735" s="10"/>
      <c r="G42735" s="81"/>
      <c r="AU42735" s="25"/>
    </row>
    <row r="42736">
      <c r="D42736" s="10"/>
      <c r="E42736" s="10"/>
      <c r="G42736" s="81"/>
      <c r="AU42736" s="25"/>
    </row>
    <row r="42737">
      <c r="D42737" s="10"/>
      <c r="E42737" s="10"/>
      <c r="G42737" s="81"/>
      <c r="AU42737" s="25"/>
    </row>
    <row r="42738">
      <c r="D42738" s="10"/>
      <c r="E42738" s="10"/>
      <c r="G42738" s="81"/>
      <c r="AU42738" s="25"/>
    </row>
    <row r="42739">
      <c r="D42739" s="10"/>
      <c r="E42739" s="10"/>
      <c r="G42739" s="81"/>
      <c r="AU42739" s="25"/>
    </row>
    <row r="42740">
      <c r="D42740" s="10"/>
      <c r="E42740" s="10"/>
      <c r="G42740" s="81"/>
      <c r="AU42740" s="25"/>
    </row>
    <row r="42741">
      <c r="D42741" s="10"/>
      <c r="E42741" s="10"/>
      <c r="G42741" s="81"/>
      <c r="AU42741" s="25"/>
    </row>
    <row r="42742">
      <c r="D42742" s="10"/>
      <c r="E42742" s="10"/>
      <c r="G42742" s="81"/>
      <c r="AU42742" s="25"/>
    </row>
    <row r="42743">
      <c r="D42743" s="10"/>
      <c r="E42743" s="10"/>
      <c r="G42743" s="81"/>
      <c r="AU42743" s="25"/>
    </row>
    <row r="42744">
      <c r="D42744" s="10"/>
      <c r="E42744" s="10"/>
      <c r="G42744" s="81"/>
      <c r="AU42744" s="25"/>
    </row>
    <row r="42745">
      <c r="D42745" s="10"/>
      <c r="E42745" s="10"/>
      <c r="G42745" s="81"/>
      <c r="AU42745" s="25"/>
    </row>
    <row r="42746">
      <c r="D42746" s="10"/>
      <c r="E42746" s="10"/>
      <c r="G42746" s="81"/>
      <c r="AU42746" s="25"/>
    </row>
    <row r="42747">
      <c r="D42747" s="10"/>
      <c r="E42747" s="10"/>
      <c r="G42747" s="81"/>
      <c r="AU42747" s="25"/>
    </row>
    <row r="42748">
      <c r="D42748" s="10"/>
      <c r="E42748" s="10"/>
      <c r="G42748" s="81"/>
      <c r="AU42748" s="25"/>
    </row>
    <row r="42749">
      <c r="D42749" s="10"/>
      <c r="E42749" s="10"/>
      <c r="G42749" s="81"/>
      <c r="AU42749" s="25"/>
    </row>
    <row r="42750">
      <c r="D42750" s="10"/>
      <c r="E42750" s="10"/>
      <c r="G42750" s="81"/>
      <c r="AU42750" s="25"/>
    </row>
    <row r="42751">
      <c r="D42751" s="10"/>
      <c r="E42751" s="10"/>
      <c r="G42751" s="81"/>
      <c r="AU42751" s="25"/>
    </row>
    <row r="42752">
      <c r="D42752" s="10"/>
      <c r="E42752" s="10"/>
      <c r="G42752" s="81"/>
      <c r="AU42752" s="25"/>
    </row>
    <row r="42753">
      <c r="D42753" s="10"/>
      <c r="E42753" s="10"/>
      <c r="G42753" s="81"/>
      <c r="AU42753" s="25"/>
    </row>
    <row r="42754">
      <c r="D42754" s="10"/>
      <c r="E42754" s="10"/>
      <c r="G42754" s="81"/>
      <c r="AU42754" s="25"/>
    </row>
    <row r="42755">
      <c r="D42755" s="10"/>
      <c r="E42755" s="10"/>
      <c r="G42755" s="81"/>
      <c r="AU42755" s="25"/>
    </row>
    <row r="42756">
      <c r="D42756" s="10"/>
      <c r="E42756" s="10"/>
      <c r="G42756" s="81"/>
      <c r="AU42756" s="25"/>
    </row>
    <row r="42757">
      <c r="D42757" s="10"/>
      <c r="E42757" s="10"/>
      <c r="G42757" s="81"/>
      <c r="AU42757" s="25"/>
    </row>
    <row r="42758">
      <c r="D42758" s="10"/>
      <c r="E42758" s="10"/>
      <c r="G42758" s="81"/>
      <c r="AU42758" s="25"/>
    </row>
    <row r="42759">
      <c r="D42759" s="10"/>
      <c r="E42759" s="10"/>
      <c r="G42759" s="81"/>
      <c r="AU42759" s="25"/>
    </row>
    <row r="42760">
      <c r="D42760" s="10"/>
      <c r="E42760" s="10"/>
      <c r="G42760" s="81"/>
      <c r="AU42760" s="25"/>
    </row>
    <row r="42761">
      <c r="D42761" s="10"/>
      <c r="E42761" s="10"/>
      <c r="G42761" s="81"/>
      <c r="AU42761" s="25"/>
    </row>
    <row r="42762">
      <c r="D42762" s="10"/>
      <c r="E42762" s="10"/>
      <c r="G42762" s="81"/>
      <c r="AU42762" s="25"/>
    </row>
    <row r="42763">
      <c r="D42763" s="10"/>
      <c r="E42763" s="10"/>
      <c r="G42763" s="81"/>
      <c r="AU42763" s="25"/>
    </row>
    <row r="42764">
      <c r="D42764" s="10"/>
      <c r="E42764" s="10"/>
      <c r="G42764" s="81"/>
      <c r="AU42764" s="25"/>
    </row>
    <row r="42765">
      <c r="D42765" s="10"/>
      <c r="E42765" s="10"/>
      <c r="G42765" s="81"/>
      <c r="AU42765" s="25"/>
    </row>
    <row r="42766">
      <c r="D42766" s="10"/>
      <c r="E42766" s="10"/>
      <c r="G42766" s="81"/>
      <c r="AU42766" s="25"/>
    </row>
    <row r="42767">
      <c r="D42767" s="10"/>
      <c r="E42767" s="10"/>
      <c r="G42767" s="81"/>
      <c r="AU42767" s="25"/>
    </row>
    <row r="42768">
      <c r="D42768" s="10"/>
      <c r="E42768" s="10"/>
      <c r="G42768" s="81"/>
      <c r="AU42768" s="25"/>
    </row>
    <row r="42769">
      <c r="D42769" s="10"/>
      <c r="E42769" s="10"/>
      <c r="G42769" s="81"/>
      <c r="AU42769" s="25"/>
    </row>
    <row r="42770">
      <c r="D42770" s="10"/>
      <c r="E42770" s="10"/>
      <c r="G42770" s="81"/>
      <c r="AU42770" s="25"/>
    </row>
    <row r="42771">
      <c r="D42771" s="10"/>
      <c r="E42771" s="10"/>
      <c r="G42771" s="81"/>
      <c r="AU42771" s="25"/>
    </row>
    <row r="42772">
      <c r="D42772" s="10"/>
      <c r="E42772" s="10"/>
      <c r="G42772" s="81"/>
      <c r="AU42772" s="25"/>
    </row>
    <row r="42773">
      <c r="D42773" s="10"/>
      <c r="E42773" s="10"/>
      <c r="G42773" s="81"/>
      <c r="AU42773" s="25"/>
    </row>
    <row r="42774">
      <c r="D42774" s="10"/>
      <c r="E42774" s="10"/>
      <c r="G42774" s="81"/>
      <c r="AU42774" s="25"/>
    </row>
    <row r="42775">
      <c r="D42775" s="10"/>
      <c r="E42775" s="10"/>
      <c r="G42775" s="81"/>
      <c r="AU42775" s="25"/>
    </row>
    <row r="42776">
      <c r="D42776" s="10"/>
      <c r="E42776" s="10"/>
      <c r="G42776" s="81"/>
      <c r="AU42776" s="25"/>
    </row>
    <row r="42777">
      <c r="D42777" s="10"/>
      <c r="E42777" s="10"/>
      <c r="G42777" s="81"/>
      <c r="AU42777" s="25"/>
    </row>
    <row r="42778">
      <c r="D42778" s="10"/>
      <c r="E42778" s="10"/>
      <c r="G42778" s="81"/>
      <c r="AU42778" s="25"/>
    </row>
    <row r="42779">
      <c r="D42779" s="10"/>
      <c r="E42779" s="10"/>
      <c r="G42779" s="81"/>
      <c r="AU42779" s="25"/>
    </row>
    <row r="42780">
      <c r="D42780" s="10"/>
      <c r="E42780" s="10"/>
      <c r="G42780" s="81"/>
      <c r="AU42780" s="25"/>
    </row>
    <row r="42781">
      <c r="D42781" s="10"/>
      <c r="E42781" s="10"/>
      <c r="G42781" s="81"/>
      <c r="AU42781" s="25"/>
    </row>
    <row r="42782">
      <c r="D42782" s="10"/>
      <c r="E42782" s="10"/>
      <c r="G42782" s="81"/>
      <c r="AU42782" s="25"/>
    </row>
    <row r="42783">
      <c r="D42783" s="10"/>
      <c r="E42783" s="10"/>
      <c r="G42783" s="81"/>
      <c r="AU42783" s="25"/>
    </row>
    <row r="42784">
      <c r="D42784" s="10"/>
      <c r="E42784" s="10"/>
      <c r="G42784" s="81"/>
      <c r="AU42784" s="25"/>
    </row>
    <row r="42785">
      <c r="D42785" s="10"/>
      <c r="E42785" s="10"/>
      <c r="G42785" s="81"/>
      <c r="AU42785" s="25"/>
    </row>
    <row r="42786">
      <c r="D42786" s="10"/>
      <c r="E42786" s="10"/>
      <c r="G42786" s="81"/>
      <c r="AU42786" s="25"/>
    </row>
    <row r="42787">
      <c r="D42787" s="10"/>
      <c r="E42787" s="10"/>
      <c r="G42787" s="81"/>
      <c r="AU42787" s="25"/>
    </row>
    <row r="42788">
      <c r="D42788" s="10"/>
      <c r="E42788" s="10"/>
      <c r="G42788" s="81"/>
      <c r="AU42788" s="25"/>
    </row>
    <row r="42789">
      <c r="D42789" s="10"/>
      <c r="E42789" s="10"/>
      <c r="G42789" s="81"/>
      <c r="AU42789" s="25"/>
    </row>
    <row r="42790">
      <c r="D42790" s="10"/>
      <c r="E42790" s="10"/>
      <c r="G42790" s="81"/>
      <c r="AU42790" s="25"/>
    </row>
    <row r="42791">
      <c r="D42791" s="10"/>
      <c r="E42791" s="10"/>
      <c r="G42791" s="81"/>
      <c r="AU42791" s="25"/>
    </row>
    <row r="42792">
      <c r="D42792" s="10"/>
      <c r="E42792" s="10"/>
      <c r="G42792" s="81"/>
      <c r="AU42792" s="25"/>
    </row>
    <row r="42793">
      <c r="D42793" s="10"/>
      <c r="E42793" s="10"/>
      <c r="G42793" s="81"/>
      <c r="AU42793" s="25"/>
    </row>
    <row r="42794">
      <c r="D42794" s="10"/>
      <c r="E42794" s="10"/>
      <c r="G42794" s="81"/>
      <c r="AU42794" s="25"/>
    </row>
    <row r="42795">
      <c r="D42795" s="10"/>
      <c r="E42795" s="10"/>
      <c r="G42795" s="81"/>
      <c r="AU42795" s="25"/>
    </row>
    <row r="42796">
      <c r="D42796" s="10"/>
      <c r="E42796" s="10"/>
      <c r="G42796" s="81"/>
      <c r="AU42796" s="25"/>
    </row>
    <row r="42797">
      <c r="D42797" s="10"/>
      <c r="E42797" s="10"/>
      <c r="G42797" s="81"/>
      <c r="AU42797" s="25"/>
    </row>
    <row r="42798">
      <c r="D42798" s="10"/>
      <c r="E42798" s="10"/>
      <c r="G42798" s="81"/>
      <c r="AU42798" s="25"/>
    </row>
    <row r="42799">
      <c r="D42799" s="10"/>
      <c r="E42799" s="10"/>
      <c r="G42799" s="81"/>
      <c r="AU42799" s="25"/>
    </row>
    <row r="42800">
      <c r="D42800" s="10"/>
      <c r="E42800" s="10"/>
      <c r="G42800" s="81"/>
      <c r="AU42800" s="25"/>
    </row>
    <row r="42801">
      <c r="D42801" s="10"/>
      <c r="E42801" s="10"/>
      <c r="G42801" s="81"/>
      <c r="AU42801" s="25"/>
    </row>
    <row r="42802">
      <c r="D42802" s="10"/>
      <c r="E42802" s="10"/>
      <c r="G42802" s="81"/>
      <c r="AU42802" s="25"/>
    </row>
    <row r="42803">
      <c r="D42803" s="10"/>
      <c r="E42803" s="10"/>
      <c r="G42803" s="81"/>
      <c r="AU42803" s="25"/>
    </row>
    <row r="42804">
      <c r="D42804" s="10"/>
      <c r="E42804" s="10"/>
      <c r="G42804" s="81"/>
      <c r="AU42804" s="25"/>
    </row>
    <row r="42805">
      <c r="D42805" s="10"/>
      <c r="E42805" s="10"/>
      <c r="G42805" s="81"/>
      <c r="AU42805" s="25"/>
    </row>
    <row r="42806">
      <c r="D42806" s="10"/>
      <c r="E42806" s="10"/>
      <c r="G42806" s="81"/>
      <c r="AU42806" s="25"/>
    </row>
    <row r="42807">
      <c r="D42807" s="10"/>
      <c r="E42807" s="10"/>
      <c r="G42807" s="81"/>
      <c r="AU42807" s="25"/>
    </row>
    <row r="42808">
      <c r="D42808" s="10"/>
      <c r="E42808" s="10"/>
      <c r="G42808" s="81"/>
      <c r="AU42808" s="25"/>
    </row>
    <row r="42809">
      <c r="D42809" s="10"/>
      <c r="E42809" s="10"/>
      <c r="G42809" s="81"/>
      <c r="AU42809" s="25"/>
    </row>
    <row r="42810">
      <c r="D42810" s="10"/>
      <c r="E42810" s="10"/>
      <c r="G42810" s="81"/>
      <c r="AU42810" s="25"/>
    </row>
    <row r="42811">
      <c r="D42811" s="10"/>
      <c r="E42811" s="10"/>
      <c r="G42811" s="81"/>
      <c r="AU42811" s="25"/>
    </row>
    <row r="42812">
      <c r="D42812" s="10"/>
      <c r="E42812" s="10"/>
      <c r="G42812" s="81"/>
      <c r="AU42812" s="25"/>
    </row>
    <row r="42813">
      <c r="D42813" s="10"/>
      <c r="E42813" s="10"/>
      <c r="G42813" s="81"/>
      <c r="AU42813" s="25"/>
    </row>
    <row r="42814">
      <c r="D42814" s="10"/>
      <c r="E42814" s="10"/>
      <c r="G42814" s="81"/>
      <c r="AU42814" s="25"/>
    </row>
    <row r="42815">
      <c r="D42815" s="10"/>
      <c r="E42815" s="10"/>
      <c r="G42815" s="81"/>
      <c r="AU42815" s="25"/>
    </row>
    <row r="42816">
      <c r="D42816" s="10"/>
      <c r="E42816" s="10"/>
      <c r="G42816" s="81"/>
      <c r="AU42816" s="25"/>
    </row>
    <row r="42817">
      <c r="D42817" s="10"/>
      <c r="E42817" s="10"/>
      <c r="G42817" s="81"/>
      <c r="AU42817" s="25"/>
    </row>
    <row r="42818">
      <c r="D42818" s="10"/>
      <c r="E42818" s="10"/>
      <c r="G42818" s="81"/>
      <c r="AU42818" s="25"/>
    </row>
    <row r="42819">
      <c r="D42819" s="10"/>
      <c r="E42819" s="10"/>
      <c r="G42819" s="81"/>
      <c r="AU42819" s="25"/>
    </row>
    <row r="42820">
      <c r="D42820" s="10"/>
      <c r="E42820" s="10"/>
      <c r="G42820" s="81"/>
      <c r="AU42820" s="25"/>
    </row>
    <row r="42821">
      <c r="D42821" s="10"/>
      <c r="E42821" s="10"/>
      <c r="G42821" s="81"/>
      <c r="AU42821" s="25"/>
    </row>
    <row r="42822">
      <c r="D42822" s="10"/>
      <c r="E42822" s="10"/>
      <c r="G42822" s="81"/>
      <c r="AU42822" s="25"/>
    </row>
    <row r="42823">
      <c r="D42823" s="10"/>
      <c r="E42823" s="10"/>
      <c r="G42823" s="81"/>
      <c r="AU42823" s="25"/>
    </row>
    <row r="42824">
      <c r="D42824" s="10"/>
      <c r="E42824" s="10"/>
      <c r="G42824" s="81"/>
      <c r="AU42824" s="25"/>
    </row>
    <row r="42825">
      <c r="D42825" s="10"/>
      <c r="E42825" s="10"/>
      <c r="G42825" s="81"/>
      <c r="AU42825" s="25"/>
    </row>
    <row r="42826">
      <c r="D42826" s="10"/>
      <c r="E42826" s="10"/>
      <c r="G42826" s="81"/>
      <c r="AU42826" s="25"/>
    </row>
    <row r="42827">
      <c r="D42827" s="10"/>
      <c r="E42827" s="10"/>
      <c r="G42827" s="81"/>
      <c r="AU42827" s="25"/>
    </row>
    <row r="42828">
      <c r="D42828" s="10"/>
      <c r="E42828" s="10"/>
      <c r="G42828" s="81"/>
      <c r="AU42828" s="25"/>
    </row>
    <row r="42829">
      <c r="D42829" s="10"/>
      <c r="E42829" s="10"/>
      <c r="G42829" s="81"/>
      <c r="AU42829" s="25"/>
    </row>
    <row r="42830">
      <c r="D42830" s="10"/>
      <c r="E42830" s="10"/>
      <c r="G42830" s="81"/>
      <c r="AU42830" s="25"/>
    </row>
    <row r="42831">
      <c r="D42831" s="10"/>
      <c r="E42831" s="10"/>
      <c r="G42831" s="81"/>
      <c r="AU42831" s="25"/>
    </row>
    <row r="42832">
      <c r="D42832" s="10"/>
      <c r="E42832" s="10"/>
      <c r="G42832" s="81"/>
      <c r="AU42832" s="25"/>
    </row>
    <row r="42833">
      <c r="D42833" s="10"/>
      <c r="E42833" s="10"/>
      <c r="G42833" s="81"/>
      <c r="AU42833" s="25"/>
    </row>
    <row r="42834">
      <c r="D42834" s="10"/>
      <c r="E42834" s="10"/>
      <c r="G42834" s="81"/>
      <c r="AU42834" s="25"/>
    </row>
    <row r="42835">
      <c r="D42835" s="10"/>
      <c r="E42835" s="10"/>
      <c r="G42835" s="81"/>
      <c r="AU42835" s="25"/>
    </row>
    <row r="42836">
      <c r="D42836" s="10"/>
      <c r="E42836" s="10"/>
      <c r="G42836" s="81"/>
      <c r="AU42836" s="25"/>
    </row>
    <row r="42837">
      <c r="D42837" s="10"/>
      <c r="E42837" s="10"/>
      <c r="G42837" s="81"/>
      <c r="AU42837" s="25"/>
    </row>
    <row r="42838">
      <c r="D42838" s="10"/>
      <c r="E42838" s="10"/>
      <c r="G42838" s="81"/>
      <c r="AU42838" s="25"/>
    </row>
    <row r="42839">
      <c r="D42839" s="10"/>
      <c r="E42839" s="10"/>
      <c r="G42839" s="81"/>
      <c r="AU42839" s="25"/>
    </row>
    <row r="42840">
      <c r="D42840" s="10"/>
      <c r="E42840" s="10"/>
      <c r="G42840" s="81"/>
      <c r="AU42840" s="25"/>
    </row>
    <row r="42841">
      <c r="D42841" s="10"/>
      <c r="E42841" s="10"/>
      <c r="G42841" s="81"/>
      <c r="AU42841" s="25"/>
    </row>
    <row r="42842">
      <c r="D42842" s="10"/>
      <c r="E42842" s="10"/>
      <c r="G42842" s="81"/>
      <c r="AU42842" s="25"/>
    </row>
    <row r="42843">
      <c r="D42843" s="10"/>
      <c r="E42843" s="10"/>
      <c r="G42843" s="81"/>
      <c r="AU42843" s="25"/>
    </row>
    <row r="42844">
      <c r="D42844" s="10"/>
      <c r="E42844" s="10"/>
      <c r="G42844" s="81"/>
      <c r="AU42844" s="25"/>
    </row>
    <row r="42845">
      <c r="D42845" s="10"/>
      <c r="E42845" s="10"/>
      <c r="G42845" s="81"/>
      <c r="AU42845" s="25"/>
    </row>
    <row r="42846">
      <c r="D42846" s="10"/>
      <c r="E42846" s="10"/>
      <c r="G42846" s="81"/>
      <c r="AU42846" s="25"/>
    </row>
    <row r="42847">
      <c r="D42847" s="10"/>
      <c r="E42847" s="10"/>
      <c r="G42847" s="81"/>
      <c r="AU42847" s="25"/>
    </row>
    <row r="42848">
      <c r="D42848" s="10"/>
      <c r="E42848" s="10"/>
      <c r="G42848" s="81"/>
      <c r="AU42848" s="25"/>
    </row>
    <row r="42849">
      <c r="D42849" s="10"/>
      <c r="E42849" s="10"/>
      <c r="G42849" s="81"/>
      <c r="AU42849" s="25"/>
    </row>
    <row r="42850">
      <c r="D42850" s="10"/>
      <c r="E42850" s="10"/>
      <c r="G42850" s="81"/>
      <c r="AU42850" s="25"/>
    </row>
    <row r="42851">
      <c r="D42851" s="10"/>
      <c r="E42851" s="10"/>
      <c r="G42851" s="81"/>
      <c r="AU42851" s="25"/>
    </row>
    <row r="42852">
      <c r="D42852" s="10"/>
      <c r="E42852" s="10"/>
      <c r="G42852" s="81"/>
      <c r="AU42852" s="25"/>
    </row>
    <row r="42853">
      <c r="D42853" s="10"/>
      <c r="E42853" s="10"/>
      <c r="G42853" s="81"/>
      <c r="AU42853" s="25"/>
    </row>
    <row r="42854">
      <c r="D42854" s="10"/>
      <c r="E42854" s="10"/>
      <c r="G42854" s="81"/>
      <c r="AU42854" s="25"/>
    </row>
    <row r="42855">
      <c r="D42855" s="10"/>
      <c r="E42855" s="10"/>
      <c r="G42855" s="81"/>
      <c r="AU42855" s="25"/>
    </row>
    <row r="42856">
      <c r="D42856" s="10"/>
      <c r="E42856" s="10"/>
      <c r="G42856" s="81"/>
      <c r="AU42856" s="25"/>
    </row>
    <row r="42857">
      <c r="D42857" s="10"/>
      <c r="E42857" s="10"/>
      <c r="G42857" s="81"/>
      <c r="AU42857" s="25"/>
    </row>
    <row r="42858">
      <c r="D42858" s="10"/>
      <c r="E42858" s="10"/>
      <c r="G42858" s="81"/>
      <c r="AU42858" s="25"/>
    </row>
    <row r="42859">
      <c r="D42859" s="10"/>
      <c r="E42859" s="10"/>
      <c r="G42859" s="81"/>
      <c r="AU42859" s="25"/>
    </row>
    <row r="42860">
      <c r="D42860" s="10"/>
      <c r="E42860" s="10"/>
      <c r="G42860" s="81"/>
      <c r="AU42860" s="25"/>
    </row>
    <row r="42861">
      <c r="D42861" s="10"/>
      <c r="E42861" s="10"/>
      <c r="G42861" s="81"/>
      <c r="AU42861" s="25"/>
    </row>
    <row r="42862">
      <c r="D42862" s="10"/>
      <c r="E42862" s="10"/>
      <c r="G42862" s="81"/>
      <c r="AU42862" s="25"/>
    </row>
    <row r="42863">
      <c r="D42863" s="10"/>
      <c r="E42863" s="10"/>
      <c r="G42863" s="81"/>
      <c r="AU42863" s="25"/>
    </row>
    <row r="42864">
      <c r="D42864" s="10"/>
      <c r="E42864" s="10"/>
      <c r="G42864" s="81"/>
      <c r="AU42864" s="25"/>
    </row>
    <row r="42865">
      <c r="D42865" s="10"/>
      <c r="E42865" s="10"/>
      <c r="G42865" s="81"/>
      <c r="AU42865" s="25"/>
    </row>
    <row r="42866">
      <c r="D42866" s="10"/>
      <c r="E42866" s="10"/>
      <c r="G42866" s="81"/>
      <c r="AU42866" s="25"/>
    </row>
    <row r="42867">
      <c r="D42867" s="10"/>
      <c r="E42867" s="10"/>
      <c r="G42867" s="81"/>
      <c r="AU42867" s="25"/>
    </row>
    <row r="42868">
      <c r="D42868" s="10"/>
      <c r="E42868" s="10"/>
      <c r="G42868" s="81"/>
      <c r="AU42868" s="25"/>
    </row>
    <row r="42869">
      <c r="D42869" s="10"/>
      <c r="E42869" s="10"/>
      <c r="G42869" s="81"/>
      <c r="AU42869" s="25"/>
    </row>
    <row r="42870">
      <c r="D42870" s="10"/>
      <c r="E42870" s="10"/>
      <c r="G42870" s="81"/>
      <c r="AU42870" s="25"/>
    </row>
    <row r="42871">
      <c r="D42871" s="10"/>
      <c r="E42871" s="10"/>
      <c r="G42871" s="81"/>
      <c r="AU42871" s="25"/>
    </row>
    <row r="42872">
      <c r="D42872" s="10"/>
      <c r="E42872" s="10"/>
      <c r="G42872" s="81"/>
      <c r="AU42872" s="25"/>
    </row>
    <row r="42873">
      <c r="D42873" s="10"/>
      <c r="E42873" s="10"/>
      <c r="G42873" s="81"/>
      <c r="AU42873" s="25"/>
    </row>
    <row r="42874">
      <c r="D42874" s="10"/>
      <c r="E42874" s="10"/>
      <c r="G42874" s="81"/>
      <c r="AU42874" s="25"/>
    </row>
    <row r="42875">
      <c r="D42875" s="10"/>
      <c r="E42875" s="10"/>
      <c r="G42875" s="81"/>
      <c r="AU42875" s="25"/>
    </row>
    <row r="42876">
      <c r="D42876" s="10"/>
      <c r="E42876" s="10"/>
      <c r="G42876" s="81"/>
      <c r="AU42876" s="25"/>
    </row>
    <row r="42877">
      <c r="D42877" s="10"/>
      <c r="E42877" s="10"/>
      <c r="G42877" s="81"/>
      <c r="AU42877" s="25"/>
    </row>
    <row r="42878">
      <c r="D42878" s="10"/>
      <c r="E42878" s="10"/>
      <c r="G42878" s="81"/>
      <c r="AU42878" s="25"/>
    </row>
    <row r="42879">
      <c r="D42879" s="10"/>
      <c r="E42879" s="10"/>
      <c r="G42879" s="81"/>
      <c r="AU42879" s="25"/>
    </row>
    <row r="42880">
      <c r="D42880" s="10"/>
      <c r="E42880" s="10"/>
      <c r="G42880" s="81"/>
      <c r="AU42880" s="25"/>
    </row>
    <row r="42881">
      <c r="D42881" s="10"/>
      <c r="E42881" s="10"/>
      <c r="G42881" s="81"/>
      <c r="AU42881" s="25"/>
    </row>
    <row r="42882">
      <c r="D42882" s="10"/>
      <c r="E42882" s="10"/>
      <c r="G42882" s="81"/>
      <c r="AU42882" s="25"/>
    </row>
    <row r="42883">
      <c r="D42883" s="10"/>
      <c r="E42883" s="10"/>
      <c r="G42883" s="81"/>
      <c r="AU42883" s="25"/>
    </row>
    <row r="42884">
      <c r="D42884" s="10"/>
      <c r="E42884" s="10"/>
      <c r="G42884" s="81"/>
      <c r="AU42884" s="25"/>
    </row>
    <row r="42885">
      <c r="D42885" s="10"/>
      <c r="E42885" s="10"/>
      <c r="G42885" s="81"/>
      <c r="AU42885" s="25"/>
    </row>
    <row r="42886">
      <c r="D42886" s="10"/>
      <c r="E42886" s="10"/>
      <c r="G42886" s="81"/>
      <c r="AU42886" s="25"/>
    </row>
    <row r="42887">
      <c r="D42887" s="10"/>
      <c r="E42887" s="10"/>
      <c r="G42887" s="81"/>
      <c r="AU42887" s="25"/>
    </row>
    <row r="42888">
      <c r="D42888" s="10"/>
      <c r="E42888" s="10"/>
      <c r="G42888" s="81"/>
      <c r="AU42888" s="25"/>
    </row>
    <row r="42889">
      <c r="D42889" s="10"/>
      <c r="E42889" s="10"/>
      <c r="G42889" s="81"/>
      <c r="AU42889" s="25"/>
    </row>
    <row r="42890">
      <c r="D42890" s="10"/>
      <c r="E42890" s="10"/>
      <c r="G42890" s="81"/>
      <c r="AU42890" s="25"/>
    </row>
    <row r="42891">
      <c r="D42891" s="10"/>
      <c r="E42891" s="10"/>
      <c r="G42891" s="81"/>
      <c r="AU42891" s="25"/>
    </row>
    <row r="42892">
      <c r="D42892" s="10"/>
      <c r="E42892" s="10"/>
      <c r="G42892" s="81"/>
      <c r="AU42892" s="25"/>
    </row>
    <row r="42893">
      <c r="D42893" s="10"/>
      <c r="E42893" s="10"/>
      <c r="G42893" s="81"/>
      <c r="AU42893" s="25"/>
    </row>
    <row r="42894">
      <c r="D42894" s="10"/>
      <c r="E42894" s="10"/>
      <c r="G42894" s="81"/>
      <c r="AU42894" s="25"/>
    </row>
    <row r="42895">
      <c r="D42895" s="10"/>
      <c r="E42895" s="10"/>
      <c r="G42895" s="81"/>
      <c r="AU42895" s="25"/>
    </row>
    <row r="42896">
      <c r="D42896" s="10"/>
      <c r="E42896" s="10"/>
      <c r="G42896" s="81"/>
      <c r="AU42896" s="25"/>
    </row>
    <row r="42897">
      <c r="D42897" s="10"/>
      <c r="E42897" s="10"/>
      <c r="G42897" s="81"/>
      <c r="AU42897" s="25"/>
    </row>
    <row r="42898">
      <c r="D42898" s="10"/>
      <c r="E42898" s="10"/>
      <c r="G42898" s="81"/>
      <c r="AU42898" s="25"/>
    </row>
    <row r="42899">
      <c r="D42899" s="10"/>
      <c r="E42899" s="10"/>
      <c r="G42899" s="81"/>
      <c r="AU42899" s="25"/>
    </row>
    <row r="42900">
      <c r="D42900" s="10"/>
      <c r="E42900" s="10"/>
      <c r="G42900" s="81"/>
      <c r="AU42900" s="25"/>
    </row>
    <row r="42901">
      <c r="D42901" s="10"/>
      <c r="E42901" s="10"/>
      <c r="G42901" s="81"/>
      <c r="AU42901" s="25"/>
    </row>
    <row r="42902">
      <c r="D42902" s="10"/>
      <c r="E42902" s="10"/>
      <c r="G42902" s="81"/>
      <c r="AU42902" s="25"/>
    </row>
    <row r="42903">
      <c r="D42903" s="10"/>
      <c r="E42903" s="10"/>
      <c r="G42903" s="81"/>
      <c r="AU42903" s="25"/>
    </row>
    <row r="42904">
      <c r="D42904" s="10"/>
      <c r="E42904" s="10"/>
      <c r="G42904" s="81"/>
      <c r="AU42904" s="25"/>
    </row>
    <row r="42905">
      <c r="D42905" s="10"/>
      <c r="E42905" s="10"/>
      <c r="G42905" s="81"/>
      <c r="AU42905" s="25"/>
    </row>
    <row r="42906">
      <c r="D42906" s="10"/>
      <c r="E42906" s="10"/>
      <c r="G42906" s="81"/>
      <c r="AU42906" s="25"/>
    </row>
    <row r="42907">
      <c r="D42907" s="10"/>
      <c r="E42907" s="10"/>
      <c r="G42907" s="81"/>
      <c r="AU42907" s="25"/>
    </row>
    <row r="42908">
      <c r="D42908" s="10"/>
      <c r="E42908" s="10"/>
      <c r="G42908" s="81"/>
      <c r="AU42908" s="25"/>
    </row>
    <row r="42909">
      <c r="D42909" s="10"/>
      <c r="E42909" s="10"/>
      <c r="G42909" s="81"/>
      <c r="AU42909" s="25"/>
    </row>
    <row r="42910">
      <c r="D42910" s="10"/>
      <c r="E42910" s="10"/>
      <c r="G42910" s="81"/>
      <c r="AU42910" s="25"/>
    </row>
    <row r="42911">
      <c r="D42911" s="10"/>
      <c r="E42911" s="10"/>
      <c r="G42911" s="81"/>
      <c r="AU42911" s="25"/>
    </row>
    <row r="42912">
      <c r="D42912" s="10"/>
      <c r="E42912" s="10"/>
      <c r="G42912" s="81"/>
      <c r="AU42912" s="25"/>
    </row>
    <row r="42913">
      <c r="D42913" s="10"/>
      <c r="E42913" s="10"/>
      <c r="G42913" s="81"/>
      <c r="AU42913" s="25"/>
    </row>
    <row r="42914">
      <c r="D42914" s="10"/>
      <c r="E42914" s="10"/>
      <c r="G42914" s="81"/>
      <c r="AU42914" s="25"/>
    </row>
    <row r="42915">
      <c r="D42915" s="10"/>
      <c r="E42915" s="10"/>
      <c r="G42915" s="81"/>
      <c r="AU42915" s="25"/>
    </row>
    <row r="42916">
      <c r="D42916" s="10"/>
      <c r="E42916" s="10"/>
      <c r="G42916" s="81"/>
      <c r="AU42916" s="25"/>
    </row>
    <row r="42917">
      <c r="D42917" s="10"/>
      <c r="E42917" s="10"/>
      <c r="G42917" s="81"/>
      <c r="AU42917" s="25"/>
    </row>
    <row r="42918">
      <c r="D42918" s="10"/>
      <c r="E42918" s="10"/>
      <c r="G42918" s="81"/>
      <c r="AU42918" s="25"/>
    </row>
    <row r="42919">
      <c r="D42919" s="10"/>
      <c r="E42919" s="10"/>
      <c r="G42919" s="81"/>
      <c r="AU42919" s="25"/>
    </row>
    <row r="42920">
      <c r="D42920" s="10"/>
      <c r="E42920" s="10"/>
      <c r="G42920" s="81"/>
      <c r="AU42920" s="25"/>
    </row>
    <row r="42921">
      <c r="D42921" s="10"/>
      <c r="E42921" s="10"/>
      <c r="G42921" s="81"/>
      <c r="AU42921" s="25"/>
    </row>
    <row r="42922">
      <c r="D42922" s="10"/>
      <c r="E42922" s="10"/>
      <c r="G42922" s="81"/>
      <c r="AU42922" s="25"/>
    </row>
    <row r="42923">
      <c r="D42923" s="10"/>
      <c r="E42923" s="10"/>
      <c r="G42923" s="81"/>
      <c r="AU42923" s="25"/>
    </row>
    <row r="42924">
      <c r="D42924" s="10"/>
      <c r="E42924" s="10"/>
      <c r="G42924" s="81"/>
      <c r="AU42924" s="25"/>
    </row>
    <row r="42925">
      <c r="D42925" s="10"/>
      <c r="E42925" s="10"/>
      <c r="G42925" s="81"/>
      <c r="AU42925" s="25"/>
    </row>
    <row r="42926">
      <c r="D42926" s="10"/>
      <c r="E42926" s="10"/>
      <c r="G42926" s="81"/>
      <c r="AU42926" s="25"/>
    </row>
    <row r="42927">
      <c r="D42927" s="10"/>
      <c r="E42927" s="10"/>
      <c r="G42927" s="81"/>
      <c r="AU42927" s="25"/>
    </row>
    <row r="42928">
      <c r="D42928" s="10"/>
      <c r="E42928" s="10"/>
      <c r="G42928" s="81"/>
      <c r="AU42928" s="25"/>
    </row>
    <row r="42929">
      <c r="D42929" s="10"/>
      <c r="E42929" s="10"/>
      <c r="G42929" s="81"/>
      <c r="AU42929" s="25"/>
    </row>
    <row r="42930">
      <c r="D42930" s="10"/>
      <c r="E42930" s="10"/>
      <c r="G42930" s="81"/>
      <c r="AU42930" s="25"/>
    </row>
    <row r="42931">
      <c r="D42931" s="10"/>
      <c r="E42931" s="10"/>
      <c r="G42931" s="81"/>
      <c r="AU42931" s="25"/>
    </row>
    <row r="42932">
      <c r="D42932" s="10"/>
      <c r="E42932" s="10"/>
      <c r="G42932" s="81"/>
      <c r="AU42932" s="25"/>
    </row>
    <row r="42933">
      <c r="D42933" s="10"/>
      <c r="E42933" s="10"/>
      <c r="G42933" s="81"/>
      <c r="AU42933" s="25"/>
    </row>
    <row r="42934">
      <c r="D42934" s="10"/>
      <c r="E42934" s="10"/>
      <c r="G42934" s="81"/>
      <c r="AU42934" s="25"/>
    </row>
    <row r="42935">
      <c r="D42935" s="10"/>
      <c r="E42935" s="10"/>
      <c r="G42935" s="81"/>
      <c r="AU42935" s="25"/>
    </row>
    <row r="42936">
      <c r="D42936" s="10"/>
      <c r="E42936" s="10"/>
      <c r="G42936" s="81"/>
      <c r="AU42936" s="25"/>
    </row>
    <row r="42937">
      <c r="D42937" s="10"/>
      <c r="E42937" s="10"/>
      <c r="G42937" s="81"/>
      <c r="AU42937" s="25"/>
    </row>
    <row r="42938">
      <c r="D42938" s="10"/>
      <c r="E42938" s="10"/>
      <c r="G42938" s="81"/>
      <c r="AU42938" s="25"/>
    </row>
    <row r="42939">
      <c r="D42939" s="10"/>
      <c r="E42939" s="10"/>
      <c r="G42939" s="81"/>
      <c r="AU42939" s="25"/>
    </row>
    <row r="42940">
      <c r="D42940" s="10"/>
      <c r="E42940" s="10"/>
      <c r="G42940" s="81"/>
      <c r="AU42940" s="25"/>
    </row>
    <row r="42941">
      <c r="D42941" s="10"/>
      <c r="E42941" s="10"/>
      <c r="G42941" s="81"/>
      <c r="AU42941" s="25"/>
    </row>
    <row r="42942">
      <c r="D42942" s="10"/>
      <c r="E42942" s="10"/>
      <c r="G42942" s="81"/>
      <c r="AU42942" s="25"/>
    </row>
    <row r="42943">
      <c r="D42943" s="10"/>
      <c r="E42943" s="10"/>
      <c r="G42943" s="81"/>
      <c r="AU42943" s="25"/>
    </row>
    <row r="42944">
      <c r="D42944" s="10"/>
      <c r="E42944" s="10"/>
      <c r="G42944" s="81"/>
      <c r="AU42944" s="25"/>
    </row>
    <row r="42945">
      <c r="D42945" s="10"/>
      <c r="E42945" s="10"/>
      <c r="G42945" s="81"/>
      <c r="AU42945" s="25"/>
    </row>
    <row r="42946">
      <c r="D42946" s="10"/>
      <c r="E42946" s="10"/>
      <c r="G42946" s="81"/>
      <c r="AU42946" s="25"/>
    </row>
    <row r="42947">
      <c r="D42947" s="10"/>
      <c r="E42947" s="10"/>
      <c r="G42947" s="81"/>
      <c r="AU42947" s="25"/>
    </row>
    <row r="42948">
      <c r="D42948" s="10"/>
      <c r="E42948" s="10"/>
      <c r="G42948" s="81"/>
      <c r="AU42948" s="25"/>
    </row>
    <row r="42949">
      <c r="D42949" s="10"/>
      <c r="E42949" s="10"/>
      <c r="G42949" s="81"/>
      <c r="AU42949" s="25"/>
    </row>
    <row r="42950">
      <c r="D42950" s="10"/>
      <c r="E42950" s="10"/>
      <c r="G42950" s="81"/>
      <c r="AU42950" s="25"/>
    </row>
    <row r="42951">
      <c r="D42951" s="10"/>
      <c r="E42951" s="10"/>
      <c r="G42951" s="81"/>
      <c r="AU42951" s="25"/>
    </row>
    <row r="42952">
      <c r="D42952" s="10"/>
      <c r="E42952" s="10"/>
      <c r="G42952" s="81"/>
      <c r="AU42952" s="25"/>
    </row>
    <row r="42953">
      <c r="D42953" s="10"/>
      <c r="E42953" s="10"/>
      <c r="G42953" s="81"/>
      <c r="AU42953" s="25"/>
    </row>
    <row r="42954">
      <c r="D42954" s="10"/>
      <c r="E42954" s="10"/>
      <c r="G42954" s="81"/>
      <c r="AU42954" s="25"/>
    </row>
    <row r="42955">
      <c r="D42955" s="10"/>
      <c r="E42955" s="10"/>
      <c r="G42955" s="81"/>
      <c r="AU42955" s="25"/>
    </row>
    <row r="42956">
      <c r="D42956" s="10"/>
      <c r="E42956" s="10"/>
      <c r="G42956" s="81"/>
      <c r="AU42956" s="25"/>
    </row>
    <row r="42957">
      <c r="D42957" s="10"/>
      <c r="E42957" s="10"/>
      <c r="G42957" s="81"/>
      <c r="AU42957" s="25"/>
    </row>
    <row r="42958">
      <c r="D42958" s="10"/>
      <c r="E42958" s="10"/>
      <c r="G42958" s="81"/>
      <c r="AU42958" s="25"/>
    </row>
    <row r="42959">
      <c r="D42959" s="10"/>
      <c r="E42959" s="10"/>
      <c r="G42959" s="81"/>
      <c r="AU42959" s="25"/>
    </row>
    <row r="42960">
      <c r="D42960" s="10"/>
      <c r="E42960" s="10"/>
      <c r="G42960" s="81"/>
      <c r="AU42960" s="25"/>
    </row>
    <row r="42961">
      <c r="D42961" s="10"/>
      <c r="E42961" s="10"/>
      <c r="G42961" s="81"/>
      <c r="AU42961" s="25"/>
    </row>
    <row r="42962">
      <c r="D42962" s="10"/>
      <c r="E42962" s="10"/>
      <c r="G42962" s="81"/>
      <c r="AU42962" s="25"/>
    </row>
    <row r="42963">
      <c r="D42963" s="10"/>
      <c r="E42963" s="10"/>
      <c r="G42963" s="81"/>
      <c r="AU42963" s="25"/>
    </row>
    <row r="42964">
      <c r="D42964" s="10"/>
      <c r="E42964" s="10"/>
      <c r="G42964" s="81"/>
      <c r="AU42964" s="25"/>
    </row>
    <row r="42965">
      <c r="D42965" s="10"/>
      <c r="E42965" s="10"/>
      <c r="G42965" s="81"/>
      <c r="AU42965" s="25"/>
    </row>
    <row r="42966">
      <c r="D42966" s="10"/>
      <c r="E42966" s="10"/>
      <c r="G42966" s="81"/>
      <c r="AU42966" s="25"/>
    </row>
    <row r="42967">
      <c r="D42967" s="10"/>
      <c r="E42967" s="10"/>
      <c r="G42967" s="81"/>
      <c r="AU42967" s="25"/>
    </row>
    <row r="42968">
      <c r="D42968" s="10"/>
      <c r="E42968" s="10"/>
      <c r="G42968" s="81"/>
      <c r="AU42968" s="25"/>
    </row>
    <row r="42969">
      <c r="D42969" s="10"/>
      <c r="E42969" s="10"/>
      <c r="G42969" s="81"/>
      <c r="AU42969" s="25"/>
    </row>
    <row r="42970">
      <c r="D42970" s="10"/>
      <c r="E42970" s="10"/>
      <c r="G42970" s="81"/>
      <c r="AU42970" s="25"/>
    </row>
    <row r="42971">
      <c r="D42971" s="10"/>
      <c r="E42971" s="10"/>
      <c r="G42971" s="81"/>
      <c r="AU42971" s="25"/>
    </row>
    <row r="42972">
      <c r="D42972" s="10"/>
      <c r="E42972" s="10"/>
      <c r="G42972" s="81"/>
      <c r="AU42972" s="25"/>
    </row>
    <row r="42973">
      <c r="D42973" s="10"/>
      <c r="E42973" s="10"/>
      <c r="G42973" s="81"/>
      <c r="AU42973" s="25"/>
    </row>
    <row r="42974">
      <c r="D42974" s="10"/>
      <c r="E42974" s="10"/>
      <c r="G42974" s="81"/>
      <c r="AU42974" s="25"/>
    </row>
    <row r="42975">
      <c r="D42975" s="10"/>
      <c r="E42975" s="10"/>
      <c r="G42975" s="81"/>
      <c r="AU42975" s="25"/>
    </row>
    <row r="42976">
      <c r="D42976" s="10"/>
      <c r="E42976" s="10"/>
      <c r="G42976" s="81"/>
      <c r="AU42976" s="25"/>
    </row>
    <row r="42977">
      <c r="D42977" s="10"/>
      <c r="E42977" s="10"/>
      <c r="G42977" s="81"/>
      <c r="AU42977" s="25"/>
    </row>
    <row r="42978">
      <c r="D42978" s="10"/>
      <c r="E42978" s="10"/>
      <c r="G42978" s="81"/>
      <c r="AU42978" s="25"/>
    </row>
    <row r="42979">
      <c r="D42979" s="10"/>
      <c r="E42979" s="10"/>
      <c r="G42979" s="81"/>
      <c r="AU42979" s="25"/>
    </row>
    <row r="42980">
      <c r="D42980" s="10"/>
      <c r="E42980" s="10"/>
      <c r="G42980" s="81"/>
      <c r="AU42980" s="25"/>
    </row>
    <row r="42981">
      <c r="D42981" s="10"/>
      <c r="E42981" s="10"/>
      <c r="G42981" s="81"/>
      <c r="AU42981" s="25"/>
    </row>
    <row r="42982">
      <c r="D42982" s="10"/>
      <c r="E42982" s="10"/>
      <c r="G42982" s="81"/>
      <c r="AU42982" s="25"/>
    </row>
    <row r="42983">
      <c r="D42983" s="10"/>
      <c r="E42983" s="10"/>
      <c r="G42983" s="81"/>
      <c r="AU42983" s="25"/>
    </row>
    <row r="42984">
      <c r="D42984" s="10"/>
      <c r="E42984" s="10"/>
      <c r="G42984" s="81"/>
      <c r="AU42984" s="25"/>
    </row>
    <row r="42985">
      <c r="D42985" s="10"/>
      <c r="E42985" s="10"/>
      <c r="G42985" s="81"/>
      <c r="AU42985" s="25"/>
    </row>
    <row r="42986">
      <c r="D42986" s="10"/>
      <c r="E42986" s="10"/>
      <c r="G42986" s="81"/>
      <c r="AU42986" s="25"/>
    </row>
    <row r="42987">
      <c r="D42987" s="10"/>
      <c r="E42987" s="10"/>
      <c r="G42987" s="81"/>
      <c r="AU42987" s="25"/>
    </row>
    <row r="42988">
      <c r="D42988" s="10"/>
      <c r="E42988" s="10"/>
      <c r="G42988" s="81"/>
      <c r="AU42988" s="25"/>
    </row>
    <row r="42989">
      <c r="D42989" s="10"/>
      <c r="E42989" s="10"/>
      <c r="G42989" s="81"/>
      <c r="AU42989" s="25"/>
    </row>
    <row r="42990">
      <c r="D42990" s="10"/>
      <c r="E42990" s="10"/>
      <c r="G42990" s="81"/>
      <c r="AU42990" s="25"/>
    </row>
    <row r="42991">
      <c r="D42991" s="10"/>
      <c r="E42991" s="10"/>
      <c r="G42991" s="81"/>
      <c r="AU42991" s="25"/>
    </row>
    <row r="42992">
      <c r="D42992" s="10"/>
      <c r="E42992" s="10"/>
      <c r="G42992" s="81"/>
      <c r="AU42992" s="25"/>
    </row>
    <row r="42993">
      <c r="D42993" s="10"/>
      <c r="E42993" s="10"/>
      <c r="G42993" s="81"/>
      <c r="AU42993" s="25"/>
    </row>
    <row r="42994">
      <c r="D42994" s="10"/>
      <c r="E42994" s="10"/>
      <c r="G42994" s="81"/>
      <c r="AU42994" s="25"/>
    </row>
    <row r="42995">
      <c r="D42995" s="10"/>
      <c r="E42995" s="10"/>
      <c r="G42995" s="81"/>
      <c r="AU42995" s="25"/>
    </row>
    <row r="42996">
      <c r="D42996" s="10"/>
      <c r="E42996" s="10"/>
      <c r="G42996" s="81"/>
      <c r="AU42996" s="25"/>
    </row>
    <row r="42997">
      <c r="D42997" s="10"/>
      <c r="E42997" s="10"/>
      <c r="G42997" s="81"/>
      <c r="AU42997" s="25"/>
    </row>
    <row r="42998">
      <c r="D42998" s="10"/>
      <c r="E42998" s="10"/>
      <c r="G42998" s="81"/>
      <c r="AU42998" s="25"/>
    </row>
    <row r="42999">
      <c r="D42999" s="10"/>
      <c r="E42999" s="10"/>
      <c r="G42999" s="81"/>
      <c r="AU42999" s="25"/>
    </row>
    <row r="43000">
      <c r="D43000" s="10"/>
      <c r="E43000" s="10"/>
      <c r="G43000" s="81"/>
      <c r="AU43000" s="25"/>
    </row>
    <row r="43001">
      <c r="D43001" s="10"/>
      <c r="E43001" s="10"/>
      <c r="G43001" s="81"/>
      <c r="AU43001" s="25"/>
    </row>
    <row r="43002">
      <c r="D43002" s="10"/>
      <c r="E43002" s="10"/>
      <c r="G43002" s="81"/>
      <c r="AU43002" s="25"/>
    </row>
    <row r="43003">
      <c r="D43003" s="10"/>
      <c r="E43003" s="10"/>
      <c r="G43003" s="81"/>
      <c r="AU43003" s="25"/>
    </row>
    <row r="43004">
      <c r="D43004" s="10"/>
      <c r="E43004" s="10"/>
      <c r="G43004" s="81"/>
      <c r="AU43004" s="25"/>
    </row>
    <row r="43005">
      <c r="D43005" s="10"/>
      <c r="E43005" s="10"/>
      <c r="G43005" s="81"/>
      <c r="AU43005" s="25"/>
    </row>
    <row r="43006">
      <c r="D43006" s="10"/>
      <c r="E43006" s="10"/>
      <c r="G43006" s="81"/>
      <c r="AU43006" s="25"/>
    </row>
    <row r="43007">
      <c r="D43007" s="10"/>
      <c r="E43007" s="10"/>
      <c r="G43007" s="81"/>
      <c r="AU43007" s="25"/>
    </row>
    <row r="43008">
      <c r="D43008" s="10"/>
      <c r="E43008" s="10"/>
      <c r="G43008" s="81"/>
      <c r="AU43008" s="25"/>
    </row>
    <row r="43009">
      <c r="D43009" s="10"/>
      <c r="E43009" s="10"/>
      <c r="G43009" s="81"/>
      <c r="AU43009" s="25"/>
    </row>
    <row r="43010">
      <c r="D43010" s="10"/>
      <c r="E43010" s="10"/>
      <c r="G43010" s="81"/>
      <c r="AU43010" s="25"/>
    </row>
    <row r="43011">
      <c r="D43011" s="10"/>
      <c r="E43011" s="10"/>
      <c r="G43011" s="81"/>
      <c r="AU43011" s="25"/>
    </row>
    <row r="43012">
      <c r="D43012" s="10"/>
      <c r="E43012" s="10"/>
      <c r="G43012" s="81"/>
      <c r="AU43012" s="25"/>
    </row>
    <row r="43013">
      <c r="D43013" s="10"/>
      <c r="E43013" s="10"/>
      <c r="G43013" s="81"/>
      <c r="AU43013" s="25"/>
    </row>
    <row r="43014">
      <c r="D43014" s="10"/>
      <c r="E43014" s="10"/>
      <c r="G43014" s="81"/>
      <c r="AU43014" s="25"/>
    </row>
    <row r="43015">
      <c r="D43015" s="10"/>
      <c r="E43015" s="10"/>
      <c r="G43015" s="81"/>
      <c r="AU43015" s="25"/>
    </row>
    <row r="43016">
      <c r="D43016" s="10"/>
      <c r="E43016" s="10"/>
      <c r="G43016" s="81"/>
      <c r="AU43016" s="25"/>
    </row>
    <row r="43017">
      <c r="D43017" s="10"/>
      <c r="E43017" s="10"/>
      <c r="G43017" s="81"/>
      <c r="AU43017" s="25"/>
    </row>
    <row r="43018">
      <c r="D43018" s="10"/>
      <c r="E43018" s="10"/>
      <c r="G43018" s="81"/>
      <c r="AU43018" s="25"/>
    </row>
    <row r="43019">
      <c r="D43019" s="10"/>
      <c r="E43019" s="10"/>
      <c r="G43019" s="81"/>
      <c r="AU43019" s="25"/>
    </row>
    <row r="43020">
      <c r="D43020" s="10"/>
      <c r="E43020" s="10"/>
      <c r="G43020" s="81"/>
      <c r="AU43020" s="25"/>
    </row>
    <row r="43021">
      <c r="D43021" s="10"/>
      <c r="E43021" s="10"/>
      <c r="G43021" s="81"/>
      <c r="AU43021" s="25"/>
    </row>
    <row r="43022">
      <c r="D43022" s="10"/>
      <c r="E43022" s="10"/>
      <c r="G43022" s="81"/>
      <c r="AU43022" s="25"/>
    </row>
    <row r="43023">
      <c r="D43023" s="10"/>
      <c r="E43023" s="10"/>
      <c r="G43023" s="81"/>
      <c r="AU43023" s="25"/>
    </row>
    <row r="43024">
      <c r="D43024" s="10"/>
      <c r="E43024" s="10"/>
      <c r="G43024" s="81"/>
      <c r="AU43024" s="25"/>
    </row>
    <row r="43025">
      <c r="D43025" s="10"/>
      <c r="E43025" s="10"/>
      <c r="G43025" s="81"/>
      <c r="AU43025" s="25"/>
    </row>
    <row r="43026">
      <c r="D43026" s="10"/>
      <c r="E43026" s="10"/>
      <c r="G43026" s="81"/>
      <c r="AU43026" s="25"/>
    </row>
    <row r="43027">
      <c r="D43027" s="10"/>
      <c r="E43027" s="10"/>
      <c r="G43027" s="81"/>
      <c r="AU43027" s="25"/>
    </row>
    <row r="43028">
      <c r="D43028" s="10"/>
      <c r="E43028" s="10"/>
      <c r="G43028" s="81"/>
      <c r="AU43028" s="25"/>
    </row>
    <row r="43029">
      <c r="D43029" s="10"/>
      <c r="E43029" s="10"/>
      <c r="G43029" s="81"/>
      <c r="AU43029" s="25"/>
    </row>
    <row r="43030">
      <c r="D43030" s="10"/>
      <c r="E43030" s="10"/>
      <c r="G43030" s="81"/>
      <c r="AU43030" s="25"/>
    </row>
    <row r="43031">
      <c r="D43031" s="10"/>
      <c r="E43031" s="10"/>
      <c r="G43031" s="81"/>
      <c r="AU43031" s="25"/>
    </row>
    <row r="43032">
      <c r="D43032" s="10"/>
      <c r="E43032" s="10"/>
      <c r="G43032" s="81"/>
      <c r="AU43032" s="25"/>
    </row>
    <row r="43033">
      <c r="D43033" s="10"/>
      <c r="E43033" s="10"/>
      <c r="G43033" s="81"/>
      <c r="AU43033" s="25"/>
    </row>
    <row r="43034">
      <c r="D43034" s="10"/>
      <c r="E43034" s="10"/>
      <c r="G43034" s="81"/>
      <c r="AU43034" s="25"/>
    </row>
    <row r="43035">
      <c r="D43035" s="10"/>
      <c r="E43035" s="10"/>
      <c r="G43035" s="81"/>
      <c r="AU43035" s="25"/>
    </row>
    <row r="43036">
      <c r="D43036" s="10"/>
      <c r="E43036" s="10"/>
      <c r="G43036" s="81"/>
      <c r="AU43036" s="25"/>
    </row>
    <row r="43037">
      <c r="D43037" s="10"/>
      <c r="E43037" s="10"/>
      <c r="G43037" s="81"/>
      <c r="AU43037" s="25"/>
    </row>
    <row r="43038">
      <c r="D43038" s="10"/>
      <c r="E43038" s="10"/>
      <c r="G43038" s="81"/>
      <c r="AU43038" s="25"/>
    </row>
    <row r="43039">
      <c r="D43039" s="10"/>
      <c r="E43039" s="10"/>
      <c r="G43039" s="81"/>
      <c r="AU43039" s="25"/>
    </row>
    <row r="43040">
      <c r="D43040" s="10"/>
      <c r="E43040" s="10"/>
      <c r="G43040" s="81"/>
      <c r="AU43040" s="25"/>
    </row>
    <row r="43041">
      <c r="D43041" s="10"/>
      <c r="E43041" s="10"/>
      <c r="G43041" s="81"/>
      <c r="AU43041" s="25"/>
    </row>
    <row r="43042">
      <c r="D43042" s="10"/>
      <c r="E43042" s="10"/>
      <c r="G43042" s="81"/>
      <c r="AU43042" s="25"/>
    </row>
    <row r="43043">
      <c r="D43043" s="10"/>
      <c r="E43043" s="10"/>
      <c r="G43043" s="81"/>
      <c r="AU43043" s="25"/>
    </row>
    <row r="43044">
      <c r="D43044" s="10"/>
      <c r="E43044" s="10"/>
      <c r="G43044" s="81"/>
      <c r="AU43044" s="25"/>
    </row>
    <row r="43045">
      <c r="D43045" s="10"/>
      <c r="E43045" s="10"/>
      <c r="G43045" s="81"/>
      <c r="AU43045" s="25"/>
    </row>
    <row r="43046">
      <c r="D43046" s="10"/>
      <c r="E43046" s="10"/>
      <c r="G43046" s="81"/>
      <c r="AU43046" s="25"/>
    </row>
    <row r="43047">
      <c r="D43047" s="10"/>
      <c r="E43047" s="10"/>
      <c r="G43047" s="81"/>
      <c r="AU43047" s="25"/>
    </row>
    <row r="43048">
      <c r="D43048" s="10"/>
      <c r="E43048" s="10"/>
      <c r="G43048" s="81"/>
      <c r="AU43048" s="25"/>
    </row>
    <row r="43049">
      <c r="D43049" s="10"/>
      <c r="E43049" s="10"/>
      <c r="G43049" s="81"/>
      <c r="AU43049" s="25"/>
    </row>
    <row r="43050">
      <c r="D43050" s="10"/>
      <c r="E43050" s="10"/>
      <c r="G43050" s="81"/>
      <c r="AU43050" s="25"/>
    </row>
    <row r="43051">
      <c r="D43051" s="10"/>
      <c r="E43051" s="10"/>
      <c r="G43051" s="81"/>
      <c r="AU43051" s="25"/>
    </row>
    <row r="43052">
      <c r="D43052" s="10"/>
      <c r="E43052" s="10"/>
      <c r="G43052" s="81"/>
      <c r="AU43052" s="25"/>
    </row>
    <row r="43053">
      <c r="D43053" s="10"/>
      <c r="E43053" s="10"/>
      <c r="G43053" s="81"/>
      <c r="AU43053" s="25"/>
    </row>
    <row r="43054">
      <c r="D43054" s="10"/>
      <c r="E43054" s="10"/>
      <c r="G43054" s="81"/>
      <c r="AU43054" s="25"/>
    </row>
    <row r="43055">
      <c r="D43055" s="10"/>
      <c r="E43055" s="10"/>
      <c r="G43055" s="81"/>
      <c r="AU43055" s="25"/>
    </row>
    <row r="43056">
      <c r="D43056" s="10"/>
      <c r="E43056" s="10"/>
      <c r="G43056" s="81"/>
      <c r="AU43056" s="25"/>
    </row>
    <row r="43057">
      <c r="D43057" s="10"/>
      <c r="E43057" s="10"/>
      <c r="G43057" s="81"/>
      <c r="AU43057" s="25"/>
    </row>
    <row r="43058">
      <c r="D43058" s="10"/>
      <c r="E43058" s="10"/>
      <c r="G43058" s="81"/>
      <c r="AU43058" s="25"/>
    </row>
    <row r="43059">
      <c r="D43059" s="10"/>
      <c r="E43059" s="10"/>
      <c r="G43059" s="81"/>
      <c r="AU43059" s="25"/>
    </row>
    <row r="43060">
      <c r="D43060" s="10"/>
      <c r="E43060" s="10"/>
      <c r="G43060" s="81"/>
      <c r="AU43060" s="25"/>
    </row>
    <row r="43061">
      <c r="D43061" s="10"/>
      <c r="E43061" s="10"/>
      <c r="G43061" s="81"/>
      <c r="AU43061" s="25"/>
    </row>
    <row r="43062">
      <c r="D43062" s="10"/>
      <c r="E43062" s="10"/>
      <c r="G43062" s="81"/>
      <c r="AU43062" s="25"/>
    </row>
    <row r="43063">
      <c r="D43063" s="10"/>
      <c r="E43063" s="10"/>
      <c r="G43063" s="81"/>
      <c r="AU43063" s="25"/>
    </row>
    <row r="43064">
      <c r="D43064" s="10"/>
      <c r="E43064" s="10"/>
      <c r="G43064" s="81"/>
      <c r="AU43064" s="25"/>
    </row>
    <row r="43065">
      <c r="D43065" s="10"/>
      <c r="E43065" s="10"/>
      <c r="G43065" s="81"/>
      <c r="AU43065" s="25"/>
    </row>
    <row r="43066">
      <c r="D43066" s="10"/>
      <c r="E43066" s="10"/>
      <c r="G43066" s="81"/>
      <c r="AU43066" s="25"/>
    </row>
    <row r="43067">
      <c r="D43067" s="10"/>
      <c r="E43067" s="10"/>
      <c r="G43067" s="81"/>
      <c r="AU43067" s="25"/>
    </row>
    <row r="43068">
      <c r="D43068" s="10"/>
      <c r="E43068" s="10"/>
      <c r="G43068" s="81"/>
      <c r="AU43068" s="25"/>
    </row>
    <row r="43069">
      <c r="D43069" s="10"/>
      <c r="E43069" s="10"/>
      <c r="G43069" s="81"/>
      <c r="AU43069" s="25"/>
    </row>
    <row r="43070">
      <c r="D43070" s="10"/>
      <c r="E43070" s="10"/>
      <c r="G43070" s="81"/>
      <c r="AU43070" s="25"/>
    </row>
    <row r="43071">
      <c r="D43071" s="10"/>
      <c r="E43071" s="10"/>
      <c r="G43071" s="81"/>
      <c r="AU43071" s="25"/>
    </row>
    <row r="43072">
      <c r="D43072" s="10"/>
      <c r="E43072" s="10"/>
      <c r="G43072" s="81"/>
      <c r="AU43072" s="25"/>
    </row>
    <row r="43073">
      <c r="D43073" s="10"/>
      <c r="E43073" s="10"/>
      <c r="G43073" s="81"/>
      <c r="AU43073" s="25"/>
    </row>
    <row r="43074">
      <c r="D43074" s="10"/>
      <c r="E43074" s="10"/>
      <c r="G43074" s="81"/>
      <c r="AU43074" s="25"/>
    </row>
    <row r="43075">
      <c r="D43075" s="10"/>
      <c r="E43075" s="10"/>
      <c r="G43075" s="81"/>
      <c r="AU43075" s="25"/>
    </row>
    <row r="43076">
      <c r="D43076" s="10"/>
      <c r="E43076" s="10"/>
      <c r="G43076" s="81"/>
      <c r="AU43076" s="25"/>
    </row>
    <row r="43077">
      <c r="D43077" s="10"/>
      <c r="E43077" s="10"/>
      <c r="G43077" s="81"/>
      <c r="AU43077" s="25"/>
    </row>
    <row r="43078">
      <c r="D43078" s="10"/>
      <c r="E43078" s="10"/>
      <c r="G43078" s="81"/>
      <c r="AU43078" s="25"/>
    </row>
    <row r="43079">
      <c r="D43079" s="10"/>
      <c r="E43079" s="10"/>
      <c r="G43079" s="81"/>
      <c r="AU43079" s="25"/>
    </row>
    <row r="43080">
      <c r="D43080" s="10"/>
      <c r="E43080" s="10"/>
      <c r="G43080" s="81"/>
      <c r="AU43080" s="25"/>
    </row>
    <row r="43081">
      <c r="D43081" s="10"/>
      <c r="E43081" s="10"/>
      <c r="G43081" s="81"/>
      <c r="AU43081" s="25"/>
    </row>
    <row r="43082">
      <c r="D43082" s="10"/>
      <c r="E43082" s="10"/>
      <c r="G43082" s="81"/>
      <c r="AU43082" s="25"/>
    </row>
    <row r="43083">
      <c r="D43083" s="10"/>
      <c r="E43083" s="10"/>
      <c r="G43083" s="81"/>
      <c r="AU43083" s="25"/>
    </row>
    <row r="43084">
      <c r="D43084" s="10"/>
      <c r="E43084" s="10"/>
      <c r="G43084" s="81"/>
      <c r="AU43084" s="25"/>
    </row>
    <row r="43085">
      <c r="D43085" s="10"/>
      <c r="E43085" s="10"/>
      <c r="G43085" s="81"/>
      <c r="AU43085" s="25"/>
    </row>
    <row r="43086">
      <c r="D43086" s="10"/>
      <c r="E43086" s="10"/>
      <c r="G43086" s="81"/>
      <c r="AU43086" s="25"/>
    </row>
    <row r="43087">
      <c r="D43087" s="10"/>
      <c r="E43087" s="10"/>
      <c r="G43087" s="81"/>
      <c r="AU43087" s="25"/>
    </row>
    <row r="43088">
      <c r="D43088" s="10"/>
      <c r="E43088" s="10"/>
      <c r="G43088" s="81"/>
      <c r="AU43088" s="25"/>
    </row>
    <row r="43089">
      <c r="D43089" s="10"/>
      <c r="E43089" s="10"/>
      <c r="G43089" s="81"/>
      <c r="AU43089" s="25"/>
    </row>
    <row r="43090">
      <c r="D43090" s="10"/>
      <c r="E43090" s="10"/>
      <c r="G43090" s="81"/>
      <c r="AU43090" s="25"/>
    </row>
    <row r="43091">
      <c r="D43091" s="10"/>
      <c r="E43091" s="10"/>
      <c r="G43091" s="81"/>
      <c r="AU43091" s="25"/>
    </row>
    <row r="43092">
      <c r="D43092" s="10"/>
      <c r="E43092" s="10"/>
      <c r="G43092" s="81"/>
      <c r="AU43092" s="25"/>
    </row>
    <row r="43093">
      <c r="D43093" s="10"/>
      <c r="E43093" s="10"/>
      <c r="G43093" s="81"/>
      <c r="AU43093" s="25"/>
    </row>
    <row r="43094">
      <c r="D43094" s="10"/>
      <c r="E43094" s="10"/>
      <c r="G43094" s="81"/>
      <c r="AU43094" s="25"/>
    </row>
    <row r="43095">
      <c r="D43095" s="10"/>
      <c r="E43095" s="10"/>
      <c r="G43095" s="81"/>
      <c r="AU43095" s="25"/>
    </row>
    <row r="43096">
      <c r="D43096" s="10"/>
      <c r="E43096" s="10"/>
      <c r="G43096" s="81"/>
      <c r="AU43096" s="25"/>
    </row>
    <row r="43097">
      <c r="D43097" s="10"/>
      <c r="E43097" s="10"/>
      <c r="G43097" s="81"/>
      <c r="AU43097" s="25"/>
    </row>
    <row r="43098">
      <c r="D43098" s="10"/>
      <c r="E43098" s="10"/>
      <c r="G43098" s="81"/>
      <c r="AU43098" s="25"/>
    </row>
    <row r="43099">
      <c r="D43099" s="10"/>
      <c r="E43099" s="10"/>
      <c r="G43099" s="81"/>
      <c r="AU43099" s="25"/>
    </row>
    <row r="43100">
      <c r="D43100" s="10"/>
      <c r="E43100" s="10"/>
      <c r="G43100" s="81"/>
      <c r="AU43100" s="25"/>
    </row>
    <row r="43101">
      <c r="D43101" s="10"/>
      <c r="E43101" s="10"/>
      <c r="G43101" s="81"/>
      <c r="AU43101" s="25"/>
    </row>
    <row r="43102">
      <c r="D43102" s="10"/>
      <c r="E43102" s="10"/>
      <c r="G43102" s="81"/>
      <c r="AU43102" s="25"/>
    </row>
    <row r="43103">
      <c r="D43103" s="10"/>
      <c r="E43103" s="10"/>
      <c r="G43103" s="81"/>
      <c r="AU43103" s="25"/>
    </row>
    <row r="43104">
      <c r="D43104" s="10"/>
      <c r="E43104" s="10"/>
      <c r="G43104" s="81"/>
      <c r="AU43104" s="25"/>
    </row>
    <row r="43105">
      <c r="D43105" s="10"/>
      <c r="E43105" s="10"/>
      <c r="G43105" s="81"/>
      <c r="AU43105" s="25"/>
    </row>
    <row r="43106">
      <c r="D43106" s="10"/>
      <c r="E43106" s="10"/>
      <c r="G43106" s="81"/>
      <c r="AU43106" s="25"/>
    </row>
    <row r="43107">
      <c r="D43107" s="10"/>
      <c r="E43107" s="10"/>
      <c r="G43107" s="81"/>
      <c r="AU43107" s="25"/>
    </row>
    <row r="43108">
      <c r="D43108" s="10"/>
      <c r="E43108" s="10"/>
      <c r="G43108" s="81"/>
      <c r="AU43108" s="25"/>
    </row>
    <row r="43109">
      <c r="D43109" s="10"/>
      <c r="E43109" s="10"/>
      <c r="G43109" s="81"/>
      <c r="AU43109" s="25"/>
    </row>
    <row r="43110">
      <c r="D43110" s="10"/>
      <c r="E43110" s="10"/>
      <c r="G43110" s="81"/>
      <c r="AU43110" s="25"/>
    </row>
    <row r="43111">
      <c r="D43111" s="10"/>
      <c r="E43111" s="10"/>
      <c r="G43111" s="81"/>
      <c r="AU43111" s="25"/>
    </row>
    <row r="43112">
      <c r="D43112" s="10"/>
      <c r="E43112" s="10"/>
      <c r="G43112" s="81"/>
      <c r="AU43112" s="25"/>
    </row>
    <row r="43113">
      <c r="D43113" s="10"/>
      <c r="E43113" s="10"/>
      <c r="G43113" s="81"/>
      <c r="AU43113" s="25"/>
    </row>
    <row r="43114">
      <c r="D43114" s="10"/>
      <c r="E43114" s="10"/>
      <c r="G43114" s="81"/>
      <c r="AU43114" s="25"/>
    </row>
    <row r="43115">
      <c r="D43115" s="10"/>
      <c r="E43115" s="10"/>
      <c r="G43115" s="81"/>
      <c r="AU43115" s="25"/>
    </row>
    <row r="43116">
      <c r="D43116" s="10"/>
      <c r="E43116" s="10"/>
      <c r="G43116" s="81"/>
      <c r="AU43116" s="25"/>
    </row>
    <row r="43117">
      <c r="D43117" s="10"/>
      <c r="E43117" s="10"/>
      <c r="G43117" s="81"/>
      <c r="AU43117" s="25"/>
    </row>
    <row r="43118">
      <c r="D43118" s="10"/>
      <c r="E43118" s="10"/>
      <c r="G43118" s="81"/>
      <c r="AU43118" s="25"/>
    </row>
    <row r="43119">
      <c r="D43119" s="10"/>
      <c r="E43119" s="10"/>
      <c r="G43119" s="81"/>
      <c r="AU43119" s="25"/>
    </row>
    <row r="43120">
      <c r="D43120" s="10"/>
      <c r="E43120" s="10"/>
      <c r="G43120" s="81"/>
      <c r="AU43120" s="25"/>
    </row>
    <row r="43121">
      <c r="D43121" s="10"/>
      <c r="E43121" s="10"/>
      <c r="G43121" s="81"/>
      <c r="AU43121" s="25"/>
    </row>
    <row r="43122">
      <c r="D43122" s="10"/>
      <c r="E43122" s="10"/>
      <c r="G43122" s="81"/>
      <c r="AU43122" s="25"/>
    </row>
    <row r="43123">
      <c r="D43123" s="10"/>
      <c r="E43123" s="10"/>
      <c r="G43123" s="81"/>
      <c r="AU43123" s="25"/>
    </row>
    <row r="43124">
      <c r="D43124" s="10"/>
      <c r="E43124" s="10"/>
      <c r="G43124" s="81"/>
      <c r="AU43124" s="25"/>
    </row>
    <row r="43125">
      <c r="D43125" s="10"/>
      <c r="E43125" s="10"/>
      <c r="G43125" s="81"/>
      <c r="AU43125" s="25"/>
    </row>
    <row r="43126">
      <c r="D43126" s="10"/>
      <c r="E43126" s="10"/>
      <c r="G43126" s="81"/>
      <c r="AU43126" s="25"/>
    </row>
    <row r="43127">
      <c r="D43127" s="10"/>
      <c r="E43127" s="10"/>
      <c r="G43127" s="81"/>
      <c r="AU43127" s="25"/>
    </row>
    <row r="43128">
      <c r="D43128" s="10"/>
      <c r="E43128" s="10"/>
      <c r="G43128" s="81"/>
      <c r="AU43128" s="25"/>
    </row>
    <row r="43129">
      <c r="D43129" s="10"/>
      <c r="E43129" s="10"/>
      <c r="G43129" s="81"/>
      <c r="AU43129" s="25"/>
    </row>
    <row r="43130">
      <c r="D43130" s="10"/>
      <c r="E43130" s="10"/>
      <c r="G43130" s="81"/>
      <c r="AU43130" s="25"/>
    </row>
    <row r="43131">
      <c r="D43131" s="10"/>
      <c r="E43131" s="10"/>
      <c r="G43131" s="81"/>
      <c r="AU43131" s="25"/>
    </row>
    <row r="43132">
      <c r="D43132" s="10"/>
      <c r="E43132" s="10"/>
      <c r="G43132" s="81"/>
      <c r="AU43132" s="25"/>
    </row>
    <row r="43133">
      <c r="D43133" s="10"/>
      <c r="E43133" s="10"/>
      <c r="G43133" s="81"/>
      <c r="AU43133" s="25"/>
    </row>
    <row r="43134">
      <c r="D43134" s="10"/>
      <c r="E43134" s="10"/>
      <c r="G43134" s="81"/>
      <c r="AU43134" s="25"/>
    </row>
    <row r="43135">
      <c r="D43135" s="10"/>
      <c r="E43135" s="10"/>
      <c r="G43135" s="81"/>
      <c r="AU43135" s="25"/>
    </row>
    <row r="43136">
      <c r="D43136" s="10"/>
      <c r="E43136" s="10"/>
      <c r="G43136" s="81"/>
      <c r="AU43136" s="25"/>
    </row>
    <row r="43137">
      <c r="D43137" s="10"/>
      <c r="E43137" s="10"/>
      <c r="G43137" s="81"/>
      <c r="AU43137" s="25"/>
    </row>
    <row r="43138">
      <c r="D43138" s="10"/>
      <c r="E43138" s="10"/>
      <c r="G43138" s="81"/>
      <c r="AU43138" s="25"/>
    </row>
    <row r="43139">
      <c r="D43139" s="10"/>
      <c r="E43139" s="10"/>
      <c r="G43139" s="81"/>
      <c r="AU43139" s="25"/>
    </row>
    <row r="43140">
      <c r="D43140" s="10"/>
      <c r="E43140" s="10"/>
      <c r="G43140" s="81"/>
      <c r="AU43140" s="25"/>
    </row>
    <row r="43141">
      <c r="D43141" s="10"/>
      <c r="E43141" s="10"/>
      <c r="G43141" s="81"/>
      <c r="AU43141" s="25"/>
    </row>
    <row r="43142">
      <c r="D43142" s="10"/>
      <c r="E43142" s="10"/>
      <c r="G43142" s="81"/>
      <c r="AU43142" s="25"/>
    </row>
    <row r="43143">
      <c r="D43143" s="10"/>
      <c r="E43143" s="10"/>
      <c r="G43143" s="81"/>
      <c r="AU43143" s="25"/>
    </row>
    <row r="43144">
      <c r="D43144" s="10"/>
      <c r="E43144" s="10"/>
      <c r="G43144" s="81"/>
      <c r="AU43144" s="25"/>
    </row>
    <row r="43145">
      <c r="D43145" s="10"/>
      <c r="E43145" s="10"/>
      <c r="G43145" s="81"/>
      <c r="AU43145" s="25"/>
    </row>
    <row r="43146">
      <c r="D43146" s="10"/>
      <c r="E43146" s="10"/>
      <c r="G43146" s="81"/>
      <c r="AU43146" s="25"/>
    </row>
    <row r="43147">
      <c r="D43147" s="10"/>
      <c r="E43147" s="10"/>
      <c r="G43147" s="81"/>
      <c r="AU43147" s="25"/>
    </row>
    <row r="43148">
      <c r="D43148" s="10"/>
      <c r="E43148" s="10"/>
      <c r="G43148" s="81"/>
      <c r="AU43148" s="25"/>
    </row>
    <row r="43149">
      <c r="D43149" s="10"/>
      <c r="E43149" s="10"/>
      <c r="G43149" s="81"/>
      <c r="AU43149" s="25"/>
    </row>
    <row r="43150">
      <c r="D43150" s="10"/>
      <c r="E43150" s="10"/>
      <c r="G43150" s="81"/>
      <c r="AU43150" s="25"/>
    </row>
    <row r="43151">
      <c r="D43151" s="10"/>
      <c r="E43151" s="10"/>
      <c r="G43151" s="81"/>
      <c r="AU43151" s="25"/>
    </row>
    <row r="43152">
      <c r="D43152" s="10"/>
      <c r="E43152" s="10"/>
      <c r="G43152" s="81"/>
      <c r="AU43152" s="25"/>
    </row>
    <row r="43153">
      <c r="D43153" s="10"/>
      <c r="E43153" s="10"/>
      <c r="G43153" s="81"/>
      <c r="AU43153" s="25"/>
    </row>
    <row r="43154">
      <c r="D43154" s="10"/>
      <c r="E43154" s="10"/>
      <c r="G43154" s="81"/>
      <c r="AU43154" s="25"/>
    </row>
    <row r="43155">
      <c r="D43155" s="10"/>
      <c r="E43155" s="10"/>
      <c r="G43155" s="81"/>
      <c r="AU43155" s="25"/>
    </row>
    <row r="43156">
      <c r="D43156" s="10"/>
      <c r="E43156" s="10"/>
      <c r="G43156" s="81"/>
      <c r="AU43156" s="25"/>
    </row>
    <row r="43157">
      <c r="D43157" s="10"/>
      <c r="E43157" s="10"/>
      <c r="G43157" s="81"/>
      <c r="AU43157" s="25"/>
    </row>
    <row r="43158">
      <c r="D43158" s="10"/>
      <c r="E43158" s="10"/>
      <c r="G43158" s="81"/>
      <c r="AU43158" s="25"/>
    </row>
    <row r="43159">
      <c r="D43159" s="10"/>
      <c r="E43159" s="10"/>
      <c r="G43159" s="81"/>
      <c r="AU43159" s="25"/>
    </row>
    <row r="43160">
      <c r="D43160" s="10"/>
      <c r="E43160" s="10"/>
      <c r="G43160" s="81"/>
      <c r="AU43160" s="25"/>
    </row>
    <row r="43161">
      <c r="D43161" s="10"/>
      <c r="E43161" s="10"/>
      <c r="G43161" s="81"/>
      <c r="AU43161" s="25"/>
    </row>
    <row r="43162">
      <c r="D43162" s="10"/>
      <c r="E43162" s="10"/>
      <c r="G43162" s="81"/>
      <c r="AU43162" s="25"/>
    </row>
    <row r="43163">
      <c r="D43163" s="10"/>
      <c r="E43163" s="10"/>
      <c r="G43163" s="81"/>
      <c r="AU43163" s="25"/>
    </row>
    <row r="43164">
      <c r="D43164" s="10"/>
      <c r="E43164" s="10"/>
      <c r="G43164" s="81"/>
      <c r="AU43164" s="25"/>
    </row>
    <row r="43165">
      <c r="D43165" s="10"/>
      <c r="E43165" s="10"/>
      <c r="G43165" s="81"/>
      <c r="AU43165" s="25"/>
    </row>
    <row r="43166">
      <c r="D43166" s="10"/>
      <c r="E43166" s="10"/>
      <c r="G43166" s="81"/>
      <c r="AU43166" s="25"/>
    </row>
    <row r="43167">
      <c r="D43167" s="10"/>
      <c r="E43167" s="10"/>
      <c r="G43167" s="81"/>
      <c r="AU43167" s="25"/>
    </row>
    <row r="43168">
      <c r="D43168" s="10"/>
      <c r="E43168" s="10"/>
      <c r="G43168" s="81"/>
      <c r="AU43168" s="25"/>
    </row>
    <row r="43169">
      <c r="D43169" s="10"/>
      <c r="E43169" s="10"/>
      <c r="G43169" s="81"/>
      <c r="AU43169" s="25"/>
    </row>
    <row r="43170">
      <c r="D43170" s="10"/>
      <c r="E43170" s="10"/>
      <c r="G43170" s="81"/>
      <c r="AU43170" s="25"/>
    </row>
    <row r="43171">
      <c r="D43171" s="10"/>
      <c r="E43171" s="10"/>
      <c r="G43171" s="81"/>
      <c r="AU43171" s="25"/>
    </row>
    <row r="43172">
      <c r="D43172" s="10"/>
      <c r="E43172" s="10"/>
      <c r="G43172" s="81"/>
      <c r="AU43172" s="25"/>
    </row>
    <row r="43173">
      <c r="D43173" s="10"/>
      <c r="E43173" s="10"/>
      <c r="G43173" s="81"/>
      <c r="AU43173" s="25"/>
    </row>
    <row r="43174">
      <c r="D43174" s="10"/>
      <c r="E43174" s="10"/>
      <c r="G43174" s="81"/>
      <c r="AU43174" s="25"/>
    </row>
    <row r="43175">
      <c r="D43175" s="10"/>
      <c r="E43175" s="10"/>
      <c r="G43175" s="81"/>
      <c r="AU43175" s="25"/>
    </row>
    <row r="43176">
      <c r="D43176" s="10"/>
      <c r="E43176" s="10"/>
      <c r="G43176" s="81"/>
      <c r="AU43176" s="25"/>
    </row>
    <row r="43177">
      <c r="D43177" s="10"/>
      <c r="E43177" s="10"/>
      <c r="G43177" s="81"/>
      <c r="AU43177" s="25"/>
    </row>
    <row r="43178">
      <c r="D43178" s="10"/>
      <c r="E43178" s="10"/>
      <c r="G43178" s="81"/>
      <c r="AU43178" s="25"/>
    </row>
    <row r="43179">
      <c r="D43179" s="10"/>
      <c r="E43179" s="10"/>
      <c r="G43179" s="81"/>
      <c r="AU43179" s="25"/>
    </row>
    <row r="43180">
      <c r="D43180" s="10"/>
      <c r="E43180" s="10"/>
      <c r="G43180" s="81"/>
      <c r="AU43180" s="25"/>
    </row>
    <row r="43181">
      <c r="D43181" s="10"/>
      <c r="E43181" s="10"/>
      <c r="G43181" s="81"/>
      <c r="AU43181" s="25"/>
    </row>
    <row r="43182">
      <c r="D43182" s="10"/>
      <c r="E43182" s="10"/>
      <c r="G43182" s="81"/>
      <c r="AU43182" s="25"/>
    </row>
    <row r="43183">
      <c r="D43183" s="10"/>
      <c r="E43183" s="10"/>
      <c r="G43183" s="81"/>
      <c r="AU43183" s="25"/>
    </row>
    <row r="43184">
      <c r="D43184" s="10"/>
      <c r="E43184" s="10"/>
      <c r="G43184" s="81"/>
      <c r="AU43184" s="25"/>
    </row>
    <row r="43185">
      <c r="D43185" s="10"/>
      <c r="E43185" s="10"/>
      <c r="G43185" s="81"/>
      <c r="AU43185" s="25"/>
    </row>
    <row r="43186">
      <c r="D43186" s="10"/>
      <c r="E43186" s="10"/>
      <c r="G43186" s="81"/>
      <c r="AU43186" s="25"/>
    </row>
    <row r="43187">
      <c r="D43187" s="10"/>
      <c r="E43187" s="10"/>
      <c r="G43187" s="81"/>
      <c r="AU43187" s="25"/>
    </row>
    <row r="43188">
      <c r="D43188" s="10"/>
      <c r="E43188" s="10"/>
      <c r="G43188" s="81"/>
      <c r="AU43188" s="25"/>
    </row>
    <row r="43189">
      <c r="D43189" s="10"/>
      <c r="E43189" s="10"/>
      <c r="G43189" s="81"/>
      <c r="AU43189" s="25"/>
    </row>
    <row r="43190">
      <c r="D43190" s="10"/>
      <c r="E43190" s="10"/>
      <c r="G43190" s="81"/>
      <c r="AU43190" s="25"/>
    </row>
    <row r="43191">
      <c r="D43191" s="10"/>
      <c r="E43191" s="10"/>
      <c r="G43191" s="81"/>
      <c r="AU43191" s="25"/>
    </row>
    <row r="43192">
      <c r="D43192" s="10"/>
      <c r="E43192" s="10"/>
      <c r="G43192" s="81"/>
      <c r="AU43192" s="25"/>
    </row>
    <row r="43193">
      <c r="D43193" s="10"/>
      <c r="E43193" s="10"/>
      <c r="G43193" s="81"/>
      <c r="AU43193" s="25"/>
    </row>
    <row r="43194">
      <c r="D43194" s="10"/>
      <c r="E43194" s="10"/>
      <c r="G43194" s="81"/>
      <c r="AU43194" s="25"/>
    </row>
    <row r="43195">
      <c r="D43195" s="10"/>
      <c r="E43195" s="10"/>
      <c r="G43195" s="81"/>
      <c r="AU43195" s="25"/>
    </row>
    <row r="43196">
      <c r="D43196" s="10"/>
      <c r="E43196" s="10"/>
      <c r="G43196" s="81"/>
      <c r="AU43196" s="25"/>
    </row>
    <row r="43197">
      <c r="D43197" s="10"/>
      <c r="E43197" s="10"/>
      <c r="G43197" s="81"/>
      <c r="AU43197" s="25"/>
    </row>
    <row r="43198">
      <c r="D43198" s="10"/>
      <c r="E43198" s="10"/>
      <c r="G43198" s="81"/>
      <c r="AU43198" s="25"/>
    </row>
    <row r="43199">
      <c r="D43199" s="10"/>
      <c r="E43199" s="10"/>
      <c r="G43199" s="81"/>
      <c r="AU43199" s="25"/>
    </row>
    <row r="43200">
      <c r="D43200" s="10"/>
      <c r="E43200" s="10"/>
      <c r="G43200" s="81"/>
      <c r="AU43200" s="25"/>
    </row>
    <row r="43201">
      <c r="D43201" s="10"/>
      <c r="E43201" s="10"/>
      <c r="G43201" s="81"/>
      <c r="AU43201" s="25"/>
    </row>
    <row r="43202">
      <c r="D43202" s="10"/>
      <c r="E43202" s="10"/>
      <c r="G43202" s="81"/>
      <c r="AU43202" s="25"/>
    </row>
    <row r="43203">
      <c r="D43203" s="10"/>
      <c r="E43203" s="10"/>
      <c r="G43203" s="81"/>
      <c r="AU43203" s="25"/>
    </row>
    <row r="43204">
      <c r="D43204" s="10"/>
      <c r="E43204" s="10"/>
      <c r="G43204" s="81"/>
      <c r="AU43204" s="25"/>
    </row>
    <row r="43205">
      <c r="D43205" s="10"/>
      <c r="E43205" s="10"/>
      <c r="G43205" s="81"/>
      <c r="AU43205" s="25"/>
    </row>
    <row r="43206">
      <c r="D43206" s="10"/>
      <c r="E43206" s="10"/>
      <c r="G43206" s="81"/>
      <c r="AU43206" s="25"/>
    </row>
    <row r="43207">
      <c r="D43207" s="10"/>
      <c r="E43207" s="10"/>
      <c r="G43207" s="81"/>
      <c r="AU43207" s="25"/>
    </row>
    <row r="43208">
      <c r="D43208" s="10"/>
      <c r="E43208" s="10"/>
      <c r="G43208" s="81"/>
      <c r="AU43208" s="25"/>
    </row>
    <row r="43209">
      <c r="D43209" s="10"/>
      <c r="E43209" s="10"/>
      <c r="G43209" s="81"/>
      <c r="AU43209" s="25"/>
    </row>
    <row r="43210">
      <c r="D43210" s="10"/>
      <c r="E43210" s="10"/>
      <c r="G43210" s="81"/>
      <c r="AU43210" s="25"/>
    </row>
    <row r="43211">
      <c r="D43211" s="10"/>
      <c r="E43211" s="10"/>
      <c r="G43211" s="81"/>
      <c r="AU43211" s="25"/>
    </row>
    <row r="43212">
      <c r="D43212" s="10"/>
      <c r="E43212" s="10"/>
      <c r="G43212" s="81"/>
      <c r="AU43212" s="25"/>
    </row>
    <row r="43213">
      <c r="D43213" s="10"/>
      <c r="E43213" s="10"/>
      <c r="G43213" s="81"/>
      <c r="AU43213" s="25"/>
    </row>
    <row r="43214">
      <c r="D43214" s="10"/>
      <c r="E43214" s="10"/>
      <c r="G43214" s="81"/>
      <c r="AU43214" s="25"/>
    </row>
    <row r="43215">
      <c r="D43215" s="10"/>
      <c r="E43215" s="10"/>
      <c r="G43215" s="81"/>
      <c r="AU43215" s="25"/>
    </row>
    <row r="43216">
      <c r="D43216" s="10"/>
      <c r="E43216" s="10"/>
      <c r="G43216" s="81"/>
      <c r="AU43216" s="25"/>
    </row>
    <row r="43217">
      <c r="D43217" s="10"/>
      <c r="E43217" s="10"/>
      <c r="G43217" s="81"/>
      <c r="AU43217" s="25"/>
    </row>
    <row r="43218">
      <c r="D43218" s="10"/>
      <c r="E43218" s="10"/>
      <c r="G43218" s="81"/>
      <c r="AU43218" s="25"/>
    </row>
    <row r="43219">
      <c r="D43219" s="10"/>
      <c r="E43219" s="10"/>
      <c r="G43219" s="81"/>
      <c r="AU43219" s="25"/>
    </row>
    <row r="43220">
      <c r="D43220" s="10"/>
      <c r="E43220" s="10"/>
      <c r="G43220" s="81"/>
      <c r="AU43220" s="25"/>
    </row>
    <row r="43221">
      <c r="D43221" s="10"/>
      <c r="E43221" s="10"/>
      <c r="G43221" s="81"/>
      <c r="AU43221" s="25"/>
    </row>
    <row r="43222">
      <c r="D43222" s="10"/>
      <c r="E43222" s="10"/>
      <c r="G43222" s="81"/>
      <c r="AU43222" s="25"/>
    </row>
    <row r="43223">
      <c r="D43223" s="10"/>
      <c r="E43223" s="10"/>
      <c r="G43223" s="81"/>
      <c r="AU43223" s="25"/>
    </row>
    <row r="43224">
      <c r="D43224" s="10"/>
      <c r="E43224" s="10"/>
      <c r="G43224" s="81"/>
      <c r="AU43224" s="25"/>
    </row>
    <row r="43225">
      <c r="D43225" s="10"/>
      <c r="E43225" s="10"/>
      <c r="G43225" s="81"/>
      <c r="AU43225" s="25"/>
    </row>
    <row r="43226">
      <c r="D43226" s="10"/>
      <c r="E43226" s="10"/>
      <c r="G43226" s="81"/>
      <c r="AU43226" s="25"/>
    </row>
    <row r="43227">
      <c r="D43227" s="10"/>
      <c r="E43227" s="10"/>
      <c r="G43227" s="81"/>
      <c r="AU43227" s="25"/>
    </row>
    <row r="43228">
      <c r="D43228" s="10"/>
      <c r="E43228" s="10"/>
      <c r="G43228" s="81"/>
      <c r="AU43228" s="25"/>
    </row>
    <row r="43229">
      <c r="D43229" s="10"/>
      <c r="E43229" s="10"/>
      <c r="G43229" s="81"/>
      <c r="AU43229" s="25"/>
    </row>
    <row r="43230">
      <c r="D43230" s="10"/>
      <c r="E43230" s="10"/>
      <c r="G43230" s="81"/>
      <c r="AU43230" s="25"/>
    </row>
    <row r="43231">
      <c r="D43231" s="10"/>
      <c r="E43231" s="10"/>
      <c r="G43231" s="81"/>
      <c r="AU43231" s="25"/>
    </row>
    <row r="43232">
      <c r="D43232" s="10"/>
      <c r="E43232" s="10"/>
      <c r="G43232" s="81"/>
      <c r="AU43232" s="25"/>
    </row>
    <row r="43233">
      <c r="D43233" s="10"/>
      <c r="E43233" s="10"/>
      <c r="G43233" s="81"/>
      <c r="AU43233" s="25"/>
    </row>
    <row r="43234">
      <c r="D43234" s="10"/>
      <c r="E43234" s="10"/>
      <c r="G43234" s="81"/>
      <c r="AU43234" s="25"/>
    </row>
    <row r="43235">
      <c r="D43235" s="10"/>
      <c r="E43235" s="10"/>
      <c r="G43235" s="81"/>
      <c r="AU43235" s="25"/>
    </row>
    <row r="43236">
      <c r="D43236" s="10"/>
      <c r="E43236" s="10"/>
      <c r="G43236" s="81"/>
      <c r="AU43236" s="25"/>
    </row>
    <row r="43237">
      <c r="D43237" s="10"/>
      <c r="E43237" s="10"/>
      <c r="G43237" s="81"/>
      <c r="AU43237" s="25"/>
    </row>
    <row r="43238">
      <c r="D43238" s="10"/>
      <c r="E43238" s="10"/>
      <c r="G43238" s="81"/>
      <c r="AU43238" s="25"/>
    </row>
    <row r="43239">
      <c r="D43239" s="10"/>
      <c r="E43239" s="10"/>
      <c r="G43239" s="81"/>
      <c r="AU43239" s="25"/>
    </row>
    <row r="43240">
      <c r="D43240" s="10"/>
      <c r="E43240" s="10"/>
      <c r="G43240" s="81"/>
      <c r="AU43240" s="25"/>
    </row>
    <row r="43241">
      <c r="D43241" s="10"/>
      <c r="E43241" s="10"/>
      <c r="G43241" s="81"/>
      <c r="AU43241" s="25"/>
    </row>
    <row r="43242">
      <c r="D43242" s="10"/>
      <c r="E43242" s="10"/>
      <c r="G43242" s="81"/>
      <c r="AU43242" s="25"/>
    </row>
    <row r="43243">
      <c r="D43243" s="10"/>
      <c r="E43243" s="10"/>
      <c r="G43243" s="81"/>
      <c r="AU43243" s="25"/>
    </row>
    <row r="43244">
      <c r="D43244" s="10"/>
      <c r="E43244" s="10"/>
      <c r="G43244" s="81"/>
      <c r="AU43244" s="25"/>
    </row>
    <row r="43245">
      <c r="D43245" s="10"/>
      <c r="E43245" s="10"/>
      <c r="G43245" s="81"/>
      <c r="AU43245" s="25"/>
    </row>
    <row r="43246">
      <c r="D43246" s="10"/>
      <c r="E43246" s="10"/>
      <c r="G43246" s="81"/>
      <c r="AU43246" s="25"/>
    </row>
    <row r="43247">
      <c r="D43247" s="10"/>
      <c r="E43247" s="10"/>
      <c r="G43247" s="81"/>
      <c r="AU43247" s="25"/>
    </row>
    <row r="43248">
      <c r="D43248" s="10"/>
      <c r="E43248" s="10"/>
      <c r="G43248" s="81"/>
      <c r="AU43248" s="25"/>
    </row>
    <row r="43249">
      <c r="D43249" s="10"/>
      <c r="E43249" s="10"/>
      <c r="G43249" s="81"/>
      <c r="AU43249" s="25"/>
    </row>
    <row r="43250">
      <c r="D43250" s="10"/>
      <c r="E43250" s="10"/>
      <c r="G43250" s="81"/>
      <c r="AU43250" s="25"/>
    </row>
    <row r="43251">
      <c r="D43251" s="10"/>
      <c r="E43251" s="10"/>
      <c r="G43251" s="81"/>
      <c r="AU43251" s="25"/>
    </row>
    <row r="43252">
      <c r="D43252" s="10"/>
      <c r="E43252" s="10"/>
      <c r="G43252" s="81"/>
      <c r="AU43252" s="25"/>
    </row>
    <row r="43253">
      <c r="D43253" s="10"/>
      <c r="E43253" s="10"/>
      <c r="G43253" s="81"/>
      <c r="AU43253" s="25"/>
    </row>
    <row r="43254">
      <c r="D43254" s="10"/>
      <c r="E43254" s="10"/>
      <c r="G43254" s="81"/>
      <c r="AU43254" s="25"/>
    </row>
    <row r="43255">
      <c r="D43255" s="10"/>
      <c r="E43255" s="10"/>
      <c r="G43255" s="81"/>
      <c r="AU43255" s="25"/>
    </row>
    <row r="43256">
      <c r="D43256" s="10"/>
      <c r="E43256" s="10"/>
      <c r="G43256" s="81"/>
      <c r="AU43256" s="25"/>
    </row>
    <row r="43257">
      <c r="D43257" s="10"/>
      <c r="E43257" s="10"/>
      <c r="G43257" s="81"/>
      <c r="AU43257" s="25"/>
    </row>
    <row r="43258">
      <c r="D43258" s="10"/>
      <c r="E43258" s="10"/>
      <c r="G43258" s="81"/>
      <c r="AU43258" s="25"/>
    </row>
    <row r="43259">
      <c r="D43259" s="10"/>
      <c r="E43259" s="10"/>
      <c r="G43259" s="81"/>
      <c r="AU43259" s="25"/>
    </row>
    <row r="43260">
      <c r="D43260" s="10"/>
      <c r="E43260" s="10"/>
      <c r="G43260" s="81"/>
      <c r="AU43260" s="25"/>
    </row>
    <row r="43261">
      <c r="D43261" s="10"/>
      <c r="E43261" s="10"/>
      <c r="G43261" s="81"/>
      <c r="AU43261" s="25"/>
    </row>
    <row r="43262">
      <c r="D43262" s="10"/>
      <c r="E43262" s="10"/>
      <c r="G43262" s="81"/>
      <c r="AU43262" s="25"/>
    </row>
    <row r="43263">
      <c r="D43263" s="10"/>
      <c r="E43263" s="10"/>
      <c r="G43263" s="81"/>
      <c r="AU43263" s="25"/>
    </row>
    <row r="43264">
      <c r="D43264" s="10"/>
      <c r="E43264" s="10"/>
      <c r="G43264" s="81"/>
      <c r="AU43264" s="25"/>
    </row>
    <row r="43265">
      <c r="D43265" s="10"/>
      <c r="E43265" s="10"/>
      <c r="G43265" s="81"/>
      <c r="AU43265" s="25"/>
    </row>
    <row r="43266">
      <c r="D43266" s="10"/>
      <c r="E43266" s="10"/>
      <c r="G43266" s="81"/>
      <c r="AU43266" s="25"/>
    </row>
    <row r="43267">
      <c r="D43267" s="10"/>
      <c r="E43267" s="10"/>
      <c r="G43267" s="81"/>
      <c r="AU43267" s="25"/>
    </row>
    <row r="43268">
      <c r="D43268" s="10"/>
      <c r="E43268" s="10"/>
      <c r="G43268" s="81"/>
      <c r="AU43268" s="25"/>
    </row>
    <row r="43269">
      <c r="D43269" s="10"/>
      <c r="E43269" s="10"/>
      <c r="G43269" s="81"/>
      <c r="AU43269" s="25"/>
    </row>
    <row r="43270">
      <c r="D43270" s="10"/>
      <c r="E43270" s="10"/>
      <c r="G43270" s="81"/>
      <c r="AU43270" s="25"/>
    </row>
    <row r="43271">
      <c r="D43271" s="10"/>
      <c r="E43271" s="10"/>
      <c r="G43271" s="81"/>
      <c r="AU43271" s="25"/>
    </row>
    <row r="43272">
      <c r="D43272" s="10"/>
      <c r="E43272" s="10"/>
      <c r="G43272" s="81"/>
      <c r="AU43272" s="25"/>
    </row>
    <row r="43273">
      <c r="D43273" s="10"/>
      <c r="E43273" s="10"/>
      <c r="G43273" s="81"/>
      <c r="AU43273" s="25"/>
    </row>
    <row r="43274">
      <c r="D43274" s="10"/>
      <c r="E43274" s="10"/>
      <c r="G43274" s="81"/>
      <c r="AU43274" s="25"/>
    </row>
    <row r="43275">
      <c r="D43275" s="10"/>
      <c r="E43275" s="10"/>
      <c r="G43275" s="81"/>
      <c r="AU43275" s="25"/>
    </row>
    <row r="43276">
      <c r="D43276" s="10"/>
      <c r="E43276" s="10"/>
      <c r="G43276" s="81"/>
      <c r="AU43276" s="25"/>
    </row>
    <row r="43277">
      <c r="D43277" s="10"/>
      <c r="E43277" s="10"/>
      <c r="G43277" s="81"/>
      <c r="AU43277" s="25"/>
    </row>
    <row r="43278">
      <c r="D43278" s="10"/>
      <c r="E43278" s="10"/>
      <c r="G43278" s="81"/>
      <c r="AU43278" s="25"/>
    </row>
    <row r="43279">
      <c r="D43279" s="10"/>
      <c r="E43279" s="10"/>
      <c r="G43279" s="81"/>
      <c r="AU43279" s="25"/>
    </row>
    <row r="43280">
      <c r="D43280" s="10"/>
      <c r="E43280" s="10"/>
      <c r="G43280" s="81"/>
      <c r="AU43280" s="25"/>
    </row>
    <row r="43281">
      <c r="D43281" s="10"/>
      <c r="E43281" s="10"/>
      <c r="G43281" s="81"/>
      <c r="AU43281" s="25"/>
    </row>
    <row r="43282">
      <c r="D43282" s="10"/>
      <c r="E43282" s="10"/>
      <c r="G43282" s="81"/>
      <c r="AU43282" s="25"/>
    </row>
    <row r="43283">
      <c r="D43283" s="10"/>
      <c r="E43283" s="10"/>
      <c r="G43283" s="81"/>
      <c r="AU43283" s="25"/>
    </row>
    <row r="43284">
      <c r="D43284" s="10"/>
      <c r="E43284" s="10"/>
      <c r="G43284" s="81"/>
      <c r="AU43284" s="25"/>
    </row>
    <row r="43285">
      <c r="D43285" s="10"/>
      <c r="E43285" s="10"/>
      <c r="G43285" s="81"/>
      <c r="AU43285" s="25"/>
    </row>
    <row r="43286">
      <c r="D43286" s="10"/>
      <c r="E43286" s="10"/>
      <c r="G43286" s="81"/>
      <c r="AU43286" s="25"/>
    </row>
    <row r="43287">
      <c r="D43287" s="10"/>
      <c r="E43287" s="10"/>
      <c r="G43287" s="81"/>
      <c r="AU43287" s="25"/>
    </row>
    <row r="43288">
      <c r="D43288" s="10"/>
      <c r="E43288" s="10"/>
      <c r="G43288" s="81"/>
      <c r="AU43288" s="25"/>
    </row>
    <row r="43289">
      <c r="D43289" s="10"/>
      <c r="E43289" s="10"/>
      <c r="G43289" s="81"/>
      <c r="AU43289" s="25"/>
    </row>
    <row r="43290">
      <c r="D43290" s="10"/>
      <c r="E43290" s="10"/>
      <c r="G43290" s="81"/>
      <c r="AU43290" s="25"/>
    </row>
    <row r="43291">
      <c r="D43291" s="10"/>
      <c r="E43291" s="10"/>
      <c r="G43291" s="81"/>
      <c r="AU43291" s="25"/>
    </row>
    <row r="43292">
      <c r="D43292" s="10"/>
      <c r="E43292" s="10"/>
      <c r="G43292" s="81"/>
      <c r="AU43292" s="25"/>
    </row>
    <row r="43293">
      <c r="D43293" s="10"/>
      <c r="E43293" s="10"/>
      <c r="G43293" s="81"/>
      <c r="AU43293" s="25"/>
    </row>
    <row r="43294">
      <c r="D43294" s="10"/>
      <c r="E43294" s="10"/>
      <c r="G43294" s="81"/>
      <c r="AU43294" s="25"/>
    </row>
    <row r="43295">
      <c r="D43295" s="10"/>
      <c r="E43295" s="10"/>
      <c r="G43295" s="81"/>
      <c r="AU43295" s="25"/>
    </row>
    <row r="43296">
      <c r="D43296" s="10"/>
      <c r="E43296" s="10"/>
      <c r="G43296" s="81"/>
      <c r="AU43296" s="25"/>
    </row>
    <row r="43297">
      <c r="D43297" s="10"/>
      <c r="E43297" s="10"/>
      <c r="G43297" s="81"/>
      <c r="AU43297" s="25"/>
    </row>
    <row r="43298">
      <c r="D43298" s="10"/>
      <c r="E43298" s="10"/>
      <c r="G43298" s="81"/>
      <c r="AU43298" s="25"/>
    </row>
    <row r="43299">
      <c r="D43299" s="10"/>
      <c r="E43299" s="10"/>
      <c r="G43299" s="81"/>
      <c r="AU43299" s="25"/>
    </row>
    <row r="43300">
      <c r="D43300" s="10"/>
      <c r="E43300" s="10"/>
      <c r="G43300" s="81"/>
      <c r="AU43300" s="25"/>
    </row>
    <row r="43301">
      <c r="D43301" s="10"/>
      <c r="E43301" s="10"/>
      <c r="G43301" s="81"/>
      <c r="AU43301" s="25"/>
    </row>
    <row r="43302">
      <c r="D43302" s="10"/>
      <c r="E43302" s="10"/>
      <c r="G43302" s="81"/>
      <c r="AU43302" s="25"/>
    </row>
    <row r="43303">
      <c r="D43303" s="10"/>
      <c r="E43303" s="10"/>
      <c r="G43303" s="81"/>
      <c r="AU43303" s="25"/>
    </row>
    <row r="43304">
      <c r="D43304" s="10"/>
      <c r="E43304" s="10"/>
      <c r="G43304" s="81"/>
      <c r="AU43304" s="25"/>
    </row>
    <row r="43305">
      <c r="D43305" s="10"/>
      <c r="E43305" s="10"/>
      <c r="G43305" s="81"/>
      <c r="AU43305" s="25"/>
    </row>
    <row r="43306">
      <c r="D43306" s="10"/>
      <c r="E43306" s="10"/>
      <c r="G43306" s="81"/>
      <c r="AU43306" s="25"/>
    </row>
    <row r="43307">
      <c r="D43307" s="10"/>
      <c r="E43307" s="10"/>
      <c r="G43307" s="81"/>
      <c r="AU43307" s="25"/>
    </row>
    <row r="43308">
      <c r="D43308" s="10"/>
      <c r="E43308" s="10"/>
      <c r="G43308" s="81"/>
      <c r="AU43308" s="25"/>
    </row>
    <row r="43309">
      <c r="D43309" s="10"/>
      <c r="E43309" s="10"/>
      <c r="G43309" s="81"/>
      <c r="AU43309" s="25"/>
    </row>
    <row r="43310">
      <c r="D43310" s="10"/>
      <c r="E43310" s="10"/>
      <c r="G43310" s="81"/>
      <c r="AU43310" s="25"/>
    </row>
    <row r="43311">
      <c r="D43311" s="10"/>
      <c r="E43311" s="10"/>
      <c r="G43311" s="81"/>
      <c r="AU43311" s="25"/>
    </row>
    <row r="43312">
      <c r="D43312" s="10"/>
      <c r="E43312" s="10"/>
      <c r="G43312" s="81"/>
      <c r="AU43312" s="25"/>
    </row>
    <row r="43313">
      <c r="D43313" s="10"/>
      <c r="E43313" s="10"/>
      <c r="G43313" s="81"/>
      <c r="AU43313" s="25"/>
    </row>
    <row r="43314">
      <c r="D43314" s="10"/>
      <c r="E43314" s="10"/>
      <c r="G43314" s="81"/>
      <c r="AU43314" s="25"/>
    </row>
    <row r="43315">
      <c r="D43315" s="10"/>
      <c r="E43315" s="10"/>
      <c r="G43315" s="81"/>
      <c r="AU43315" s="25"/>
    </row>
    <row r="43316">
      <c r="D43316" s="10"/>
      <c r="E43316" s="10"/>
      <c r="G43316" s="81"/>
      <c r="AU43316" s="25"/>
    </row>
    <row r="43317">
      <c r="D43317" s="10"/>
      <c r="E43317" s="10"/>
      <c r="G43317" s="81"/>
      <c r="AU43317" s="25"/>
    </row>
    <row r="43318">
      <c r="D43318" s="10"/>
      <c r="E43318" s="10"/>
      <c r="G43318" s="81"/>
      <c r="AU43318" s="25"/>
    </row>
    <row r="43319">
      <c r="D43319" s="10"/>
      <c r="E43319" s="10"/>
      <c r="G43319" s="81"/>
      <c r="AU43319" s="25"/>
    </row>
    <row r="43320">
      <c r="D43320" s="10"/>
      <c r="E43320" s="10"/>
      <c r="G43320" s="81"/>
      <c r="AU43320" s="25"/>
    </row>
    <row r="43321">
      <c r="D43321" s="10"/>
      <c r="E43321" s="10"/>
      <c r="G43321" s="81"/>
      <c r="AU43321" s="25"/>
    </row>
    <row r="43322">
      <c r="D43322" s="10"/>
      <c r="E43322" s="10"/>
      <c r="G43322" s="81"/>
      <c r="AU43322" s="25"/>
    </row>
    <row r="43323">
      <c r="D43323" s="10"/>
      <c r="E43323" s="10"/>
      <c r="G43323" s="81"/>
      <c r="AU43323" s="25"/>
    </row>
    <row r="43324">
      <c r="D43324" s="10"/>
      <c r="E43324" s="10"/>
      <c r="G43324" s="81"/>
      <c r="AU43324" s="25"/>
    </row>
    <row r="43325">
      <c r="D43325" s="10"/>
      <c r="E43325" s="10"/>
      <c r="G43325" s="81"/>
      <c r="AU43325" s="25"/>
    </row>
    <row r="43326">
      <c r="D43326" s="10"/>
      <c r="E43326" s="10"/>
      <c r="G43326" s="81"/>
      <c r="AU43326" s="25"/>
    </row>
    <row r="43327">
      <c r="D43327" s="10"/>
      <c r="E43327" s="10"/>
      <c r="G43327" s="81"/>
      <c r="AU43327" s="25"/>
    </row>
    <row r="43328">
      <c r="D43328" s="10"/>
      <c r="E43328" s="10"/>
      <c r="G43328" s="81"/>
      <c r="AU43328" s="25"/>
    </row>
    <row r="43329">
      <c r="D43329" s="10"/>
      <c r="E43329" s="10"/>
      <c r="G43329" s="81"/>
      <c r="AU43329" s="25"/>
    </row>
    <row r="43330">
      <c r="D43330" s="10"/>
      <c r="E43330" s="10"/>
      <c r="G43330" s="81"/>
      <c r="AU43330" s="25"/>
    </row>
    <row r="43331">
      <c r="D43331" s="10"/>
      <c r="E43331" s="10"/>
      <c r="G43331" s="81"/>
      <c r="AU43331" s="25"/>
    </row>
    <row r="43332">
      <c r="D43332" s="10"/>
      <c r="E43332" s="10"/>
      <c r="G43332" s="81"/>
      <c r="AU43332" s="25"/>
    </row>
    <row r="43333">
      <c r="D43333" s="10"/>
      <c r="E43333" s="10"/>
      <c r="G43333" s="81"/>
      <c r="AU43333" s="25"/>
    </row>
    <row r="43334">
      <c r="D43334" s="10"/>
      <c r="E43334" s="10"/>
      <c r="G43334" s="81"/>
      <c r="AU43334" s="25"/>
    </row>
    <row r="43335">
      <c r="D43335" s="10"/>
      <c r="E43335" s="10"/>
      <c r="G43335" s="81"/>
      <c r="AU43335" s="25"/>
    </row>
    <row r="43336">
      <c r="D43336" s="10"/>
      <c r="E43336" s="10"/>
      <c r="G43336" s="81"/>
      <c r="AU43336" s="25"/>
    </row>
    <row r="43337">
      <c r="D43337" s="10"/>
      <c r="E43337" s="10"/>
      <c r="G43337" s="81"/>
      <c r="AU43337" s="25"/>
    </row>
    <row r="43338">
      <c r="D43338" s="10"/>
      <c r="E43338" s="10"/>
      <c r="G43338" s="81"/>
      <c r="AU43338" s="25"/>
    </row>
    <row r="43339">
      <c r="D43339" s="10"/>
      <c r="E43339" s="10"/>
      <c r="G43339" s="81"/>
      <c r="AU43339" s="25"/>
    </row>
    <row r="43340">
      <c r="D43340" s="10"/>
      <c r="E43340" s="10"/>
      <c r="G43340" s="81"/>
      <c r="AU43340" s="25"/>
    </row>
    <row r="43341">
      <c r="D43341" s="10"/>
      <c r="E43341" s="10"/>
      <c r="G43341" s="81"/>
      <c r="AU43341" s="25"/>
    </row>
    <row r="43342">
      <c r="D43342" s="10"/>
      <c r="E43342" s="10"/>
      <c r="G43342" s="81"/>
      <c r="AU43342" s="25"/>
    </row>
    <row r="43343">
      <c r="D43343" s="10"/>
      <c r="E43343" s="10"/>
      <c r="G43343" s="81"/>
      <c r="AU43343" s="25"/>
    </row>
    <row r="43344">
      <c r="D43344" s="10"/>
      <c r="E43344" s="10"/>
      <c r="G43344" s="81"/>
      <c r="AU43344" s="25"/>
    </row>
    <row r="43345">
      <c r="D43345" s="10"/>
      <c r="E43345" s="10"/>
      <c r="G43345" s="81"/>
      <c r="AU43345" s="25"/>
    </row>
    <row r="43346">
      <c r="D43346" s="10"/>
      <c r="E43346" s="10"/>
      <c r="G43346" s="81"/>
      <c r="AU43346" s="25"/>
    </row>
    <row r="43347">
      <c r="D43347" s="10"/>
      <c r="E43347" s="10"/>
      <c r="G43347" s="81"/>
      <c r="AU43347" s="25"/>
    </row>
    <row r="43348">
      <c r="D43348" s="10"/>
      <c r="E43348" s="10"/>
      <c r="G43348" s="81"/>
      <c r="AU43348" s="25"/>
    </row>
    <row r="43349">
      <c r="D43349" s="10"/>
      <c r="E43349" s="10"/>
      <c r="G43349" s="81"/>
      <c r="AU43349" s="25"/>
    </row>
    <row r="43350">
      <c r="D43350" s="10"/>
      <c r="E43350" s="10"/>
      <c r="G43350" s="81"/>
      <c r="AU43350" s="25"/>
    </row>
    <row r="43351">
      <c r="D43351" s="10"/>
      <c r="E43351" s="10"/>
      <c r="G43351" s="81"/>
      <c r="AU43351" s="25"/>
    </row>
    <row r="43352">
      <c r="D43352" s="10"/>
      <c r="E43352" s="10"/>
      <c r="G43352" s="81"/>
      <c r="AU43352" s="25"/>
    </row>
    <row r="43353">
      <c r="D43353" s="10"/>
      <c r="E43353" s="10"/>
      <c r="G43353" s="81"/>
      <c r="AU43353" s="25"/>
    </row>
    <row r="43354">
      <c r="D43354" s="10"/>
      <c r="E43354" s="10"/>
      <c r="G43354" s="81"/>
      <c r="AU43354" s="25"/>
    </row>
    <row r="43355">
      <c r="D43355" s="10"/>
      <c r="E43355" s="10"/>
      <c r="G43355" s="81"/>
      <c r="AU43355" s="25"/>
    </row>
    <row r="43356">
      <c r="D43356" s="10"/>
      <c r="E43356" s="10"/>
      <c r="G43356" s="81"/>
      <c r="AU43356" s="25"/>
    </row>
    <row r="43357">
      <c r="D43357" s="10"/>
      <c r="E43357" s="10"/>
      <c r="G43357" s="81"/>
      <c r="AU43357" s="25"/>
    </row>
    <row r="43358">
      <c r="D43358" s="10"/>
      <c r="E43358" s="10"/>
      <c r="G43358" s="81"/>
      <c r="AU43358" s="25"/>
    </row>
    <row r="43359">
      <c r="D43359" s="10"/>
      <c r="E43359" s="10"/>
      <c r="G43359" s="81"/>
      <c r="AU43359" s="25"/>
    </row>
    <row r="43360">
      <c r="D43360" s="10"/>
      <c r="E43360" s="10"/>
      <c r="G43360" s="81"/>
      <c r="AU43360" s="25"/>
    </row>
    <row r="43361">
      <c r="D43361" s="10"/>
      <c r="E43361" s="10"/>
      <c r="G43361" s="81"/>
      <c r="AU43361" s="25"/>
    </row>
    <row r="43362">
      <c r="D43362" s="10"/>
      <c r="E43362" s="10"/>
      <c r="G43362" s="81"/>
      <c r="AU43362" s="25"/>
    </row>
    <row r="43363">
      <c r="D43363" s="10"/>
      <c r="E43363" s="10"/>
      <c r="G43363" s="81"/>
      <c r="AU43363" s="25"/>
    </row>
    <row r="43364">
      <c r="D43364" s="10"/>
      <c r="E43364" s="10"/>
      <c r="G43364" s="81"/>
      <c r="AU43364" s="25"/>
    </row>
    <row r="43365">
      <c r="D43365" s="10"/>
      <c r="E43365" s="10"/>
      <c r="G43365" s="81"/>
      <c r="AU43365" s="25"/>
    </row>
    <row r="43366">
      <c r="D43366" s="10"/>
      <c r="E43366" s="10"/>
      <c r="G43366" s="81"/>
      <c r="AU43366" s="25"/>
    </row>
    <row r="43367">
      <c r="D43367" s="10"/>
      <c r="E43367" s="10"/>
      <c r="G43367" s="81"/>
      <c r="AU43367" s="25"/>
    </row>
    <row r="43368">
      <c r="D43368" s="10"/>
      <c r="E43368" s="10"/>
      <c r="G43368" s="81"/>
      <c r="AU43368" s="25"/>
    </row>
    <row r="43369">
      <c r="D43369" s="10"/>
      <c r="E43369" s="10"/>
      <c r="G43369" s="81"/>
      <c r="AU43369" s="25"/>
    </row>
    <row r="43370">
      <c r="D43370" s="10"/>
      <c r="E43370" s="10"/>
      <c r="G43370" s="81"/>
      <c r="AU43370" s="25"/>
    </row>
    <row r="43371">
      <c r="D43371" s="10"/>
      <c r="E43371" s="10"/>
      <c r="G43371" s="81"/>
      <c r="AU43371" s="25"/>
    </row>
    <row r="43372">
      <c r="D43372" s="10"/>
      <c r="E43372" s="10"/>
      <c r="G43372" s="81"/>
      <c r="AU43372" s="25"/>
    </row>
    <row r="43373">
      <c r="D43373" s="10"/>
      <c r="E43373" s="10"/>
      <c r="G43373" s="81"/>
      <c r="AU43373" s="25"/>
    </row>
    <row r="43374">
      <c r="D43374" s="10"/>
      <c r="E43374" s="10"/>
      <c r="G43374" s="81"/>
      <c r="AU43374" s="25"/>
    </row>
    <row r="43375">
      <c r="D43375" s="10"/>
      <c r="E43375" s="10"/>
      <c r="G43375" s="81"/>
      <c r="AU43375" s="25"/>
    </row>
    <row r="43376">
      <c r="D43376" s="10"/>
      <c r="E43376" s="10"/>
      <c r="G43376" s="81"/>
      <c r="AU43376" s="25"/>
    </row>
    <row r="43377">
      <c r="D43377" s="10"/>
      <c r="E43377" s="10"/>
      <c r="G43377" s="81"/>
      <c r="AU43377" s="25"/>
    </row>
    <row r="43378">
      <c r="D43378" s="10"/>
      <c r="E43378" s="10"/>
      <c r="G43378" s="81"/>
      <c r="AU43378" s="25"/>
    </row>
    <row r="43379">
      <c r="D43379" s="10"/>
      <c r="E43379" s="10"/>
      <c r="G43379" s="81"/>
      <c r="AU43379" s="25"/>
    </row>
    <row r="43380">
      <c r="D43380" s="10"/>
      <c r="E43380" s="10"/>
      <c r="G43380" s="81"/>
      <c r="AU43380" s="25"/>
    </row>
    <row r="43381">
      <c r="D43381" s="10"/>
      <c r="E43381" s="10"/>
      <c r="G43381" s="81"/>
      <c r="AU43381" s="25"/>
    </row>
    <row r="43382">
      <c r="D43382" s="10"/>
      <c r="E43382" s="10"/>
      <c r="G43382" s="81"/>
      <c r="AU43382" s="25"/>
    </row>
    <row r="43383">
      <c r="D43383" s="10"/>
      <c r="E43383" s="10"/>
      <c r="G43383" s="81"/>
      <c r="AU43383" s="25"/>
    </row>
    <row r="43384">
      <c r="D43384" s="10"/>
      <c r="E43384" s="10"/>
      <c r="G43384" s="81"/>
      <c r="AU43384" s="25"/>
    </row>
    <row r="43385">
      <c r="D43385" s="10"/>
      <c r="E43385" s="10"/>
      <c r="G43385" s="81"/>
      <c r="AU43385" s="25"/>
    </row>
    <row r="43386">
      <c r="D43386" s="10"/>
      <c r="E43386" s="10"/>
      <c r="G43386" s="81"/>
      <c r="AU43386" s="25"/>
    </row>
    <row r="43387">
      <c r="D43387" s="10"/>
      <c r="E43387" s="10"/>
      <c r="G43387" s="81"/>
      <c r="AU43387" s="25"/>
    </row>
    <row r="43388">
      <c r="D43388" s="10"/>
      <c r="E43388" s="10"/>
      <c r="G43388" s="81"/>
      <c r="AU43388" s="25"/>
    </row>
    <row r="43389">
      <c r="D43389" s="10"/>
      <c r="E43389" s="10"/>
      <c r="G43389" s="81"/>
      <c r="AU43389" s="25"/>
    </row>
    <row r="43390">
      <c r="D43390" s="10"/>
      <c r="E43390" s="10"/>
      <c r="G43390" s="81"/>
      <c r="AU43390" s="25"/>
    </row>
    <row r="43391">
      <c r="D43391" s="10"/>
      <c r="E43391" s="10"/>
      <c r="G43391" s="81"/>
      <c r="AU43391" s="25"/>
    </row>
    <row r="43392">
      <c r="D43392" s="10"/>
      <c r="E43392" s="10"/>
      <c r="G43392" s="81"/>
      <c r="AU43392" s="25"/>
    </row>
    <row r="43393">
      <c r="D43393" s="10"/>
      <c r="E43393" s="10"/>
      <c r="G43393" s="81"/>
      <c r="AU43393" s="25"/>
    </row>
    <row r="43394">
      <c r="D43394" s="10"/>
      <c r="E43394" s="10"/>
      <c r="G43394" s="81"/>
      <c r="AU43394" s="25"/>
    </row>
    <row r="43395">
      <c r="D43395" s="10"/>
      <c r="E43395" s="10"/>
      <c r="G43395" s="81"/>
      <c r="AU43395" s="25"/>
    </row>
    <row r="43396">
      <c r="D43396" s="10"/>
      <c r="E43396" s="10"/>
      <c r="G43396" s="81"/>
      <c r="AU43396" s="25"/>
    </row>
    <row r="43397">
      <c r="D43397" s="10"/>
      <c r="E43397" s="10"/>
      <c r="G43397" s="81"/>
      <c r="AU43397" s="25"/>
    </row>
    <row r="43398">
      <c r="D43398" s="10"/>
      <c r="E43398" s="10"/>
      <c r="G43398" s="81"/>
      <c r="AU43398" s="25"/>
    </row>
    <row r="43399">
      <c r="D43399" s="10"/>
      <c r="E43399" s="10"/>
      <c r="G43399" s="81"/>
      <c r="AU43399" s="25"/>
    </row>
    <row r="43400">
      <c r="D43400" s="10"/>
      <c r="E43400" s="10"/>
      <c r="G43400" s="81"/>
      <c r="AU43400" s="25"/>
    </row>
    <row r="43401">
      <c r="D43401" s="10"/>
      <c r="E43401" s="10"/>
      <c r="G43401" s="81"/>
      <c r="AU43401" s="25"/>
    </row>
    <row r="43402">
      <c r="D43402" s="10"/>
      <c r="E43402" s="10"/>
      <c r="G43402" s="81"/>
      <c r="AU43402" s="25"/>
    </row>
    <row r="43403">
      <c r="D43403" s="10"/>
      <c r="E43403" s="10"/>
      <c r="G43403" s="81"/>
      <c r="AU43403" s="25"/>
    </row>
    <row r="43404">
      <c r="D43404" s="10"/>
      <c r="E43404" s="10"/>
      <c r="G43404" s="81"/>
      <c r="AU43404" s="25"/>
    </row>
    <row r="43405">
      <c r="D43405" s="10"/>
      <c r="E43405" s="10"/>
      <c r="G43405" s="81"/>
      <c r="AU43405" s="25"/>
    </row>
    <row r="43406">
      <c r="D43406" s="10"/>
      <c r="E43406" s="10"/>
      <c r="G43406" s="81"/>
      <c r="AU43406" s="25"/>
    </row>
    <row r="43407">
      <c r="D43407" s="10"/>
      <c r="E43407" s="10"/>
      <c r="G43407" s="81"/>
      <c r="AU43407" s="25"/>
    </row>
    <row r="43408">
      <c r="D43408" s="10"/>
      <c r="E43408" s="10"/>
      <c r="G43408" s="81"/>
      <c r="AU43408" s="25"/>
    </row>
    <row r="43409">
      <c r="D43409" s="10"/>
      <c r="E43409" s="10"/>
      <c r="G43409" s="81"/>
      <c r="AU43409" s="25"/>
    </row>
    <row r="43410">
      <c r="D43410" s="10"/>
      <c r="E43410" s="10"/>
      <c r="G43410" s="81"/>
      <c r="AU43410" s="25"/>
    </row>
    <row r="43411">
      <c r="D43411" s="10"/>
      <c r="E43411" s="10"/>
      <c r="G43411" s="81"/>
      <c r="AU43411" s="25"/>
    </row>
    <row r="43412">
      <c r="D43412" s="10"/>
      <c r="E43412" s="10"/>
      <c r="G43412" s="81"/>
      <c r="AU43412" s="25"/>
    </row>
    <row r="43413">
      <c r="D43413" s="10"/>
      <c r="E43413" s="10"/>
      <c r="G43413" s="81"/>
      <c r="AU43413" s="25"/>
    </row>
    <row r="43414">
      <c r="D43414" s="10"/>
      <c r="E43414" s="10"/>
      <c r="G43414" s="81"/>
      <c r="AU43414" s="25"/>
    </row>
    <row r="43415">
      <c r="D43415" s="10"/>
      <c r="E43415" s="10"/>
      <c r="G43415" s="81"/>
      <c r="AU43415" s="25"/>
    </row>
    <row r="43416">
      <c r="D43416" s="10"/>
      <c r="E43416" s="10"/>
      <c r="G43416" s="81"/>
      <c r="AU43416" s="25"/>
    </row>
    <row r="43417">
      <c r="D43417" s="10"/>
      <c r="E43417" s="10"/>
      <c r="G43417" s="81"/>
      <c r="AU43417" s="25"/>
    </row>
    <row r="43418">
      <c r="D43418" s="10"/>
      <c r="E43418" s="10"/>
      <c r="G43418" s="81"/>
      <c r="AU43418" s="25"/>
    </row>
    <row r="43419">
      <c r="D43419" s="10"/>
      <c r="E43419" s="10"/>
      <c r="G43419" s="81"/>
      <c r="AU43419" s="25"/>
    </row>
    <row r="43420">
      <c r="D43420" s="10"/>
      <c r="E43420" s="10"/>
      <c r="G43420" s="81"/>
      <c r="AU43420" s="25"/>
    </row>
    <row r="43421">
      <c r="D43421" s="10"/>
      <c r="E43421" s="10"/>
      <c r="G43421" s="81"/>
      <c r="AU43421" s="25"/>
    </row>
    <row r="43422">
      <c r="D43422" s="10"/>
      <c r="E43422" s="10"/>
      <c r="G43422" s="81"/>
      <c r="AU43422" s="25"/>
    </row>
    <row r="43423">
      <c r="D43423" s="10"/>
      <c r="E43423" s="10"/>
      <c r="G43423" s="81"/>
      <c r="AU43423" s="25"/>
    </row>
    <row r="43424">
      <c r="D43424" s="10"/>
      <c r="E43424" s="10"/>
      <c r="G43424" s="81"/>
      <c r="AU43424" s="25"/>
    </row>
    <row r="43425">
      <c r="D43425" s="10"/>
      <c r="E43425" s="10"/>
      <c r="G43425" s="81"/>
      <c r="AU43425" s="25"/>
    </row>
    <row r="43426">
      <c r="D43426" s="10"/>
      <c r="E43426" s="10"/>
      <c r="G43426" s="81"/>
      <c r="AU43426" s="25"/>
    </row>
    <row r="43427">
      <c r="D43427" s="10"/>
      <c r="E43427" s="10"/>
      <c r="G43427" s="81"/>
      <c r="AU43427" s="25"/>
    </row>
    <row r="43428">
      <c r="D43428" s="10"/>
      <c r="E43428" s="10"/>
      <c r="G43428" s="81"/>
      <c r="AU43428" s="25"/>
    </row>
    <row r="43429">
      <c r="D43429" s="10"/>
      <c r="E43429" s="10"/>
      <c r="G43429" s="81"/>
      <c r="AU43429" s="25"/>
    </row>
    <row r="43430">
      <c r="D43430" s="10"/>
      <c r="E43430" s="10"/>
      <c r="G43430" s="81"/>
      <c r="AU43430" s="25"/>
    </row>
    <row r="43431">
      <c r="D43431" s="10"/>
      <c r="E43431" s="10"/>
      <c r="G43431" s="81"/>
      <c r="AU43431" s="25"/>
    </row>
    <row r="43432">
      <c r="D43432" s="10"/>
      <c r="E43432" s="10"/>
      <c r="G43432" s="81"/>
      <c r="AU43432" s="25"/>
    </row>
    <row r="43433">
      <c r="D43433" s="10"/>
      <c r="E43433" s="10"/>
      <c r="G43433" s="81"/>
      <c r="AU43433" s="25"/>
    </row>
    <row r="43434">
      <c r="D43434" s="10"/>
      <c r="E43434" s="10"/>
      <c r="G43434" s="81"/>
      <c r="AU43434" s="25"/>
    </row>
    <row r="43435">
      <c r="D43435" s="10"/>
      <c r="E43435" s="10"/>
      <c r="G43435" s="81"/>
      <c r="AU43435" s="25"/>
    </row>
    <row r="43436">
      <c r="D43436" s="10"/>
      <c r="E43436" s="10"/>
      <c r="G43436" s="81"/>
      <c r="AU43436" s="25"/>
    </row>
    <row r="43437">
      <c r="D43437" s="10"/>
      <c r="E43437" s="10"/>
      <c r="G43437" s="81"/>
      <c r="AU43437" s="25"/>
    </row>
    <row r="43438">
      <c r="D43438" s="10"/>
      <c r="E43438" s="10"/>
      <c r="G43438" s="81"/>
      <c r="AU43438" s="25"/>
    </row>
    <row r="43439">
      <c r="D43439" s="10"/>
      <c r="E43439" s="10"/>
      <c r="G43439" s="81"/>
      <c r="AU43439" s="25"/>
    </row>
    <row r="43440">
      <c r="D43440" s="10"/>
      <c r="E43440" s="10"/>
      <c r="G43440" s="81"/>
      <c r="AU43440" s="25"/>
    </row>
    <row r="43441">
      <c r="D43441" s="10"/>
      <c r="E43441" s="10"/>
      <c r="G43441" s="81"/>
      <c r="AU43441" s="25"/>
    </row>
    <row r="43442">
      <c r="D43442" s="10"/>
      <c r="E43442" s="10"/>
      <c r="G43442" s="81"/>
      <c r="AU43442" s="25"/>
    </row>
    <row r="43443">
      <c r="D43443" s="10"/>
      <c r="E43443" s="10"/>
      <c r="G43443" s="81"/>
      <c r="AU43443" s="25"/>
    </row>
    <row r="43444">
      <c r="D43444" s="10"/>
      <c r="E43444" s="10"/>
      <c r="G43444" s="81"/>
      <c r="AU43444" s="25"/>
    </row>
    <row r="43445">
      <c r="D43445" s="10"/>
      <c r="E43445" s="10"/>
      <c r="G43445" s="81"/>
      <c r="AU43445" s="25"/>
    </row>
    <row r="43446">
      <c r="D43446" s="10"/>
      <c r="E43446" s="10"/>
      <c r="G43446" s="81"/>
      <c r="AU43446" s="25"/>
    </row>
    <row r="43447">
      <c r="D43447" s="10"/>
      <c r="E43447" s="10"/>
      <c r="G43447" s="81"/>
      <c r="AU43447" s="25"/>
    </row>
    <row r="43448">
      <c r="D43448" s="10"/>
      <c r="E43448" s="10"/>
      <c r="G43448" s="81"/>
      <c r="AU43448" s="25"/>
    </row>
    <row r="43449">
      <c r="D43449" s="10"/>
      <c r="E43449" s="10"/>
      <c r="G43449" s="81"/>
      <c r="AU43449" s="25"/>
    </row>
    <row r="43450">
      <c r="D43450" s="10"/>
      <c r="E43450" s="10"/>
      <c r="G43450" s="81"/>
      <c r="AU43450" s="25"/>
    </row>
    <row r="43451">
      <c r="D43451" s="10"/>
      <c r="E43451" s="10"/>
      <c r="G43451" s="81"/>
      <c r="AU43451" s="25"/>
    </row>
    <row r="43452">
      <c r="D43452" s="10"/>
      <c r="E43452" s="10"/>
      <c r="G43452" s="81"/>
      <c r="AU43452" s="25"/>
    </row>
    <row r="43453">
      <c r="D43453" s="10"/>
      <c r="E43453" s="10"/>
      <c r="G43453" s="81"/>
      <c r="AU43453" s="25"/>
    </row>
    <row r="43454">
      <c r="D43454" s="10"/>
      <c r="E43454" s="10"/>
      <c r="G43454" s="81"/>
      <c r="AU43454" s="25"/>
    </row>
    <row r="43455">
      <c r="D43455" s="10"/>
      <c r="E43455" s="10"/>
      <c r="G43455" s="81"/>
      <c r="AU43455" s="25"/>
    </row>
    <row r="43456">
      <c r="D43456" s="10"/>
      <c r="E43456" s="10"/>
      <c r="G43456" s="81"/>
      <c r="AU43456" s="25"/>
    </row>
    <row r="43457">
      <c r="D43457" s="10"/>
      <c r="E43457" s="10"/>
      <c r="G43457" s="81"/>
      <c r="AU43457" s="25"/>
    </row>
    <row r="43458">
      <c r="D43458" s="10"/>
      <c r="E43458" s="10"/>
      <c r="G43458" s="81"/>
      <c r="AU43458" s="25"/>
    </row>
    <row r="43459">
      <c r="D43459" s="10"/>
      <c r="E43459" s="10"/>
      <c r="G43459" s="81"/>
      <c r="AU43459" s="25"/>
    </row>
    <row r="43460">
      <c r="D43460" s="10"/>
      <c r="E43460" s="10"/>
      <c r="G43460" s="81"/>
      <c r="AU43460" s="25"/>
    </row>
    <row r="43461">
      <c r="D43461" s="10"/>
      <c r="E43461" s="10"/>
      <c r="G43461" s="81"/>
      <c r="AU43461" s="25"/>
    </row>
    <row r="43462">
      <c r="D43462" s="10"/>
      <c r="E43462" s="10"/>
      <c r="G43462" s="81"/>
      <c r="AU43462" s="25"/>
    </row>
    <row r="43463">
      <c r="D43463" s="10"/>
      <c r="E43463" s="10"/>
      <c r="G43463" s="81"/>
      <c r="AU43463" s="25"/>
    </row>
    <row r="43464">
      <c r="D43464" s="10"/>
      <c r="E43464" s="10"/>
      <c r="G43464" s="81"/>
      <c r="AU43464" s="25"/>
    </row>
    <row r="43465">
      <c r="D43465" s="10"/>
      <c r="E43465" s="10"/>
      <c r="G43465" s="81"/>
      <c r="AU43465" s="25"/>
    </row>
    <row r="43466">
      <c r="D43466" s="10"/>
      <c r="E43466" s="10"/>
      <c r="G43466" s="81"/>
      <c r="AU43466" s="25"/>
    </row>
    <row r="43467">
      <c r="D43467" s="10"/>
      <c r="E43467" s="10"/>
      <c r="G43467" s="81"/>
      <c r="AU43467" s="25"/>
    </row>
    <row r="43468">
      <c r="D43468" s="10"/>
      <c r="E43468" s="10"/>
      <c r="G43468" s="81"/>
      <c r="AU43468" s="25"/>
    </row>
    <row r="43469">
      <c r="D43469" s="10"/>
      <c r="E43469" s="10"/>
      <c r="G43469" s="81"/>
      <c r="AU43469" s="25"/>
    </row>
    <row r="43470">
      <c r="D43470" s="10"/>
      <c r="E43470" s="10"/>
      <c r="G43470" s="81"/>
      <c r="AU43470" s="25"/>
    </row>
    <row r="43471">
      <c r="D43471" s="10"/>
      <c r="E43471" s="10"/>
      <c r="G43471" s="81"/>
      <c r="AU43471" s="25"/>
    </row>
    <row r="43472">
      <c r="D43472" s="10"/>
      <c r="E43472" s="10"/>
      <c r="G43472" s="81"/>
      <c r="AU43472" s="25"/>
    </row>
    <row r="43473">
      <c r="D43473" s="10"/>
      <c r="E43473" s="10"/>
      <c r="G43473" s="81"/>
      <c r="AU43473" s="25"/>
    </row>
    <row r="43474">
      <c r="D43474" s="10"/>
      <c r="E43474" s="10"/>
      <c r="G43474" s="81"/>
      <c r="AU43474" s="25"/>
    </row>
    <row r="43475">
      <c r="D43475" s="10"/>
      <c r="E43475" s="10"/>
      <c r="G43475" s="81"/>
      <c r="AU43475" s="25"/>
    </row>
    <row r="43476">
      <c r="D43476" s="10"/>
      <c r="E43476" s="10"/>
      <c r="G43476" s="81"/>
      <c r="AU43476" s="25"/>
    </row>
    <row r="43477">
      <c r="D43477" s="10"/>
      <c r="E43477" s="10"/>
      <c r="G43477" s="81"/>
      <c r="AU43477" s="25"/>
    </row>
    <row r="43478">
      <c r="D43478" s="10"/>
      <c r="E43478" s="10"/>
      <c r="G43478" s="81"/>
      <c r="AU43478" s="25"/>
    </row>
    <row r="43479">
      <c r="D43479" s="10"/>
      <c r="E43479" s="10"/>
      <c r="G43479" s="81"/>
      <c r="AU43479" s="25"/>
    </row>
    <row r="43480">
      <c r="D43480" s="10"/>
      <c r="E43480" s="10"/>
      <c r="G43480" s="81"/>
      <c r="AU43480" s="25"/>
    </row>
    <row r="43481">
      <c r="D43481" s="10"/>
      <c r="E43481" s="10"/>
      <c r="G43481" s="81"/>
      <c r="AU43481" s="25"/>
    </row>
    <row r="43482">
      <c r="D43482" s="10"/>
      <c r="E43482" s="10"/>
      <c r="G43482" s="81"/>
      <c r="AU43482" s="25"/>
    </row>
    <row r="43483">
      <c r="D43483" s="10"/>
      <c r="E43483" s="10"/>
      <c r="G43483" s="81"/>
      <c r="AU43483" s="25"/>
    </row>
    <row r="43484">
      <c r="D43484" s="10"/>
      <c r="E43484" s="10"/>
      <c r="G43484" s="81"/>
      <c r="AU43484" s="25"/>
    </row>
    <row r="43485">
      <c r="D43485" s="10"/>
      <c r="E43485" s="10"/>
      <c r="G43485" s="81"/>
      <c r="AU43485" s="25"/>
    </row>
    <row r="43486">
      <c r="D43486" s="10"/>
      <c r="E43486" s="10"/>
      <c r="G43486" s="81"/>
      <c r="AU43486" s="25"/>
    </row>
    <row r="43487">
      <c r="D43487" s="10"/>
      <c r="E43487" s="10"/>
      <c r="G43487" s="81"/>
      <c r="AU43487" s="25"/>
    </row>
    <row r="43488">
      <c r="D43488" s="10"/>
      <c r="E43488" s="10"/>
      <c r="G43488" s="81"/>
      <c r="AU43488" s="25"/>
    </row>
    <row r="43489">
      <c r="D43489" s="10"/>
      <c r="E43489" s="10"/>
      <c r="G43489" s="81"/>
      <c r="AU43489" s="25"/>
    </row>
    <row r="43490">
      <c r="D43490" s="10"/>
      <c r="E43490" s="10"/>
      <c r="G43490" s="81"/>
      <c r="AU43490" s="25"/>
    </row>
    <row r="43491">
      <c r="D43491" s="10"/>
      <c r="E43491" s="10"/>
      <c r="G43491" s="81"/>
      <c r="AU43491" s="25"/>
    </row>
    <row r="43492">
      <c r="D43492" s="10"/>
      <c r="E43492" s="10"/>
      <c r="G43492" s="81"/>
      <c r="AU43492" s="25"/>
    </row>
    <row r="43493">
      <c r="D43493" s="10"/>
      <c r="E43493" s="10"/>
      <c r="G43493" s="81"/>
      <c r="AU43493" s="25"/>
    </row>
    <row r="43494">
      <c r="D43494" s="10"/>
      <c r="E43494" s="10"/>
      <c r="G43494" s="81"/>
      <c r="AU43494" s="25"/>
    </row>
    <row r="43495">
      <c r="D43495" s="10"/>
      <c r="E43495" s="10"/>
      <c r="G43495" s="81"/>
      <c r="AU43495" s="25"/>
    </row>
    <row r="43496">
      <c r="D43496" s="10"/>
      <c r="E43496" s="10"/>
      <c r="G43496" s="81"/>
      <c r="AU43496" s="25"/>
    </row>
    <row r="43497">
      <c r="D43497" s="10"/>
      <c r="E43497" s="10"/>
      <c r="G43497" s="81"/>
      <c r="AU43497" s="25"/>
    </row>
    <row r="43498">
      <c r="D43498" s="10"/>
      <c r="E43498" s="10"/>
      <c r="G43498" s="81"/>
      <c r="AU43498" s="25"/>
    </row>
    <row r="43499">
      <c r="D43499" s="10"/>
      <c r="E43499" s="10"/>
      <c r="G43499" s="81"/>
      <c r="AU43499" s="25"/>
    </row>
    <row r="43500">
      <c r="D43500" s="10"/>
      <c r="E43500" s="10"/>
      <c r="G43500" s="81"/>
      <c r="AU43500" s="25"/>
    </row>
    <row r="43501">
      <c r="D43501" s="10"/>
      <c r="E43501" s="10"/>
      <c r="G43501" s="81"/>
      <c r="AU43501" s="25"/>
    </row>
    <row r="43502">
      <c r="D43502" s="10"/>
      <c r="E43502" s="10"/>
      <c r="G43502" s="81"/>
      <c r="AU43502" s="25"/>
    </row>
    <row r="43503">
      <c r="D43503" s="10"/>
      <c r="E43503" s="10"/>
      <c r="G43503" s="81"/>
      <c r="AU43503" s="25"/>
    </row>
    <row r="43504">
      <c r="D43504" s="10"/>
      <c r="E43504" s="10"/>
      <c r="G43504" s="81"/>
      <c r="AU43504" s="25"/>
    </row>
    <row r="43505">
      <c r="D43505" s="10"/>
      <c r="E43505" s="10"/>
      <c r="G43505" s="81"/>
      <c r="AU43505" s="25"/>
    </row>
    <row r="43506">
      <c r="D43506" s="10"/>
      <c r="E43506" s="10"/>
      <c r="G43506" s="81"/>
      <c r="AU43506" s="25"/>
    </row>
    <row r="43507">
      <c r="D43507" s="10"/>
      <c r="E43507" s="10"/>
      <c r="G43507" s="81"/>
      <c r="AU43507" s="25"/>
    </row>
    <row r="43508">
      <c r="D43508" s="10"/>
      <c r="E43508" s="10"/>
      <c r="G43508" s="81"/>
      <c r="AU43508" s="25"/>
    </row>
    <row r="43509">
      <c r="D43509" s="10"/>
      <c r="E43509" s="10"/>
      <c r="G43509" s="81"/>
      <c r="AU43509" s="25"/>
    </row>
    <row r="43510">
      <c r="D43510" s="10"/>
      <c r="E43510" s="10"/>
      <c r="G43510" s="81"/>
      <c r="AU43510" s="25"/>
    </row>
    <row r="43511">
      <c r="D43511" s="10"/>
      <c r="E43511" s="10"/>
      <c r="G43511" s="81"/>
      <c r="AU43511" s="25"/>
    </row>
    <row r="43512">
      <c r="D43512" s="10"/>
      <c r="E43512" s="10"/>
      <c r="G43512" s="81"/>
      <c r="AU43512" s="25"/>
    </row>
    <row r="43513">
      <c r="D43513" s="10"/>
      <c r="E43513" s="10"/>
      <c r="G43513" s="81"/>
      <c r="AU43513" s="25"/>
    </row>
    <row r="43514">
      <c r="D43514" s="10"/>
      <c r="E43514" s="10"/>
      <c r="G43514" s="81"/>
      <c r="AU43514" s="25"/>
    </row>
    <row r="43515">
      <c r="D43515" s="10"/>
      <c r="E43515" s="10"/>
      <c r="G43515" s="81"/>
      <c r="AU43515" s="25"/>
    </row>
    <row r="43516">
      <c r="D43516" s="10"/>
      <c r="E43516" s="10"/>
      <c r="G43516" s="81"/>
      <c r="AU43516" s="25"/>
    </row>
    <row r="43517">
      <c r="D43517" s="10"/>
      <c r="E43517" s="10"/>
      <c r="G43517" s="81"/>
      <c r="AU43517" s="25"/>
    </row>
    <row r="43518">
      <c r="D43518" s="10"/>
      <c r="E43518" s="10"/>
      <c r="G43518" s="81"/>
      <c r="AU43518" s="25"/>
    </row>
    <row r="43519">
      <c r="D43519" s="10"/>
      <c r="E43519" s="10"/>
      <c r="G43519" s="81"/>
      <c r="AU43519" s="25"/>
    </row>
    <row r="43520">
      <c r="D43520" s="10"/>
      <c r="E43520" s="10"/>
      <c r="G43520" s="81"/>
      <c r="AU43520" s="25"/>
    </row>
    <row r="43521">
      <c r="D43521" s="10"/>
      <c r="E43521" s="10"/>
      <c r="G43521" s="81"/>
      <c r="AU43521" s="25"/>
    </row>
    <row r="43522">
      <c r="D43522" s="10"/>
      <c r="E43522" s="10"/>
      <c r="G43522" s="81"/>
      <c r="AU43522" s="25"/>
    </row>
    <row r="43523">
      <c r="D43523" s="10"/>
      <c r="E43523" s="10"/>
      <c r="G43523" s="81"/>
      <c r="AU43523" s="25"/>
    </row>
    <row r="43524">
      <c r="D43524" s="10"/>
      <c r="E43524" s="10"/>
      <c r="G43524" s="81"/>
      <c r="AU43524" s="25"/>
    </row>
    <row r="43525">
      <c r="D43525" s="10"/>
      <c r="E43525" s="10"/>
      <c r="G43525" s="81"/>
      <c r="AU43525" s="25"/>
    </row>
    <row r="43526">
      <c r="D43526" s="10"/>
      <c r="E43526" s="10"/>
      <c r="G43526" s="81"/>
      <c r="AU43526" s="25"/>
    </row>
    <row r="43527">
      <c r="D43527" s="10"/>
      <c r="E43527" s="10"/>
      <c r="G43527" s="81"/>
      <c r="AU43527" s="25"/>
    </row>
    <row r="43528">
      <c r="D43528" s="10"/>
      <c r="E43528" s="10"/>
      <c r="G43528" s="81"/>
      <c r="AU43528" s="25"/>
    </row>
    <row r="43529">
      <c r="D43529" s="10"/>
      <c r="E43529" s="10"/>
      <c r="G43529" s="81"/>
      <c r="AU43529" s="25"/>
    </row>
    <row r="43530">
      <c r="D43530" s="10"/>
      <c r="E43530" s="10"/>
      <c r="G43530" s="81"/>
      <c r="AU43530" s="25"/>
    </row>
    <row r="43531">
      <c r="D43531" s="10"/>
      <c r="E43531" s="10"/>
      <c r="G43531" s="81"/>
      <c r="AU43531" s="25"/>
    </row>
    <row r="43532">
      <c r="D43532" s="10"/>
      <c r="E43532" s="10"/>
      <c r="G43532" s="81"/>
      <c r="AU43532" s="25"/>
    </row>
    <row r="43533">
      <c r="D43533" s="10"/>
      <c r="E43533" s="10"/>
      <c r="G43533" s="81"/>
      <c r="AU43533" s="25"/>
    </row>
    <row r="43534">
      <c r="D43534" s="10"/>
      <c r="E43534" s="10"/>
      <c r="G43534" s="81"/>
      <c r="AU43534" s="25"/>
    </row>
    <row r="43535">
      <c r="D43535" s="10"/>
      <c r="E43535" s="10"/>
      <c r="G43535" s="81"/>
      <c r="AU43535" s="25"/>
    </row>
    <row r="43536">
      <c r="D43536" s="10"/>
      <c r="E43536" s="10"/>
      <c r="G43536" s="81"/>
      <c r="AU43536" s="25"/>
    </row>
    <row r="43537">
      <c r="D43537" s="10"/>
      <c r="E43537" s="10"/>
      <c r="G43537" s="81"/>
      <c r="AU43537" s="25"/>
    </row>
    <row r="43538">
      <c r="D43538" s="10"/>
      <c r="E43538" s="10"/>
      <c r="G43538" s="81"/>
      <c r="AU43538" s="25"/>
    </row>
    <row r="43539">
      <c r="D43539" s="10"/>
      <c r="E43539" s="10"/>
      <c r="G43539" s="81"/>
      <c r="AU43539" s="25"/>
    </row>
    <row r="43540">
      <c r="D43540" s="10"/>
      <c r="E43540" s="10"/>
      <c r="G43540" s="81"/>
      <c r="AU43540" s="25"/>
    </row>
    <row r="43541">
      <c r="D43541" s="10"/>
      <c r="E43541" s="10"/>
      <c r="G43541" s="81"/>
      <c r="AU43541" s="25"/>
    </row>
    <row r="43542">
      <c r="D43542" s="10"/>
      <c r="E43542" s="10"/>
      <c r="G43542" s="81"/>
      <c r="AU43542" s="25"/>
    </row>
    <row r="43543">
      <c r="D43543" s="10"/>
      <c r="E43543" s="10"/>
      <c r="G43543" s="81"/>
      <c r="AU43543" s="25"/>
    </row>
    <row r="43544">
      <c r="D43544" s="10"/>
      <c r="E43544" s="10"/>
      <c r="G43544" s="81"/>
      <c r="AU43544" s="25"/>
    </row>
    <row r="43545">
      <c r="D43545" s="10"/>
      <c r="E43545" s="10"/>
      <c r="G43545" s="81"/>
      <c r="AU43545" s="25"/>
    </row>
    <row r="43546">
      <c r="D43546" s="10"/>
      <c r="E43546" s="10"/>
      <c r="G43546" s="81"/>
      <c r="AU43546" s="25"/>
    </row>
    <row r="43547">
      <c r="D43547" s="10"/>
      <c r="E43547" s="10"/>
      <c r="G43547" s="81"/>
      <c r="AU43547" s="25"/>
    </row>
    <row r="43548">
      <c r="D43548" s="10"/>
      <c r="E43548" s="10"/>
      <c r="G43548" s="81"/>
      <c r="AU43548" s="25"/>
    </row>
    <row r="43549">
      <c r="D43549" s="10"/>
      <c r="E43549" s="10"/>
      <c r="G43549" s="81"/>
      <c r="AU43549" s="25"/>
    </row>
    <row r="43550">
      <c r="D43550" s="10"/>
      <c r="E43550" s="10"/>
      <c r="G43550" s="81"/>
      <c r="AU43550" s="25"/>
    </row>
    <row r="43551">
      <c r="D43551" s="10"/>
      <c r="E43551" s="10"/>
      <c r="G43551" s="81"/>
      <c r="AU43551" s="25"/>
    </row>
    <row r="43552">
      <c r="D43552" s="10"/>
      <c r="E43552" s="10"/>
      <c r="G43552" s="81"/>
      <c r="AU43552" s="25"/>
    </row>
    <row r="43553">
      <c r="D43553" s="10"/>
      <c r="E43553" s="10"/>
      <c r="G43553" s="81"/>
      <c r="AU43553" s="25"/>
    </row>
    <row r="43554">
      <c r="D43554" s="10"/>
      <c r="E43554" s="10"/>
      <c r="G43554" s="81"/>
      <c r="AU43554" s="25"/>
    </row>
    <row r="43555">
      <c r="D43555" s="10"/>
      <c r="E43555" s="10"/>
      <c r="G43555" s="81"/>
      <c r="AU43555" s="25"/>
    </row>
    <row r="43556">
      <c r="D43556" s="10"/>
      <c r="E43556" s="10"/>
      <c r="G43556" s="81"/>
      <c r="AU43556" s="25"/>
    </row>
    <row r="43557">
      <c r="D43557" s="10"/>
      <c r="E43557" s="10"/>
      <c r="G43557" s="81"/>
      <c r="AU43557" s="25"/>
    </row>
    <row r="43558">
      <c r="D43558" s="10"/>
      <c r="E43558" s="10"/>
      <c r="G43558" s="81"/>
      <c r="AU43558" s="25"/>
    </row>
    <row r="43559">
      <c r="D43559" s="10"/>
      <c r="E43559" s="10"/>
      <c r="G43559" s="81"/>
      <c r="AU43559" s="25"/>
    </row>
    <row r="43560">
      <c r="D43560" s="10"/>
      <c r="E43560" s="10"/>
      <c r="G43560" s="81"/>
      <c r="AU43560" s="25"/>
    </row>
    <row r="43561">
      <c r="D43561" s="10"/>
      <c r="E43561" s="10"/>
      <c r="G43561" s="81"/>
      <c r="AU43561" s="25"/>
    </row>
    <row r="43562">
      <c r="D43562" s="10"/>
      <c r="E43562" s="10"/>
      <c r="G43562" s="81"/>
      <c r="AU43562" s="25"/>
    </row>
    <row r="43563">
      <c r="D43563" s="10"/>
      <c r="E43563" s="10"/>
      <c r="G43563" s="81"/>
      <c r="AU43563" s="25"/>
    </row>
    <row r="43564">
      <c r="D43564" s="10"/>
      <c r="E43564" s="10"/>
      <c r="G43564" s="81"/>
      <c r="AU43564" s="25"/>
    </row>
    <row r="43565">
      <c r="D43565" s="10"/>
      <c r="E43565" s="10"/>
      <c r="G43565" s="81"/>
      <c r="AU43565" s="25"/>
    </row>
    <row r="43566">
      <c r="D43566" s="10"/>
      <c r="E43566" s="10"/>
      <c r="G43566" s="81"/>
      <c r="AU43566" s="25"/>
    </row>
    <row r="43567">
      <c r="D43567" s="10"/>
      <c r="E43567" s="10"/>
      <c r="G43567" s="81"/>
      <c r="AU43567" s="25"/>
    </row>
    <row r="43568">
      <c r="D43568" s="10"/>
      <c r="E43568" s="10"/>
      <c r="G43568" s="81"/>
      <c r="AU43568" s="25"/>
    </row>
    <row r="43569">
      <c r="D43569" s="10"/>
      <c r="E43569" s="10"/>
      <c r="G43569" s="81"/>
      <c r="AU43569" s="25"/>
    </row>
    <row r="43570">
      <c r="D43570" s="10"/>
      <c r="E43570" s="10"/>
      <c r="G43570" s="81"/>
      <c r="AU43570" s="25"/>
    </row>
    <row r="43571">
      <c r="D43571" s="10"/>
      <c r="E43571" s="10"/>
      <c r="G43571" s="81"/>
      <c r="AU43571" s="25"/>
    </row>
    <row r="43572">
      <c r="D43572" s="10"/>
      <c r="E43572" s="10"/>
      <c r="G43572" s="81"/>
      <c r="AU43572" s="25"/>
    </row>
    <row r="43573">
      <c r="D43573" s="10"/>
      <c r="E43573" s="10"/>
      <c r="G43573" s="81"/>
      <c r="AU43573" s="25"/>
    </row>
    <row r="43574">
      <c r="D43574" s="10"/>
      <c r="E43574" s="10"/>
      <c r="G43574" s="81"/>
      <c r="AU43574" s="25"/>
    </row>
    <row r="43575">
      <c r="D43575" s="10"/>
      <c r="E43575" s="10"/>
      <c r="G43575" s="81"/>
      <c r="AU43575" s="25"/>
    </row>
    <row r="43576">
      <c r="D43576" s="10"/>
      <c r="E43576" s="10"/>
      <c r="G43576" s="81"/>
      <c r="AU43576" s="25"/>
    </row>
    <row r="43577">
      <c r="D43577" s="10"/>
      <c r="E43577" s="10"/>
      <c r="G43577" s="81"/>
      <c r="AU43577" s="25"/>
    </row>
    <row r="43578">
      <c r="D43578" s="10"/>
      <c r="E43578" s="10"/>
      <c r="G43578" s="81"/>
      <c r="AU43578" s="25"/>
    </row>
    <row r="43579">
      <c r="D43579" s="10"/>
      <c r="E43579" s="10"/>
      <c r="G43579" s="81"/>
      <c r="AU43579" s="25"/>
    </row>
    <row r="43580">
      <c r="D43580" s="10"/>
      <c r="E43580" s="10"/>
      <c r="G43580" s="81"/>
      <c r="AU43580" s="25"/>
    </row>
    <row r="43581">
      <c r="D43581" s="10"/>
      <c r="E43581" s="10"/>
      <c r="G43581" s="81"/>
      <c r="AU43581" s="25"/>
    </row>
    <row r="43582">
      <c r="D43582" s="10"/>
      <c r="E43582" s="10"/>
      <c r="G43582" s="81"/>
      <c r="AU43582" s="25"/>
    </row>
    <row r="43583">
      <c r="D43583" s="10"/>
      <c r="E43583" s="10"/>
      <c r="G43583" s="81"/>
      <c r="AU43583" s="25"/>
    </row>
    <row r="43584">
      <c r="D43584" s="10"/>
      <c r="E43584" s="10"/>
      <c r="G43584" s="81"/>
      <c r="AU43584" s="25"/>
    </row>
    <row r="43585">
      <c r="D43585" s="10"/>
      <c r="E43585" s="10"/>
      <c r="G43585" s="81"/>
      <c r="AU43585" s="25"/>
    </row>
    <row r="43586">
      <c r="D43586" s="10"/>
      <c r="E43586" s="10"/>
      <c r="G43586" s="81"/>
      <c r="AU43586" s="25"/>
    </row>
    <row r="43587">
      <c r="D43587" s="10"/>
      <c r="E43587" s="10"/>
      <c r="G43587" s="81"/>
      <c r="AU43587" s="25"/>
    </row>
    <row r="43588">
      <c r="D43588" s="10"/>
      <c r="E43588" s="10"/>
      <c r="G43588" s="81"/>
      <c r="AU43588" s="25"/>
    </row>
    <row r="43589">
      <c r="D43589" s="10"/>
      <c r="E43589" s="10"/>
      <c r="G43589" s="81"/>
      <c r="AU43589" s="25"/>
    </row>
    <row r="43590">
      <c r="D43590" s="10"/>
      <c r="E43590" s="10"/>
      <c r="G43590" s="81"/>
      <c r="AU43590" s="25"/>
    </row>
    <row r="43591">
      <c r="D43591" s="10"/>
      <c r="E43591" s="10"/>
      <c r="G43591" s="81"/>
      <c r="AU43591" s="25"/>
    </row>
    <row r="43592">
      <c r="D43592" s="10"/>
      <c r="E43592" s="10"/>
      <c r="G43592" s="81"/>
      <c r="AU43592" s="25"/>
    </row>
    <row r="43593">
      <c r="D43593" s="10"/>
      <c r="E43593" s="10"/>
      <c r="G43593" s="81"/>
      <c r="AU43593" s="25"/>
    </row>
    <row r="43594">
      <c r="D43594" s="10"/>
      <c r="E43594" s="10"/>
      <c r="G43594" s="81"/>
      <c r="AU43594" s="25"/>
    </row>
    <row r="43595">
      <c r="D43595" s="10"/>
      <c r="E43595" s="10"/>
      <c r="G43595" s="81"/>
      <c r="AU43595" s="25"/>
    </row>
    <row r="43596">
      <c r="D43596" s="10"/>
      <c r="E43596" s="10"/>
      <c r="G43596" s="81"/>
      <c r="AU43596" s="25"/>
    </row>
    <row r="43597">
      <c r="D43597" s="10"/>
      <c r="E43597" s="10"/>
      <c r="G43597" s="81"/>
      <c r="AU43597" s="25"/>
    </row>
    <row r="43598">
      <c r="D43598" s="10"/>
      <c r="E43598" s="10"/>
      <c r="G43598" s="81"/>
      <c r="AU43598" s="25"/>
    </row>
    <row r="43599">
      <c r="D43599" s="10"/>
      <c r="E43599" s="10"/>
      <c r="G43599" s="81"/>
      <c r="AU43599" s="25"/>
    </row>
    <row r="43600">
      <c r="D43600" s="10"/>
      <c r="E43600" s="10"/>
      <c r="G43600" s="81"/>
      <c r="AU43600" s="25"/>
    </row>
    <row r="43601">
      <c r="D43601" s="10"/>
      <c r="E43601" s="10"/>
      <c r="G43601" s="81"/>
      <c r="AU43601" s="25"/>
    </row>
    <row r="43602">
      <c r="D43602" s="10"/>
      <c r="E43602" s="10"/>
      <c r="G43602" s="81"/>
      <c r="AU43602" s="25"/>
    </row>
    <row r="43603">
      <c r="D43603" s="10"/>
      <c r="E43603" s="10"/>
      <c r="G43603" s="81"/>
      <c r="AU43603" s="25"/>
    </row>
    <row r="43604">
      <c r="D43604" s="10"/>
      <c r="E43604" s="10"/>
      <c r="G43604" s="81"/>
      <c r="AU43604" s="25"/>
    </row>
    <row r="43605">
      <c r="D43605" s="10"/>
      <c r="E43605" s="10"/>
      <c r="G43605" s="81"/>
      <c r="AU43605" s="25"/>
    </row>
    <row r="43606">
      <c r="D43606" s="10"/>
      <c r="E43606" s="10"/>
      <c r="G43606" s="81"/>
      <c r="AU43606" s="25"/>
    </row>
    <row r="43607">
      <c r="D43607" s="10"/>
      <c r="E43607" s="10"/>
      <c r="G43607" s="81"/>
      <c r="AU43607" s="25"/>
    </row>
    <row r="43608">
      <c r="D43608" s="10"/>
      <c r="E43608" s="10"/>
      <c r="G43608" s="81"/>
      <c r="AU43608" s="25"/>
    </row>
    <row r="43609">
      <c r="D43609" s="10"/>
      <c r="E43609" s="10"/>
      <c r="G43609" s="81"/>
      <c r="AU43609" s="25"/>
    </row>
    <row r="43610">
      <c r="D43610" s="10"/>
      <c r="E43610" s="10"/>
      <c r="G43610" s="81"/>
      <c r="AU43610" s="25"/>
    </row>
    <row r="43611">
      <c r="D43611" s="10"/>
      <c r="E43611" s="10"/>
      <c r="G43611" s="81"/>
      <c r="AU43611" s="25"/>
    </row>
    <row r="43612">
      <c r="D43612" s="10"/>
      <c r="E43612" s="10"/>
      <c r="G43612" s="81"/>
      <c r="AU43612" s="25"/>
    </row>
    <row r="43613">
      <c r="D43613" s="10"/>
      <c r="E43613" s="10"/>
      <c r="G43613" s="81"/>
      <c r="AU43613" s="25"/>
    </row>
    <row r="43614">
      <c r="D43614" s="10"/>
      <c r="E43614" s="10"/>
      <c r="G43614" s="81"/>
      <c r="AU43614" s="25"/>
    </row>
    <row r="43615">
      <c r="D43615" s="10"/>
      <c r="E43615" s="10"/>
      <c r="G43615" s="81"/>
      <c r="AU43615" s="25"/>
    </row>
    <row r="43616">
      <c r="D43616" s="10"/>
      <c r="E43616" s="10"/>
      <c r="G43616" s="81"/>
      <c r="AU43616" s="25"/>
    </row>
    <row r="43617">
      <c r="D43617" s="10"/>
      <c r="E43617" s="10"/>
      <c r="G43617" s="81"/>
      <c r="AU43617" s="25"/>
    </row>
    <row r="43618">
      <c r="D43618" s="10"/>
      <c r="E43618" s="10"/>
      <c r="G43618" s="81"/>
      <c r="AU43618" s="25"/>
    </row>
    <row r="43619">
      <c r="D43619" s="10"/>
      <c r="E43619" s="10"/>
      <c r="G43619" s="81"/>
      <c r="AU43619" s="25"/>
    </row>
    <row r="43620">
      <c r="D43620" s="10"/>
      <c r="E43620" s="10"/>
      <c r="G43620" s="81"/>
      <c r="AU43620" s="25"/>
    </row>
    <row r="43621">
      <c r="D43621" s="10"/>
      <c r="E43621" s="10"/>
      <c r="G43621" s="81"/>
      <c r="AU43621" s="25"/>
    </row>
    <row r="43622">
      <c r="D43622" s="10"/>
      <c r="E43622" s="10"/>
      <c r="G43622" s="81"/>
      <c r="AU43622" s="25"/>
    </row>
    <row r="43623">
      <c r="D43623" s="10"/>
      <c r="E43623" s="10"/>
      <c r="G43623" s="81"/>
      <c r="AU43623" s="25"/>
    </row>
    <row r="43624">
      <c r="D43624" s="10"/>
      <c r="E43624" s="10"/>
      <c r="G43624" s="81"/>
      <c r="AU43624" s="25"/>
    </row>
    <row r="43625">
      <c r="D43625" s="10"/>
      <c r="E43625" s="10"/>
      <c r="G43625" s="81"/>
      <c r="AU43625" s="25"/>
    </row>
    <row r="43626">
      <c r="D43626" s="10"/>
      <c r="E43626" s="10"/>
      <c r="G43626" s="81"/>
      <c r="AU43626" s="25"/>
    </row>
    <row r="43627">
      <c r="D43627" s="10"/>
      <c r="E43627" s="10"/>
      <c r="G43627" s="81"/>
      <c r="AU43627" s="25"/>
    </row>
    <row r="43628">
      <c r="D43628" s="10"/>
      <c r="E43628" s="10"/>
      <c r="G43628" s="81"/>
      <c r="AU43628" s="25"/>
    </row>
    <row r="43629">
      <c r="D43629" s="10"/>
      <c r="E43629" s="10"/>
      <c r="G43629" s="81"/>
      <c r="AU43629" s="25"/>
    </row>
    <row r="43630">
      <c r="D43630" s="10"/>
      <c r="E43630" s="10"/>
      <c r="G43630" s="81"/>
      <c r="AU43630" s="25"/>
    </row>
    <row r="43631">
      <c r="D43631" s="10"/>
      <c r="E43631" s="10"/>
      <c r="G43631" s="81"/>
      <c r="AU43631" s="25"/>
    </row>
    <row r="43632">
      <c r="D43632" s="10"/>
      <c r="E43632" s="10"/>
      <c r="G43632" s="81"/>
      <c r="AU43632" s="25"/>
    </row>
    <row r="43633">
      <c r="D43633" s="10"/>
      <c r="E43633" s="10"/>
      <c r="G43633" s="81"/>
      <c r="AU43633" s="25"/>
    </row>
    <row r="43634">
      <c r="D43634" s="10"/>
      <c r="E43634" s="10"/>
      <c r="G43634" s="81"/>
      <c r="AU43634" s="25"/>
    </row>
    <row r="43635">
      <c r="D43635" s="10"/>
      <c r="E43635" s="10"/>
      <c r="G43635" s="81"/>
      <c r="AU43635" s="25"/>
    </row>
    <row r="43636">
      <c r="D43636" s="10"/>
      <c r="E43636" s="10"/>
      <c r="G43636" s="81"/>
      <c r="AU43636" s="25"/>
    </row>
    <row r="43637">
      <c r="D43637" s="10"/>
      <c r="E43637" s="10"/>
      <c r="G43637" s="81"/>
      <c r="AU43637" s="25"/>
    </row>
    <row r="43638">
      <c r="D43638" s="10"/>
      <c r="E43638" s="10"/>
      <c r="G43638" s="81"/>
      <c r="AU43638" s="25"/>
    </row>
    <row r="43639">
      <c r="D43639" s="10"/>
      <c r="E43639" s="10"/>
      <c r="G43639" s="81"/>
      <c r="AU43639" s="25"/>
    </row>
    <row r="43640">
      <c r="D43640" s="10"/>
      <c r="E43640" s="10"/>
      <c r="G43640" s="81"/>
      <c r="AU43640" s="25"/>
    </row>
    <row r="43641">
      <c r="D43641" s="10"/>
      <c r="E43641" s="10"/>
      <c r="G43641" s="81"/>
      <c r="AU43641" s="25"/>
    </row>
    <row r="43642">
      <c r="D43642" s="10"/>
      <c r="E43642" s="10"/>
      <c r="G43642" s="81"/>
      <c r="AU43642" s="25"/>
    </row>
    <row r="43643">
      <c r="D43643" s="10"/>
      <c r="E43643" s="10"/>
      <c r="G43643" s="81"/>
      <c r="AU43643" s="25"/>
    </row>
    <row r="43644">
      <c r="D43644" s="10"/>
      <c r="E43644" s="10"/>
      <c r="G43644" s="81"/>
      <c r="AU43644" s="25"/>
    </row>
    <row r="43645">
      <c r="D43645" s="10"/>
      <c r="E43645" s="10"/>
      <c r="G43645" s="81"/>
      <c r="AU43645" s="25"/>
    </row>
    <row r="43646">
      <c r="D43646" s="10"/>
      <c r="E43646" s="10"/>
      <c r="G43646" s="81"/>
      <c r="AU43646" s="25"/>
    </row>
    <row r="43647">
      <c r="D43647" s="10"/>
      <c r="E43647" s="10"/>
      <c r="G43647" s="81"/>
      <c r="AU43647" s="25"/>
    </row>
    <row r="43648">
      <c r="D43648" s="10"/>
      <c r="E43648" s="10"/>
      <c r="G43648" s="81"/>
      <c r="AU43648" s="25"/>
    </row>
    <row r="43649">
      <c r="D43649" s="10"/>
      <c r="E43649" s="10"/>
      <c r="G43649" s="81"/>
      <c r="AU43649" s="25"/>
    </row>
    <row r="43650">
      <c r="D43650" s="10"/>
      <c r="E43650" s="10"/>
      <c r="G43650" s="81"/>
      <c r="AU43650" s="25"/>
    </row>
    <row r="43651">
      <c r="D43651" s="10"/>
      <c r="E43651" s="10"/>
      <c r="G43651" s="81"/>
      <c r="AU43651" s="25"/>
    </row>
    <row r="43652">
      <c r="D43652" s="10"/>
      <c r="E43652" s="10"/>
      <c r="G43652" s="81"/>
      <c r="AU43652" s="25"/>
    </row>
    <row r="43653">
      <c r="D43653" s="10"/>
      <c r="E43653" s="10"/>
      <c r="G43653" s="81"/>
      <c r="AU43653" s="25"/>
    </row>
    <row r="43654">
      <c r="D43654" s="10"/>
      <c r="E43654" s="10"/>
      <c r="G43654" s="81"/>
      <c r="AU43654" s="25"/>
    </row>
    <row r="43655">
      <c r="D43655" s="10"/>
      <c r="E43655" s="10"/>
      <c r="G43655" s="81"/>
      <c r="AU43655" s="25"/>
    </row>
    <row r="43656">
      <c r="D43656" s="10"/>
      <c r="E43656" s="10"/>
      <c r="G43656" s="81"/>
      <c r="AU43656" s="25"/>
    </row>
    <row r="43657">
      <c r="D43657" s="10"/>
      <c r="E43657" s="10"/>
      <c r="G43657" s="81"/>
      <c r="AU43657" s="25"/>
    </row>
    <row r="43658">
      <c r="D43658" s="10"/>
      <c r="E43658" s="10"/>
      <c r="G43658" s="81"/>
      <c r="AU43658" s="25"/>
    </row>
    <row r="43659">
      <c r="D43659" s="10"/>
      <c r="E43659" s="10"/>
      <c r="G43659" s="81"/>
      <c r="AU43659" s="25"/>
    </row>
    <row r="43660">
      <c r="D43660" s="10"/>
      <c r="E43660" s="10"/>
      <c r="G43660" s="81"/>
      <c r="AU43660" s="25"/>
    </row>
    <row r="43661">
      <c r="D43661" s="10"/>
      <c r="E43661" s="10"/>
      <c r="G43661" s="81"/>
      <c r="AU43661" s="25"/>
    </row>
    <row r="43662">
      <c r="D43662" s="10"/>
      <c r="E43662" s="10"/>
      <c r="G43662" s="81"/>
      <c r="AU43662" s="25"/>
    </row>
    <row r="43663">
      <c r="D43663" s="10"/>
      <c r="E43663" s="10"/>
      <c r="G43663" s="81"/>
      <c r="AU43663" s="25"/>
    </row>
    <row r="43664">
      <c r="D43664" s="10"/>
      <c r="E43664" s="10"/>
      <c r="G43664" s="81"/>
      <c r="AU43664" s="25"/>
    </row>
    <row r="43665">
      <c r="D43665" s="10"/>
      <c r="E43665" s="10"/>
      <c r="G43665" s="81"/>
      <c r="AU43665" s="25"/>
    </row>
    <row r="43666">
      <c r="D43666" s="10"/>
      <c r="E43666" s="10"/>
      <c r="G43666" s="81"/>
      <c r="AU43666" s="25"/>
    </row>
    <row r="43667">
      <c r="D43667" s="10"/>
      <c r="E43667" s="10"/>
      <c r="G43667" s="81"/>
      <c r="AU43667" s="25"/>
    </row>
    <row r="43668">
      <c r="D43668" s="10"/>
      <c r="E43668" s="10"/>
      <c r="G43668" s="81"/>
      <c r="AU43668" s="25"/>
    </row>
    <row r="43669">
      <c r="D43669" s="10"/>
      <c r="E43669" s="10"/>
      <c r="G43669" s="81"/>
      <c r="AU43669" s="25"/>
    </row>
    <row r="43670">
      <c r="D43670" s="10"/>
      <c r="E43670" s="10"/>
      <c r="G43670" s="81"/>
      <c r="AU43670" s="25"/>
    </row>
    <row r="43671">
      <c r="D43671" s="10"/>
      <c r="E43671" s="10"/>
      <c r="G43671" s="81"/>
      <c r="AU43671" s="25"/>
    </row>
    <row r="43672">
      <c r="D43672" s="10"/>
      <c r="E43672" s="10"/>
      <c r="G43672" s="81"/>
      <c r="AU43672" s="25"/>
    </row>
    <row r="43673">
      <c r="D43673" s="10"/>
      <c r="E43673" s="10"/>
      <c r="G43673" s="81"/>
      <c r="AU43673" s="25"/>
    </row>
    <row r="43674">
      <c r="D43674" s="10"/>
      <c r="E43674" s="10"/>
      <c r="G43674" s="81"/>
      <c r="AU43674" s="25"/>
    </row>
    <row r="43675">
      <c r="D43675" s="10"/>
      <c r="E43675" s="10"/>
      <c r="G43675" s="81"/>
      <c r="AU43675" s="25"/>
    </row>
    <row r="43676">
      <c r="D43676" s="10"/>
      <c r="E43676" s="10"/>
      <c r="G43676" s="81"/>
      <c r="AU43676" s="25"/>
    </row>
    <row r="43677">
      <c r="D43677" s="10"/>
      <c r="E43677" s="10"/>
      <c r="G43677" s="81"/>
      <c r="AU43677" s="25"/>
    </row>
    <row r="43678">
      <c r="D43678" s="10"/>
      <c r="E43678" s="10"/>
      <c r="G43678" s="81"/>
      <c r="AU43678" s="25"/>
    </row>
    <row r="43679">
      <c r="D43679" s="10"/>
      <c r="E43679" s="10"/>
      <c r="G43679" s="81"/>
      <c r="AU43679" s="25"/>
    </row>
    <row r="43680">
      <c r="D43680" s="10"/>
      <c r="E43680" s="10"/>
      <c r="G43680" s="81"/>
      <c r="AU43680" s="25"/>
    </row>
    <row r="43681">
      <c r="D43681" s="10"/>
      <c r="E43681" s="10"/>
      <c r="G43681" s="81"/>
      <c r="AU43681" s="25"/>
    </row>
    <row r="43682">
      <c r="D43682" s="10"/>
      <c r="E43682" s="10"/>
      <c r="G43682" s="81"/>
      <c r="AU43682" s="25"/>
    </row>
    <row r="43683">
      <c r="D43683" s="10"/>
      <c r="E43683" s="10"/>
      <c r="G43683" s="81"/>
      <c r="AU43683" s="25"/>
    </row>
    <row r="43684">
      <c r="D43684" s="10"/>
      <c r="E43684" s="10"/>
      <c r="G43684" s="81"/>
      <c r="AU43684" s="25"/>
    </row>
    <row r="43685">
      <c r="D43685" s="10"/>
      <c r="E43685" s="10"/>
      <c r="G43685" s="81"/>
      <c r="AU43685" s="25"/>
    </row>
    <row r="43686">
      <c r="D43686" s="10"/>
      <c r="E43686" s="10"/>
      <c r="G43686" s="81"/>
      <c r="AU43686" s="25"/>
    </row>
    <row r="43687">
      <c r="D43687" s="10"/>
      <c r="E43687" s="10"/>
      <c r="G43687" s="81"/>
      <c r="AU43687" s="25"/>
    </row>
    <row r="43688">
      <c r="D43688" s="10"/>
      <c r="E43688" s="10"/>
      <c r="G43688" s="81"/>
      <c r="AU43688" s="25"/>
    </row>
    <row r="43689">
      <c r="D43689" s="10"/>
      <c r="E43689" s="10"/>
      <c r="G43689" s="81"/>
      <c r="AU43689" s="25"/>
    </row>
    <row r="43690">
      <c r="D43690" s="10"/>
      <c r="E43690" s="10"/>
      <c r="G43690" s="81"/>
      <c r="AU43690" s="25"/>
    </row>
    <row r="43691">
      <c r="D43691" s="10"/>
      <c r="E43691" s="10"/>
      <c r="G43691" s="81"/>
      <c r="AU43691" s="25"/>
    </row>
    <row r="43692">
      <c r="D43692" s="10"/>
      <c r="E43692" s="10"/>
      <c r="G43692" s="81"/>
      <c r="AU43692" s="25"/>
    </row>
    <row r="43693">
      <c r="D43693" s="10"/>
      <c r="E43693" s="10"/>
      <c r="G43693" s="81"/>
      <c r="AU43693" s="25"/>
    </row>
    <row r="43694">
      <c r="D43694" s="10"/>
      <c r="E43694" s="10"/>
      <c r="G43694" s="81"/>
      <c r="AU43694" s="25"/>
    </row>
    <row r="43695">
      <c r="D43695" s="10"/>
      <c r="E43695" s="10"/>
      <c r="G43695" s="81"/>
      <c r="AU43695" s="25"/>
    </row>
    <row r="43696">
      <c r="D43696" s="10"/>
      <c r="E43696" s="10"/>
      <c r="G43696" s="81"/>
      <c r="AU43696" s="25"/>
    </row>
    <row r="43697">
      <c r="D43697" s="10"/>
      <c r="E43697" s="10"/>
      <c r="G43697" s="81"/>
      <c r="AU43697" s="25"/>
    </row>
    <row r="43698">
      <c r="D43698" s="10"/>
      <c r="E43698" s="10"/>
      <c r="G43698" s="81"/>
      <c r="AU43698" s="25"/>
    </row>
    <row r="43699">
      <c r="D43699" s="10"/>
      <c r="E43699" s="10"/>
      <c r="G43699" s="81"/>
      <c r="AU43699" s="25"/>
    </row>
    <row r="43700">
      <c r="D43700" s="10"/>
      <c r="E43700" s="10"/>
      <c r="G43700" s="81"/>
      <c r="AU43700" s="25"/>
    </row>
    <row r="43701">
      <c r="D43701" s="10"/>
      <c r="E43701" s="10"/>
      <c r="G43701" s="81"/>
      <c r="AU43701" s="25"/>
    </row>
    <row r="43702">
      <c r="D43702" s="10"/>
      <c r="E43702" s="10"/>
      <c r="G43702" s="81"/>
      <c r="AU43702" s="25"/>
    </row>
    <row r="43703">
      <c r="D43703" s="10"/>
      <c r="E43703" s="10"/>
      <c r="G43703" s="81"/>
      <c r="AU43703" s="25"/>
    </row>
    <row r="43704">
      <c r="D43704" s="10"/>
      <c r="E43704" s="10"/>
      <c r="G43704" s="81"/>
      <c r="AU43704" s="25"/>
    </row>
    <row r="43705">
      <c r="D43705" s="10"/>
      <c r="E43705" s="10"/>
      <c r="G43705" s="81"/>
      <c r="AU43705" s="25"/>
    </row>
    <row r="43706">
      <c r="D43706" s="10"/>
      <c r="E43706" s="10"/>
      <c r="G43706" s="81"/>
      <c r="AU43706" s="25"/>
    </row>
    <row r="43707">
      <c r="D43707" s="10"/>
      <c r="E43707" s="10"/>
      <c r="G43707" s="81"/>
      <c r="AU43707" s="25"/>
    </row>
    <row r="43708">
      <c r="D43708" s="10"/>
      <c r="E43708" s="10"/>
      <c r="G43708" s="81"/>
      <c r="AU43708" s="25"/>
    </row>
    <row r="43709">
      <c r="D43709" s="10"/>
      <c r="E43709" s="10"/>
      <c r="G43709" s="81"/>
      <c r="AU43709" s="25"/>
    </row>
    <row r="43710">
      <c r="D43710" s="10"/>
      <c r="E43710" s="10"/>
      <c r="G43710" s="81"/>
      <c r="AU43710" s="25"/>
    </row>
    <row r="43711">
      <c r="D43711" s="10"/>
      <c r="E43711" s="10"/>
      <c r="G43711" s="81"/>
      <c r="AU43711" s="25"/>
    </row>
    <row r="43712">
      <c r="D43712" s="10"/>
      <c r="E43712" s="10"/>
      <c r="G43712" s="81"/>
      <c r="AU43712" s="25"/>
    </row>
    <row r="43713">
      <c r="D43713" s="10"/>
      <c r="E43713" s="10"/>
      <c r="G43713" s="81"/>
      <c r="AU43713" s="25"/>
    </row>
    <row r="43714">
      <c r="D43714" s="10"/>
      <c r="E43714" s="10"/>
      <c r="G43714" s="81"/>
      <c r="AU43714" s="25"/>
    </row>
    <row r="43715">
      <c r="D43715" s="10"/>
      <c r="E43715" s="10"/>
      <c r="G43715" s="81"/>
      <c r="AU43715" s="25"/>
    </row>
    <row r="43716">
      <c r="D43716" s="10"/>
      <c r="E43716" s="10"/>
      <c r="G43716" s="81"/>
      <c r="AU43716" s="25"/>
    </row>
    <row r="43717">
      <c r="D43717" s="10"/>
      <c r="E43717" s="10"/>
      <c r="G43717" s="81"/>
      <c r="AU43717" s="25"/>
    </row>
    <row r="43718">
      <c r="D43718" s="10"/>
      <c r="E43718" s="10"/>
      <c r="G43718" s="81"/>
      <c r="AU43718" s="25"/>
    </row>
    <row r="43719">
      <c r="D43719" s="10"/>
      <c r="E43719" s="10"/>
      <c r="G43719" s="81"/>
      <c r="AU43719" s="25"/>
    </row>
    <row r="43720">
      <c r="D43720" s="10"/>
      <c r="E43720" s="10"/>
      <c r="G43720" s="81"/>
      <c r="AU43720" s="25"/>
    </row>
    <row r="43721">
      <c r="D43721" s="10"/>
      <c r="E43721" s="10"/>
      <c r="G43721" s="81"/>
      <c r="AU43721" s="25"/>
    </row>
    <row r="43722">
      <c r="D43722" s="10"/>
      <c r="E43722" s="10"/>
      <c r="G43722" s="81"/>
      <c r="AU43722" s="25"/>
    </row>
    <row r="43723">
      <c r="D43723" s="10"/>
      <c r="E43723" s="10"/>
      <c r="G43723" s="81"/>
      <c r="AU43723" s="25"/>
    </row>
    <row r="43724">
      <c r="D43724" s="10"/>
      <c r="E43724" s="10"/>
      <c r="G43724" s="81"/>
      <c r="AU43724" s="25"/>
    </row>
    <row r="43725">
      <c r="D43725" s="10"/>
      <c r="E43725" s="10"/>
      <c r="G43725" s="81"/>
      <c r="AU43725" s="25"/>
    </row>
    <row r="43726">
      <c r="D43726" s="10"/>
      <c r="E43726" s="10"/>
      <c r="G43726" s="81"/>
      <c r="AU43726" s="25"/>
    </row>
    <row r="43727">
      <c r="D43727" s="10"/>
      <c r="E43727" s="10"/>
      <c r="G43727" s="81"/>
      <c r="AU43727" s="25"/>
    </row>
    <row r="43728">
      <c r="D43728" s="10"/>
      <c r="E43728" s="10"/>
      <c r="G43728" s="81"/>
      <c r="AU43728" s="25"/>
    </row>
    <row r="43729">
      <c r="D43729" s="10"/>
      <c r="E43729" s="10"/>
      <c r="G43729" s="81"/>
      <c r="AU43729" s="25"/>
    </row>
    <row r="43730">
      <c r="D43730" s="10"/>
      <c r="E43730" s="10"/>
      <c r="G43730" s="81"/>
      <c r="AU43730" s="25"/>
    </row>
    <row r="43731">
      <c r="D43731" s="10"/>
      <c r="E43731" s="10"/>
      <c r="G43731" s="81"/>
      <c r="AU43731" s="25"/>
    </row>
    <row r="43732">
      <c r="D43732" s="10"/>
      <c r="E43732" s="10"/>
      <c r="G43732" s="81"/>
      <c r="AU43732" s="25"/>
    </row>
    <row r="43733">
      <c r="D43733" s="10"/>
      <c r="E43733" s="10"/>
      <c r="G43733" s="81"/>
      <c r="AU43733" s="25"/>
    </row>
    <row r="43734">
      <c r="D43734" s="10"/>
      <c r="E43734" s="10"/>
      <c r="G43734" s="81"/>
      <c r="AU43734" s="25"/>
    </row>
    <row r="43735">
      <c r="D43735" s="10"/>
      <c r="E43735" s="10"/>
      <c r="G43735" s="81"/>
      <c r="AU43735" s="25"/>
    </row>
    <row r="43736">
      <c r="D43736" s="10"/>
      <c r="E43736" s="10"/>
      <c r="G43736" s="81"/>
      <c r="AU43736" s="25"/>
    </row>
    <row r="43737">
      <c r="D43737" s="10"/>
      <c r="E43737" s="10"/>
      <c r="G43737" s="81"/>
      <c r="AU43737" s="25"/>
    </row>
    <row r="43738">
      <c r="D43738" s="10"/>
      <c r="E43738" s="10"/>
      <c r="G43738" s="81"/>
      <c r="AU43738" s="25"/>
    </row>
    <row r="43739">
      <c r="D43739" s="10"/>
      <c r="E43739" s="10"/>
      <c r="G43739" s="81"/>
      <c r="AU43739" s="25"/>
    </row>
    <row r="43740">
      <c r="D43740" s="10"/>
      <c r="E43740" s="10"/>
      <c r="G43740" s="81"/>
      <c r="AU43740" s="25"/>
    </row>
    <row r="43741">
      <c r="D43741" s="10"/>
      <c r="E43741" s="10"/>
      <c r="G43741" s="81"/>
      <c r="AU43741" s="25"/>
    </row>
    <row r="43742">
      <c r="D43742" s="10"/>
      <c r="E43742" s="10"/>
      <c r="G43742" s="81"/>
      <c r="AU43742" s="25"/>
    </row>
    <row r="43743">
      <c r="D43743" s="10"/>
      <c r="E43743" s="10"/>
      <c r="G43743" s="81"/>
      <c r="AU43743" s="25"/>
    </row>
    <row r="43744">
      <c r="D43744" s="10"/>
      <c r="E43744" s="10"/>
      <c r="G43744" s="81"/>
      <c r="AU43744" s="25"/>
    </row>
    <row r="43745">
      <c r="D43745" s="10"/>
      <c r="E43745" s="10"/>
      <c r="G43745" s="81"/>
      <c r="AU43745" s="25"/>
    </row>
    <row r="43746">
      <c r="D43746" s="10"/>
      <c r="E43746" s="10"/>
      <c r="G43746" s="81"/>
      <c r="AU43746" s="25"/>
    </row>
    <row r="43747">
      <c r="D43747" s="10"/>
      <c r="E43747" s="10"/>
      <c r="G43747" s="81"/>
      <c r="AU43747" s="25"/>
    </row>
    <row r="43748">
      <c r="D43748" s="10"/>
      <c r="E43748" s="10"/>
      <c r="G43748" s="81"/>
      <c r="AU43748" s="25"/>
    </row>
    <row r="43749">
      <c r="D43749" s="10"/>
      <c r="E43749" s="10"/>
      <c r="G43749" s="81"/>
      <c r="AU43749" s="25"/>
    </row>
    <row r="43750">
      <c r="D43750" s="10"/>
      <c r="E43750" s="10"/>
      <c r="G43750" s="81"/>
      <c r="AU43750" s="25"/>
    </row>
    <row r="43751">
      <c r="D43751" s="10"/>
      <c r="E43751" s="10"/>
      <c r="G43751" s="81"/>
      <c r="AU43751" s="25"/>
    </row>
    <row r="43752">
      <c r="D43752" s="10"/>
      <c r="E43752" s="10"/>
      <c r="G43752" s="81"/>
      <c r="AU43752" s="25"/>
    </row>
    <row r="43753">
      <c r="D43753" s="10"/>
      <c r="E43753" s="10"/>
      <c r="G43753" s="81"/>
      <c r="AU43753" s="25"/>
    </row>
    <row r="43754">
      <c r="D43754" s="10"/>
      <c r="E43754" s="10"/>
      <c r="G43754" s="81"/>
      <c r="AU43754" s="25"/>
    </row>
    <row r="43755">
      <c r="D43755" s="10"/>
      <c r="E43755" s="10"/>
      <c r="G43755" s="81"/>
      <c r="AU43755" s="25"/>
    </row>
    <row r="43756">
      <c r="D43756" s="10"/>
      <c r="E43756" s="10"/>
      <c r="G43756" s="81"/>
      <c r="AU43756" s="25"/>
    </row>
    <row r="43757">
      <c r="D43757" s="10"/>
      <c r="E43757" s="10"/>
      <c r="G43757" s="81"/>
      <c r="AU43757" s="25"/>
    </row>
    <row r="43758">
      <c r="D43758" s="10"/>
      <c r="E43758" s="10"/>
      <c r="G43758" s="81"/>
      <c r="AU43758" s="25"/>
    </row>
    <row r="43759">
      <c r="D43759" s="10"/>
      <c r="E43759" s="10"/>
      <c r="G43759" s="81"/>
      <c r="AU43759" s="25"/>
    </row>
    <row r="43760">
      <c r="D43760" s="10"/>
      <c r="E43760" s="10"/>
      <c r="G43760" s="81"/>
      <c r="AU43760" s="25"/>
    </row>
    <row r="43761">
      <c r="D43761" s="10"/>
      <c r="E43761" s="10"/>
      <c r="G43761" s="81"/>
      <c r="AU43761" s="25"/>
    </row>
    <row r="43762">
      <c r="D43762" s="10"/>
      <c r="E43762" s="10"/>
      <c r="G43762" s="81"/>
      <c r="AU43762" s="25"/>
    </row>
    <row r="43763">
      <c r="D43763" s="10"/>
      <c r="E43763" s="10"/>
      <c r="G43763" s="81"/>
      <c r="AU43763" s="25"/>
    </row>
    <row r="43764">
      <c r="D43764" s="10"/>
      <c r="E43764" s="10"/>
      <c r="G43764" s="81"/>
      <c r="AU43764" s="25"/>
    </row>
    <row r="43765">
      <c r="D43765" s="10"/>
      <c r="E43765" s="10"/>
      <c r="G43765" s="81"/>
      <c r="AU43765" s="25"/>
    </row>
    <row r="43766">
      <c r="D43766" s="10"/>
      <c r="E43766" s="10"/>
      <c r="G43766" s="81"/>
      <c r="AU43766" s="25"/>
    </row>
    <row r="43767">
      <c r="D43767" s="10"/>
      <c r="E43767" s="10"/>
      <c r="G43767" s="81"/>
      <c r="AU43767" s="25"/>
    </row>
    <row r="43768">
      <c r="D43768" s="10"/>
      <c r="E43768" s="10"/>
      <c r="G43768" s="81"/>
      <c r="AU43768" s="25"/>
    </row>
    <row r="43769">
      <c r="D43769" s="10"/>
      <c r="E43769" s="10"/>
      <c r="G43769" s="81"/>
      <c r="AU43769" s="25"/>
    </row>
    <row r="43770">
      <c r="D43770" s="10"/>
      <c r="E43770" s="10"/>
      <c r="G43770" s="81"/>
      <c r="AU43770" s="25"/>
    </row>
    <row r="43771">
      <c r="D43771" s="10"/>
      <c r="E43771" s="10"/>
      <c r="G43771" s="81"/>
      <c r="AU43771" s="25"/>
    </row>
    <row r="43772">
      <c r="D43772" s="10"/>
      <c r="E43772" s="10"/>
      <c r="G43772" s="81"/>
      <c r="AU43772" s="25"/>
    </row>
    <row r="43773">
      <c r="D43773" s="10"/>
      <c r="E43773" s="10"/>
      <c r="G43773" s="81"/>
      <c r="AU43773" s="25"/>
    </row>
    <row r="43774">
      <c r="D43774" s="10"/>
      <c r="E43774" s="10"/>
      <c r="G43774" s="81"/>
      <c r="AU43774" s="25"/>
    </row>
    <row r="43775">
      <c r="D43775" s="10"/>
      <c r="E43775" s="10"/>
      <c r="G43775" s="81"/>
      <c r="AU43775" s="25"/>
    </row>
    <row r="43776">
      <c r="D43776" s="10"/>
      <c r="E43776" s="10"/>
      <c r="G43776" s="81"/>
      <c r="AU43776" s="25"/>
    </row>
    <row r="43777">
      <c r="D43777" s="10"/>
      <c r="E43777" s="10"/>
      <c r="G43777" s="81"/>
      <c r="AU43777" s="25"/>
    </row>
    <row r="43778">
      <c r="D43778" s="10"/>
      <c r="E43778" s="10"/>
      <c r="G43778" s="81"/>
      <c r="AU43778" s="25"/>
    </row>
    <row r="43779">
      <c r="D43779" s="10"/>
      <c r="E43779" s="10"/>
      <c r="G43779" s="81"/>
      <c r="AU43779" s="25"/>
    </row>
    <row r="43780">
      <c r="D43780" s="10"/>
      <c r="E43780" s="10"/>
      <c r="G43780" s="81"/>
      <c r="AU43780" s="25"/>
    </row>
    <row r="43781">
      <c r="D43781" s="10"/>
      <c r="E43781" s="10"/>
      <c r="G43781" s="81"/>
      <c r="AU43781" s="25"/>
    </row>
    <row r="43782">
      <c r="D43782" s="10"/>
      <c r="E43782" s="10"/>
      <c r="G43782" s="81"/>
      <c r="AU43782" s="25"/>
    </row>
    <row r="43783">
      <c r="D43783" s="10"/>
      <c r="E43783" s="10"/>
      <c r="G43783" s="81"/>
      <c r="AU43783" s="25"/>
    </row>
    <row r="43784">
      <c r="D43784" s="10"/>
      <c r="E43784" s="10"/>
      <c r="G43784" s="81"/>
      <c r="AU43784" s="25"/>
    </row>
    <row r="43785">
      <c r="D43785" s="10"/>
      <c r="E43785" s="10"/>
      <c r="G43785" s="81"/>
      <c r="AU43785" s="25"/>
    </row>
    <row r="43786">
      <c r="D43786" s="10"/>
      <c r="E43786" s="10"/>
      <c r="G43786" s="81"/>
      <c r="AU43786" s="25"/>
    </row>
    <row r="43787">
      <c r="D43787" s="10"/>
      <c r="E43787" s="10"/>
      <c r="G43787" s="81"/>
      <c r="AU43787" s="25"/>
    </row>
    <row r="43788">
      <c r="D43788" s="10"/>
      <c r="E43788" s="10"/>
      <c r="G43788" s="81"/>
      <c r="AU43788" s="25"/>
    </row>
    <row r="43789">
      <c r="D43789" s="10"/>
      <c r="E43789" s="10"/>
      <c r="G43789" s="81"/>
      <c r="AU43789" s="25"/>
    </row>
    <row r="43790">
      <c r="D43790" s="10"/>
      <c r="E43790" s="10"/>
      <c r="G43790" s="81"/>
      <c r="AU43790" s="25"/>
    </row>
    <row r="43791">
      <c r="D43791" s="10"/>
      <c r="E43791" s="10"/>
      <c r="G43791" s="81"/>
      <c r="AU43791" s="25"/>
    </row>
    <row r="43792">
      <c r="D43792" s="10"/>
      <c r="E43792" s="10"/>
      <c r="G43792" s="81"/>
      <c r="AU43792" s="25"/>
    </row>
    <row r="43793">
      <c r="D43793" s="10"/>
      <c r="E43793" s="10"/>
      <c r="G43793" s="81"/>
      <c r="AU43793" s="25"/>
    </row>
    <row r="43794">
      <c r="D43794" s="10"/>
      <c r="E43794" s="10"/>
      <c r="G43794" s="81"/>
      <c r="AU43794" s="25"/>
    </row>
    <row r="43795">
      <c r="D43795" s="10"/>
      <c r="E43795" s="10"/>
      <c r="G43795" s="81"/>
      <c r="AU43795" s="25"/>
    </row>
    <row r="43796">
      <c r="D43796" s="10"/>
      <c r="E43796" s="10"/>
      <c r="G43796" s="81"/>
      <c r="AU43796" s="25"/>
    </row>
    <row r="43797">
      <c r="D43797" s="10"/>
      <c r="E43797" s="10"/>
      <c r="G43797" s="81"/>
      <c r="AU43797" s="25"/>
    </row>
    <row r="43798">
      <c r="D43798" s="10"/>
      <c r="E43798" s="10"/>
      <c r="G43798" s="81"/>
      <c r="AU43798" s="25"/>
    </row>
    <row r="43799">
      <c r="D43799" s="10"/>
      <c r="E43799" s="10"/>
      <c r="G43799" s="81"/>
      <c r="AU43799" s="25"/>
    </row>
    <row r="43800">
      <c r="D43800" s="10"/>
      <c r="E43800" s="10"/>
      <c r="G43800" s="81"/>
      <c r="AU43800" s="25"/>
    </row>
    <row r="43801">
      <c r="D43801" s="10"/>
      <c r="E43801" s="10"/>
      <c r="G43801" s="81"/>
      <c r="AU43801" s="25"/>
    </row>
    <row r="43802">
      <c r="D43802" s="10"/>
      <c r="E43802" s="10"/>
      <c r="G43802" s="81"/>
      <c r="AU43802" s="25"/>
    </row>
    <row r="43803">
      <c r="D43803" s="10"/>
      <c r="E43803" s="10"/>
      <c r="G43803" s="81"/>
      <c r="AU43803" s="25"/>
    </row>
    <row r="43804">
      <c r="D43804" s="10"/>
      <c r="E43804" s="10"/>
      <c r="G43804" s="81"/>
      <c r="AU43804" s="25"/>
    </row>
    <row r="43805">
      <c r="D43805" s="10"/>
      <c r="E43805" s="10"/>
      <c r="G43805" s="81"/>
      <c r="AU43805" s="25"/>
    </row>
    <row r="43806">
      <c r="D43806" s="10"/>
      <c r="E43806" s="10"/>
      <c r="G43806" s="81"/>
      <c r="AU43806" s="25"/>
    </row>
    <row r="43807">
      <c r="D43807" s="10"/>
      <c r="E43807" s="10"/>
      <c r="G43807" s="81"/>
      <c r="AU43807" s="25"/>
    </row>
    <row r="43808">
      <c r="D43808" s="10"/>
      <c r="E43808" s="10"/>
      <c r="G43808" s="81"/>
      <c r="AU43808" s="25"/>
    </row>
    <row r="43809">
      <c r="D43809" s="10"/>
      <c r="E43809" s="10"/>
      <c r="G43809" s="81"/>
      <c r="AU43809" s="25"/>
    </row>
    <row r="43810">
      <c r="D43810" s="10"/>
      <c r="E43810" s="10"/>
      <c r="G43810" s="81"/>
      <c r="AU43810" s="25"/>
    </row>
    <row r="43811">
      <c r="D43811" s="10"/>
      <c r="E43811" s="10"/>
      <c r="G43811" s="81"/>
      <c r="AU43811" s="25"/>
    </row>
    <row r="43812">
      <c r="D43812" s="10"/>
      <c r="E43812" s="10"/>
      <c r="G43812" s="81"/>
      <c r="AU43812" s="25"/>
    </row>
    <row r="43813">
      <c r="D43813" s="10"/>
      <c r="E43813" s="10"/>
      <c r="G43813" s="81"/>
      <c r="AU43813" s="25"/>
    </row>
    <row r="43814">
      <c r="D43814" s="10"/>
      <c r="E43814" s="10"/>
      <c r="G43814" s="81"/>
      <c r="AU43814" s="25"/>
    </row>
    <row r="43815">
      <c r="D43815" s="10"/>
      <c r="E43815" s="10"/>
      <c r="G43815" s="81"/>
      <c r="AU43815" s="25"/>
    </row>
    <row r="43816">
      <c r="D43816" s="10"/>
      <c r="E43816" s="10"/>
      <c r="G43816" s="81"/>
      <c r="AU43816" s="25"/>
    </row>
    <row r="43817">
      <c r="D43817" s="10"/>
      <c r="E43817" s="10"/>
      <c r="G43817" s="81"/>
      <c r="AU43817" s="25"/>
    </row>
    <row r="43818">
      <c r="D43818" s="10"/>
      <c r="E43818" s="10"/>
      <c r="G43818" s="81"/>
      <c r="AU43818" s="25"/>
    </row>
    <row r="43819">
      <c r="D43819" s="10"/>
      <c r="E43819" s="10"/>
      <c r="G43819" s="81"/>
      <c r="AU43819" s="25"/>
    </row>
    <row r="43820">
      <c r="D43820" s="10"/>
      <c r="E43820" s="10"/>
      <c r="G43820" s="81"/>
      <c r="AU43820" s="25"/>
    </row>
    <row r="43821">
      <c r="D43821" s="10"/>
      <c r="E43821" s="10"/>
      <c r="G43821" s="81"/>
      <c r="AU43821" s="25"/>
    </row>
    <row r="43822">
      <c r="D43822" s="10"/>
      <c r="E43822" s="10"/>
      <c r="G43822" s="81"/>
      <c r="AU43822" s="25"/>
    </row>
    <row r="43823">
      <c r="D43823" s="10"/>
      <c r="E43823" s="10"/>
      <c r="G43823" s="81"/>
      <c r="AU43823" s="25"/>
    </row>
    <row r="43824">
      <c r="D43824" s="10"/>
      <c r="E43824" s="10"/>
      <c r="G43824" s="81"/>
      <c r="AU43824" s="25"/>
    </row>
    <row r="43825">
      <c r="D43825" s="10"/>
      <c r="E43825" s="10"/>
      <c r="G43825" s="81"/>
      <c r="AU43825" s="25"/>
    </row>
    <row r="43826">
      <c r="D43826" s="10"/>
      <c r="E43826" s="10"/>
      <c r="G43826" s="81"/>
      <c r="AU43826" s="25"/>
    </row>
    <row r="43827">
      <c r="D43827" s="10"/>
      <c r="E43827" s="10"/>
      <c r="G43827" s="81"/>
      <c r="AU43827" s="25"/>
    </row>
    <row r="43828">
      <c r="D43828" s="10"/>
      <c r="E43828" s="10"/>
      <c r="G43828" s="81"/>
      <c r="AU43828" s="25"/>
    </row>
    <row r="43829">
      <c r="D43829" s="10"/>
      <c r="E43829" s="10"/>
      <c r="G43829" s="81"/>
      <c r="AU43829" s="25"/>
    </row>
    <row r="43830">
      <c r="D43830" s="10"/>
      <c r="E43830" s="10"/>
      <c r="G43830" s="81"/>
      <c r="AU43830" s="25"/>
    </row>
    <row r="43831">
      <c r="D43831" s="10"/>
      <c r="E43831" s="10"/>
      <c r="G43831" s="81"/>
      <c r="AU43831" s="25"/>
    </row>
    <row r="43832">
      <c r="D43832" s="10"/>
      <c r="E43832" s="10"/>
      <c r="G43832" s="81"/>
      <c r="AU43832" s="25"/>
    </row>
    <row r="43833">
      <c r="D43833" s="10"/>
      <c r="E43833" s="10"/>
      <c r="G43833" s="81"/>
      <c r="AU43833" s="25"/>
    </row>
    <row r="43834">
      <c r="D43834" s="10"/>
      <c r="E43834" s="10"/>
      <c r="G43834" s="81"/>
      <c r="AU43834" s="25"/>
    </row>
    <row r="43835">
      <c r="D43835" s="10"/>
      <c r="E43835" s="10"/>
      <c r="G43835" s="81"/>
      <c r="AU43835" s="25"/>
    </row>
    <row r="43836">
      <c r="D43836" s="10"/>
      <c r="E43836" s="10"/>
      <c r="G43836" s="81"/>
      <c r="AU43836" s="25"/>
    </row>
    <row r="43837">
      <c r="D43837" s="10"/>
      <c r="E43837" s="10"/>
      <c r="G43837" s="81"/>
      <c r="AU43837" s="25"/>
    </row>
    <row r="43838">
      <c r="D43838" s="10"/>
      <c r="E43838" s="10"/>
      <c r="G43838" s="81"/>
      <c r="AU43838" s="25"/>
    </row>
    <row r="43839">
      <c r="D43839" s="10"/>
      <c r="E43839" s="10"/>
      <c r="G43839" s="81"/>
      <c r="AU43839" s="25"/>
    </row>
    <row r="43840">
      <c r="D43840" s="10"/>
      <c r="E43840" s="10"/>
      <c r="G43840" s="81"/>
      <c r="AU43840" s="25"/>
    </row>
    <row r="43841">
      <c r="D43841" s="10"/>
      <c r="E43841" s="10"/>
      <c r="G43841" s="81"/>
      <c r="AU43841" s="25"/>
    </row>
    <row r="43842">
      <c r="D43842" s="10"/>
      <c r="E43842" s="10"/>
      <c r="G43842" s="81"/>
      <c r="AU43842" s="25"/>
    </row>
    <row r="43843">
      <c r="D43843" s="10"/>
      <c r="E43843" s="10"/>
      <c r="G43843" s="81"/>
      <c r="AU43843" s="25"/>
    </row>
    <row r="43844">
      <c r="D43844" s="10"/>
      <c r="E43844" s="10"/>
      <c r="G43844" s="81"/>
      <c r="AU43844" s="25"/>
    </row>
    <row r="43845">
      <c r="D43845" s="10"/>
      <c r="E43845" s="10"/>
      <c r="G43845" s="81"/>
      <c r="AU43845" s="25"/>
    </row>
    <row r="43846">
      <c r="D43846" s="10"/>
      <c r="E43846" s="10"/>
      <c r="G43846" s="81"/>
      <c r="AU43846" s="25"/>
    </row>
    <row r="43847">
      <c r="D43847" s="10"/>
      <c r="E43847" s="10"/>
      <c r="G43847" s="81"/>
      <c r="AU43847" s="25"/>
    </row>
    <row r="43848">
      <c r="D43848" s="10"/>
      <c r="E43848" s="10"/>
      <c r="G43848" s="81"/>
      <c r="AU43848" s="25"/>
    </row>
    <row r="43849">
      <c r="D43849" s="10"/>
      <c r="E43849" s="10"/>
      <c r="G43849" s="81"/>
      <c r="AU43849" s="25"/>
    </row>
    <row r="43850">
      <c r="D43850" s="10"/>
      <c r="E43850" s="10"/>
      <c r="G43850" s="81"/>
      <c r="AU43850" s="25"/>
    </row>
    <row r="43851">
      <c r="D43851" s="10"/>
      <c r="E43851" s="10"/>
      <c r="G43851" s="81"/>
      <c r="AU43851" s="25"/>
    </row>
    <row r="43852">
      <c r="D43852" s="10"/>
      <c r="E43852" s="10"/>
      <c r="G43852" s="81"/>
      <c r="AU43852" s="25"/>
    </row>
    <row r="43853">
      <c r="D43853" s="10"/>
      <c r="E43853" s="10"/>
      <c r="G43853" s="81"/>
      <c r="AU43853" s="25"/>
    </row>
    <row r="43854">
      <c r="D43854" s="10"/>
      <c r="E43854" s="10"/>
      <c r="G43854" s="81"/>
      <c r="AU43854" s="25"/>
    </row>
    <row r="43855">
      <c r="D43855" s="10"/>
      <c r="E43855" s="10"/>
      <c r="G43855" s="81"/>
      <c r="AU43855" s="25"/>
    </row>
    <row r="43856">
      <c r="D43856" s="10"/>
      <c r="E43856" s="10"/>
      <c r="G43856" s="81"/>
      <c r="AU43856" s="25"/>
    </row>
    <row r="43857">
      <c r="D43857" s="10"/>
      <c r="E43857" s="10"/>
      <c r="G43857" s="81"/>
      <c r="AU43857" s="25"/>
    </row>
    <row r="43858">
      <c r="D43858" s="10"/>
      <c r="E43858" s="10"/>
      <c r="G43858" s="81"/>
      <c r="AU43858" s="25"/>
    </row>
    <row r="43859">
      <c r="D43859" s="10"/>
      <c r="E43859" s="10"/>
      <c r="G43859" s="81"/>
      <c r="AU43859" s="25"/>
    </row>
    <row r="43860">
      <c r="D43860" s="10"/>
      <c r="E43860" s="10"/>
      <c r="G43860" s="81"/>
      <c r="AU43860" s="25"/>
    </row>
    <row r="43861">
      <c r="D43861" s="10"/>
      <c r="E43861" s="10"/>
      <c r="G43861" s="81"/>
      <c r="AU43861" s="25"/>
    </row>
    <row r="43862">
      <c r="D43862" s="10"/>
      <c r="E43862" s="10"/>
      <c r="G43862" s="81"/>
      <c r="AU43862" s="25"/>
    </row>
    <row r="43863">
      <c r="D43863" s="10"/>
      <c r="E43863" s="10"/>
      <c r="G43863" s="81"/>
      <c r="AU43863" s="25"/>
    </row>
    <row r="43864">
      <c r="D43864" s="10"/>
      <c r="E43864" s="10"/>
      <c r="G43864" s="81"/>
      <c r="AU43864" s="25"/>
    </row>
    <row r="43865">
      <c r="D43865" s="10"/>
      <c r="E43865" s="10"/>
      <c r="G43865" s="81"/>
      <c r="AU43865" s="25"/>
    </row>
    <row r="43866">
      <c r="D43866" s="10"/>
      <c r="E43866" s="10"/>
      <c r="G43866" s="81"/>
      <c r="AU43866" s="25"/>
    </row>
    <row r="43867">
      <c r="D43867" s="10"/>
      <c r="E43867" s="10"/>
      <c r="G43867" s="81"/>
      <c r="AU43867" s="25"/>
    </row>
    <row r="43868">
      <c r="D43868" s="10"/>
      <c r="E43868" s="10"/>
      <c r="G43868" s="81"/>
      <c r="AU43868" s="25"/>
    </row>
    <row r="43869">
      <c r="D43869" s="10"/>
      <c r="E43869" s="10"/>
      <c r="G43869" s="81"/>
      <c r="AU43869" s="25"/>
    </row>
    <row r="43870">
      <c r="D43870" s="10"/>
      <c r="E43870" s="10"/>
      <c r="G43870" s="81"/>
      <c r="AU43870" s="25"/>
    </row>
    <row r="43871">
      <c r="D43871" s="10"/>
      <c r="E43871" s="10"/>
      <c r="G43871" s="81"/>
      <c r="AU43871" s="25"/>
    </row>
    <row r="43872">
      <c r="D43872" s="10"/>
      <c r="E43872" s="10"/>
      <c r="G43872" s="81"/>
      <c r="AU43872" s="25"/>
    </row>
    <row r="43873">
      <c r="D43873" s="10"/>
      <c r="E43873" s="10"/>
      <c r="G43873" s="81"/>
      <c r="AU43873" s="25"/>
    </row>
    <row r="43874">
      <c r="D43874" s="10"/>
      <c r="E43874" s="10"/>
      <c r="G43874" s="81"/>
      <c r="AU43874" s="25"/>
    </row>
    <row r="43875">
      <c r="D43875" s="10"/>
      <c r="E43875" s="10"/>
      <c r="G43875" s="81"/>
      <c r="AU43875" s="25"/>
    </row>
    <row r="43876">
      <c r="D43876" s="10"/>
      <c r="E43876" s="10"/>
      <c r="G43876" s="81"/>
      <c r="AU43876" s="25"/>
    </row>
    <row r="43877">
      <c r="D43877" s="10"/>
      <c r="E43877" s="10"/>
      <c r="G43877" s="81"/>
      <c r="AU43877" s="25"/>
    </row>
    <row r="43878">
      <c r="D43878" s="10"/>
      <c r="E43878" s="10"/>
      <c r="G43878" s="81"/>
      <c r="AU43878" s="25"/>
    </row>
    <row r="43879">
      <c r="D43879" s="10"/>
      <c r="E43879" s="10"/>
      <c r="G43879" s="81"/>
      <c r="AU43879" s="25"/>
    </row>
    <row r="43880">
      <c r="D43880" s="10"/>
      <c r="E43880" s="10"/>
      <c r="G43880" s="81"/>
      <c r="AU43880" s="25"/>
    </row>
    <row r="43881">
      <c r="D43881" s="10"/>
      <c r="E43881" s="10"/>
      <c r="G43881" s="81"/>
      <c r="AU43881" s="25"/>
    </row>
    <row r="43882">
      <c r="D43882" s="10"/>
      <c r="E43882" s="10"/>
      <c r="G43882" s="81"/>
      <c r="AU43882" s="25"/>
    </row>
    <row r="43883">
      <c r="D43883" s="10"/>
      <c r="E43883" s="10"/>
      <c r="G43883" s="81"/>
      <c r="AU43883" s="25"/>
    </row>
    <row r="43884">
      <c r="D43884" s="10"/>
      <c r="E43884" s="10"/>
      <c r="G43884" s="81"/>
      <c r="AU43884" s="25"/>
    </row>
    <row r="43885">
      <c r="D43885" s="10"/>
      <c r="E43885" s="10"/>
      <c r="G43885" s="81"/>
      <c r="AU43885" s="25"/>
    </row>
    <row r="43886">
      <c r="D43886" s="10"/>
      <c r="E43886" s="10"/>
      <c r="G43886" s="81"/>
      <c r="AU43886" s="25"/>
    </row>
    <row r="43887">
      <c r="D43887" s="10"/>
      <c r="E43887" s="10"/>
      <c r="G43887" s="81"/>
      <c r="AU43887" s="25"/>
    </row>
    <row r="43888">
      <c r="D43888" s="10"/>
      <c r="E43888" s="10"/>
      <c r="G43888" s="81"/>
      <c r="AU43888" s="25"/>
    </row>
    <row r="43889">
      <c r="D43889" s="10"/>
      <c r="E43889" s="10"/>
      <c r="G43889" s="81"/>
      <c r="AU43889" s="25"/>
    </row>
    <row r="43890">
      <c r="D43890" s="10"/>
      <c r="E43890" s="10"/>
      <c r="G43890" s="81"/>
      <c r="AU43890" s="25"/>
    </row>
    <row r="43891">
      <c r="D43891" s="10"/>
      <c r="E43891" s="10"/>
      <c r="G43891" s="81"/>
      <c r="AU43891" s="25"/>
    </row>
    <row r="43892">
      <c r="D43892" s="10"/>
      <c r="E43892" s="10"/>
      <c r="G43892" s="81"/>
      <c r="AU43892" s="25"/>
    </row>
    <row r="43893">
      <c r="D43893" s="10"/>
      <c r="E43893" s="10"/>
      <c r="G43893" s="81"/>
      <c r="AU43893" s="25"/>
    </row>
    <row r="43894">
      <c r="D43894" s="10"/>
      <c r="E43894" s="10"/>
      <c r="G43894" s="81"/>
      <c r="AU43894" s="25"/>
    </row>
    <row r="43895">
      <c r="D43895" s="10"/>
      <c r="E43895" s="10"/>
      <c r="G43895" s="81"/>
      <c r="AU43895" s="25"/>
    </row>
    <row r="43896">
      <c r="D43896" s="10"/>
      <c r="E43896" s="10"/>
      <c r="G43896" s="81"/>
      <c r="AU43896" s="25"/>
    </row>
    <row r="43897">
      <c r="D43897" s="10"/>
      <c r="E43897" s="10"/>
      <c r="G43897" s="81"/>
      <c r="AU43897" s="25"/>
    </row>
    <row r="43898">
      <c r="D43898" s="10"/>
      <c r="E43898" s="10"/>
      <c r="G43898" s="81"/>
      <c r="AU43898" s="25"/>
    </row>
    <row r="43899">
      <c r="D43899" s="10"/>
      <c r="E43899" s="10"/>
      <c r="G43899" s="81"/>
      <c r="AU43899" s="25"/>
    </row>
    <row r="43900">
      <c r="D43900" s="10"/>
      <c r="E43900" s="10"/>
      <c r="G43900" s="81"/>
      <c r="AU43900" s="25"/>
    </row>
    <row r="43901">
      <c r="D43901" s="10"/>
      <c r="E43901" s="10"/>
      <c r="G43901" s="81"/>
      <c r="AU43901" s="25"/>
    </row>
    <row r="43902">
      <c r="D43902" s="10"/>
      <c r="E43902" s="10"/>
      <c r="G43902" s="81"/>
      <c r="AU43902" s="25"/>
    </row>
    <row r="43903">
      <c r="D43903" s="10"/>
      <c r="E43903" s="10"/>
      <c r="G43903" s="81"/>
      <c r="AU43903" s="25"/>
    </row>
    <row r="43904">
      <c r="D43904" s="10"/>
      <c r="E43904" s="10"/>
      <c r="G43904" s="81"/>
      <c r="AU43904" s="25"/>
    </row>
    <row r="43905">
      <c r="D43905" s="10"/>
      <c r="E43905" s="10"/>
      <c r="G43905" s="81"/>
      <c r="AU43905" s="25"/>
    </row>
    <row r="43906">
      <c r="D43906" s="10"/>
      <c r="E43906" s="10"/>
      <c r="G43906" s="81"/>
      <c r="AU43906" s="25"/>
    </row>
    <row r="43907">
      <c r="D43907" s="10"/>
      <c r="E43907" s="10"/>
      <c r="G43907" s="81"/>
      <c r="AU43907" s="25"/>
    </row>
    <row r="43908">
      <c r="D43908" s="10"/>
      <c r="E43908" s="10"/>
      <c r="G43908" s="81"/>
      <c r="AU43908" s="25"/>
    </row>
    <row r="43909">
      <c r="D43909" s="10"/>
      <c r="E43909" s="10"/>
      <c r="G43909" s="81"/>
      <c r="AU43909" s="25"/>
    </row>
    <row r="43910">
      <c r="D43910" s="10"/>
      <c r="E43910" s="10"/>
      <c r="G43910" s="81"/>
      <c r="AU43910" s="25"/>
    </row>
    <row r="43911">
      <c r="D43911" s="10"/>
      <c r="E43911" s="10"/>
      <c r="G43911" s="81"/>
      <c r="AU43911" s="25"/>
    </row>
    <row r="43912">
      <c r="D43912" s="10"/>
      <c r="E43912" s="10"/>
      <c r="G43912" s="81"/>
      <c r="AU43912" s="25"/>
    </row>
    <row r="43913">
      <c r="D43913" s="10"/>
      <c r="E43913" s="10"/>
      <c r="G43913" s="81"/>
      <c r="AU43913" s="25"/>
    </row>
    <row r="43914">
      <c r="D43914" s="10"/>
      <c r="E43914" s="10"/>
      <c r="G43914" s="81"/>
      <c r="AU43914" s="25"/>
    </row>
    <row r="43915">
      <c r="D43915" s="10"/>
      <c r="E43915" s="10"/>
      <c r="G43915" s="81"/>
      <c r="AU43915" s="25"/>
    </row>
    <row r="43916">
      <c r="D43916" s="10"/>
      <c r="E43916" s="10"/>
      <c r="G43916" s="81"/>
      <c r="AU43916" s="25"/>
    </row>
    <row r="43917">
      <c r="D43917" s="10"/>
      <c r="E43917" s="10"/>
      <c r="G43917" s="81"/>
      <c r="AU43917" s="25"/>
    </row>
    <row r="43918">
      <c r="D43918" s="10"/>
      <c r="E43918" s="10"/>
      <c r="G43918" s="81"/>
      <c r="AU43918" s="25"/>
    </row>
    <row r="43919">
      <c r="D43919" s="10"/>
      <c r="E43919" s="10"/>
      <c r="G43919" s="81"/>
      <c r="AU43919" s="25"/>
    </row>
    <row r="43920">
      <c r="D43920" s="10"/>
      <c r="E43920" s="10"/>
      <c r="G43920" s="81"/>
      <c r="AU43920" s="25"/>
    </row>
    <row r="43921">
      <c r="D43921" s="10"/>
      <c r="E43921" s="10"/>
      <c r="G43921" s="81"/>
      <c r="AU43921" s="25"/>
    </row>
    <row r="43922">
      <c r="D43922" s="10"/>
      <c r="E43922" s="10"/>
      <c r="G43922" s="81"/>
      <c r="AU43922" s="25"/>
    </row>
    <row r="43923">
      <c r="D43923" s="10"/>
      <c r="E43923" s="10"/>
      <c r="G43923" s="81"/>
      <c r="AU43923" s="25"/>
    </row>
    <row r="43924">
      <c r="D43924" s="10"/>
      <c r="E43924" s="10"/>
      <c r="G43924" s="81"/>
      <c r="AU43924" s="25"/>
    </row>
    <row r="43925">
      <c r="D43925" s="10"/>
      <c r="E43925" s="10"/>
      <c r="G43925" s="81"/>
      <c r="AU43925" s="25"/>
    </row>
    <row r="43926">
      <c r="D43926" s="10"/>
      <c r="E43926" s="10"/>
      <c r="G43926" s="81"/>
      <c r="AU43926" s="25"/>
    </row>
    <row r="43927">
      <c r="D43927" s="10"/>
      <c r="E43927" s="10"/>
      <c r="G43927" s="81"/>
      <c r="AU43927" s="25"/>
    </row>
    <row r="43928">
      <c r="D43928" s="10"/>
      <c r="E43928" s="10"/>
      <c r="G43928" s="81"/>
      <c r="AU43928" s="25"/>
    </row>
    <row r="43929">
      <c r="D43929" s="10"/>
      <c r="E43929" s="10"/>
      <c r="G43929" s="81"/>
      <c r="AU43929" s="25"/>
    </row>
    <row r="43930">
      <c r="D43930" s="10"/>
      <c r="E43930" s="10"/>
      <c r="G43930" s="81"/>
      <c r="AU43930" s="25"/>
    </row>
    <row r="43931">
      <c r="D43931" s="10"/>
      <c r="E43931" s="10"/>
      <c r="G43931" s="81"/>
      <c r="AU43931" s="25"/>
    </row>
    <row r="43932">
      <c r="D43932" s="10"/>
      <c r="E43932" s="10"/>
      <c r="G43932" s="81"/>
      <c r="AU43932" s="25"/>
    </row>
    <row r="43933">
      <c r="D43933" s="10"/>
      <c r="E43933" s="10"/>
      <c r="G43933" s="81"/>
      <c r="AU43933" s="25"/>
    </row>
    <row r="43934">
      <c r="D43934" s="10"/>
      <c r="E43934" s="10"/>
      <c r="G43934" s="81"/>
      <c r="AU43934" s="25"/>
    </row>
    <row r="43935">
      <c r="D43935" s="10"/>
      <c r="E43935" s="10"/>
      <c r="G43935" s="81"/>
      <c r="AU43935" s="25"/>
    </row>
    <row r="43936">
      <c r="D43936" s="10"/>
      <c r="E43936" s="10"/>
      <c r="G43936" s="81"/>
      <c r="AU43936" s="25"/>
    </row>
    <row r="43937">
      <c r="D43937" s="10"/>
      <c r="E43937" s="10"/>
      <c r="G43937" s="81"/>
      <c r="AU43937" s="25"/>
    </row>
    <row r="43938">
      <c r="D43938" s="10"/>
      <c r="E43938" s="10"/>
      <c r="G43938" s="81"/>
      <c r="AU43938" s="25"/>
    </row>
    <row r="43939">
      <c r="D43939" s="10"/>
      <c r="E43939" s="10"/>
      <c r="G43939" s="81"/>
      <c r="AU43939" s="25"/>
    </row>
    <row r="43940">
      <c r="D43940" s="10"/>
      <c r="E43940" s="10"/>
      <c r="G43940" s="81"/>
      <c r="AU43940" s="25"/>
    </row>
    <row r="43941">
      <c r="D43941" s="10"/>
      <c r="E43941" s="10"/>
      <c r="G43941" s="81"/>
      <c r="AU43941" s="25"/>
    </row>
    <row r="43942">
      <c r="D43942" s="10"/>
      <c r="E43942" s="10"/>
      <c r="G43942" s="81"/>
      <c r="AU43942" s="25"/>
    </row>
    <row r="43943">
      <c r="D43943" s="10"/>
      <c r="E43943" s="10"/>
      <c r="G43943" s="81"/>
      <c r="AU43943" s="25"/>
    </row>
    <row r="43944">
      <c r="D43944" s="10"/>
      <c r="E43944" s="10"/>
      <c r="G43944" s="81"/>
      <c r="AU43944" s="25"/>
    </row>
    <row r="43945">
      <c r="D43945" s="10"/>
      <c r="E43945" s="10"/>
      <c r="G43945" s="81"/>
      <c r="AU43945" s="25"/>
    </row>
    <row r="43946">
      <c r="D43946" s="10"/>
      <c r="E43946" s="10"/>
      <c r="G43946" s="81"/>
      <c r="AU43946" s="25"/>
    </row>
    <row r="43947">
      <c r="D43947" s="10"/>
      <c r="E43947" s="10"/>
      <c r="G43947" s="81"/>
      <c r="AU43947" s="25"/>
    </row>
    <row r="43948">
      <c r="D43948" s="10"/>
      <c r="E43948" s="10"/>
      <c r="G43948" s="81"/>
      <c r="AU43948" s="25"/>
    </row>
    <row r="43949">
      <c r="D43949" s="10"/>
      <c r="E43949" s="10"/>
      <c r="G43949" s="81"/>
      <c r="AU43949" s="25"/>
    </row>
    <row r="43950">
      <c r="D43950" s="10"/>
      <c r="E43950" s="10"/>
      <c r="G43950" s="81"/>
      <c r="AU43950" s="25"/>
    </row>
    <row r="43951">
      <c r="D43951" s="10"/>
      <c r="E43951" s="10"/>
      <c r="G43951" s="81"/>
      <c r="AU43951" s="25"/>
    </row>
    <row r="43952">
      <c r="D43952" s="10"/>
      <c r="E43952" s="10"/>
      <c r="G43952" s="81"/>
      <c r="AU43952" s="25"/>
    </row>
    <row r="43953">
      <c r="D43953" s="10"/>
      <c r="E43953" s="10"/>
      <c r="G43953" s="81"/>
      <c r="AU43953" s="25"/>
    </row>
    <row r="43954">
      <c r="D43954" s="10"/>
      <c r="E43954" s="10"/>
      <c r="G43954" s="81"/>
      <c r="AU43954" s="25"/>
    </row>
    <row r="43955">
      <c r="D43955" s="10"/>
      <c r="E43955" s="10"/>
      <c r="G43955" s="81"/>
      <c r="AU43955" s="25"/>
    </row>
    <row r="43956">
      <c r="D43956" s="10"/>
      <c r="E43956" s="10"/>
      <c r="G43956" s="81"/>
      <c r="AU43956" s="25"/>
    </row>
    <row r="43957">
      <c r="D43957" s="10"/>
      <c r="E43957" s="10"/>
      <c r="G43957" s="81"/>
      <c r="AU43957" s="25"/>
    </row>
    <row r="43958">
      <c r="D43958" s="10"/>
      <c r="E43958" s="10"/>
      <c r="G43958" s="81"/>
      <c r="AU43958" s="25"/>
    </row>
    <row r="43959">
      <c r="D43959" s="10"/>
      <c r="E43959" s="10"/>
      <c r="G43959" s="81"/>
      <c r="AU43959" s="25"/>
    </row>
    <row r="43960">
      <c r="D43960" s="10"/>
      <c r="E43960" s="10"/>
      <c r="G43960" s="81"/>
      <c r="AU43960" s="25"/>
    </row>
    <row r="43961">
      <c r="D43961" s="10"/>
      <c r="E43961" s="10"/>
      <c r="G43961" s="81"/>
      <c r="AU43961" s="25"/>
    </row>
    <row r="43962">
      <c r="D43962" s="10"/>
      <c r="E43962" s="10"/>
      <c r="G43962" s="81"/>
      <c r="AU43962" s="25"/>
    </row>
    <row r="43963">
      <c r="D43963" s="10"/>
      <c r="E43963" s="10"/>
      <c r="G43963" s="81"/>
      <c r="AU43963" s="25"/>
    </row>
    <row r="43964">
      <c r="D43964" s="10"/>
      <c r="E43964" s="10"/>
      <c r="G43964" s="81"/>
      <c r="AU43964" s="25"/>
    </row>
    <row r="43965">
      <c r="D43965" s="10"/>
      <c r="E43965" s="10"/>
      <c r="G43965" s="81"/>
      <c r="AU43965" s="25"/>
    </row>
    <row r="43966">
      <c r="D43966" s="10"/>
      <c r="E43966" s="10"/>
      <c r="G43966" s="81"/>
      <c r="AU43966" s="25"/>
    </row>
    <row r="43967">
      <c r="D43967" s="10"/>
      <c r="E43967" s="10"/>
      <c r="G43967" s="81"/>
      <c r="AU43967" s="25"/>
    </row>
    <row r="43968">
      <c r="D43968" s="10"/>
      <c r="E43968" s="10"/>
      <c r="G43968" s="81"/>
      <c r="AU43968" s="25"/>
    </row>
    <row r="43969">
      <c r="D43969" s="10"/>
      <c r="E43969" s="10"/>
      <c r="G43969" s="81"/>
      <c r="AU43969" s="25"/>
    </row>
    <row r="43970">
      <c r="D43970" s="10"/>
      <c r="E43970" s="10"/>
      <c r="G43970" s="81"/>
      <c r="AU43970" s="25"/>
    </row>
    <row r="43971">
      <c r="D43971" s="10"/>
      <c r="E43971" s="10"/>
      <c r="G43971" s="81"/>
      <c r="AU43971" s="25"/>
    </row>
    <row r="43972">
      <c r="D43972" s="10"/>
      <c r="E43972" s="10"/>
      <c r="G43972" s="81"/>
      <c r="AU43972" s="25"/>
    </row>
    <row r="43973">
      <c r="D43973" s="10"/>
      <c r="E43973" s="10"/>
      <c r="G43973" s="81"/>
      <c r="AU43973" s="25"/>
    </row>
    <row r="43974">
      <c r="D43974" s="10"/>
      <c r="E43974" s="10"/>
      <c r="G43974" s="81"/>
      <c r="AU43974" s="25"/>
    </row>
    <row r="43975">
      <c r="D43975" s="10"/>
      <c r="E43975" s="10"/>
      <c r="G43975" s="81"/>
      <c r="AU43975" s="25"/>
    </row>
    <row r="43976">
      <c r="D43976" s="10"/>
      <c r="E43976" s="10"/>
      <c r="G43976" s="81"/>
      <c r="AU43976" s="25"/>
    </row>
    <row r="43977">
      <c r="D43977" s="10"/>
      <c r="E43977" s="10"/>
      <c r="G43977" s="81"/>
      <c r="AU43977" s="25"/>
    </row>
    <row r="43978">
      <c r="D43978" s="10"/>
      <c r="E43978" s="10"/>
      <c r="G43978" s="81"/>
      <c r="AU43978" s="25"/>
    </row>
    <row r="43979">
      <c r="D43979" s="10"/>
      <c r="E43979" s="10"/>
      <c r="G43979" s="81"/>
      <c r="AU43979" s="25"/>
    </row>
    <row r="43980">
      <c r="D43980" s="10"/>
      <c r="E43980" s="10"/>
      <c r="G43980" s="81"/>
      <c r="AU43980" s="25"/>
    </row>
    <row r="43981">
      <c r="D43981" s="10"/>
      <c r="E43981" s="10"/>
      <c r="G43981" s="81"/>
      <c r="AU43981" s="25"/>
    </row>
    <row r="43982">
      <c r="D43982" s="10"/>
      <c r="E43982" s="10"/>
      <c r="G43982" s="81"/>
      <c r="AU43982" s="25"/>
    </row>
    <row r="43983">
      <c r="D43983" s="10"/>
      <c r="E43983" s="10"/>
      <c r="G43983" s="81"/>
      <c r="AU43983" s="25"/>
    </row>
    <row r="43984">
      <c r="D43984" s="10"/>
      <c r="E43984" s="10"/>
      <c r="G43984" s="81"/>
      <c r="AU43984" s="25"/>
    </row>
    <row r="43985">
      <c r="D43985" s="10"/>
      <c r="E43985" s="10"/>
      <c r="G43985" s="81"/>
      <c r="AU43985" s="25"/>
    </row>
    <row r="43986">
      <c r="D43986" s="10"/>
      <c r="E43986" s="10"/>
      <c r="G43986" s="81"/>
      <c r="AU43986" s="25"/>
    </row>
    <row r="43987">
      <c r="D43987" s="10"/>
      <c r="E43987" s="10"/>
      <c r="G43987" s="81"/>
      <c r="AU43987" s="25"/>
    </row>
    <row r="43988">
      <c r="D43988" s="10"/>
      <c r="E43988" s="10"/>
      <c r="G43988" s="81"/>
      <c r="AU43988" s="25"/>
    </row>
    <row r="43989">
      <c r="D43989" s="10"/>
      <c r="E43989" s="10"/>
      <c r="G43989" s="81"/>
      <c r="AU43989" s="25"/>
    </row>
    <row r="43990">
      <c r="D43990" s="10"/>
      <c r="E43990" s="10"/>
      <c r="G43990" s="81"/>
      <c r="AU43990" s="25"/>
    </row>
    <row r="43991">
      <c r="D43991" s="10"/>
      <c r="E43991" s="10"/>
      <c r="G43991" s="81"/>
      <c r="AU43991" s="25"/>
    </row>
    <row r="43992">
      <c r="D43992" s="10"/>
      <c r="E43992" s="10"/>
      <c r="G43992" s="81"/>
      <c r="AU43992" s="25"/>
    </row>
    <row r="43993">
      <c r="D43993" s="10"/>
      <c r="E43993" s="10"/>
      <c r="G43993" s="81"/>
      <c r="AU43993" s="25"/>
    </row>
    <row r="43994">
      <c r="D43994" s="10"/>
      <c r="E43994" s="10"/>
      <c r="G43994" s="81"/>
      <c r="AU43994" s="25"/>
    </row>
    <row r="43995">
      <c r="D43995" s="10"/>
      <c r="E43995" s="10"/>
      <c r="G43995" s="81"/>
      <c r="AU43995" s="25"/>
    </row>
    <row r="43996">
      <c r="D43996" s="10"/>
      <c r="E43996" s="10"/>
      <c r="G43996" s="81"/>
      <c r="AU43996" s="25"/>
    </row>
    <row r="43997">
      <c r="D43997" s="10"/>
      <c r="E43997" s="10"/>
      <c r="G43997" s="81"/>
      <c r="AU43997" s="25"/>
    </row>
    <row r="43998">
      <c r="D43998" s="10"/>
      <c r="E43998" s="10"/>
      <c r="G43998" s="81"/>
      <c r="AU43998" s="25"/>
    </row>
    <row r="43999">
      <c r="D43999" s="10"/>
      <c r="E43999" s="10"/>
      <c r="G43999" s="81"/>
      <c r="AU43999" s="25"/>
    </row>
    <row r="44000">
      <c r="D44000" s="10"/>
      <c r="E44000" s="10"/>
      <c r="G44000" s="81"/>
      <c r="AU44000" s="25"/>
    </row>
    <row r="44001">
      <c r="D44001" s="10"/>
      <c r="E44001" s="10"/>
      <c r="G44001" s="81"/>
      <c r="AU44001" s="25"/>
    </row>
    <row r="44002">
      <c r="D44002" s="10"/>
      <c r="E44002" s="10"/>
      <c r="G44002" s="81"/>
      <c r="AU44002" s="25"/>
    </row>
    <row r="44003">
      <c r="D44003" s="10"/>
      <c r="E44003" s="10"/>
      <c r="G44003" s="81"/>
      <c r="AU44003" s="25"/>
    </row>
    <row r="44004">
      <c r="D44004" s="10"/>
      <c r="E44004" s="10"/>
      <c r="G44004" s="81"/>
      <c r="AU44004" s="25"/>
    </row>
    <row r="44005">
      <c r="D44005" s="10"/>
      <c r="E44005" s="10"/>
      <c r="G44005" s="81"/>
      <c r="AU44005" s="25"/>
    </row>
    <row r="44006">
      <c r="D44006" s="10"/>
      <c r="E44006" s="10"/>
      <c r="G44006" s="81"/>
      <c r="AU44006" s="25"/>
    </row>
    <row r="44007">
      <c r="D44007" s="10"/>
      <c r="E44007" s="10"/>
      <c r="G44007" s="81"/>
      <c r="AU44007" s="25"/>
    </row>
    <row r="44008">
      <c r="D44008" s="10"/>
      <c r="E44008" s="10"/>
      <c r="G44008" s="81"/>
      <c r="AU44008" s="25"/>
    </row>
    <row r="44009">
      <c r="D44009" s="10"/>
      <c r="E44009" s="10"/>
      <c r="G44009" s="81"/>
      <c r="AU44009" s="25"/>
    </row>
    <row r="44010">
      <c r="D44010" s="10"/>
      <c r="E44010" s="10"/>
      <c r="G44010" s="81"/>
      <c r="AU44010" s="25"/>
    </row>
    <row r="44011">
      <c r="D44011" s="10"/>
      <c r="E44011" s="10"/>
      <c r="G44011" s="81"/>
      <c r="AU44011" s="25"/>
    </row>
    <row r="44012">
      <c r="D44012" s="10"/>
      <c r="E44012" s="10"/>
      <c r="G44012" s="81"/>
      <c r="AU44012" s="25"/>
    </row>
    <row r="44013">
      <c r="D44013" s="10"/>
      <c r="E44013" s="10"/>
      <c r="G44013" s="81"/>
      <c r="AU44013" s="25"/>
    </row>
    <row r="44014">
      <c r="D44014" s="10"/>
      <c r="E44014" s="10"/>
      <c r="G44014" s="81"/>
      <c r="AU44014" s="25"/>
    </row>
    <row r="44015">
      <c r="D44015" s="10"/>
      <c r="E44015" s="10"/>
      <c r="G44015" s="81"/>
      <c r="AU44015" s="25"/>
    </row>
    <row r="44016">
      <c r="D44016" s="10"/>
      <c r="E44016" s="10"/>
      <c r="G44016" s="81"/>
      <c r="AU44016" s="25"/>
    </row>
    <row r="44017">
      <c r="D44017" s="10"/>
      <c r="E44017" s="10"/>
      <c r="G44017" s="81"/>
      <c r="AU44017" s="25"/>
    </row>
    <row r="44018">
      <c r="D44018" s="10"/>
      <c r="E44018" s="10"/>
      <c r="G44018" s="81"/>
      <c r="AU44018" s="25"/>
    </row>
    <row r="44019">
      <c r="D44019" s="10"/>
      <c r="E44019" s="10"/>
      <c r="G44019" s="81"/>
      <c r="AU44019" s="25"/>
    </row>
    <row r="44020">
      <c r="D44020" s="10"/>
      <c r="E44020" s="10"/>
      <c r="G44020" s="81"/>
      <c r="AU44020" s="25"/>
    </row>
    <row r="44021">
      <c r="D44021" s="10"/>
      <c r="E44021" s="10"/>
      <c r="G44021" s="81"/>
      <c r="AU44021" s="25"/>
    </row>
    <row r="44022">
      <c r="D44022" s="10"/>
      <c r="E44022" s="10"/>
      <c r="G44022" s="81"/>
      <c r="AU44022" s="25"/>
    </row>
    <row r="44023">
      <c r="D44023" s="10"/>
      <c r="E44023" s="10"/>
      <c r="G44023" s="81"/>
      <c r="AU44023" s="25"/>
    </row>
    <row r="44024">
      <c r="D44024" s="10"/>
      <c r="E44024" s="10"/>
      <c r="G44024" s="81"/>
      <c r="AU44024" s="25"/>
    </row>
    <row r="44025">
      <c r="D44025" s="10"/>
      <c r="E44025" s="10"/>
      <c r="G44025" s="81"/>
      <c r="AU44025" s="25"/>
    </row>
    <row r="44026">
      <c r="D44026" s="10"/>
      <c r="E44026" s="10"/>
      <c r="G44026" s="81"/>
      <c r="AU44026" s="25"/>
    </row>
    <row r="44027">
      <c r="D44027" s="10"/>
      <c r="E44027" s="10"/>
      <c r="G44027" s="81"/>
      <c r="AU44027" s="25"/>
    </row>
    <row r="44028">
      <c r="D44028" s="10"/>
      <c r="E44028" s="10"/>
      <c r="G44028" s="81"/>
      <c r="AU44028" s="25"/>
    </row>
    <row r="44029">
      <c r="D44029" s="10"/>
      <c r="E44029" s="10"/>
      <c r="G44029" s="81"/>
      <c r="AU44029" s="25"/>
    </row>
    <row r="44030">
      <c r="D44030" s="10"/>
      <c r="E44030" s="10"/>
      <c r="G44030" s="81"/>
      <c r="AU44030" s="25"/>
    </row>
    <row r="44031">
      <c r="D44031" s="10"/>
      <c r="E44031" s="10"/>
      <c r="G44031" s="81"/>
      <c r="AU44031" s="25"/>
    </row>
    <row r="44032">
      <c r="D44032" s="10"/>
      <c r="E44032" s="10"/>
      <c r="G44032" s="81"/>
      <c r="AU44032" s="25"/>
    </row>
    <row r="44033">
      <c r="D44033" s="10"/>
      <c r="E44033" s="10"/>
      <c r="G44033" s="81"/>
      <c r="AU44033" s="25"/>
    </row>
    <row r="44034">
      <c r="D44034" s="10"/>
      <c r="E44034" s="10"/>
      <c r="G44034" s="81"/>
      <c r="AU44034" s="25"/>
    </row>
    <row r="44035">
      <c r="D44035" s="10"/>
      <c r="E44035" s="10"/>
      <c r="G44035" s="81"/>
      <c r="AU44035" s="25"/>
    </row>
    <row r="44036">
      <c r="D44036" s="10"/>
      <c r="E44036" s="10"/>
      <c r="G44036" s="81"/>
      <c r="AU44036" s="25"/>
    </row>
    <row r="44037">
      <c r="D44037" s="10"/>
      <c r="E44037" s="10"/>
      <c r="G44037" s="81"/>
      <c r="AU44037" s="25"/>
    </row>
    <row r="44038">
      <c r="D44038" s="10"/>
      <c r="E44038" s="10"/>
      <c r="G44038" s="81"/>
      <c r="AU44038" s="25"/>
    </row>
    <row r="44039">
      <c r="D44039" s="10"/>
      <c r="E44039" s="10"/>
      <c r="G44039" s="81"/>
      <c r="AU44039" s="25"/>
    </row>
    <row r="44040">
      <c r="D44040" s="10"/>
      <c r="E44040" s="10"/>
      <c r="G44040" s="81"/>
      <c r="AU44040" s="25"/>
    </row>
    <row r="44041">
      <c r="D44041" s="10"/>
      <c r="E44041" s="10"/>
      <c r="G44041" s="81"/>
      <c r="AU44041" s="25"/>
    </row>
    <row r="44042">
      <c r="D44042" s="10"/>
      <c r="E44042" s="10"/>
      <c r="G44042" s="81"/>
      <c r="AU44042" s="25"/>
    </row>
    <row r="44043">
      <c r="D44043" s="10"/>
      <c r="E44043" s="10"/>
      <c r="G44043" s="81"/>
      <c r="AU44043" s="25"/>
    </row>
    <row r="44044">
      <c r="D44044" s="10"/>
      <c r="E44044" s="10"/>
      <c r="G44044" s="81"/>
      <c r="AU44044" s="25"/>
    </row>
    <row r="44045">
      <c r="D44045" s="10"/>
      <c r="E44045" s="10"/>
      <c r="G44045" s="81"/>
      <c r="AU44045" s="25"/>
    </row>
    <row r="44046">
      <c r="D44046" s="10"/>
      <c r="E44046" s="10"/>
      <c r="G44046" s="81"/>
      <c r="AU44046" s="25"/>
    </row>
    <row r="44047">
      <c r="D44047" s="10"/>
      <c r="E44047" s="10"/>
      <c r="G44047" s="81"/>
      <c r="AU44047" s="25"/>
    </row>
    <row r="44048">
      <c r="D44048" s="10"/>
      <c r="E44048" s="10"/>
      <c r="G44048" s="81"/>
      <c r="AU44048" s="25"/>
    </row>
    <row r="44049">
      <c r="D44049" s="10"/>
      <c r="E44049" s="10"/>
      <c r="G44049" s="81"/>
      <c r="AU44049" s="25"/>
    </row>
    <row r="44050">
      <c r="D44050" s="10"/>
      <c r="E44050" s="10"/>
      <c r="G44050" s="81"/>
      <c r="AU44050" s="25"/>
    </row>
    <row r="44051">
      <c r="D44051" s="10"/>
      <c r="E44051" s="10"/>
      <c r="G44051" s="81"/>
      <c r="AU44051" s="25"/>
    </row>
    <row r="44052">
      <c r="D44052" s="10"/>
      <c r="E44052" s="10"/>
      <c r="G44052" s="81"/>
      <c r="AU44052" s="25"/>
    </row>
    <row r="44053">
      <c r="D44053" s="10"/>
      <c r="E44053" s="10"/>
      <c r="G44053" s="81"/>
      <c r="AU44053" s="25"/>
    </row>
    <row r="44054">
      <c r="D44054" s="10"/>
      <c r="E44054" s="10"/>
      <c r="G44054" s="81"/>
      <c r="AU44054" s="25"/>
    </row>
    <row r="44055">
      <c r="D44055" s="10"/>
      <c r="E44055" s="10"/>
      <c r="G44055" s="81"/>
      <c r="AU44055" s="25"/>
    </row>
    <row r="44056">
      <c r="D44056" s="10"/>
      <c r="E44056" s="10"/>
      <c r="G44056" s="81"/>
      <c r="AU44056" s="25"/>
    </row>
    <row r="44057">
      <c r="D44057" s="10"/>
      <c r="E44057" s="10"/>
      <c r="G44057" s="81"/>
      <c r="AU44057" s="25"/>
    </row>
    <row r="44058">
      <c r="D44058" s="10"/>
      <c r="E44058" s="10"/>
      <c r="G44058" s="81"/>
      <c r="AU44058" s="25"/>
    </row>
    <row r="44059">
      <c r="D44059" s="10"/>
      <c r="E44059" s="10"/>
      <c r="G44059" s="81"/>
      <c r="AU44059" s="25"/>
    </row>
    <row r="44060">
      <c r="D44060" s="10"/>
      <c r="E44060" s="10"/>
      <c r="G44060" s="81"/>
      <c r="AU44060" s="25"/>
    </row>
    <row r="44061">
      <c r="D44061" s="10"/>
      <c r="E44061" s="10"/>
      <c r="G44061" s="81"/>
      <c r="AU44061" s="25"/>
    </row>
    <row r="44062">
      <c r="D44062" s="10"/>
      <c r="E44062" s="10"/>
      <c r="G44062" s="81"/>
      <c r="AU44062" s="25"/>
    </row>
    <row r="44063">
      <c r="D44063" s="10"/>
      <c r="E44063" s="10"/>
      <c r="G44063" s="81"/>
      <c r="AU44063" s="25"/>
    </row>
    <row r="44064">
      <c r="D44064" s="10"/>
      <c r="E44064" s="10"/>
      <c r="G44064" s="81"/>
      <c r="AU44064" s="25"/>
    </row>
    <row r="44065">
      <c r="D44065" s="10"/>
      <c r="E44065" s="10"/>
      <c r="G44065" s="81"/>
      <c r="AU44065" s="25"/>
    </row>
    <row r="44066">
      <c r="D44066" s="10"/>
      <c r="E44066" s="10"/>
      <c r="G44066" s="81"/>
      <c r="AU44066" s="25"/>
    </row>
    <row r="44067">
      <c r="D44067" s="10"/>
      <c r="E44067" s="10"/>
      <c r="G44067" s="81"/>
      <c r="AU44067" s="25"/>
    </row>
    <row r="44068">
      <c r="D44068" s="10"/>
      <c r="E44068" s="10"/>
      <c r="G44068" s="81"/>
      <c r="AU44068" s="25"/>
    </row>
    <row r="44069">
      <c r="D44069" s="10"/>
      <c r="E44069" s="10"/>
      <c r="G44069" s="81"/>
      <c r="AU44069" s="25"/>
    </row>
    <row r="44070">
      <c r="D44070" s="10"/>
      <c r="E44070" s="10"/>
      <c r="G44070" s="81"/>
      <c r="AU44070" s="25"/>
    </row>
    <row r="44071">
      <c r="D44071" s="10"/>
      <c r="E44071" s="10"/>
      <c r="G44071" s="81"/>
      <c r="AU44071" s="25"/>
    </row>
    <row r="44072">
      <c r="D44072" s="10"/>
      <c r="E44072" s="10"/>
      <c r="G44072" s="81"/>
      <c r="AU44072" s="25"/>
    </row>
    <row r="44073">
      <c r="D44073" s="10"/>
      <c r="E44073" s="10"/>
      <c r="G44073" s="81"/>
      <c r="AU44073" s="25"/>
    </row>
    <row r="44074">
      <c r="D44074" s="10"/>
      <c r="E44074" s="10"/>
      <c r="G44074" s="81"/>
      <c r="AU44074" s="25"/>
    </row>
    <row r="44075">
      <c r="D44075" s="10"/>
      <c r="E44075" s="10"/>
      <c r="G44075" s="81"/>
      <c r="AU44075" s="25"/>
    </row>
    <row r="44076">
      <c r="D44076" s="10"/>
      <c r="E44076" s="10"/>
      <c r="G44076" s="81"/>
      <c r="AU44076" s="25"/>
    </row>
    <row r="44077">
      <c r="D44077" s="10"/>
      <c r="E44077" s="10"/>
      <c r="G44077" s="81"/>
      <c r="AU44077" s="25"/>
    </row>
    <row r="44078">
      <c r="D44078" s="10"/>
      <c r="E44078" s="10"/>
      <c r="G44078" s="81"/>
      <c r="AU44078" s="25"/>
    </row>
    <row r="44079">
      <c r="D44079" s="10"/>
      <c r="E44079" s="10"/>
      <c r="G44079" s="81"/>
      <c r="AU44079" s="25"/>
    </row>
    <row r="44080">
      <c r="D44080" s="10"/>
      <c r="E44080" s="10"/>
      <c r="G44080" s="81"/>
      <c r="AU44080" s="25"/>
    </row>
    <row r="44081">
      <c r="D44081" s="10"/>
      <c r="E44081" s="10"/>
      <c r="G44081" s="81"/>
      <c r="AU44081" s="25"/>
    </row>
    <row r="44082">
      <c r="D44082" s="10"/>
      <c r="E44082" s="10"/>
      <c r="G44082" s="81"/>
      <c r="AU44082" s="25"/>
    </row>
    <row r="44083">
      <c r="D44083" s="10"/>
      <c r="E44083" s="10"/>
      <c r="G44083" s="81"/>
      <c r="AU44083" s="25"/>
    </row>
    <row r="44084">
      <c r="D44084" s="10"/>
      <c r="E44084" s="10"/>
      <c r="G44084" s="81"/>
      <c r="AU44084" s="25"/>
    </row>
    <row r="44085">
      <c r="D44085" s="10"/>
      <c r="E44085" s="10"/>
      <c r="G44085" s="81"/>
      <c r="AU44085" s="25"/>
    </row>
    <row r="44086">
      <c r="D44086" s="10"/>
      <c r="E44086" s="10"/>
      <c r="G44086" s="81"/>
      <c r="AU44086" s="25"/>
    </row>
    <row r="44087">
      <c r="D44087" s="10"/>
      <c r="E44087" s="10"/>
      <c r="G44087" s="81"/>
      <c r="AU44087" s="25"/>
    </row>
    <row r="44088">
      <c r="D44088" s="10"/>
      <c r="E44088" s="10"/>
      <c r="G44088" s="81"/>
      <c r="AU44088" s="25"/>
    </row>
    <row r="44089">
      <c r="D44089" s="10"/>
      <c r="E44089" s="10"/>
      <c r="G44089" s="81"/>
      <c r="AU44089" s="25"/>
    </row>
    <row r="44090">
      <c r="D44090" s="10"/>
      <c r="E44090" s="10"/>
      <c r="G44090" s="81"/>
      <c r="AU44090" s="25"/>
    </row>
    <row r="44091">
      <c r="D44091" s="10"/>
      <c r="E44091" s="10"/>
      <c r="G44091" s="81"/>
      <c r="AU44091" s="25"/>
    </row>
    <row r="44092">
      <c r="D44092" s="10"/>
      <c r="E44092" s="10"/>
      <c r="G44092" s="81"/>
      <c r="AU44092" s="25"/>
    </row>
    <row r="44093">
      <c r="D44093" s="10"/>
      <c r="E44093" s="10"/>
      <c r="G44093" s="81"/>
      <c r="AU44093" s="25"/>
    </row>
    <row r="44094">
      <c r="D44094" s="10"/>
      <c r="E44094" s="10"/>
      <c r="G44094" s="81"/>
      <c r="AU44094" s="25"/>
    </row>
    <row r="44095">
      <c r="D44095" s="10"/>
      <c r="E44095" s="10"/>
      <c r="G44095" s="81"/>
      <c r="AU44095" s="25"/>
    </row>
    <row r="44096">
      <c r="D44096" s="10"/>
      <c r="E44096" s="10"/>
      <c r="G44096" s="81"/>
      <c r="AU44096" s="25"/>
    </row>
    <row r="44097">
      <c r="D44097" s="10"/>
      <c r="E44097" s="10"/>
      <c r="G44097" s="81"/>
      <c r="AU44097" s="25"/>
    </row>
    <row r="44098">
      <c r="D44098" s="10"/>
      <c r="E44098" s="10"/>
      <c r="G44098" s="81"/>
      <c r="AU44098" s="25"/>
    </row>
    <row r="44099">
      <c r="D44099" s="10"/>
      <c r="E44099" s="10"/>
      <c r="G44099" s="81"/>
      <c r="AU44099" s="25"/>
    </row>
    <row r="44100">
      <c r="D44100" s="10"/>
      <c r="E44100" s="10"/>
      <c r="G44100" s="81"/>
      <c r="AU44100" s="25"/>
    </row>
    <row r="44101">
      <c r="D44101" s="10"/>
      <c r="E44101" s="10"/>
      <c r="G44101" s="81"/>
      <c r="AU44101" s="25"/>
    </row>
    <row r="44102">
      <c r="D44102" s="10"/>
      <c r="E44102" s="10"/>
      <c r="G44102" s="81"/>
      <c r="AU44102" s="25"/>
    </row>
    <row r="44103">
      <c r="D44103" s="10"/>
      <c r="E44103" s="10"/>
      <c r="G44103" s="81"/>
      <c r="AU44103" s="25"/>
    </row>
    <row r="44104">
      <c r="D44104" s="10"/>
      <c r="E44104" s="10"/>
      <c r="G44104" s="81"/>
      <c r="AU44104" s="25"/>
    </row>
    <row r="44105">
      <c r="D44105" s="10"/>
      <c r="E44105" s="10"/>
      <c r="G44105" s="81"/>
      <c r="AU44105" s="25"/>
    </row>
    <row r="44106">
      <c r="D44106" s="10"/>
      <c r="E44106" s="10"/>
      <c r="G44106" s="81"/>
      <c r="AU44106" s="25"/>
    </row>
    <row r="44107">
      <c r="D44107" s="10"/>
      <c r="E44107" s="10"/>
      <c r="G44107" s="81"/>
      <c r="AU44107" s="25"/>
    </row>
    <row r="44108">
      <c r="D44108" s="10"/>
      <c r="E44108" s="10"/>
      <c r="G44108" s="81"/>
      <c r="AU44108" s="25"/>
    </row>
    <row r="44109">
      <c r="D44109" s="10"/>
      <c r="E44109" s="10"/>
      <c r="G44109" s="81"/>
      <c r="AU44109" s="25"/>
    </row>
    <row r="44110">
      <c r="D44110" s="10"/>
      <c r="E44110" s="10"/>
      <c r="G44110" s="81"/>
      <c r="AU44110" s="25"/>
    </row>
    <row r="44111">
      <c r="D44111" s="10"/>
      <c r="E44111" s="10"/>
      <c r="G44111" s="81"/>
      <c r="AU44111" s="25"/>
    </row>
    <row r="44112">
      <c r="D44112" s="10"/>
      <c r="E44112" s="10"/>
      <c r="G44112" s="81"/>
      <c r="AU44112" s="25"/>
    </row>
    <row r="44113">
      <c r="D44113" s="10"/>
      <c r="E44113" s="10"/>
      <c r="G44113" s="81"/>
      <c r="AU44113" s="25"/>
    </row>
    <row r="44114">
      <c r="D44114" s="10"/>
      <c r="E44114" s="10"/>
      <c r="G44114" s="81"/>
      <c r="AU44114" s="25"/>
    </row>
    <row r="44115">
      <c r="D44115" s="10"/>
      <c r="E44115" s="10"/>
      <c r="G44115" s="81"/>
      <c r="AU44115" s="25"/>
    </row>
    <row r="44116">
      <c r="D44116" s="10"/>
      <c r="E44116" s="10"/>
      <c r="G44116" s="81"/>
      <c r="AU44116" s="25"/>
    </row>
    <row r="44117">
      <c r="D44117" s="10"/>
      <c r="E44117" s="10"/>
      <c r="G44117" s="81"/>
      <c r="AU44117" s="25"/>
    </row>
    <row r="44118">
      <c r="D44118" s="10"/>
      <c r="E44118" s="10"/>
      <c r="G44118" s="81"/>
      <c r="AU44118" s="25"/>
    </row>
    <row r="44119">
      <c r="D44119" s="10"/>
      <c r="E44119" s="10"/>
      <c r="G44119" s="81"/>
      <c r="AU44119" s="25"/>
    </row>
    <row r="44120">
      <c r="D44120" s="10"/>
      <c r="E44120" s="10"/>
      <c r="G44120" s="81"/>
      <c r="AU44120" s="25"/>
    </row>
    <row r="44121">
      <c r="D44121" s="10"/>
      <c r="E44121" s="10"/>
      <c r="G44121" s="81"/>
      <c r="AU44121" s="25"/>
    </row>
    <row r="44122">
      <c r="D44122" s="10"/>
      <c r="E44122" s="10"/>
      <c r="G44122" s="81"/>
      <c r="AU44122" s="25"/>
    </row>
    <row r="44123">
      <c r="D44123" s="10"/>
      <c r="E44123" s="10"/>
      <c r="G44123" s="81"/>
      <c r="AU44123" s="25"/>
    </row>
    <row r="44124">
      <c r="D44124" s="10"/>
      <c r="E44124" s="10"/>
      <c r="G44124" s="81"/>
      <c r="AU44124" s="25"/>
    </row>
    <row r="44125">
      <c r="D44125" s="10"/>
      <c r="E44125" s="10"/>
      <c r="G44125" s="81"/>
      <c r="AU44125" s="25"/>
    </row>
    <row r="44126">
      <c r="D44126" s="10"/>
      <c r="E44126" s="10"/>
      <c r="G44126" s="81"/>
      <c r="AU44126" s="25"/>
    </row>
    <row r="44127">
      <c r="D44127" s="10"/>
      <c r="E44127" s="10"/>
      <c r="G44127" s="81"/>
      <c r="AU44127" s="25"/>
    </row>
    <row r="44128">
      <c r="D44128" s="10"/>
      <c r="E44128" s="10"/>
      <c r="G44128" s="81"/>
      <c r="AU44128" s="25"/>
    </row>
    <row r="44129">
      <c r="D44129" s="10"/>
      <c r="E44129" s="10"/>
      <c r="G44129" s="81"/>
      <c r="AU44129" s="25"/>
    </row>
    <row r="44130">
      <c r="D44130" s="10"/>
      <c r="E44130" s="10"/>
      <c r="G44130" s="81"/>
      <c r="AU44130" s="25"/>
    </row>
    <row r="44131">
      <c r="D44131" s="10"/>
      <c r="E44131" s="10"/>
      <c r="G44131" s="81"/>
      <c r="AU44131" s="25"/>
    </row>
    <row r="44132">
      <c r="D44132" s="10"/>
      <c r="E44132" s="10"/>
      <c r="G44132" s="81"/>
      <c r="AU44132" s="25"/>
    </row>
    <row r="44133">
      <c r="D44133" s="10"/>
      <c r="E44133" s="10"/>
      <c r="G44133" s="81"/>
      <c r="AU44133" s="25"/>
    </row>
    <row r="44134">
      <c r="D44134" s="10"/>
      <c r="E44134" s="10"/>
      <c r="G44134" s="81"/>
      <c r="AU44134" s="25"/>
    </row>
    <row r="44135">
      <c r="D44135" s="10"/>
      <c r="E44135" s="10"/>
      <c r="G44135" s="81"/>
      <c r="AU44135" s="25"/>
    </row>
    <row r="44136">
      <c r="D44136" s="10"/>
      <c r="E44136" s="10"/>
      <c r="G44136" s="81"/>
      <c r="AU44136" s="25"/>
    </row>
    <row r="44137">
      <c r="D44137" s="10"/>
      <c r="E44137" s="10"/>
      <c r="G44137" s="81"/>
      <c r="AU44137" s="25"/>
    </row>
    <row r="44138">
      <c r="D44138" s="10"/>
      <c r="E44138" s="10"/>
      <c r="G44138" s="81"/>
      <c r="AU44138" s="25"/>
    </row>
    <row r="44139">
      <c r="D44139" s="10"/>
      <c r="E44139" s="10"/>
      <c r="G44139" s="81"/>
      <c r="AU44139" s="25"/>
    </row>
    <row r="44140">
      <c r="D44140" s="10"/>
      <c r="E44140" s="10"/>
      <c r="G44140" s="81"/>
      <c r="AU44140" s="25"/>
    </row>
    <row r="44141">
      <c r="D44141" s="10"/>
      <c r="E44141" s="10"/>
      <c r="G44141" s="81"/>
      <c r="AU44141" s="25"/>
    </row>
    <row r="44142">
      <c r="D44142" s="10"/>
      <c r="E44142" s="10"/>
      <c r="G44142" s="81"/>
      <c r="AU44142" s="25"/>
    </row>
    <row r="44143">
      <c r="D44143" s="10"/>
      <c r="E44143" s="10"/>
      <c r="G44143" s="81"/>
      <c r="AU44143" s="25"/>
    </row>
    <row r="44144">
      <c r="D44144" s="10"/>
      <c r="E44144" s="10"/>
      <c r="G44144" s="81"/>
      <c r="AU44144" s="25"/>
    </row>
    <row r="44145">
      <c r="D44145" s="10"/>
      <c r="E44145" s="10"/>
      <c r="G44145" s="81"/>
      <c r="AU44145" s="25"/>
    </row>
    <row r="44146">
      <c r="D44146" s="10"/>
      <c r="E44146" s="10"/>
      <c r="G44146" s="81"/>
      <c r="AU44146" s="25"/>
    </row>
    <row r="44147">
      <c r="D44147" s="10"/>
      <c r="E44147" s="10"/>
      <c r="G44147" s="81"/>
      <c r="AU44147" s="25"/>
    </row>
    <row r="44148">
      <c r="D44148" s="10"/>
      <c r="E44148" s="10"/>
      <c r="G44148" s="81"/>
      <c r="AU44148" s="25"/>
    </row>
    <row r="44149">
      <c r="D44149" s="10"/>
      <c r="E44149" s="10"/>
      <c r="G44149" s="81"/>
      <c r="AU44149" s="25"/>
    </row>
    <row r="44150">
      <c r="D44150" s="10"/>
      <c r="E44150" s="10"/>
      <c r="G44150" s="81"/>
      <c r="AU44150" s="25"/>
    </row>
    <row r="44151">
      <c r="D44151" s="10"/>
      <c r="E44151" s="10"/>
      <c r="G44151" s="81"/>
      <c r="AU44151" s="25"/>
    </row>
    <row r="44152">
      <c r="D44152" s="10"/>
      <c r="E44152" s="10"/>
      <c r="G44152" s="81"/>
      <c r="AU44152" s="25"/>
    </row>
    <row r="44153">
      <c r="D44153" s="10"/>
      <c r="E44153" s="10"/>
      <c r="G44153" s="81"/>
      <c r="AU44153" s="25"/>
    </row>
    <row r="44154">
      <c r="D44154" s="10"/>
      <c r="E44154" s="10"/>
      <c r="G44154" s="81"/>
      <c r="AU44154" s="25"/>
    </row>
    <row r="44155">
      <c r="D44155" s="10"/>
      <c r="E44155" s="10"/>
      <c r="G44155" s="81"/>
      <c r="AU44155" s="25"/>
    </row>
    <row r="44156">
      <c r="D44156" s="10"/>
      <c r="E44156" s="10"/>
      <c r="G44156" s="81"/>
      <c r="AU44156" s="25"/>
    </row>
    <row r="44157">
      <c r="D44157" s="10"/>
      <c r="E44157" s="10"/>
      <c r="G44157" s="81"/>
      <c r="AU44157" s="25"/>
    </row>
    <row r="44158">
      <c r="D44158" s="10"/>
      <c r="E44158" s="10"/>
      <c r="G44158" s="81"/>
      <c r="AU44158" s="25"/>
    </row>
    <row r="44159">
      <c r="D44159" s="10"/>
      <c r="E44159" s="10"/>
      <c r="G44159" s="81"/>
      <c r="AU44159" s="25"/>
    </row>
    <row r="44160">
      <c r="D44160" s="10"/>
      <c r="E44160" s="10"/>
      <c r="G44160" s="81"/>
      <c r="AU44160" s="25"/>
    </row>
    <row r="44161">
      <c r="D44161" s="10"/>
      <c r="E44161" s="10"/>
      <c r="G44161" s="81"/>
      <c r="AU44161" s="25"/>
    </row>
    <row r="44162">
      <c r="D44162" s="10"/>
      <c r="E44162" s="10"/>
      <c r="G44162" s="81"/>
      <c r="AU44162" s="25"/>
    </row>
    <row r="44163">
      <c r="D44163" s="10"/>
      <c r="E44163" s="10"/>
      <c r="G44163" s="81"/>
      <c r="AU44163" s="25"/>
    </row>
    <row r="44164">
      <c r="D44164" s="10"/>
      <c r="E44164" s="10"/>
      <c r="G44164" s="81"/>
      <c r="AU44164" s="25"/>
    </row>
    <row r="44165">
      <c r="D44165" s="10"/>
      <c r="E44165" s="10"/>
      <c r="G44165" s="81"/>
      <c r="AU44165" s="25"/>
    </row>
    <row r="44166">
      <c r="D44166" s="10"/>
      <c r="E44166" s="10"/>
      <c r="G44166" s="81"/>
      <c r="AU44166" s="25"/>
    </row>
    <row r="44167">
      <c r="D44167" s="10"/>
      <c r="E44167" s="10"/>
      <c r="G44167" s="81"/>
      <c r="AU44167" s="25"/>
    </row>
    <row r="44168">
      <c r="D44168" s="10"/>
      <c r="E44168" s="10"/>
      <c r="G44168" s="81"/>
      <c r="AU44168" s="25"/>
    </row>
    <row r="44169">
      <c r="D44169" s="10"/>
      <c r="E44169" s="10"/>
      <c r="G44169" s="81"/>
      <c r="AU44169" s="25"/>
    </row>
    <row r="44170">
      <c r="D44170" s="10"/>
      <c r="E44170" s="10"/>
      <c r="G44170" s="81"/>
      <c r="AU44170" s="25"/>
    </row>
    <row r="44171">
      <c r="D44171" s="10"/>
      <c r="E44171" s="10"/>
      <c r="G44171" s="81"/>
      <c r="AU44171" s="25"/>
    </row>
    <row r="44172">
      <c r="D44172" s="10"/>
      <c r="E44172" s="10"/>
      <c r="G44172" s="81"/>
      <c r="AU44172" s="25"/>
    </row>
    <row r="44173">
      <c r="D44173" s="10"/>
      <c r="E44173" s="10"/>
      <c r="G44173" s="81"/>
      <c r="AU44173" s="25"/>
    </row>
    <row r="44174">
      <c r="D44174" s="10"/>
      <c r="E44174" s="10"/>
      <c r="G44174" s="81"/>
      <c r="AU44174" s="25"/>
    </row>
    <row r="44175">
      <c r="D44175" s="10"/>
      <c r="E44175" s="10"/>
      <c r="G44175" s="81"/>
      <c r="AU44175" s="25"/>
    </row>
    <row r="44176">
      <c r="D44176" s="10"/>
      <c r="E44176" s="10"/>
      <c r="G44176" s="81"/>
      <c r="AU44176" s="25"/>
    </row>
    <row r="44177">
      <c r="D44177" s="10"/>
      <c r="E44177" s="10"/>
      <c r="G44177" s="81"/>
      <c r="AU44177" s="25"/>
    </row>
    <row r="44178">
      <c r="D44178" s="10"/>
      <c r="E44178" s="10"/>
      <c r="G44178" s="81"/>
      <c r="AU44178" s="25"/>
    </row>
    <row r="44179">
      <c r="D44179" s="10"/>
      <c r="E44179" s="10"/>
      <c r="G44179" s="81"/>
      <c r="AU44179" s="25"/>
    </row>
    <row r="44180">
      <c r="D44180" s="10"/>
      <c r="E44180" s="10"/>
      <c r="G44180" s="81"/>
      <c r="AU44180" s="25"/>
    </row>
    <row r="44181">
      <c r="D44181" s="10"/>
      <c r="E44181" s="10"/>
      <c r="G44181" s="81"/>
      <c r="AU44181" s="25"/>
    </row>
    <row r="44182">
      <c r="D44182" s="10"/>
      <c r="E44182" s="10"/>
      <c r="G44182" s="81"/>
      <c r="AU44182" s="25"/>
    </row>
    <row r="44183">
      <c r="D44183" s="10"/>
      <c r="E44183" s="10"/>
      <c r="G44183" s="81"/>
      <c r="AU44183" s="25"/>
    </row>
    <row r="44184">
      <c r="D44184" s="10"/>
      <c r="E44184" s="10"/>
      <c r="G44184" s="81"/>
      <c r="AU44184" s="25"/>
    </row>
    <row r="44185">
      <c r="D44185" s="10"/>
      <c r="E44185" s="10"/>
      <c r="G44185" s="81"/>
      <c r="AU44185" s="25"/>
    </row>
    <row r="44186">
      <c r="D44186" s="10"/>
      <c r="E44186" s="10"/>
      <c r="G44186" s="81"/>
      <c r="AU44186" s="25"/>
    </row>
    <row r="44187">
      <c r="D44187" s="10"/>
      <c r="E44187" s="10"/>
      <c r="G44187" s="81"/>
      <c r="AU44187" s="25"/>
    </row>
    <row r="44188">
      <c r="D44188" s="10"/>
      <c r="E44188" s="10"/>
      <c r="G44188" s="81"/>
      <c r="AU44188" s="25"/>
    </row>
    <row r="44189">
      <c r="D44189" s="10"/>
      <c r="E44189" s="10"/>
      <c r="G44189" s="81"/>
      <c r="AU44189" s="25"/>
    </row>
    <row r="44190">
      <c r="D44190" s="10"/>
      <c r="E44190" s="10"/>
      <c r="G44190" s="81"/>
      <c r="AU44190" s="25"/>
    </row>
    <row r="44191">
      <c r="D44191" s="10"/>
      <c r="E44191" s="10"/>
      <c r="G44191" s="81"/>
      <c r="AU44191" s="25"/>
    </row>
    <row r="44192">
      <c r="D44192" s="10"/>
      <c r="E44192" s="10"/>
      <c r="G44192" s="81"/>
      <c r="AU44192" s="25"/>
    </row>
    <row r="44193">
      <c r="D44193" s="10"/>
      <c r="E44193" s="10"/>
      <c r="G44193" s="81"/>
      <c r="AU44193" s="25"/>
    </row>
    <row r="44194">
      <c r="D44194" s="10"/>
      <c r="E44194" s="10"/>
      <c r="G44194" s="81"/>
      <c r="AU44194" s="25"/>
    </row>
    <row r="44195">
      <c r="D44195" s="10"/>
      <c r="E44195" s="10"/>
      <c r="G44195" s="81"/>
      <c r="AU44195" s="25"/>
    </row>
    <row r="44196">
      <c r="D44196" s="10"/>
      <c r="E44196" s="10"/>
      <c r="G44196" s="81"/>
      <c r="AU44196" s="25"/>
    </row>
    <row r="44197">
      <c r="D44197" s="10"/>
      <c r="E44197" s="10"/>
      <c r="G44197" s="81"/>
      <c r="AU44197" s="25"/>
    </row>
    <row r="44198">
      <c r="D44198" s="10"/>
      <c r="E44198" s="10"/>
      <c r="G44198" s="81"/>
      <c r="AU44198" s="25"/>
    </row>
    <row r="44199">
      <c r="D44199" s="10"/>
      <c r="E44199" s="10"/>
      <c r="G44199" s="81"/>
      <c r="AU44199" s="25"/>
    </row>
    <row r="44200">
      <c r="D44200" s="10"/>
      <c r="E44200" s="10"/>
      <c r="G44200" s="81"/>
      <c r="AU44200" s="25"/>
    </row>
    <row r="44201">
      <c r="D44201" s="10"/>
      <c r="E44201" s="10"/>
      <c r="G44201" s="81"/>
      <c r="AU44201" s="25"/>
    </row>
    <row r="44202">
      <c r="D44202" s="10"/>
      <c r="E44202" s="10"/>
      <c r="G44202" s="81"/>
      <c r="AU44202" s="25"/>
    </row>
    <row r="44203">
      <c r="D44203" s="10"/>
      <c r="E44203" s="10"/>
      <c r="G44203" s="81"/>
      <c r="AU44203" s="25"/>
    </row>
    <row r="44204">
      <c r="D44204" s="10"/>
      <c r="E44204" s="10"/>
      <c r="G44204" s="81"/>
      <c r="AU44204" s="25"/>
    </row>
    <row r="44205">
      <c r="D44205" s="10"/>
      <c r="E44205" s="10"/>
      <c r="G44205" s="81"/>
      <c r="AU44205" s="25"/>
    </row>
    <row r="44206">
      <c r="D44206" s="10"/>
      <c r="E44206" s="10"/>
      <c r="G44206" s="81"/>
      <c r="AU44206" s="25"/>
    </row>
    <row r="44207">
      <c r="D44207" s="10"/>
      <c r="E44207" s="10"/>
      <c r="G44207" s="81"/>
      <c r="AU44207" s="25"/>
    </row>
    <row r="44208">
      <c r="D44208" s="10"/>
      <c r="E44208" s="10"/>
      <c r="G44208" s="81"/>
      <c r="AU44208" s="25"/>
    </row>
    <row r="44209">
      <c r="D44209" s="10"/>
      <c r="E44209" s="10"/>
      <c r="G44209" s="81"/>
      <c r="AU44209" s="25"/>
    </row>
    <row r="44210">
      <c r="D44210" s="10"/>
      <c r="E44210" s="10"/>
      <c r="G44210" s="81"/>
      <c r="AU44210" s="25"/>
    </row>
    <row r="44211">
      <c r="D44211" s="10"/>
      <c r="E44211" s="10"/>
      <c r="G44211" s="81"/>
      <c r="AU44211" s="25"/>
    </row>
    <row r="44212">
      <c r="D44212" s="10"/>
      <c r="E44212" s="10"/>
      <c r="G44212" s="81"/>
      <c r="AU44212" s="25"/>
    </row>
    <row r="44213">
      <c r="D44213" s="10"/>
      <c r="E44213" s="10"/>
      <c r="G44213" s="81"/>
      <c r="AU44213" s="25"/>
    </row>
    <row r="44214">
      <c r="D44214" s="10"/>
      <c r="E44214" s="10"/>
      <c r="G44214" s="81"/>
      <c r="AU44214" s="25"/>
    </row>
    <row r="44215">
      <c r="D44215" s="10"/>
      <c r="E44215" s="10"/>
      <c r="G44215" s="81"/>
      <c r="AU44215" s="25"/>
    </row>
    <row r="44216">
      <c r="D44216" s="10"/>
      <c r="E44216" s="10"/>
      <c r="G44216" s="81"/>
      <c r="AU44216" s="25"/>
    </row>
    <row r="44217">
      <c r="D44217" s="10"/>
      <c r="E44217" s="10"/>
      <c r="G44217" s="81"/>
      <c r="AU44217" s="25"/>
    </row>
    <row r="44218">
      <c r="D44218" s="10"/>
      <c r="E44218" s="10"/>
      <c r="G44218" s="81"/>
      <c r="AU44218" s="25"/>
    </row>
    <row r="44219">
      <c r="D44219" s="10"/>
      <c r="E44219" s="10"/>
      <c r="G44219" s="81"/>
      <c r="AU44219" s="25"/>
    </row>
    <row r="44220">
      <c r="D44220" s="10"/>
      <c r="E44220" s="10"/>
      <c r="G44220" s="81"/>
      <c r="AU44220" s="25"/>
    </row>
    <row r="44221">
      <c r="D44221" s="10"/>
      <c r="E44221" s="10"/>
      <c r="G44221" s="81"/>
      <c r="AU44221" s="25"/>
    </row>
    <row r="44222">
      <c r="D44222" s="10"/>
      <c r="E44222" s="10"/>
      <c r="G44222" s="81"/>
      <c r="AU44222" s="25"/>
    </row>
    <row r="44223">
      <c r="D44223" s="10"/>
      <c r="E44223" s="10"/>
      <c r="G44223" s="81"/>
      <c r="AU44223" s="25"/>
    </row>
    <row r="44224">
      <c r="D44224" s="10"/>
      <c r="E44224" s="10"/>
      <c r="G44224" s="81"/>
      <c r="AU44224" s="25"/>
    </row>
    <row r="44225">
      <c r="D44225" s="10"/>
      <c r="E44225" s="10"/>
      <c r="G44225" s="81"/>
      <c r="AU44225" s="25"/>
    </row>
    <row r="44226">
      <c r="D44226" s="10"/>
      <c r="E44226" s="10"/>
      <c r="G44226" s="81"/>
      <c r="AU44226" s="25"/>
    </row>
    <row r="44227">
      <c r="D44227" s="10"/>
      <c r="E44227" s="10"/>
      <c r="G44227" s="81"/>
      <c r="AU44227" s="25"/>
    </row>
    <row r="44228">
      <c r="D44228" s="10"/>
      <c r="E44228" s="10"/>
      <c r="G44228" s="81"/>
      <c r="AU44228" s="25"/>
    </row>
    <row r="44229">
      <c r="D44229" s="10"/>
      <c r="E44229" s="10"/>
      <c r="G44229" s="81"/>
      <c r="AU44229" s="25"/>
    </row>
    <row r="44230">
      <c r="D44230" s="10"/>
      <c r="E44230" s="10"/>
      <c r="G44230" s="81"/>
      <c r="AU44230" s="25"/>
    </row>
    <row r="44231">
      <c r="D44231" s="10"/>
      <c r="E44231" s="10"/>
      <c r="G44231" s="81"/>
      <c r="AU44231" s="25"/>
    </row>
    <row r="44232">
      <c r="D44232" s="10"/>
      <c r="E44232" s="10"/>
      <c r="G44232" s="81"/>
      <c r="AU44232" s="25"/>
    </row>
    <row r="44233">
      <c r="D44233" s="10"/>
      <c r="E44233" s="10"/>
      <c r="G44233" s="81"/>
      <c r="AU44233" s="25"/>
    </row>
    <row r="44234">
      <c r="D44234" s="10"/>
      <c r="E44234" s="10"/>
      <c r="G44234" s="81"/>
      <c r="AU44234" s="25"/>
    </row>
    <row r="44235">
      <c r="D44235" s="10"/>
      <c r="E44235" s="10"/>
      <c r="G44235" s="81"/>
      <c r="AU44235" s="25"/>
    </row>
    <row r="44236">
      <c r="D44236" s="10"/>
      <c r="E44236" s="10"/>
      <c r="G44236" s="81"/>
      <c r="AU44236" s="25"/>
    </row>
    <row r="44237">
      <c r="D44237" s="10"/>
      <c r="E44237" s="10"/>
      <c r="G44237" s="81"/>
      <c r="AU44237" s="25"/>
    </row>
    <row r="44238">
      <c r="D44238" s="10"/>
      <c r="E44238" s="10"/>
      <c r="G44238" s="81"/>
      <c r="AU44238" s="25"/>
    </row>
    <row r="44239">
      <c r="D44239" s="10"/>
      <c r="E44239" s="10"/>
      <c r="G44239" s="81"/>
      <c r="AU44239" s="25"/>
    </row>
    <row r="44240">
      <c r="D44240" s="10"/>
      <c r="E44240" s="10"/>
      <c r="G44240" s="81"/>
      <c r="AU44240" s="25"/>
    </row>
    <row r="44241">
      <c r="D44241" s="10"/>
      <c r="E44241" s="10"/>
      <c r="G44241" s="81"/>
      <c r="AU44241" s="25"/>
    </row>
    <row r="44242">
      <c r="D44242" s="10"/>
      <c r="E44242" s="10"/>
      <c r="G44242" s="81"/>
      <c r="AU44242" s="25"/>
    </row>
    <row r="44243">
      <c r="D44243" s="10"/>
      <c r="E44243" s="10"/>
      <c r="G44243" s="81"/>
      <c r="AU44243" s="25"/>
    </row>
    <row r="44244">
      <c r="D44244" s="10"/>
      <c r="E44244" s="10"/>
      <c r="G44244" s="81"/>
      <c r="AU44244" s="25"/>
    </row>
    <row r="44245">
      <c r="D44245" s="10"/>
      <c r="E44245" s="10"/>
      <c r="G44245" s="81"/>
      <c r="AU44245" s="25"/>
    </row>
    <row r="44246">
      <c r="D44246" s="10"/>
      <c r="E44246" s="10"/>
      <c r="G44246" s="81"/>
      <c r="AU44246" s="25"/>
    </row>
    <row r="44247">
      <c r="D44247" s="10"/>
      <c r="E44247" s="10"/>
      <c r="G44247" s="81"/>
      <c r="AU44247" s="25"/>
    </row>
    <row r="44248">
      <c r="D44248" s="10"/>
      <c r="E44248" s="10"/>
      <c r="G44248" s="81"/>
      <c r="AU44248" s="25"/>
    </row>
    <row r="44249">
      <c r="D44249" s="10"/>
      <c r="E44249" s="10"/>
      <c r="G44249" s="81"/>
      <c r="AU44249" s="25"/>
    </row>
    <row r="44250">
      <c r="D44250" s="10"/>
      <c r="E44250" s="10"/>
      <c r="G44250" s="81"/>
      <c r="AU44250" s="25"/>
    </row>
    <row r="44251">
      <c r="D44251" s="10"/>
      <c r="E44251" s="10"/>
      <c r="G44251" s="81"/>
      <c r="AU44251" s="25"/>
    </row>
    <row r="44252">
      <c r="D44252" s="10"/>
      <c r="E44252" s="10"/>
      <c r="G44252" s="81"/>
      <c r="AU44252" s="25"/>
    </row>
    <row r="44253">
      <c r="D44253" s="10"/>
      <c r="E44253" s="10"/>
      <c r="G44253" s="81"/>
      <c r="AU44253" s="25"/>
    </row>
    <row r="44254">
      <c r="D44254" s="10"/>
      <c r="E44254" s="10"/>
      <c r="G44254" s="81"/>
      <c r="AU44254" s="25"/>
    </row>
    <row r="44255">
      <c r="D44255" s="10"/>
      <c r="E44255" s="10"/>
      <c r="G44255" s="81"/>
      <c r="AU44255" s="25"/>
    </row>
    <row r="44256">
      <c r="D44256" s="10"/>
      <c r="E44256" s="10"/>
      <c r="G44256" s="81"/>
      <c r="AU44256" s="25"/>
    </row>
    <row r="44257">
      <c r="D44257" s="10"/>
      <c r="E44257" s="10"/>
      <c r="G44257" s="81"/>
      <c r="AU44257" s="25"/>
    </row>
    <row r="44258">
      <c r="D44258" s="10"/>
      <c r="E44258" s="10"/>
      <c r="G44258" s="81"/>
      <c r="AU44258" s="25"/>
    </row>
    <row r="44259">
      <c r="D44259" s="10"/>
      <c r="E44259" s="10"/>
      <c r="G44259" s="81"/>
      <c r="AU44259" s="25"/>
    </row>
    <row r="44260">
      <c r="D44260" s="10"/>
      <c r="E44260" s="10"/>
      <c r="G44260" s="81"/>
      <c r="AU44260" s="25"/>
    </row>
    <row r="44261">
      <c r="D44261" s="10"/>
      <c r="E44261" s="10"/>
      <c r="G44261" s="81"/>
      <c r="AU44261" s="25"/>
    </row>
    <row r="44262">
      <c r="D44262" s="10"/>
      <c r="E44262" s="10"/>
      <c r="G44262" s="81"/>
      <c r="AU44262" s="25"/>
    </row>
    <row r="44263">
      <c r="D44263" s="10"/>
      <c r="E44263" s="10"/>
      <c r="G44263" s="81"/>
      <c r="AU44263" s="25"/>
    </row>
    <row r="44264">
      <c r="D44264" s="10"/>
      <c r="E44264" s="10"/>
      <c r="G44264" s="81"/>
      <c r="AU44264" s="25"/>
    </row>
    <row r="44265">
      <c r="D44265" s="10"/>
      <c r="E44265" s="10"/>
      <c r="G44265" s="81"/>
      <c r="AU44265" s="25"/>
    </row>
    <row r="44266">
      <c r="D44266" s="10"/>
      <c r="E44266" s="10"/>
      <c r="G44266" s="81"/>
      <c r="AU44266" s="25"/>
    </row>
    <row r="44267">
      <c r="D44267" s="10"/>
      <c r="E44267" s="10"/>
      <c r="G44267" s="81"/>
      <c r="AU44267" s="25"/>
    </row>
    <row r="44268">
      <c r="D44268" s="10"/>
      <c r="E44268" s="10"/>
      <c r="G44268" s="81"/>
      <c r="AU44268" s="25"/>
    </row>
    <row r="44269">
      <c r="D44269" s="10"/>
      <c r="E44269" s="10"/>
      <c r="G44269" s="81"/>
      <c r="AU44269" s="25"/>
    </row>
    <row r="44270">
      <c r="D44270" s="10"/>
      <c r="E44270" s="10"/>
      <c r="G44270" s="81"/>
      <c r="AU44270" s="25"/>
    </row>
    <row r="44271">
      <c r="D44271" s="10"/>
      <c r="E44271" s="10"/>
      <c r="G44271" s="81"/>
      <c r="AU44271" s="25"/>
    </row>
    <row r="44272">
      <c r="D44272" s="10"/>
      <c r="E44272" s="10"/>
      <c r="G44272" s="81"/>
      <c r="AU44272" s="25"/>
    </row>
    <row r="44273">
      <c r="D44273" s="10"/>
      <c r="E44273" s="10"/>
      <c r="G44273" s="81"/>
      <c r="AU44273" s="25"/>
    </row>
    <row r="44274">
      <c r="D44274" s="10"/>
      <c r="E44274" s="10"/>
      <c r="G44274" s="81"/>
      <c r="AU44274" s="25"/>
    </row>
    <row r="44275">
      <c r="D44275" s="10"/>
      <c r="E44275" s="10"/>
      <c r="G44275" s="81"/>
      <c r="AU44275" s="25"/>
    </row>
    <row r="44276">
      <c r="D44276" s="10"/>
      <c r="E44276" s="10"/>
      <c r="G44276" s="81"/>
      <c r="AU44276" s="25"/>
    </row>
    <row r="44277">
      <c r="D44277" s="10"/>
      <c r="E44277" s="10"/>
      <c r="G44277" s="81"/>
      <c r="AU44277" s="25"/>
    </row>
    <row r="44278">
      <c r="D44278" s="10"/>
      <c r="E44278" s="10"/>
      <c r="G44278" s="81"/>
      <c r="AU44278" s="25"/>
    </row>
    <row r="44279">
      <c r="D44279" s="10"/>
      <c r="E44279" s="10"/>
      <c r="G44279" s="81"/>
      <c r="AU44279" s="25"/>
    </row>
    <row r="44280">
      <c r="D44280" s="10"/>
      <c r="E44280" s="10"/>
      <c r="G44280" s="81"/>
      <c r="AU44280" s="25"/>
    </row>
    <row r="44281">
      <c r="D44281" s="10"/>
      <c r="E44281" s="10"/>
      <c r="G44281" s="81"/>
      <c r="AU44281" s="25"/>
    </row>
    <row r="44282">
      <c r="D44282" s="10"/>
      <c r="E44282" s="10"/>
      <c r="G44282" s="81"/>
      <c r="AU44282" s="25"/>
    </row>
    <row r="44283">
      <c r="D44283" s="10"/>
      <c r="E44283" s="10"/>
      <c r="G44283" s="81"/>
      <c r="AU44283" s="25"/>
    </row>
    <row r="44284">
      <c r="D44284" s="10"/>
      <c r="E44284" s="10"/>
      <c r="G44284" s="81"/>
      <c r="AU44284" s="25"/>
    </row>
    <row r="44285">
      <c r="D44285" s="10"/>
      <c r="E44285" s="10"/>
      <c r="G44285" s="81"/>
      <c r="AU44285" s="25"/>
    </row>
    <row r="44286">
      <c r="D44286" s="10"/>
      <c r="E44286" s="10"/>
      <c r="G44286" s="81"/>
      <c r="AU44286" s="25"/>
    </row>
    <row r="44287">
      <c r="D44287" s="10"/>
      <c r="E44287" s="10"/>
      <c r="G44287" s="81"/>
      <c r="AU44287" s="25"/>
    </row>
    <row r="44288">
      <c r="D44288" s="10"/>
      <c r="E44288" s="10"/>
      <c r="G44288" s="81"/>
      <c r="AU44288" s="25"/>
    </row>
    <row r="44289">
      <c r="D44289" s="10"/>
      <c r="E44289" s="10"/>
      <c r="G44289" s="81"/>
      <c r="AU44289" s="25"/>
    </row>
    <row r="44290">
      <c r="D44290" s="10"/>
      <c r="E44290" s="10"/>
      <c r="G44290" s="81"/>
      <c r="AU44290" s="25"/>
    </row>
    <row r="44291">
      <c r="D44291" s="10"/>
      <c r="E44291" s="10"/>
      <c r="G44291" s="81"/>
      <c r="AU44291" s="25"/>
    </row>
    <row r="44292">
      <c r="D44292" s="10"/>
      <c r="E44292" s="10"/>
      <c r="G44292" s="81"/>
      <c r="AU44292" s="25"/>
    </row>
    <row r="44293">
      <c r="D44293" s="10"/>
      <c r="E44293" s="10"/>
      <c r="G44293" s="81"/>
      <c r="AU44293" s="25"/>
    </row>
    <row r="44294">
      <c r="D44294" s="10"/>
      <c r="E44294" s="10"/>
      <c r="G44294" s="81"/>
      <c r="AU44294" s="25"/>
    </row>
    <row r="44295">
      <c r="D44295" s="10"/>
      <c r="E44295" s="10"/>
      <c r="G44295" s="81"/>
      <c r="AU44295" s="25"/>
    </row>
    <row r="44296">
      <c r="D44296" s="10"/>
      <c r="E44296" s="10"/>
      <c r="G44296" s="81"/>
      <c r="AU44296" s="25"/>
    </row>
    <row r="44297">
      <c r="D44297" s="10"/>
      <c r="E44297" s="10"/>
      <c r="G44297" s="81"/>
      <c r="AU44297" s="25"/>
    </row>
    <row r="44298">
      <c r="D44298" s="10"/>
      <c r="E44298" s="10"/>
      <c r="G44298" s="81"/>
      <c r="AU44298" s="25"/>
    </row>
    <row r="44299">
      <c r="D44299" s="10"/>
      <c r="E44299" s="10"/>
      <c r="G44299" s="81"/>
      <c r="AU44299" s="25"/>
    </row>
    <row r="44300">
      <c r="D44300" s="10"/>
      <c r="E44300" s="10"/>
      <c r="G44300" s="81"/>
      <c r="AU44300" s="25"/>
    </row>
    <row r="44301">
      <c r="D44301" s="10"/>
      <c r="E44301" s="10"/>
      <c r="G44301" s="81"/>
      <c r="AU44301" s="25"/>
    </row>
    <row r="44302">
      <c r="D44302" s="10"/>
      <c r="E44302" s="10"/>
      <c r="G44302" s="81"/>
      <c r="AU44302" s="25"/>
    </row>
    <row r="44303">
      <c r="D44303" s="10"/>
      <c r="E44303" s="10"/>
      <c r="G44303" s="81"/>
      <c r="AU44303" s="25"/>
    </row>
    <row r="44304">
      <c r="D44304" s="10"/>
      <c r="E44304" s="10"/>
      <c r="G44304" s="81"/>
      <c r="AU44304" s="25"/>
    </row>
    <row r="44305">
      <c r="D44305" s="10"/>
      <c r="E44305" s="10"/>
      <c r="G44305" s="81"/>
      <c r="AU44305" s="25"/>
    </row>
    <row r="44306">
      <c r="D44306" s="10"/>
      <c r="E44306" s="10"/>
      <c r="G44306" s="81"/>
      <c r="AU44306" s="25"/>
    </row>
    <row r="44307">
      <c r="D44307" s="10"/>
      <c r="E44307" s="10"/>
      <c r="G44307" s="81"/>
      <c r="AU44307" s="25"/>
    </row>
    <row r="44308">
      <c r="D44308" s="10"/>
      <c r="E44308" s="10"/>
      <c r="G44308" s="81"/>
      <c r="AU44308" s="25"/>
    </row>
    <row r="44309">
      <c r="D44309" s="10"/>
      <c r="E44309" s="10"/>
      <c r="G44309" s="81"/>
      <c r="AU44309" s="25"/>
    </row>
    <row r="44310">
      <c r="D44310" s="10"/>
      <c r="E44310" s="10"/>
      <c r="G44310" s="81"/>
      <c r="AU44310" s="25"/>
    </row>
    <row r="44311">
      <c r="D44311" s="10"/>
      <c r="E44311" s="10"/>
      <c r="G44311" s="81"/>
      <c r="AU44311" s="25"/>
    </row>
    <row r="44312">
      <c r="D44312" s="10"/>
      <c r="E44312" s="10"/>
      <c r="G44312" s="81"/>
      <c r="AU44312" s="25"/>
    </row>
    <row r="44313">
      <c r="D44313" s="10"/>
      <c r="E44313" s="10"/>
      <c r="G44313" s="81"/>
      <c r="AU44313" s="25"/>
    </row>
    <row r="44314">
      <c r="D44314" s="10"/>
      <c r="E44314" s="10"/>
      <c r="G44314" s="81"/>
      <c r="AU44314" s="25"/>
    </row>
    <row r="44315">
      <c r="D44315" s="10"/>
      <c r="E44315" s="10"/>
      <c r="G44315" s="81"/>
      <c r="AU44315" s="25"/>
    </row>
    <row r="44316">
      <c r="D44316" s="10"/>
      <c r="E44316" s="10"/>
      <c r="G44316" s="81"/>
      <c r="AU44316" s="25"/>
    </row>
    <row r="44317">
      <c r="D44317" s="10"/>
      <c r="E44317" s="10"/>
      <c r="G44317" s="81"/>
      <c r="AU44317" s="25"/>
    </row>
    <row r="44318">
      <c r="D44318" s="10"/>
      <c r="E44318" s="10"/>
      <c r="G44318" s="81"/>
      <c r="AU44318" s="25"/>
    </row>
    <row r="44319">
      <c r="D44319" s="10"/>
      <c r="E44319" s="10"/>
      <c r="G44319" s="81"/>
      <c r="AU44319" s="25"/>
    </row>
    <row r="44320">
      <c r="D44320" s="10"/>
      <c r="E44320" s="10"/>
      <c r="G44320" s="81"/>
      <c r="AU44320" s="25"/>
    </row>
    <row r="44321">
      <c r="D44321" s="10"/>
      <c r="E44321" s="10"/>
      <c r="G44321" s="81"/>
      <c r="AU44321" s="25"/>
    </row>
    <row r="44322">
      <c r="D44322" s="10"/>
      <c r="E44322" s="10"/>
      <c r="G44322" s="81"/>
      <c r="AU44322" s="25"/>
    </row>
    <row r="44323">
      <c r="D44323" s="10"/>
      <c r="E44323" s="10"/>
      <c r="G44323" s="81"/>
      <c r="AU44323" s="25"/>
    </row>
    <row r="44324">
      <c r="D44324" s="10"/>
      <c r="E44324" s="10"/>
      <c r="G44324" s="81"/>
      <c r="AU44324" s="25"/>
    </row>
    <row r="44325">
      <c r="D44325" s="10"/>
      <c r="E44325" s="10"/>
      <c r="G44325" s="81"/>
      <c r="AU44325" s="25"/>
    </row>
    <row r="44326">
      <c r="D44326" s="10"/>
      <c r="E44326" s="10"/>
      <c r="G44326" s="81"/>
      <c r="AU44326" s="25"/>
    </row>
    <row r="44327">
      <c r="D44327" s="10"/>
      <c r="E44327" s="10"/>
      <c r="G44327" s="81"/>
      <c r="AU44327" s="25"/>
    </row>
    <row r="44328">
      <c r="D44328" s="10"/>
      <c r="E44328" s="10"/>
      <c r="G44328" s="81"/>
      <c r="AU44328" s="25"/>
    </row>
    <row r="44329">
      <c r="D44329" s="10"/>
      <c r="E44329" s="10"/>
      <c r="G44329" s="81"/>
      <c r="AU44329" s="25"/>
    </row>
    <row r="44330">
      <c r="D44330" s="10"/>
      <c r="E44330" s="10"/>
      <c r="G44330" s="81"/>
      <c r="AU44330" s="25"/>
    </row>
    <row r="44331">
      <c r="D44331" s="10"/>
      <c r="E44331" s="10"/>
      <c r="G44331" s="81"/>
      <c r="AU44331" s="25"/>
    </row>
    <row r="44332">
      <c r="D44332" s="10"/>
      <c r="E44332" s="10"/>
      <c r="G44332" s="81"/>
      <c r="AU44332" s="25"/>
    </row>
    <row r="44333">
      <c r="D44333" s="10"/>
      <c r="E44333" s="10"/>
      <c r="G44333" s="81"/>
      <c r="AU44333" s="25"/>
    </row>
    <row r="44334">
      <c r="D44334" s="10"/>
      <c r="E44334" s="10"/>
      <c r="G44334" s="81"/>
      <c r="AU44334" s="25"/>
    </row>
    <row r="44335">
      <c r="D44335" s="10"/>
      <c r="E44335" s="10"/>
      <c r="G44335" s="81"/>
      <c r="AU44335" s="25"/>
    </row>
    <row r="44336">
      <c r="D44336" s="10"/>
      <c r="E44336" s="10"/>
      <c r="G44336" s="81"/>
      <c r="AU44336" s="25"/>
    </row>
    <row r="44337">
      <c r="D44337" s="10"/>
      <c r="E44337" s="10"/>
      <c r="G44337" s="81"/>
      <c r="AU44337" s="25"/>
    </row>
    <row r="44338">
      <c r="D44338" s="10"/>
      <c r="E44338" s="10"/>
      <c r="G44338" s="81"/>
      <c r="AU44338" s="25"/>
    </row>
    <row r="44339">
      <c r="D44339" s="10"/>
      <c r="E44339" s="10"/>
      <c r="G44339" s="81"/>
      <c r="AU44339" s="25"/>
    </row>
    <row r="44340">
      <c r="D44340" s="10"/>
      <c r="E44340" s="10"/>
      <c r="G44340" s="81"/>
      <c r="AU44340" s="25"/>
    </row>
    <row r="44341">
      <c r="D44341" s="10"/>
      <c r="E44341" s="10"/>
      <c r="G44341" s="81"/>
      <c r="AU44341" s="25"/>
    </row>
    <row r="44342">
      <c r="D44342" s="10"/>
      <c r="E44342" s="10"/>
      <c r="G44342" s="81"/>
      <c r="AU44342" s="25"/>
    </row>
    <row r="44343">
      <c r="D44343" s="10"/>
      <c r="E44343" s="10"/>
      <c r="G44343" s="81"/>
      <c r="AU44343" s="25"/>
    </row>
    <row r="44344">
      <c r="D44344" s="10"/>
      <c r="E44344" s="10"/>
      <c r="G44344" s="81"/>
      <c r="AU44344" s="25"/>
    </row>
    <row r="44345">
      <c r="D44345" s="10"/>
      <c r="E44345" s="10"/>
      <c r="G44345" s="81"/>
      <c r="AU44345" s="25"/>
    </row>
    <row r="44346">
      <c r="D44346" s="10"/>
      <c r="E44346" s="10"/>
      <c r="G44346" s="81"/>
      <c r="AU44346" s="25"/>
    </row>
    <row r="44347">
      <c r="D44347" s="10"/>
      <c r="E44347" s="10"/>
      <c r="G44347" s="81"/>
      <c r="AU44347" s="25"/>
    </row>
    <row r="44348">
      <c r="D44348" s="10"/>
      <c r="E44348" s="10"/>
      <c r="G44348" s="81"/>
      <c r="AU44348" s="25"/>
    </row>
    <row r="44349">
      <c r="D44349" s="10"/>
      <c r="E44349" s="10"/>
      <c r="G44349" s="81"/>
      <c r="AU44349" s="25"/>
    </row>
    <row r="44350">
      <c r="D44350" s="10"/>
      <c r="E44350" s="10"/>
      <c r="G44350" s="81"/>
      <c r="AU44350" s="25"/>
    </row>
    <row r="44351">
      <c r="D44351" s="10"/>
      <c r="E44351" s="10"/>
      <c r="G44351" s="81"/>
      <c r="AU44351" s="25"/>
    </row>
    <row r="44352">
      <c r="D44352" s="10"/>
      <c r="E44352" s="10"/>
      <c r="G44352" s="81"/>
      <c r="AU44352" s="25"/>
    </row>
    <row r="44353">
      <c r="D44353" s="10"/>
      <c r="E44353" s="10"/>
      <c r="G44353" s="81"/>
      <c r="AU44353" s="25"/>
    </row>
    <row r="44354">
      <c r="D44354" s="10"/>
      <c r="E44354" s="10"/>
      <c r="G44354" s="81"/>
      <c r="AU44354" s="25"/>
    </row>
    <row r="44355">
      <c r="D44355" s="10"/>
      <c r="E44355" s="10"/>
      <c r="G44355" s="81"/>
      <c r="AU44355" s="25"/>
    </row>
    <row r="44356">
      <c r="D44356" s="10"/>
      <c r="E44356" s="10"/>
      <c r="G44356" s="81"/>
      <c r="AU44356" s="25"/>
    </row>
    <row r="44357">
      <c r="D44357" s="10"/>
      <c r="E44357" s="10"/>
      <c r="G44357" s="81"/>
      <c r="AU44357" s="25"/>
    </row>
    <row r="44358">
      <c r="D44358" s="10"/>
      <c r="E44358" s="10"/>
      <c r="G44358" s="81"/>
      <c r="AU44358" s="25"/>
    </row>
    <row r="44359">
      <c r="D44359" s="10"/>
      <c r="E44359" s="10"/>
      <c r="G44359" s="81"/>
      <c r="AU44359" s="25"/>
    </row>
    <row r="44360">
      <c r="D44360" s="10"/>
      <c r="E44360" s="10"/>
      <c r="G44360" s="81"/>
      <c r="AU44360" s="25"/>
    </row>
    <row r="44361">
      <c r="D44361" s="10"/>
      <c r="E44361" s="10"/>
      <c r="G44361" s="81"/>
      <c r="AU44361" s="25"/>
    </row>
    <row r="44362">
      <c r="D44362" s="10"/>
      <c r="E44362" s="10"/>
      <c r="G44362" s="81"/>
      <c r="AU44362" s="25"/>
    </row>
    <row r="44363">
      <c r="D44363" s="10"/>
      <c r="E44363" s="10"/>
      <c r="G44363" s="81"/>
      <c r="AU44363" s="25"/>
    </row>
    <row r="44364">
      <c r="D44364" s="10"/>
      <c r="E44364" s="10"/>
      <c r="G44364" s="81"/>
      <c r="AU44364" s="25"/>
    </row>
    <row r="44365">
      <c r="D44365" s="10"/>
      <c r="E44365" s="10"/>
      <c r="G44365" s="81"/>
      <c r="AU44365" s="25"/>
    </row>
    <row r="44366">
      <c r="D44366" s="10"/>
      <c r="E44366" s="10"/>
      <c r="G44366" s="81"/>
      <c r="AU44366" s="25"/>
    </row>
    <row r="44367">
      <c r="D44367" s="10"/>
      <c r="E44367" s="10"/>
      <c r="G44367" s="81"/>
      <c r="AU44367" s="25"/>
    </row>
    <row r="44368">
      <c r="D44368" s="10"/>
      <c r="E44368" s="10"/>
      <c r="G44368" s="81"/>
      <c r="AU44368" s="25"/>
    </row>
    <row r="44369">
      <c r="D44369" s="10"/>
      <c r="E44369" s="10"/>
      <c r="G44369" s="81"/>
      <c r="AU44369" s="25"/>
    </row>
    <row r="44370">
      <c r="D44370" s="10"/>
      <c r="E44370" s="10"/>
      <c r="G44370" s="81"/>
      <c r="AU44370" s="25"/>
    </row>
    <row r="44371">
      <c r="D44371" s="10"/>
      <c r="E44371" s="10"/>
      <c r="G44371" s="81"/>
      <c r="AU44371" s="25"/>
    </row>
    <row r="44372">
      <c r="D44372" s="10"/>
      <c r="E44372" s="10"/>
      <c r="G44372" s="81"/>
      <c r="AU44372" s="25"/>
    </row>
    <row r="44373">
      <c r="D44373" s="10"/>
      <c r="E44373" s="10"/>
      <c r="G44373" s="81"/>
      <c r="AU44373" s="25"/>
    </row>
    <row r="44374">
      <c r="D44374" s="10"/>
      <c r="E44374" s="10"/>
      <c r="G44374" s="81"/>
      <c r="AU44374" s="25"/>
    </row>
    <row r="44375">
      <c r="D44375" s="10"/>
      <c r="E44375" s="10"/>
      <c r="G44375" s="81"/>
      <c r="AU44375" s="25"/>
    </row>
    <row r="44376">
      <c r="D44376" s="10"/>
      <c r="E44376" s="10"/>
      <c r="G44376" s="81"/>
      <c r="AU44376" s="25"/>
    </row>
    <row r="44377">
      <c r="D44377" s="10"/>
      <c r="E44377" s="10"/>
      <c r="G44377" s="81"/>
      <c r="AU44377" s="25"/>
    </row>
    <row r="44378">
      <c r="D44378" s="10"/>
      <c r="E44378" s="10"/>
      <c r="G44378" s="81"/>
      <c r="AU44378" s="25"/>
    </row>
    <row r="44379">
      <c r="D44379" s="10"/>
      <c r="E44379" s="10"/>
      <c r="G44379" s="81"/>
      <c r="AU44379" s="25"/>
    </row>
    <row r="44380">
      <c r="D44380" s="10"/>
      <c r="E44380" s="10"/>
      <c r="G44380" s="81"/>
      <c r="AU44380" s="25"/>
    </row>
    <row r="44381">
      <c r="D44381" s="10"/>
      <c r="E44381" s="10"/>
      <c r="G44381" s="81"/>
      <c r="AU44381" s="25"/>
    </row>
    <row r="44382">
      <c r="D44382" s="10"/>
      <c r="E44382" s="10"/>
      <c r="G44382" s="81"/>
      <c r="AU44382" s="25"/>
    </row>
    <row r="44383">
      <c r="D44383" s="10"/>
      <c r="E44383" s="10"/>
      <c r="G44383" s="81"/>
      <c r="AU44383" s="25"/>
    </row>
    <row r="44384">
      <c r="D44384" s="10"/>
      <c r="E44384" s="10"/>
      <c r="G44384" s="81"/>
      <c r="AU44384" s="25"/>
    </row>
    <row r="44385">
      <c r="D44385" s="10"/>
      <c r="E44385" s="10"/>
      <c r="G44385" s="81"/>
      <c r="AU44385" s="25"/>
    </row>
    <row r="44386">
      <c r="D44386" s="10"/>
      <c r="E44386" s="10"/>
      <c r="G44386" s="81"/>
      <c r="AU44386" s="25"/>
    </row>
    <row r="44387">
      <c r="D44387" s="10"/>
      <c r="E44387" s="10"/>
      <c r="G44387" s="81"/>
      <c r="AU44387" s="25"/>
    </row>
    <row r="44388">
      <c r="D44388" s="10"/>
      <c r="E44388" s="10"/>
      <c r="G44388" s="81"/>
      <c r="AU44388" s="25"/>
    </row>
    <row r="44389">
      <c r="D44389" s="10"/>
      <c r="E44389" s="10"/>
      <c r="G44389" s="81"/>
      <c r="AU44389" s="25"/>
    </row>
    <row r="44390">
      <c r="D44390" s="10"/>
      <c r="E44390" s="10"/>
      <c r="G44390" s="81"/>
      <c r="AU44390" s="25"/>
    </row>
    <row r="44391">
      <c r="D44391" s="10"/>
      <c r="E44391" s="10"/>
      <c r="G44391" s="81"/>
      <c r="AU44391" s="25"/>
    </row>
    <row r="44392">
      <c r="D44392" s="10"/>
      <c r="E44392" s="10"/>
      <c r="G44392" s="81"/>
      <c r="AU44392" s="25"/>
    </row>
    <row r="44393">
      <c r="D44393" s="10"/>
      <c r="E44393" s="10"/>
      <c r="G44393" s="81"/>
      <c r="AU44393" s="25"/>
    </row>
    <row r="44394">
      <c r="D44394" s="10"/>
      <c r="E44394" s="10"/>
      <c r="G44394" s="81"/>
      <c r="AU44394" s="25"/>
    </row>
    <row r="44395">
      <c r="D44395" s="10"/>
      <c r="E44395" s="10"/>
      <c r="G44395" s="81"/>
      <c r="AU44395" s="25"/>
    </row>
    <row r="44396">
      <c r="D44396" s="10"/>
      <c r="E44396" s="10"/>
      <c r="G44396" s="81"/>
      <c r="AU44396" s="25"/>
    </row>
    <row r="44397">
      <c r="D44397" s="10"/>
      <c r="E44397" s="10"/>
      <c r="G44397" s="81"/>
      <c r="AU44397" s="25"/>
    </row>
    <row r="44398">
      <c r="D44398" s="10"/>
      <c r="E44398" s="10"/>
      <c r="G44398" s="81"/>
      <c r="AU44398" s="25"/>
    </row>
    <row r="44399">
      <c r="D44399" s="10"/>
      <c r="E44399" s="10"/>
      <c r="G44399" s="81"/>
      <c r="AU44399" s="25"/>
    </row>
    <row r="44400">
      <c r="D44400" s="10"/>
      <c r="E44400" s="10"/>
      <c r="G44400" s="81"/>
      <c r="AU44400" s="25"/>
    </row>
    <row r="44401">
      <c r="D44401" s="10"/>
      <c r="E44401" s="10"/>
      <c r="G44401" s="81"/>
      <c r="AU44401" s="25"/>
    </row>
    <row r="44402">
      <c r="D44402" s="10"/>
      <c r="E44402" s="10"/>
      <c r="G44402" s="81"/>
      <c r="AU44402" s="25"/>
    </row>
    <row r="44403">
      <c r="D44403" s="10"/>
      <c r="E44403" s="10"/>
      <c r="G44403" s="81"/>
      <c r="AU44403" s="25"/>
    </row>
    <row r="44404">
      <c r="D44404" s="10"/>
      <c r="E44404" s="10"/>
      <c r="G44404" s="81"/>
      <c r="AU44404" s="25"/>
    </row>
    <row r="44405">
      <c r="D44405" s="10"/>
      <c r="E44405" s="10"/>
      <c r="G44405" s="81"/>
      <c r="AU44405" s="25"/>
    </row>
    <row r="44406">
      <c r="D44406" s="10"/>
      <c r="E44406" s="10"/>
      <c r="G44406" s="81"/>
      <c r="AU44406" s="25"/>
    </row>
    <row r="44407">
      <c r="D44407" s="10"/>
      <c r="E44407" s="10"/>
      <c r="G44407" s="81"/>
      <c r="AU44407" s="25"/>
    </row>
    <row r="44408">
      <c r="D44408" s="10"/>
      <c r="E44408" s="10"/>
      <c r="G44408" s="81"/>
      <c r="AU44408" s="25"/>
    </row>
    <row r="44409">
      <c r="D44409" s="10"/>
      <c r="E44409" s="10"/>
      <c r="G44409" s="81"/>
      <c r="AU44409" s="25"/>
    </row>
    <row r="44410">
      <c r="D44410" s="10"/>
      <c r="E44410" s="10"/>
      <c r="G44410" s="81"/>
      <c r="AU44410" s="25"/>
    </row>
    <row r="44411">
      <c r="D44411" s="10"/>
      <c r="E44411" s="10"/>
      <c r="G44411" s="81"/>
      <c r="AU44411" s="25"/>
    </row>
    <row r="44412">
      <c r="D44412" s="10"/>
      <c r="E44412" s="10"/>
      <c r="G44412" s="81"/>
      <c r="AU44412" s="25"/>
    </row>
    <row r="44413">
      <c r="D44413" s="10"/>
      <c r="E44413" s="10"/>
      <c r="G44413" s="81"/>
      <c r="AU44413" s="25"/>
    </row>
    <row r="44414">
      <c r="D44414" s="10"/>
      <c r="E44414" s="10"/>
      <c r="G44414" s="81"/>
      <c r="AU44414" s="25"/>
    </row>
    <row r="44415">
      <c r="D44415" s="10"/>
      <c r="E44415" s="10"/>
      <c r="G44415" s="81"/>
      <c r="AU44415" s="25"/>
    </row>
    <row r="44416">
      <c r="D44416" s="10"/>
      <c r="E44416" s="10"/>
      <c r="G44416" s="81"/>
      <c r="AU44416" s="25"/>
    </row>
    <row r="44417">
      <c r="D44417" s="10"/>
      <c r="E44417" s="10"/>
      <c r="G44417" s="81"/>
      <c r="AU44417" s="25"/>
    </row>
    <row r="44418">
      <c r="D44418" s="10"/>
      <c r="E44418" s="10"/>
      <c r="G44418" s="81"/>
      <c r="AU44418" s="25"/>
    </row>
    <row r="44419">
      <c r="D44419" s="10"/>
      <c r="E44419" s="10"/>
      <c r="G44419" s="81"/>
      <c r="AU44419" s="25"/>
    </row>
    <row r="44420">
      <c r="D44420" s="10"/>
      <c r="E44420" s="10"/>
      <c r="G44420" s="81"/>
      <c r="AU44420" s="25"/>
    </row>
    <row r="44421">
      <c r="D44421" s="10"/>
      <c r="E44421" s="10"/>
      <c r="G44421" s="81"/>
      <c r="AU44421" s="25"/>
    </row>
    <row r="44422">
      <c r="D44422" s="10"/>
      <c r="E44422" s="10"/>
      <c r="G44422" s="81"/>
      <c r="AU44422" s="25"/>
    </row>
    <row r="44423">
      <c r="D44423" s="10"/>
      <c r="E44423" s="10"/>
      <c r="G44423" s="81"/>
      <c r="AU44423" s="25"/>
    </row>
    <row r="44424">
      <c r="D44424" s="10"/>
      <c r="E44424" s="10"/>
      <c r="G44424" s="81"/>
      <c r="AU44424" s="25"/>
    </row>
    <row r="44425">
      <c r="D44425" s="10"/>
      <c r="E44425" s="10"/>
      <c r="G44425" s="81"/>
      <c r="AU44425" s="25"/>
    </row>
    <row r="44426">
      <c r="D44426" s="10"/>
      <c r="E44426" s="10"/>
      <c r="G44426" s="81"/>
      <c r="AU44426" s="25"/>
    </row>
    <row r="44427">
      <c r="D44427" s="10"/>
      <c r="E44427" s="10"/>
      <c r="G44427" s="81"/>
      <c r="AU44427" s="25"/>
    </row>
    <row r="44428">
      <c r="D44428" s="10"/>
      <c r="E44428" s="10"/>
      <c r="G44428" s="81"/>
      <c r="AU44428" s="25"/>
    </row>
    <row r="44429">
      <c r="D44429" s="10"/>
      <c r="E44429" s="10"/>
      <c r="G44429" s="81"/>
      <c r="AU44429" s="25"/>
    </row>
    <row r="44430">
      <c r="D44430" s="10"/>
      <c r="E44430" s="10"/>
      <c r="G44430" s="81"/>
      <c r="AU44430" s="25"/>
    </row>
    <row r="44431">
      <c r="D44431" s="10"/>
      <c r="E44431" s="10"/>
      <c r="G44431" s="81"/>
      <c r="AU44431" s="25"/>
    </row>
    <row r="44432">
      <c r="D44432" s="10"/>
      <c r="E44432" s="10"/>
      <c r="G44432" s="81"/>
      <c r="AU44432" s="25"/>
    </row>
    <row r="44433">
      <c r="D44433" s="10"/>
      <c r="E44433" s="10"/>
      <c r="G44433" s="81"/>
      <c r="AU44433" s="25"/>
    </row>
    <row r="44434">
      <c r="D44434" s="10"/>
      <c r="E44434" s="10"/>
      <c r="G44434" s="81"/>
      <c r="AU44434" s="25"/>
    </row>
    <row r="44435">
      <c r="D44435" s="10"/>
      <c r="E44435" s="10"/>
      <c r="G44435" s="81"/>
      <c r="AU44435" s="25"/>
    </row>
    <row r="44436">
      <c r="D44436" s="10"/>
      <c r="E44436" s="10"/>
      <c r="G44436" s="81"/>
      <c r="AU44436" s="25"/>
    </row>
    <row r="44437">
      <c r="D44437" s="10"/>
      <c r="E44437" s="10"/>
      <c r="G44437" s="81"/>
      <c r="AU44437" s="25"/>
    </row>
    <row r="44438">
      <c r="D44438" s="10"/>
      <c r="E44438" s="10"/>
      <c r="G44438" s="81"/>
      <c r="AU44438" s="25"/>
    </row>
    <row r="44439">
      <c r="D44439" s="10"/>
      <c r="E44439" s="10"/>
      <c r="G44439" s="81"/>
      <c r="AU44439" s="25"/>
    </row>
    <row r="44440">
      <c r="D44440" s="10"/>
      <c r="E44440" s="10"/>
      <c r="G44440" s="81"/>
      <c r="AU44440" s="25"/>
    </row>
    <row r="44441">
      <c r="D44441" s="10"/>
      <c r="E44441" s="10"/>
      <c r="G44441" s="81"/>
      <c r="AU44441" s="25"/>
    </row>
    <row r="44442">
      <c r="D44442" s="10"/>
      <c r="E44442" s="10"/>
      <c r="G44442" s="81"/>
      <c r="AU44442" s="25"/>
    </row>
    <row r="44443">
      <c r="D44443" s="10"/>
      <c r="E44443" s="10"/>
      <c r="G44443" s="81"/>
      <c r="AU44443" s="25"/>
    </row>
    <row r="44444">
      <c r="D44444" s="10"/>
      <c r="E44444" s="10"/>
      <c r="G44444" s="81"/>
      <c r="AU44444" s="25"/>
    </row>
    <row r="44445">
      <c r="D44445" s="10"/>
      <c r="E44445" s="10"/>
      <c r="G44445" s="81"/>
      <c r="AU44445" s="25"/>
    </row>
    <row r="44446">
      <c r="D44446" s="10"/>
      <c r="E44446" s="10"/>
      <c r="G44446" s="81"/>
      <c r="AU44446" s="25"/>
    </row>
    <row r="44447">
      <c r="D44447" s="10"/>
      <c r="E44447" s="10"/>
      <c r="G44447" s="81"/>
      <c r="AU44447" s="25"/>
    </row>
    <row r="44448">
      <c r="D44448" s="10"/>
      <c r="E44448" s="10"/>
      <c r="G44448" s="81"/>
      <c r="AU44448" s="25"/>
    </row>
    <row r="44449">
      <c r="D44449" s="10"/>
      <c r="E44449" s="10"/>
      <c r="G44449" s="81"/>
      <c r="AU44449" s="25"/>
    </row>
    <row r="44450">
      <c r="D44450" s="10"/>
      <c r="E44450" s="10"/>
      <c r="G44450" s="81"/>
      <c r="AU44450" s="25"/>
    </row>
    <row r="44451">
      <c r="D44451" s="10"/>
      <c r="E44451" s="10"/>
      <c r="G44451" s="81"/>
      <c r="AU44451" s="25"/>
    </row>
    <row r="44452">
      <c r="D44452" s="10"/>
      <c r="E44452" s="10"/>
      <c r="G44452" s="81"/>
      <c r="AU44452" s="25"/>
    </row>
    <row r="44453">
      <c r="D44453" s="10"/>
      <c r="E44453" s="10"/>
      <c r="G44453" s="81"/>
      <c r="AU44453" s="25"/>
    </row>
    <row r="44454">
      <c r="D44454" s="10"/>
      <c r="E44454" s="10"/>
      <c r="G44454" s="81"/>
      <c r="AU44454" s="25"/>
    </row>
    <row r="44455">
      <c r="D44455" s="10"/>
      <c r="E44455" s="10"/>
      <c r="G44455" s="81"/>
      <c r="AU44455" s="25"/>
    </row>
    <row r="44456">
      <c r="D44456" s="10"/>
      <c r="E44456" s="10"/>
      <c r="G44456" s="81"/>
      <c r="AU44456" s="25"/>
    </row>
    <row r="44457">
      <c r="D44457" s="10"/>
      <c r="E44457" s="10"/>
      <c r="G44457" s="81"/>
      <c r="AU44457" s="25"/>
    </row>
    <row r="44458">
      <c r="D44458" s="10"/>
      <c r="E44458" s="10"/>
      <c r="G44458" s="81"/>
      <c r="AU44458" s="25"/>
    </row>
    <row r="44459">
      <c r="D44459" s="10"/>
      <c r="E44459" s="10"/>
      <c r="G44459" s="81"/>
      <c r="AU44459" s="25"/>
    </row>
    <row r="44460">
      <c r="D44460" s="10"/>
      <c r="E44460" s="10"/>
      <c r="G44460" s="81"/>
      <c r="AU44460" s="25"/>
    </row>
    <row r="44461">
      <c r="D44461" s="10"/>
      <c r="E44461" s="10"/>
      <c r="G44461" s="81"/>
      <c r="AU44461" s="25"/>
    </row>
    <row r="44462">
      <c r="D44462" s="10"/>
      <c r="E44462" s="10"/>
      <c r="G44462" s="81"/>
      <c r="AU44462" s="25"/>
    </row>
    <row r="44463">
      <c r="D44463" s="10"/>
      <c r="E44463" s="10"/>
      <c r="G44463" s="81"/>
      <c r="AU44463" s="25"/>
    </row>
    <row r="44464">
      <c r="D44464" s="10"/>
      <c r="E44464" s="10"/>
      <c r="G44464" s="81"/>
      <c r="AU44464" s="25"/>
    </row>
    <row r="44465">
      <c r="D44465" s="10"/>
      <c r="E44465" s="10"/>
      <c r="G44465" s="81"/>
      <c r="AU44465" s="25"/>
    </row>
    <row r="44466">
      <c r="D44466" s="10"/>
      <c r="E44466" s="10"/>
      <c r="G44466" s="81"/>
      <c r="AU44466" s="25"/>
    </row>
    <row r="44467">
      <c r="D44467" s="10"/>
      <c r="E44467" s="10"/>
      <c r="G44467" s="81"/>
      <c r="AU44467" s="25"/>
    </row>
    <row r="44468">
      <c r="D44468" s="10"/>
      <c r="E44468" s="10"/>
      <c r="G44468" s="81"/>
      <c r="AU44468" s="25"/>
    </row>
    <row r="44469">
      <c r="D44469" s="10"/>
      <c r="E44469" s="10"/>
      <c r="G44469" s="81"/>
      <c r="AU44469" s="25"/>
    </row>
    <row r="44470">
      <c r="D44470" s="10"/>
      <c r="E44470" s="10"/>
      <c r="G44470" s="81"/>
      <c r="AU44470" s="25"/>
    </row>
    <row r="44471">
      <c r="D44471" s="10"/>
      <c r="E44471" s="10"/>
      <c r="G44471" s="81"/>
      <c r="AU44471" s="25"/>
    </row>
    <row r="44472">
      <c r="D44472" s="10"/>
      <c r="E44472" s="10"/>
      <c r="G44472" s="81"/>
      <c r="AU44472" s="25"/>
    </row>
    <row r="44473">
      <c r="D44473" s="10"/>
      <c r="E44473" s="10"/>
      <c r="G44473" s="81"/>
      <c r="AU44473" s="25"/>
    </row>
    <row r="44474">
      <c r="D44474" s="10"/>
      <c r="E44474" s="10"/>
      <c r="G44474" s="81"/>
      <c r="AU44474" s="25"/>
    </row>
    <row r="44475">
      <c r="D44475" s="10"/>
      <c r="E44475" s="10"/>
      <c r="G44475" s="81"/>
      <c r="AU44475" s="25"/>
    </row>
    <row r="44476">
      <c r="D44476" s="10"/>
      <c r="E44476" s="10"/>
      <c r="G44476" s="81"/>
      <c r="AU44476" s="25"/>
    </row>
    <row r="44477">
      <c r="D44477" s="10"/>
      <c r="E44477" s="10"/>
      <c r="G44477" s="81"/>
      <c r="AU44477" s="25"/>
    </row>
    <row r="44478">
      <c r="D44478" s="10"/>
      <c r="E44478" s="10"/>
      <c r="G44478" s="81"/>
      <c r="AU44478" s="25"/>
    </row>
    <row r="44479">
      <c r="D44479" s="10"/>
      <c r="E44479" s="10"/>
      <c r="G44479" s="81"/>
      <c r="AU44479" s="25"/>
    </row>
    <row r="44480">
      <c r="D44480" s="10"/>
      <c r="E44480" s="10"/>
      <c r="G44480" s="81"/>
      <c r="AU44480" s="25"/>
    </row>
    <row r="44481">
      <c r="D44481" s="10"/>
      <c r="E44481" s="10"/>
      <c r="G44481" s="81"/>
      <c r="AU44481" s="25"/>
    </row>
    <row r="44482">
      <c r="D44482" s="10"/>
      <c r="E44482" s="10"/>
      <c r="G44482" s="81"/>
      <c r="AU44482" s="25"/>
    </row>
    <row r="44483">
      <c r="D44483" s="10"/>
      <c r="E44483" s="10"/>
      <c r="G44483" s="81"/>
      <c r="AU44483" s="25"/>
    </row>
    <row r="44484">
      <c r="D44484" s="10"/>
      <c r="E44484" s="10"/>
      <c r="G44484" s="81"/>
      <c r="AU44484" s="25"/>
    </row>
    <row r="44485">
      <c r="D44485" s="10"/>
      <c r="E44485" s="10"/>
      <c r="G44485" s="81"/>
      <c r="AU44485" s="25"/>
    </row>
    <row r="44486">
      <c r="D44486" s="10"/>
      <c r="E44486" s="10"/>
      <c r="G44486" s="81"/>
      <c r="AU44486" s="25"/>
    </row>
    <row r="44487">
      <c r="D44487" s="10"/>
      <c r="E44487" s="10"/>
      <c r="G44487" s="81"/>
      <c r="AU44487" s="25"/>
    </row>
    <row r="44488">
      <c r="D44488" s="10"/>
      <c r="E44488" s="10"/>
      <c r="G44488" s="81"/>
      <c r="AU44488" s="25"/>
    </row>
    <row r="44489">
      <c r="D44489" s="10"/>
      <c r="E44489" s="10"/>
      <c r="G44489" s="81"/>
      <c r="AU44489" s="25"/>
    </row>
    <row r="44490">
      <c r="D44490" s="10"/>
      <c r="E44490" s="10"/>
      <c r="G44490" s="81"/>
      <c r="AU44490" s="25"/>
    </row>
    <row r="44491">
      <c r="D44491" s="10"/>
      <c r="E44491" s="10"/>
      <c r="G44491" s="81"/>
      <c r="AU44491" s="25"/>
    </row>
    <row r="44492">
      <c r="D44492" s="10"/>
      <c r="E44492" s="10"/>
      <c r="G44492" s="81"/>
      <c r="AU44492" s="25"/>
    </row>
    <row r="44493">
      <c r="D44493" s="10"/>
      <c r="E44493" s="10"/>
      <c r="G44493" s="81"/>
      <c r="AU44493" s="25"/>
    </row>
    <row r="44494">
      <c r="D44494" s="10"/>
      <c r="E44494" s="10"/>
      <c r="G44494" s="81"/>
      <c r="AU44494" s="25"/>
    </row>
    <row r="44495">
      <c r="D44495" s="10"/>
      <c r="E44495" s="10"/>
      <c r="G44495" s="81"/>
      <c r="AU44495" s="25"/>
    </row>
    <row r="44496">
      <c r="D44496" s="10"/>
      <c r="E44496" s="10"/>
      <c r="G44496" s="81"/>
      <c r="AU44496" s="25"/>
    </row>
    <row r="44497">
      <c r="D44497" s="10"/>
      <c r="E44497" s="10"/>
      <c r="G44497" s="81"/>
      <c r="AU44497" s="25"/>
    </row>
    <row r="44498">
      <c r="D44498" s="10"/>
      <c r="E44498" s="10"/>
      <c r="G44498" s="81"/>
      <c r="AU44498" s="25"/>
    </row>
    <row r="44499">
      <c r="D44499" s="10"/>
      <c r="E44499" s="10"/>
      <c r="G44499" s="81"/>
      <c r="AU44499" s="25"/>
    </row>
    <row r="44500">
      <c r="D44500" s="10"/>
      <c r="E44500" s="10"/>
      <c r="G44500" s="81"/>
      <c r="AU44500" s="25"/>
    </row>
    <row r="44501">
      <c r="D44501" s="10"/>
      <c r="E44501" s="10"/>
      <c r="G44501" s="81"/>
      <c r="AU44501" s="25"/>
    </row>
    <row r="44502">
      <c r="D44502" s="10"/>
      <c r="E44502" s="10"/>
      <c r="G44502" s="81"/>
      <c r="AU44502" s="25"/>
    </row>
    <row r="44503">
      <c r="D44503" s="10"/>
      <c r="E44503" s="10"/>
      <c r="G44503" s="81"/>
      <c r="AU44503" s="25"/>
    </row>
    <row r="44504">
      <c r="D44504" s="10"/>
      <c r="E44504" s="10"/>
      <c r="G44504" s="81"/>
      <c r="AU44504" s="25"/>
    </row>
    <row r="44505">
      <c r="D44505" s="10"/>
      <c r="E44505" s="10"/>
      <c r="G44505" s="81"/>
      <c r="AU44505" s="25"/>
    </row>
    <row r="44506">
      <c r="D44506" s="10"/>
      <c r="E44506" s="10"/>
      <c r="G44506" s="81"/>
      <c r="AU44506" s="25"/>
    </row>
    <row r="44507">
      <c r="D44507" s="10"/>
      <c r="E44507" s="10"/>
      <c r="G44507" s="81"/>
      <c r="AU44507" s="25"/>
    </row>
    <row r="44508">
      <c r="D44508" s="10"/>
      <c r="E44508" s="10"/>
      <c r="G44508" s="81"/>
      <c r="AU44508" s="25"/>
    </row>
    <row r="44509">
      <c r="D44509" s="10"/>
      <c r="E44509" s="10"/>
      <c r="G44509" s="81"/>
      <c r="AU44509" s="25"/>
    </row>
    <row r="44510">
      <c r="D44510" s="10"/>
      <c r="E44510" s="10"/>
      <c r="G44510" s="81"/>
      <c r="AU44510" s="25"/>
    </row>
    <row r="44511">
      <c r="D44511" s="10"/>
      <c r="E44511" s="10"/>
      <c r="G44511" s="81"/>
      <c r="AU44511" s="25"/>
    </row>
    <row r="44512">
      <c r="D44512" s="10"/>
      <c r="E44512" s="10"/>
      <c r="G44512" s="81"/>
      <c r="AU44512" s="25"/>
    </row>
    <row r="44513">
      <c r="D44513" s="10"/>
      <c r="E44513" s="10"/>
      <c r="G44513" s="81"/>
      <c r="AU44513" s="25"/>
    </row>
    <row r="44514">
      <c r="D44514" s="10"/>
      <c r="E44514" s="10"/>
      <c r="G44514" s="81"/>
      <c r="AU44514" s="25"/>
    </row>
    <row r="44515">
      <c r="D44515" s="10"/>
      <c r="E44515" s="10"/>
      <c r="G44515" s="81"/>
      <c r="AU44515" s="25"/>
    </row>
    <row r="44516">
      <c r="D44516" s="10"/>
      <c r="E44516" s="10"/>
      <c r="G44516" s="81"/>
      <c r="AU44516" s="25"/>
    </row>
    <row r="44517">
      <c r="D44517" s="10"/>
      <c r="E44517" s="10"/>
      <c r="G44517" s="81"/>
      <c r="AU44517" s="25"/>
    </row>
    <row r="44518">
      <c r="D44518" s="10"/>
      <c r="E44518" s="10"/>
      <c r="G44518" s="81"/>
      <c r="AU44518" s="25"/>
    </row>
    <row r="44519">
      <c r="D44519" s="10"/>
      <c r="E44519" s="10"/>
      <c r="G44519" s="81"/>
      <c r="AU44519" s="25"/>
    </row>
    <row r="44520">
      <c r="D44520" s="10"/>
      <c r="E44520" s="10"/>
      <c r="G44520" s="81"/>
      <c r="AU44520" s="25"/>
    </row>
    <row r="44521">
      <c r="D44521" s="10"/>
      <c r="E44521" s="10"/>
      <c r="G44521" s="81"/>
      <c r="AU44521" s="25"/>
    </row>
    <row r="44522">
      <c r="D44522" s="10"/>
      <c r="E44522" s="10"/>
      <c r="G44522" s="81"/>
      <c r="AU44522" s="25"/>
    </row>
    <row r="44523">
      <c r="D44523" s="10"/>
      <c r="E44523" s="10"/>
      <c r="G44523" s="81"/>
      <c r="AU44523" s="25"/>
    </row>
    <row r="44524">
      <c r="D44524" s="10"/>
      <c r="E44524" s="10"/>
      <c r="G44524" s="81"/>
      <c r="AU44524" s="25"/>
    </row>
    <row r="44525">
      <c r="D44525" s="10"/>
      <c r="E44525" s="10"/>
      <c r="G44525" s="81"/>
      <c r="AU44525" s="25"/>
    </row>
    <row r="44526">
      <c r="D44526" s="10"/>
      <c r="E44526" s="10"/>
      <c r="G44526" s="81"/>
      <c r="AU44526" s="25"/>
    </row>
    <row r="44527">
      <c r="D44527" s="10"/>
      <c r="E44527" s="10"/>
      <c r="G44527" s="81"/>
      <c r="AU44527" s="25"/>
    </row>
    <row r="44528">
      <c r="D44528" s="10"/>
      <c r="E44528" s="10"/>
      <c r="G44528" s="81"/>
      <c r="AU44528" s="25"/>
    </row>
    <row r="44529">
      <c r="D44529" s="10"/>
      <c r="E44529" s="10"/>
      <c r="G44529" s="81"/>
      <c r="AU44529" s="25"/>
    </row>
    <row r="44530">
      <c r="D44530" s="10"/>
      <c r="E44530" s="10"/>
      <c r="G44530" s="81"/>
      <c r="AU44530" s="25"/>
    </row>
    <row r="44531">
      <c r="D44531" s="10"/>
      <c r="E44531" s="10"/>
      <c r="G44531" s="81"/>
      <c r="AU44531" s="25"/>
    </row>
    <row r="44532">
      <c r="D44532" s="10"/>
      <c r="E44532" s="10"/>
      <c r="G44532" s="81"/>
      <c r="AU44532" s="25"/>
    </row>
    <row r="44533">
      <c r="D44533" s="10"/>
      <c r="E44533" s="10"/>
      <c r="G44533" s="81"/>
      <c r="AU44533" s="25"/>
    </row>
    <row r="44534">
      <c r="D44534" s="10"/>
      <c r="E44534" s="10"/>
      <c r="G44534" s="81"/>
      <c r="AU44534" s="25"/>
    </row>
    <row r="44535">
      <c r="D44535" s="10"/>
      <c r="E44535" s="10"/>
      <c r="G44535" s="81"/>
      <c r="AU44535" s="25"/>
    </row>
    <row r="44536">
      <c r="D44536" s="10"/>
      <c r="E44536" s="10"/>
      <c r="G44536" s="81"/>
      <c r="AU44536" s="25"/>
    </row>
    <row r="44537">
      <c r="D44537" s="10"/>
      <c r="E44537" s="10"/>
      <c r="G44537" s="81"/>
      <c r="AU44537" s="25"/>
    </row>
    <row r="44538">
      <c r="D44538" s="10"/>
      <c r="E44538" s="10"/>
      <c r="G44538" s="81"/>
      <c r="AU44538" s="25"/>
    </row>
    <row r="44539">
      <c r="D44539" s="10"/>
      <c r="E44539" s="10"/>
      <c r="G44539" s="81"/>
      <c r="AU44539" s="25"/>
    </row>
    <row r="44540">
      <c r="D44540" s="10"/>
      <c r="E44540" s="10"/>
      <c r="G44540" s="81"/>
      <c r="AU44540" s="25"/>
    </row>
    <row r="44541">
      <c r="D44541" s="10"/>
      <c r="E44541" s="10"/>
      <c r="G44541" s="81"/>
      <c r="AU44541" s="25"/>
    </row>
    <row r="44542">
      <c r="D44542" s="10"/>
      <c r="E44542" s="10"/>
      <c r="G44542" s="81"/>
      <c r="AU44542" s="25"/>
    </row>
    <row r="44543">
      <c r="D44543" s="10"/>
      <c r="E44543" s="10"/>
      <c r="G44543" s="81"/>
      <c r="AU44543" s="25"/>
    </row>
    <row r="44544">
      <c r="D44544" s="10"/>
      <c r="E44544" s="10"/>
      <c r="G44544" s="81"/>
      <c r="AU44544" s="25"/>
    </row>
    <row r="44545">
      <c r="D44545" s="10"/>
      <c r="E44545" s="10"/>
      <c r="G44545" s="81"/>
      <c r="AU44545" s="25"/>
    </row>
    <row r="44546">
      <c r="D44546" s="10"/>
      <c r="E44546" s="10"/>
      <c r="G44546" s="81"/>
      <c r="AU44546" s="25"/>
    </row>
    <row r="44547">
      <c r="D44547" s="10"/>
      <c r="E44547" s="10"/>
      <c r="G44547" s="81"/>
      <c r="AU44547" s="25"/>
    </row>
    <row r="44548">
      <c r="D44548" s="10"/>
      <c r="E44548" s="10"/>
      <c r="G44548" s="81"/>
      <c r="AU44548" s="25"/>
    </row>
    <row r="44549">
      <c r="D44549" s="10"/>
      <c r="E44549" s="10"/>
      <c r="G44549" s="81"/>
      <c r="AU44549" s="25"/>
    </row>
    <row r="44550">
      <c r="D44550" s="10"/>
      <c r="E44550" s="10"/>
      <c r="G44550" s="81"/>
      <c r="AU44550" s="25"/>
    </row>
    <row r="44551">
      <c r="D44551" s="10"/>
      <c r="E44551" s="10"/>
      <c r="G44551" s="81"/>
      <c r="AU44551" s="25"/>
    </row>
    <row r="44552">
      <c r="D44552" s="10"/>
      <c r="E44552" s="10"/>
      <c r="G44552" s="81"/>
      <c r="AU44552" s="25"/>
    </row>
    <row r="44553">
      <c r="D44553" s="10"/>
      <c r="E44553" s="10"/>
      <c r="G44553" s="81"/>
      <c r="AU44553" s="25"/>
    </row>
    <row r="44554">
      <c r="D44554" s="10"/>
      <c r="E44554" s="10"/>
      <c r="G44554" s="81"/>
      <c r="AU44554" s="25"/>
    </row>
    <row r="44555">
      <c r="D44555" s="10"/>
      <c r="E44555" s="10"/>
      <c r="G44555" s="81"/>
      <c r="AU44555" s="25"/>
    </row>
    <row r="44556">
      <c r="D44556" s="10"/>
      <c r="E44556" s="10"/>
      <c r="G44556" s="81"/>
      <c r="AU44556" s="25"/>
    </row>
    <row r="44557">
      <c r="D44557" s="10"/>
      <c r="E44557" s="10"/>
      <c r="G44557" s="81"/>
      <c r="AU44557" s="25"/>
    </row>
    <row r="44558">
      <c r="D44558" s="10"/>
      <c r="E44558" s="10"/>
      <c r="G44558" s="81"/>
      <c r="AU44558" s="25"/>
    </row>
    <row r="44559">
      <c r="D44559" s="10"/>
      <c r="E44559" s="10"/>
      <c r="G44559" s="81"/>
      <c r="AU44559" s="25"/>
    </row>
    <row r="44560">
      <c r="D44560" s="10"/>
      <c r="E44560" s="10"/>
      <c r="G44560" s="81"/>
      <c r="AU44560" s="25"/>
    </row>
    <row r="44561">
      <c r="D44561" s="10"/>
      <c r="E44561" s="10"/>
      <c r="G44561" s="81"/>
      <c r="AU44561" s="25"/>
    </row>
    <row r="44562">
      <c r="D44562" s="10"/>
      <c r="E44562" s="10"/>
      <c r="G44562" s="81"/>
      <c r="AU44562" s="25"/>
    </row>
    <row r="44563">
      <c r="D44563" s="10"/>
      <c r="E44563" s="10"/>
      <c r="G44563" s="81"/>
      <c r="AU44563" s="25"/>
    </row>
    <row r="44564">
      <c r="D44564" s="10"/>
      <c r="E44564" s="10"/>
      <c r="G44564" s="81"/>
      <c r="AU44564" s="25"/>
    </row>
    <row r="44565">
      <c r="D44565" s="10"/>
      <c r="E44565" s="10"/>
      <c r="G44565" s="81"/>
      <c r="AU44565" s="25"/>
    </row>
    <row r="44566">
      <c r="D44566" s="10"/>
      <c r="E44566" s="10"/>
      <c r="G44566" s="81"/>
      <c r="AU44566" s="25"/>
    </row>
    <row r="44567">
      <c r="D44567" s="10"/>
      <c r="E44567" s="10"/>
      <c r="G44567" s="81"/>
      <c r="AU44567" s="25"/>
    </row>
    <row r="44568">
      <c r="D44568" s="10"/>
      <c r="E44568" s="10"/>
      <c r="G44568" s="81"/>
      <c r="AU44568" s="25"/>
    </row>
    <row r="44569">
      <c r="D44569" s="10"/>
      <c r="E44569" s="10"/>
      <c r="G44569" s="81"/>
      <c r="AU44569" s="25"/>
    </row>
    <row r="44570">
      <c r="D44570" s="10"/>
      <c r="E44570" s="10"/>
      <c r="G44570" s="81"/>
      <c r="AU44570" s="25"/>
    </row>
    <row r="44571">
      <c r="D44571" s="10"/>
      <c r="E44571" s="10"/>
      <c r="G44571" s="81"/>
      <c r="AU44571" s="25"/>
    </row>
    <row r="44572">
      <c r="D44572" s="10"/>
      <c r="E44572" s="10"/>
      <c r="G44572" s="81"/>
      <c r="AU44572" s="25"/>
    </row>
    <row r="44573">
      <c r="D44573" s="10"/>
      <c r="E44573" s="10"/>
      <c r="G44573" s="81"/>
      <c r="AU44573" s="25"/>
    </row>
    <row r="44574">
      <c r="D44574" s="10"/>
      <c r="E44574" s="10"/>
      <c r="G44574" s="81"/>
      <c r="AU44574" s="25"/>
    </row>
    <row r="44575">
      <c r="D44575" s="10"/>
      <c r="E44575" s="10"/>
      <c r="G44575" s="81"/>
      <c r="AU44575" s="25"/>
    </row>
    <row r="44576">
      <c r="D44576" s="10"/>
      <c r="E44576" s="10"/>
      <c r="G44576" s="81"/>
      <c r="AU44576" s="25"/>
    </row>
    <row r="44577">
      <c r="D44577" s="10"/>
      <c r="E44577" s="10"/>
      <c r="G44577" s="81"/>
      <c r="AU44577" s="25"/>
    </row>
    <row r="44578">
      <c r="D44578" s="10"/>
      <c r="E44578" s="10"/>
      <c r="G44578" s="81"/>
      <c r="AU44578" s="25"/>
    </row>
    <row r="44579">
      <c r="D44579" s="10"/>
      <c r="E44579" s="10"/>
      <c r="G44579" s="81"/>
      <c r="AU44579" s="25"/>
    </row>
    <row r="44580">
      <c r="D44580" s="10"/>
      <c r="E44580" s="10"/>
      <c r="G44580" s="81"/>
      <c r="AU44580" s="25"/>
    </row>
    <row r="44581">
      <c r="D44581" s="10"/>
      <c r="E44581" s="10"/>
      <c r="G44581" s="81"/>
      <c r="AU44581" s="25"/>
    </row>
    <row r="44582">
      <c r="D44582" s="10"/>
      <c r="E44582" s="10"/>
      <c r="G44582" s="81"/>
      <c r="AU44582" s="25"/>
    </row>
    <row r="44583">
      <c r="D44583" s="10"/>
      <c r="E44583" s="10"/>
      <c r="G44583" s="81"/>
      <c r="AU44583" s="25"/>
    </row>
    <row r="44584">
      <c r="D44584" s="10"/>
      <c r="E44584" s="10"/>
      <c r="G44584" s="81"/>
      <c r="AU44584" s="25"/>
    </row>
    <row r="44585">
      <c r="D44585" s="10"/>
      <c r="E44585" s="10"/>
      <c r="G44585" s="81"/>
      <c r="AU44585" s="25"/>
    </row>
    <row r="44586">
      <c r="D44586" s="10"/>
      <c r="E44586" s="10"/>
      <c r="G44586" s="81"/>
      <c r="AU44586" s="25"/>
    </row>
    <row r="44587">
      <c r="D44587" s="10"/>
      <c r="E44587" s="10"/>
      <c r="G44587" s="81"/>
      <c r="AU44587" s="25"/>
    </row>
    <row r="44588">
      <c r="D44588" s="10"/>
      <c r="E44588" s="10"/>
      <c r="G44588" s="81"/>
      <c r="AU44588" s="25"/>
    </row>
    <row r="44589">
      <c r="D44589" s="10"/>
      <c r="E44589" s="10"/>
      <c r="G44589" s="81"/>
      <c r="AU44589" s="25"/>
    </row>
    <row r="44590">
      <c r="D44590" s="10"/>
      <c r="E44590" s="10"/>
      <c r="G44590" s="81"/>
      <c r="AU44590" s="25"/>
    </row>
    <row r="44591">
      <c r="D44591" s="10"/>
      <c r="E44591" s="10"/>
      <c r="G44591" s="81"/>
      <c r="AU44591" s="25"/>
    </row>
    <row r="44592">
      <c r="D44592" s="10"/>
      <c r="E44592" s="10"/>
      <c r="G44592" s="81"/>
      <c r="AU44592" s="25"/>
    </row>
    <row r="44593">
      <c r="D44593" s="10"/>
      <c r="E44593" s="10"/>
      <c r="G44593" s="81"/>
      <c r="AU44593" s="25"/>
    </row>
    <row r="44594">
      <c r="D44594" s="10"/>
      <c r="E44594" s="10"/>
      <c r="G44594" s="81"/>
      <c r="AU44594" s="25"/>
    </row>
    <row r="44595">
      <c r="D44595" s="10"/>
      <c r="E44595" s="10"/>
      <c r="G44595" s="81"/>
      <c r="AU44595" s="25"/>
    </row>
    <row r="44596">
      <c r="D44596" s="10"/>
      <c r="E44596" s="10"/>
      <c r="G44596" s="81"/>
      <c r="AU44596" s="25"/>
    </row>
    <row r="44597">
      <c r="D44597" s="10"/>
      <c r="E44597" s="10"/>
      <c r="G44597" s="81"/>
      <c r="AU44597" s="25"/>
    </row>
    <row r="44598">
      <c r="D44598" s="10"/>
      <c r="E44598" s="10"/>
      <c r="G44598" s="81"/>
      <c r="AU44598" s="25"/>
    </row>
    <row r="44599">
      <c r="D44599" s="10"/>
      <c r="E44599" s="10"/>
      <c r="G44599" s="81"/>
      <c r="AU44599" s="25"/>
    </row>
    <row r="44600">
      <c r="D44600" s="10"/>
      <c r="E44600" s="10"/>
      <c r="G44600" s="81"/>
      <c r="AU44600" s="25"/>
    </row>
    <row r="44601">
      <c r="D44601" s="10"/>
      <c r="E44601" s="10"/>
      <c r="G44601" s="81"/>
      <c r="AU44601" s="25"/>
    </row>
    <row r="44602">
      <c r="D44602" s="10"/>
      <c r="E44602" s="10"/>
      <c r="G44602" s="81"/>
      <c r="AU44602" s="25"/>
    </row>
    <row r="44603">
      <c r="D44603" s="10"/>
      <c r="E44603" s="10"/>
      <c r="G44603" s="81"/>
      <c r="AU44603" s="25"/>
    </row>
    <row r="44604">
      <c r="D44604" s="10"/>
      <c r="E44604" s="10"/>
      <c r="G44604" s="81"/>
      <c r="AU44604" s="25"/>
    </row>
    <row r="44605">
      <c r="D44605" s="10"/>
      <c r="E44605" s="10"/>
      <c r="G44605" s="81"/>
      <c r="AU44605" s="25"/>
    </row>
    <row r="44606">
      <c r="D44606" s="10"/>
      <c r="E44606" s="10"/>
      <c r="G44606" s="81"/>
      <c r="AU44606" s="25"/>
    </row>
    <row r="44607">
      <c r="D44607" s="10"/>
      <c r="E44607" s="10"/>
      <c r="G44607" s="81"/>
      <c r="AU44607" s="25"/>
    </row>
    <row r="44608">
      <c r="D44608" s="10"/>
      <c r="E44608" s="10"/>
      <c r="G44608" s="81"/>
      <c r="AU44608" s="25"/>
    </row>
    <row r="44609">
      <c r="D44609" s="10"/>
      <c r="E44609" s="10"/>
      <c r="G44609" s="81"/>
      <c r="AU44609" s="25"/>
    </row>
    <row r="44610">
      <c r="D44610" s="10"/>
      <c r="E44610" s="10"/>
      <c r="G44610" s="81"/>
      <c r="AU44610" s="25"/>
    </row>
    <row r="44611">
      <c r="D44611" s="10"/>
      <c r="E44611" s="10"/>
      <c r="G44611" s="81"/>
      <c r="AU44611" s="25"/>
    </row>
    <row r="44612">
      <c r="D44612" s="10"/>
      <c r="E44612" s="10"/>
      <c r="G44612" s="81"/>
      <c r="AU44612" s="25"/>
    </row>
    <row r="44613">
      <c r="D44613" s="10"/>
      <c r="E44613" s="10"/>
      <c r="G44613" s="81"/>
      <c r="AU44613" s="25"/>
    </row>
    <row r="44614">
      <c r="D44614" s="10"/>
      <c r="E44614" s="10"/>
      <c r="G44614" s="81"/>
      <c r="AU44614" s="25"/>
    </row>
    <row r="44615">
      <c r="D44615" s="10"/>
      <c r="E44615" s="10"/>
      <c r="G44615" s="81"/>
      <c r="AU44615" s="25"/>
    </row>
    <row r="44616">
      <c r="D44616" s="10"/>
      <c r="E44616" s="10"/>
      <c r="G44616" s="81"/>
      <c r="AU44616" s="25"/>
    </row>
    <row r="44617">
      <c r="D44617" s="10"/>
      <c r="E44617" s="10"/>
      <c r="G44617" s="81"/>
      <c r="AU44617" s="25"/>
    </row>
    <row r="44618">
      <c r="D44618" s="10"/>
      <c r="E44618" s="10"/>
      <c r="G44618" s="81"/>
      <c r="AU44618" s="25"/>
    </row>
    <row r="44619">
      <c r="D44619" s="10"/>
      <c r="E44619" s="10"/>
      <c r="G44619" s="81"/>
      <c r="AU44619" s="25"/>
    </row>
    <row r="44620">
      <c r="D44620" s="10"/>
      <c r="E44620" s="10"/>
      <c r="G44620" s="81"/>
      <c r="AU44620" s="25"/>
    </row>
    <row r="44621">
      <c r="D44621" s="10"/>
      <c r="E44621" s="10"/>
      <c r="G44621" s="81"/>
      <c r="AU44621" s="25"/>
    </row>
    <row r="44622">
      <c r="D44622" s="10"/>
      <c r="E44622" s="10"/>
      <c r="G44622" s="81"/>
      <c r="AU44622" s="25"/>
    </row>
    <row r="44623">
      <c r="D44623" s="10"/>
      <c r="E44623" s="10"/>
      <c r="G44623" s="81"/>
      <c r="AU44623" s="25"/>
    </row>
    <row r="44624">
      <c r="D44624" s="10"/>
      <c r="E44624" s="10"/>
      <c r="G44624" s="81"/>
      <c r="AU44624" s="25"/>
    </row>
    <row r="44625">
      <c r="D44625" s="10"/>
      <c r="E44625" s="10"/>
      <c r="G44625" s="81"/>
      <c r="AU44625" s="25"/>
    </row>
    <row r="44626">
      <c r="D44626" s="10"/>
      <c r="E44626" s="10"/>
      <c r="G44626" s="81"/>
      <c r="AU44626" s="25"/>
    </row>
    <row r="44627">
      <c r="D44627" s="10"/>
      <c r="E44627" s="10"/>
      <c r="G44627" s="81"/>
      <c r="AU44627" s="25"/>
    </row>
    <row r="44628">
      <c r="D44628" s="10"/>
      <c r="E44628" s="10"/>
      <c r="G44628" s="81"/>
      <c r="AU44628" s="25"/>
    </row>
    <row r="44629">
      <c r="D44629" s="10"/>
      <c r="E44629" s="10"/>
      <c r="G44629" s="81"/>
      <c r="AU44629" s="25"/>
    </row>
    <row r="44630">
      <c r="D44630" s="10"/>
      <c r="E44630" s="10"/>
      <c r="G44630" s="81"/>
      <c r="AU44630" s="25"/>
    </row>
    <row r="44631">
      <c r="D44631" s="10"/>
      <c r="E44631" s="10"/>
      <c r="G44631" s="81"/>
      <c r="AU44631" s="25"/>
    </row>
    <row r="44632">
      <c r="D44632" s="10"/>
      <c r="E44632" s="10"/>
      <c r="G44632" s="81"/>
      <c r="AU44632" s="25"/>
    </row>
    <row r="44633">
      <c r="D44633" s="10"/>
      <c r="E44633" s="10"/>
      <c r="G44633" s="81"/>
      <c r="AU44633" s="25"/>
    </row>
    <row r="44634">
      <c r="D44634" s="10"/>
      <c r="E44634" s="10"/>
      <c r="G44634" s="81"/>
      <c r="AU44634" s="25"/>
    </row>
    <row r="44635">
      <c r="D44635" s="10"/>
      <c r="E44635" s="10"/>
      <c r="G44635" s="81"/>
      <c r="AU44635" s="25"/>
    </row>
    <row r="44636">
      <c r="D44636" s="10"/>
      <c r="E44636" s="10"/>
      <c r="G44636" s="81"/>
      <c r="AU44636" s="25"/>
    </row>
    <row r="44637">
      <c r="D44637" s="10"/>
      <c r="E44637" s="10"/>
      <c r="G44637" s="81"/>
      <c r="AU44637" s="25"/>
    </row>
    <row r="44638">
      <c r="D44638" s="10"/>
      <c r="E44638" s="10"/>
      <c r="G44638" s="81"/>
      <c r="AU44638" s="25"/>
    </row>
    <row r="44639">
      <c r="D44639" s="10"/>
      <c r="E44639" s="10"/>
      <c r="G44639" s="81"/>
      <c r="AU44639" s="25"/>
    </row>
    <row r="44640">
      <c r="D44640" s="10"/>
      <c r="E44640" s="10"/>
      <c r="G44640" s="81"/>
      <c r="AU44640" s="25"/>
    </row>
    <row r="44641">
      <c r="D44641" s="10"/>
      <c r="E44641" s="10"/>
      <c r="G44641" s="81"/>
      <c r="AU44641" s="25"/>
    </row>
    <row r="44642">
      <c r="D44642" s="10"/>
      <c r="E44642" s="10"/>
      <c r="G44642" s="81"/>
      <c r="AU44642" s="25"/>
    </row>
    <row r="44643">
      <c r="D44643" s="10"/>
      <c r="E44643" s="10"/>
      <c r="G44643" s="81"/>
      <c r="AU44643" s="25"/>
    </row>
    <row r="44644">
      <c r="D44644" s="10"/>
      <c r="E44644" s="10"/>
      <c r="G44644" s="81"/>
      <c r="AU44644" s="25"/>
    </row>
    <row r="44645">
      <c r="D44645" s="10"/>
      <c r="E44645" s="10"/>
      <c r="G44645" s="81"/>
      <c r="AU44645" s="25"/>
    </row>
    <row r="44646">
      <c r="D44646" s="10"/>
      <c r="E44646" s="10"/>
      <c r="G44646" s="81"/>
      <c r="AU44646" s="25"/>
    </row>
    <row r="44647">
      <c r="D44647" s="10"/>
      <c r="E44647" s="10"/>
      <c r="G44647" s="81"/>
      <c r="AU44647" s="25"/>
    </row>
    <row r="44648">
      <c r="D44648" s="10"/>
      <c r="E44648" s="10"/>
      <c r="G44648" s="81"/>
      <c r="AU44648" s="25"/>
    </row>
    <row r="44649">
      <c r="D44649" s="10"/>
      <c r="E44649" s="10"/>
      <c r="G44649" s="81"/>
      <c r="AU44649" s="25"/>
    </row>
    <row r="44650">
      <c r="D44650" s="10"/>
      <c r="E44650" s="10"/>
      <c r="G44650" s="81"/>
      <c r="AU44650" s="25"/>
    </row>
    <row r="44651">
      <c r="D44651" s="10"/>
      <c r="E44651" s="10"/>
      <c r="G44651" s="81"/>
      <c r="AU44651" s="25"/>
    </row>
    <row r="44652">
      <c r="D44652" s="10"/>
      <c r="E44652" s="10"/>
      <c r="G44652" s="81"/>
      <c r="AU44652" s="25"/>
    </row>
    <row r="44653">
      <c r="D44653" s="10"/>
      <c r="E44653" s="10"/>
      <c r="G44653" s="81"/>
      <c r="AU44653" s="25"/>
    </row>
    <row r="44654">
      <c r="D44654" s="10"/>
      <c r="E44654" s="10"/>
      <c r="G44654" s="81"/>
      <c r="AU44654" s="25"/>
    </row>
    <row r="44655">
      <c r="D44655" s="10"/>
      <c r="E44655" s="10"/>
      <c r="G44655" s="81"/>
      <c r="AU44655" s="25"/>
    </row>
    <row r="44656">
      <c r="D44656" s="10"/>
      <c r="E44656" s="10"/>
      <c r="G44656" s="81"/>
      <c r="AU44656" s="25"/>
    </row>
    <row r="44657">
      <c r="D44657" s="10"/>
      <c r="E44657" s="10"/>
      <c r="G44657" s="81"/>
      <c r="AU44657" s="25"/>
    </row>
    <row r="44658">
      <c r="D44658" s="10"/>
      <c r="E44658" s="10"/>
      <c r="G44658" s="81"/>
      <c r="AU44658" s="25"/>
    </row>
    <row r="44659">
      <c r="D44659" s="10"/>
      <c r="E44659" s="10"/>
      <c r="G44659" s="81"/>
      <c r="AU44659" s="25"/>
    </row>
    <row r="44660">
      <c r="D44660" s="10"/>
      <c r="E44660" s="10"/>
      <c r="G44660" s="81"/>
      <c r="AU44660" s="25"/>
    </row>
    <row r="44661">
      <c r="D44661" s="10"/>
      <c r="E44661" s="10"/>
      <c r="G44661" s="81"/>
      <c r="AU44661" s="25"/>
    </row>
    <row r="44662">
      <c r="D44662" s="10"/>
      <c r="E44662" s="10"/>
      <c r="G44662" s="81"/>
      <c r="AU44662" s="25"/>
    </row>
    <row r="44663">
      <c r="D44663" s="10"/>
      <c r="E44663" s="10"/>
      <c r="G44663" s="81"/>
      <c r="AU44663" s="25"/>
    </row>
    <row r="44664">
      <c r="D44664" s="10"/>
      <c r="E44664" s="10"/>
      <c r="G44664" s="81"/>
      <c r="AU44664" s="25"/>
    </row>
    <row r="44665">
      <c r="D44665" s="10"/>
      <c r="E44665" s="10"/>
      <c r="G44665" s="81"/>
      <c r="AU44665" s="25"/>
    </row>
    <row r="44666">
      <c r="D44666" s="10"/>
      <c r="E44666" s="10"/>
      <c r="G44666" s="81"/>
      <c r="AU44666" s="25"/>
    </row>
    <row r="44667">
      <c r="D44667" s="10"/>
      <c r="E44667" s="10"/>
      <c r="G44667" s="81"/>
      <c r="AU44667" s="25"/>
    </row>
    <row r="44668">
      <c r="D44668" s="10"/>
      <c r="E44668" s="10"/>
      <c r="G44668" s="81"/>
      <c r="AU44668" s="25"/>
    </row>
    <row r="44669">
      <c r="D44669" s="10"/>
      <c r="E44669" s="10"/>
      <c r="G44669" s="81"/>
      <c r="AU44669" s="25"/>
    </row>
    <row r="44670">
      <c r="D44670" s="10"/>
      <c r="E44670" s="10"/>
      <c r="G44670" s="81"/>
      <c r="AU44670" s="25"/>
    </row>
    <row r="44671">
      <c r="D44671" s="10"/>
      <c r="E44671" s="10"/>
      <c r="G44671" s="81"/>
      <c r="AU44671" s="25"/>
    </row>
    <row r="44672">
      <c r="D44672" s="10"/>
      <c r="E44672" s="10"/>
      <c r="G44672" s="81"/>
      <c r="AU44672" s="25"/>
    </row>
    <row r="44673">
      <c r="D44673" s="10"/>
      <c r="E44673" s="10"/>
      <c r="G44673" s="81"/>
      <c r="AU44673" s="25"/>
    </row>
    <row r="44674">
      <c r="D44674" s="10"/>
      <c r="E44674" s="10"/>
      <c r="G44674" s="81"/>
      <c r="AU44674" s="25"/>
    </row>
    <row r="44675">
      <c r="D44675" s="10"/>
      <c r="E44675" s="10"/>
      <c r="G44675" s="81"/>
      <c r="AU44675" s="25"/>
    </row>
    <row r="44676">
      <c r="D44676" s="10"/>
      <c r="E44676" s="10"/>
      <c r="G44676" s="81"/>
      <c r="AU44676" s="25"/>
    </row>
    <row r="44677">
      <c r="D44677" s="10"/>
      <c r="E44677" s="10"/>
      <c r="G44677" s="81"/>
      <c r="AU44677" s="25"/>
    </row>
    <row r="44678">
      <c r="D44678" s="10"/>
      <c r="E44678" s="10"/>
      <c r="G44678" s="81"/>
      <c r="AU44678" s="25"/>
    </row>
    <row r="44679">
      <c r="D44679" s="10"/>
      <c r="E44679" s="10"/>
      <c r="G44679" s="81"/>
      <c r="AU44679" s="25"/>
    </row>
    <row r="44680">
      <c r="D44680" s="10"/>
      <c r="E44680" s="10"/>
      <c r="G44680" s="81"/>
      <c r="AU44680" s="25"/>
    </row>
    <row r="44681">
      <c r="D44681" s="10"/>
      <c r="E44681" s="10"/>
      <c r="G44681" s="81"/>
      <c r="AU44681" s="25"/>
    </row>
    <row r="44682">
      <c r="D44682" s="10"/>
      <c r="E44682" s="10"/>
      <c r="G44682" s="81"/>
      <c r="AU44682" s="25"/>
    </row>
    <row r="44683">
      <c r="D44683" s="10"/>
      <c r="E44683" s="10"/>
      <c r="G44683" s="81"/>
      <c r="AU44683" s="25"/>
    </row>
    <row r="44684">
      <c r="D44684" s="10"/>
      <c r="E44684" s="10"/>
      <c r="G44684" s="81"/>
      <c r="AU44684" s="25"/>
    </row>
    <row r="44685">
      <c r="D44685" s="10"/>
      <c r="E44685" s="10"/>
      <c r="G44685" s="81"/>
      <c r="AU44685" s="25"/>
    </row>
    <row r="44686">
      <c r="D44686" s="10"/>
      <c r="E44686" s="10"/>
      <c r="G44686" s="81"/>
      <c r="AU44686" s="25"/>
    </row>
    <row r="44687">
      <c r="D44687" s="10"/>
      <c r="E44687" s="10"/>
      <c r="G44687" s="81"/>
      <c r="AU44687" s="25"/>
    </row>
    <row r="44688">
      <c r="D44688" s="10"/>
      <c r="E44688" s="10"/>
      <c r="G44688" s="81"/>
      <c r="AU44688" s="25"/>
    </row>
    <row r="44689">
      <c r="D44689" s="10"/>
      <c r="E44689" s="10"/>
      <c r="G44689" s="81"/>
      <c r="AU44689" s="25"/>
    </row>
    <row r="44690">
      <c r="D44690" s="10"/>
      <c r="E44690" s="10"/>
      <c r="G44690" s="81"/>
      <c r="AU44690" s="25"/>
    </row>
    <row r="44691">
      <c r="D44691" s="10"/>
      <c r="E44691" s="10"/>
      <c r="G44691" s="81"/>
      <c r="AU44691" s="25"/>
    </row>
    <row r="44692">
      <c r="D44692" s="10"/>
      <c r="E44692" s="10"/>
      <c r="G44692" s="81"/>
      <c r="AU44692" s="25"/>
    </row>
    <row r="44693">
      <c r="D44693" s="10"/>
      <c r="E44693" s="10"/>
      <c r="G44693" s="81"/>
      <c r="AU44693" s="25"/>
    </row>
    <row r="44694">
      <c r="D44694" s="10"/>
      <c r="E44694" s="10"/>
      <c r="G44694" s="81"/>
      <c r="AU44694" s="25"/>
    </row>
    <row r="44695">
      <c r="D44695" s="10"/>
      <c r="E44695" s="10"/>
      <c r="G44695" s="81"/>
      <c r="AU44695" s="25"/>
    </row>
    <row r="44696">
      <c r="D44696" s="10"/>
      <c r="E44696" s="10"/>
      <c r="G44696" s="81"/>
      <c r="AU44696" s="25"/>
    </row>
    <row r="44697">
      <c r="D44697" s="10"/>
      <c r="E44697" s="10"/>
      <c r="G44697" s="81"/>
      <c r="AU44697" s="25"/>
    </row>
    <row r="44698">
      <c r="D44698" s="10"/>
      <c r="E44698" s="10"/>
      <c r="G44698" s="81"/>
      <c r="AU44698" s="25"/>
    </row>
    <row r="44699">
      <c r="D44699" s="10"/>
      <c r="E44699" s="10"/>
      <c r="G44699" s="81"/>
      <c r="AU44699" s="25"/>
    </row>
    <row r="44700">
      <c r="D44700" s="10"/>
      <c r="E44700" s="10"/>
      <c r="G44700" s="81"/>
      <c r="AU44700" s="25"/>
    </row>
    <row r="44701">
      <c r="D44701" s="10"/>
      <c r="E44701" s="10"/>
      <c r="G44701" s="81"/>
      <c r="AU44701" s="25"/>
    </row>
    <row r="44702">
      <c r="D44702" s="10"/>
      <c r="E44702" s="10"/>
      <c r="G44702" s="81"/>
      <c r="AU44702" s="25"/>
    </row>
    <row r="44703">
      <c r="D44703" s="10"/>
      <c r="E44703" s="10"/>
      <c r="G44703" s="81"/>
      <c r="AU44703" s="25"/>
    </row>
    <row r="44704">
      <c r="D44704" s="10"/>
      <c r="E44704" s="10"/>
      <c r="G44704" s="81"/>
      <c r="AU44704" s="25"/>
    </row>
    <row r="44705">
      <c r="D44705" s="10"/>
      <c r="E44705" s="10"/>
      <c r="G44705" s="81"/>
      <c r="AU44705" s="25"/>
    </row>
    <row r="44706">
      <c r="D44706" s="10"/>
      <c r="E44706" s="10"/>
      <c r="G44706" s="81"/>
      <c r="AU44706" s="25"/>
    </row>
    <row r="44707">
      <c r="D44707" s="10"/>
      <c r="E44707" s="10"/>
      <c r="G44707" s="81"/>
      <c r="AU44707" s="25"/>
    </row>
    <row r="44708">
      <c r="D44708" s="10"/>
      <c r="E44708" s="10"/>
      <c r="G44708" s="81"/>
      <c r="AU44708" s="25"/>
    </row>
    <row r="44709">
      <c r="D44709" s="10"/>
      <c r="E44709" s="10"/>
      <c r="G44709" s="81"/>
      <c r="AU44709" s="25"/>
    </row>
    <row r="44710">
      <c r="D44710" s="10"/>
      <c r="E44710" s="10"/>
      <c r="G44710" s="81"/>
      <c r="AU44710" s="25"/>
    </row>
    <row r="44711">
      <c r="D44711" s="10"/>
      <c r="E44711" s="10"/>
      <c r="G44711" s="81"/>
      <c r="AU44711" s="25"/>
    </row>
    <row r="44712">
      <c r="D44712" s="10"/>
      <c r="E44712" s="10"/>
      <c r="G44712" s="81"/>
      <c r="AU44712" s="25"/>
    </row>
    <row r="44713">
      <c r="D44713" s="10"/>
      <c r="E44713" s="10"/>
      <c r="G44713" s="81"/>
      <c r="AU44713" s="25"/>
    </row>
    <row r="44714">
      <c r="D44714" s="10"/>
      <c r="E44714" s="10"/>
      <c r="G44714" s="81"/>
      <c r="AU44714" s="25"/>
    </row>
    <row r="44715">
      <c r="D44715" s="10"/>
      <c r="E44715" s="10"/>
      <c r="G44715" s="81"/>
      <c r="AU44715" s="25"/>
    </row>
    <row r="44716">
      <c r="D44716" s="10"/>
      <c r="E44716" s="10"/>
      <c r="G44716" s="81"/>
      <c r="AU44716" s="25"/>
    </row>
    <row r="44717">
      <c r="D44717" s="10"/>
      <c r="E44717" s="10"/>
      <c r="G44717" s="81"/>
      <c r="AU44717" s="25"/>
    </row>
    <row r="44718">
      <c r="D44718" s="10"/>
      <c r="E44718" s="10"/>
      <c r="G44718" s="81"/>
      <c r="AU44718" s="25"/>
    </row>
    <row r="44719">
      <c r="D44719" s="10"/>
      <c r="E44719" s="10"/>
      <c r="G44719" s="81"/>
      <c r="AU44719" s="25"/>
    </row>
    <row r="44720">
      <c r="D44720" s="10"/>
      <c r="E44720" s="10"/>
      <c r="G44720" s="81"/>
      <c r="AU44720" s="25"/>
    </row>
    <row r="44721">
      <c r="D44721" s="10"/>
      <c r="E44721" s="10"/>
      <c r="G44721" s="81"/>
      <c r="AU44721" s="25"/>
    </row>
    <row r="44722">
      <c r="D44722" s="10"/>
      <c r="E44722" s="10"/>
      <c r="G44722" s="81"/>
      <c r="AU44722" s="25"/>
    </row>
    <row r="44723">
      <c r="D44723" s="10"/>
      <c r="E44723" s="10"/>
      <c r="G44723" s="81"/>
      <c r="AU44723" s="25"/>
    </row>
    <row r="44724">
      <c r="D44724" s="10"/>
      <c r="E44724" s="10"/>
      <c r="G44724" s="81"/>
      <c r="AU44724" s="25"/>
    </row>
    <row r="44725">
      <c r="D44725" s="10"/>
      <c r="E44725" s="10"/>
      <c r="G44725" s="81"/>
      <c r="AU44725" s="25"/>
    </row>
    <row r="44726">
      <c r="D44726" s="10"/>
      <c r="E44726" s="10"/>
      <c r="G44726" s="81"/>
      <c r="AU44726" s="25"/>
    </row>
    <row r="44727">
      <c r="D44727" s="10"/>
      <c r="E44727" s="10"/>
      <c r="G44727" s="81"/>
      <c r="AU44727" s="25"/>
    </row>
    <row r="44728">
      <c r="D44728" s="10"/>
      <c r="E44728" s="10"/>
      <c r="G44728" s="81"/>
      <c r="AU44728" s="25"/>
    </row>
    <row r="44729">
      <c r="D44729" s="10"/>
      <c r="E44729" s="10"/>
      <c r="G44729" s="81"/>
      <c r="AU44729" s="25"/>
    </row>
    <row r="44730">
      <c r="D44730" s="10"/>
      <c r="E44730" s="10"/>
      <c r="G44730" s="81"/>
      <c r="AU44730" s="25"/>
    </row>
    <row r="44731">
      <c r="D44731" s="10"/>
      <c r="E44731" s="10"/>
      <c r="G44731" s="81"/>
      <c r="AU44731" s="25"/>
    </row>
    <row r="44732">
      <c r="D44732" s="10"/>
      <c r="E44732" s="10"/>
      <c r="G44732" s="81"/>
      <c r="AU44732" s="25"/>
    </row>
    <row r="44733">
      <c r="D44733" s="10"/>
      <c r="E44733" s="10"/>
      <c r="G44733" s="81"/>
      <c r="AU44733" s="25"/>
    </row>
    <row r="44734">
      <c r="D44734" s="10"/>
      <c r="E44734" s="10"/>
      <c r="G44734" s="81"/>
      <c r="AU44734" s="25"/>
    </row>
    <row r="44735">
      <c r="D44735" s="10"/>
      <c r="E44735" s="10"/>
      <c r="G44735" s="81"/>
      <c r="AU44735" s="25"/>
    </row>
    <row r="44736">
      <c r="D44736" s="10"/>
      <c r="E44736" s="10"/>
      <c r="G44736" s="81"/>
      <c r="AU44736" s="25"/>
    </row>
    <row r="44737">
      <c r="D44737" s="10"/>
      <c r="E44737" s="10"/>
      <c r="G44737" s="81"/>
      <c r="AU44737" s="25"/>
    </row>
    <row r="44738">
      <c r="D44738" s="10"/>
      <c r="E44738" s="10"/>
      <c r="G44738" s="81"/>
      <c r="AU44738" s="25"/>
    </row>
    <row r="44739">
      <c r="D44739" s="10"/>
      <c r="E44739" s="10"/>
      <c r="G44739" s="81"/>
      <c r="AU44739" s="25"/>
    </row>
    <row r="44740">
      <c r="D44740" s="10"/>
      <c r="E44740" s="10"/>
      <c r="G44740" s="81"/>
      <c r="AU44740" s="25"/>
    </row>
    <row r="44741">
      <c r="D44741" s="10"/>
      <c r="E44741" s="10"/>
      <c r="G44741" s="81"/>
      <c r="AU44741" s="25"/>
    </row>
    <row r="44742">
      <c r="D44742" s="10"/>
      <c r="E44742" s="10"/>
      <c r="G44742" s="81"/>
      <c r="AU44742" s="25"/>
    </row>
    <row r="44743">
      <c r="D44743" s="10"/>
      <c r="E44743" s="10"/>
      <c r="G44743" s="81"/>
      <c r="AU44743" s="25"/>
    </row>
    <row r="44744">
      <c r="D44744" s="10"/>
      <c r="E44744" s="10"/>
      <c r="G44744" s="81"/>
      <c r="AU44744" s="25"/>
    </row>
    <row r="44745">
      <c r="D44745" s="10"/>
      <c r="E44745" s="10"/>
      <c r="G44745" s="81"/>
      <c r="AU44745" s="25"/>
    </row>
    <row r="44746">
      <c r="D44746" s="10"/>
      <c r="E44746" s="10"/>
      <c r="G44746" s="81"/>
      <c r="AU44746" s="25"/>
    </row>
    <row r="44747">
      <c r="D44747" s="10"/>
      <c r="E44747" s="10"/>
      <c r="G44747" s="81"/>
      <c r="AU44747" s="25"/>
    </row>
    <row r="44748">
      <c r="D44748" s="10"/>
      <c r="E44748" s="10"/>
      <c r="G44748" s="81"/>
      <c r="AU44748" s="25"/>
    </row>
    <row r="44749">
      <c r="D44749" s="10"/>
      <c r="E44749" s="10"/>
      <c r="G44749" s="81"/>
      <c r="AU44749" s="25"/>
    </row>
    <row r="44750">
      <c r="D44750" s="10"/>
      <c r="E44750" s="10"/>
      <c r="G44750" s="81"/>
      <c r="AU44750" s="25"/>
    </row>
    <row r="44751">
      <c r="D44751" s="10"/>
      <c r="E44751" s="10"/>
      <c r="G44751" s="81"/>
      <c r="AU44751" s="25"/>
    </row>
    <row r="44752">
      <c r="D44752" s="10"/>
      <c r="E44752" s="10"/>
      <c r="G44752" s="81"/>
      <c r="AU44752" s="25"/>
    </row>
    <row r="44753">
      <c r="D44753" s="10"/>
      <c r="E44753" s="10"/>
      <c r="G44753" s="81"/>
      <c r="AU44753" s="25"/>
    </row>
    <row r="44754">
      <c r="D44754" s="10"/>
      <c r="E44754" s="10"/>
      <c r="G44754" s="81"/>
      <c r="AU44754" s="25"/>
    </row>
    <row r="44755">
      <c r="D44755" s="10"/>
      <c r="E44755" s="10"/>
      <c r="G44755" s="81"/>
      <c r="AU44755" s="25"/>
    </row>
    <row r="44756">
      <c r="D44756" s="10"/>
      <c r="E44756" s="10"/>
      <c r="G44756" s="81"/>
      <c r="AU44756" s="25"/>
    </row>
    <row r="44757">
      <c r="D44757" s="10"/>
      <c r="E44757" s="10"/>
      <c r="G44757" s="81"/>
      <c r="AU44757" s="25"/>
    </row>
    <row r="44758">
      <c r="D44758" s="10"/>
      <c r="E44758" s="10"/>
      <c r="G44758" s="81"/>
      <c r="AU44758" s="25"/>
    </row>
    <row r="44759">
      <c r="D44759" s="10"/>
      <c r="E44759" s="10"/>
      <c r="G44759" s="81"/>
      <c r="AU44759" s="25"/>
    </row>
    <row r="44760">
      <c r="D44760" s="10"/>
      <c r="E44760" s="10"/>
      <c r="G44760" s="81"/>
      <c r="AU44760" s="25"/>
    </row>
    <row r="44761">
      <c r="D44761" s="10"/>
      <c r="E44761" s="10"/>
      <c r="G44761" s="81"/>
      <c r="AU44761" s="25"/>
    </row>
    <row r="44762">
      <c r="D44762" s="10"/>
      <c r="E44762" s="10"/>
      <c r="G44762" s="81"/>
      <c r="AU44762" s="25"/>
    </row>
    <row r="44763">
      <c r="D44763" s="10"/>
      <c r="E44763" s="10"/>
      <c r="G44763" s="81"/>
      <c r="AU44763" s="25"/>
    </row>
    <row r="44764">
      <c r="D44764" s="10"/>
      <c r="E44764" s="10"/>
      <c r="G44764" s="81"/>
      <c r="AU44764" s="25"/>
    </row>
    <row r="44765">
      <c r="D44765" s="10"/>
      <c r="E44765" s="10"/>
      <c r="G44765" s="81"/>
      <c r="AU44765" s="25"/>
    </row>
    <row r="44766">
      <c r="D44766" s="10"/>
      <c r="E44766" s="10"/>
      <c r="G44766" s="81"/>
      <c r="AU44766" s="25"/>
    </row>
    <row r="44767">
      <c r="D44767" s="10"/>
      <c r="E44767" s="10"/>
      <c r="G44767" s="81"/>
      <c r="AU44767" s="25"/>
    </row>
    <row r="44768">
      <c r="D44768" s="10"/>
      <c r="E44768" s="10"/>
      <c r="G44768" s="81"/>
      <c r="AU44768" s="25"/>
    </row>
    <row r="44769">
      <c r="D44769" s="10"/>
      <c r="E44769" s="10"/>
      <c r="G44769" s="81"/>
      <c r="AU44769" s="25"/>
    </row>
    <row r="44770">
      <c r="D44770" s="10"/>
      <c r="E44770" s="10"/>
      <c r="G44770" s="81"/>
      <c r="AU44770" s="25"/>
    </row>
    <row r="44771">
      <c r="D44771" s="10"/>
      <c r="E44771" s="10"/>
      <c r="G44771" s="81"/>
      <c r="AU44771" s="25"/>
    </row>
    <row r="44772">
      <c r="D44772" s="10"/>
      <c r="E44772" s="10"/>
      <c r="G44772" s="81"/>
      <c r="AU44772" s="25"/>
    </row>
    <row r="44773">
      <c r="D44773" s="10"/>
      <c r="E44773" s="10"/>
      <c r="G44773" s="81"/>
      <c r="AU44773" s="25"/>
    </row>
    <row r="44774">
      <c r="D44774" s="10"/>
      <c r="E44774" s="10"/>
      <c r="G44774" s="81"/>
      <c r="AU44774" s="25"/>
    </row>
    <row r="44775">
      <c r="D44775" s="10"/>
      <c r="E44775" s="10"/>
      <c r="G44775" s="81"/>
      <c r="AU44775" s="25"/>
    </row>
    <row r="44776">
      <c r="D44776" s="10"/>
      <c r="E44776" s="10"/>
      <c r="G44776" s="81"/>
      <c r="AU44776" s="25"/>
    </row>
    <row r="44777">
      <c r="D44777" s="10"/>
      <c r="E44777" s="10"/>
      <c r="G44777" s="81"/>
      <c r="AU44777" s="25"/>
    </row>
    <row r="44778">
      <c r="D44778" s="10"/>
      <c r="E44778" s="10"/>
      <c r="G44778" s="81"/>
      <c r="AU44778" s="25"/>
    </row>
    <row r="44779">
      <c r="D44779" s="10"/>
      <c r="E44779" s="10"/>
      <c r="G44779" s="81"/>
      <c r="AU44779" s="25"/>
    </row>
    <row r="44780">
      <c r="D44780" s="10"/>
      <c r="E44780" s="10"/>
      <c r="G44780" s="81"/>
      <c r="AU44780" s="25"/>
    </row>
    <row r="44781">
      <c r="D44781" s="10"/>
      <c r="E44781" s="10"/>
      <c r="G44781" s="81"/>
      <c r="AU44781" s="25"/>
    </row>
    <row r="44782">
      <c r="D44782" s="10"/>
      <c r="E44782" s="10"/>
      <c r="G44782" s="81"/>
      <c r="AU44782" s="25"/>
    </row>
    <row r="44783">
      <c r="D44783" s="10"/>
      <c r="E44783" s="10"/>
      <c r="G44783" s="81"/>
      <c r="AU44783" s="25"/>
    </row>
    <row r="44784">
      <c r="D44784" s="10"/>
      <c r="E44784" s="10"/>
      <c r="G44784" s="81"/>
      <c r="AU44784" s="25"/>
    </row>
    <row r="44785">
      <c r="D44785" s="10"/>
      <c r="E44785" s="10"/>
      <c r="G44785" s="81"/>
      <c r="AU44785" s="25"/>
    </row>
    <row r="44786">
      <c r="D44786" s="10"/>
      <c r="E44786" s="10"/>
      <c r="G44786" s="81"/>
      <c r="AU44786" s="25"/>
    </row>
    <row r="44787">
      <c r="D44787" s="10"/>
      <c r="E44787" s="10"/>
      <c r="G44787" s="81"/>
      <c r="AU44787" s="25"/>
    </row>
    <row r="44788">
      <c r="D44788" s="10"/>
      <c r="E44788" s="10"/>
      <c r="G44788" s="81"/>
      <c r="AU44788" s="25"/>
    </row>
    <row r="44789">
      <c r="D44789" s="10"/>
      <c r="E44789" s="10"/>
      <c r="G44789" s="81"/>
      <c r="AU44789" s="25"/>
    </row>
    <row r="44790">
      <c r="D44790" s="10"/>
      <c r="E44790" s="10"/>
      <c r="G44790" s="81"/>
      <c r="AU44790" s="25"/>
    </row>
    <row r="44791">
      <c r="D44791" s="10"/>
      <c r="E44791" s="10"/>
      <c r="G44791" s="81"/>
      <c r="AU44791" s="25"/>
    </row>
    <row r="44792">
      <c r="D44792" s="10"/>
      <c r="E44792" s="10"/>
      <c r="G44792" s="81"/>
      <c r="AU44792" s="25"/>
    </row>
    <row r="44793">
      <c r="D44793" s="10"/>
      <c r="E44793" s="10"/>
      <c r="G44793" s="81"/>
      <c r="AU44793" s="25"/>
    </row>
    <row r="44794">
      <c r="D44794" s="10"/>
      <c r="E44794" s="10"/>
      <c r="G44794" s="81"/>
      <c r="AU44794" s="25"/>
    </row>
    <row r="44795">
      <c r="D44795" s="10"/>
      <c r="E44795" s="10"/>
      <c r="G44795" s="81"/>
      <c r="AU44795" s="25"/>
    </row>
    <row r="44796">
      <c r="D44796" s="10"/>
      <c r="E44796" s="10"/>
      <c r="G44796" s="81"/>
      <c r="AU44796" s="25"/>
    </row>
    <row r="44797">
      <c r="D44797" s="10"/>
      <c r="E44797" s="10"/>
      <c r="G44797" s="81"/>
      <c r="AU44797" s="25"/>
    </row>
    <row r="44798">
      <c r="D44798" s="10"/>
      <c r="E44798" s="10"/>
      <c r="G44798" s="81"/>
      <c r="AU44798" s="25"/>
    </row>
    <row r="44799">
      <c r="D44799" s="10"/>
      <c r="E44799" s="10"/>
      <c r="G44799" s="81"/>
      <c r="AU44799" s="25"/>
    </row>
    <row r="44800">
      <c r="D44800" s="10"/>
      <c r="E44800" s="10"/>
      <c r="G44800" s="81"/>
      <c r="AU44800" s="25"/>
    </row>
    <row r="44801">
      <c r="D44801" s="10"/>
      <c r="E44801" s="10"/>
      <c r="G44801" s="81"/>
      <c r="AU44801" s="25"/>
    </row>
    <row r="44802">
      <c r="D44802" s="10"/>
      <c r="E44802" s="10"/>
      <c r="G44802" s="81"/>
      <c r="AU44802" s="25"/>
    </row>
    <row r="44803">
      <c r="D44803" s="10"/>
      <c r="E44803" s="10"/>
      <c r="G44803" s="81"/>
      <c r="AU44803" s="25"/>
    </row>
    <row r="44804">
      <c r="D44804" s="10"/>
      <c r="E44804" s="10"/>
      <c r="G44804" s="81"/>
      <c r="AU44804" s="25"/>
    </row>
    <row r="44805">
      <c r="D44805" s="10"/>
      <c r="E44805" s="10"/>
      <c r="G44805" s="81"/>
      <c r="AU44805" s="25"/>
    </row>
    <row r="44806">
      <c r="D44806" s="10"/>
      <c r="E44806" s="10"/>
      <c r="G44806" s="81"/>
      <c r="AU44806" s="25"/>
    </row>
    <row r="44807">
      <c r="D44807" s="10"/>
      <c r="E44807" s="10"/>
      <c r="G44807" s="81"/>
      <c r="AU44807" s="25"/>
    </row>
    <row r="44808">
      <c r="D44808" s="10"/>
      <c r="E44808" s="10"/>
      <c r="G44808" s="81"/>
      <c r="AU44808" s="25"/>
    </row>
    <row r="44809">
      <c r="D44809" s="10"/>
      <c r="E44809" s="10"/>
      <c r="G44809" s="81"/>
      <c r="AU44809" s="25"/>
    </row>
    <row r="44810">
      <c r="D44810" s="10"/>
      <c r="E44810" s="10"/>
      <c r="G44810" s="81"/>
      <c r="AU44810" s="25"/>
    </row>
    <row r="44811">
      <c r="D44811" s="10"/>
      <c r="E44811" s="10"/>
      <c r="G44811" s="81"/>
      <c r="AU44811" s="25"/>
    </row>
    <row r="44812">
      <c r="D44812" s="10"/>
      <c r="E44812" s="10"/>
      <c r="G44812" s="81"/>
      <c r="AU44812" s="25"/>
    </row>
    <row r="44813">
      <c r="D44813" s="10"/>
      <c r="E44813" s="10"/>
      <c r="G44813" s="81"/>
      <c r="AU44813" s="25"/>
    </row>
    <row r="44814">
      <c r="D44814" s="10"/>
      <c r="E44814" s="10"/>
      <c r="G44814" s="81"/>
      <c r="AU44814" s="25"/>
    </row>
    <row r="44815">
      <c r="D44815" s="10"/>
      <c r="E44815" s="10"/>
      <c r="G44815" s="81"/>
      <c r="AU44815" s="25"/>
    </row>
    <row r="44816">
      <c r="D44816" s="10"/>
      <c r="E44816" s="10"/>
      <c r="G44816" s="81"/>
      <c r="AU44816" s="25"/>
    </row>
    <row r="44817">
      <c r="D44817" s="10"/>
      <c r="E44817" s="10"/>
      <c r="G44817" s="81"/>
      <c r="AU44817" s="25"/>
    </row>
    <row r="44818">
      <c r="D44818" s="10"/>
      <c r="E44818" s="10"/>
      <c r="G44818" s="81"/>
      <c r="AU44818" s="25"/>
    </row>
    <row r="44819">
      <c r="D44819" s="10"/>
      <c r="E44819" s="10"/>
      <c r="G44819" s="81"/>
      <c r="AU44819" s="25"/>
    </row>
    <row r="44820">
      <c r="D44820" s="10"/>
      <c r="E44820" s="10"/>
      <c r="G44820" s="81"/>
      <c r="AU44820" s="25"/>
    </row>
    <row r="44821">
      <c r="D44821" s="10"/>
      <c r="E44821" s="10"/>
      <c r="G44821" s="81"/>
      <c r="AU44821" s="25"/>
    </row>
    <row r="44822">
      <c r="D44822" s="10"/>
      <c r="E44822" s="10"/>
      <c r="G44822" s="81"/>
      <c r="AU44822" s="25"/>
    </row>
    <row r="44823">
      <c r="D44823" s="10"/>
      <c r="E44823" s="10"/>
      <c r="G44823" s="81"/>
      <c r="AU44823" s="25"/>
    </row>
    <row r="44824">
      <c r="D44824" s="10"/>
      <c r="E44824" s="10"/>
      <c r="G44824" s="81"/>
      <c r="AU44824" s="25"/>
    </row>
    <row r="44825">
      <c r="D44825" s="10"/>
      <c r="E44825" s="10"/>
      <c r="G44825" s="81"/>
      <c r="AU44825" s="25"/>
    </row>
    <row r="44826">
      <c r="D44826" s="10"/>
      <c r="E44826" s="10"/>
      <c r="G44826" s="81"/>
      <c r="AU44826" s="25"/>
    </row>
    <row r="44827">
      <c r="D44827" s="10"/>
      <c r="E44827" s="10"/>
      <c r="G44827" s="81"/>
      <c r="AU44827" s="25"/>
    </row>
    <row r="44828">
      <c r="D44828" s="10"/>
      <c r="E44828" s="10"/>
      <c r="G44828" s="81"/>
      <c r="AU44828" s="25"/>
    </row>
    <row r="44829">
      <c r="D44829" s="10"/>
      <c r="E44829" s="10"/>
      <c r="G44829" s="81"/>
      <c r="AU44829" s="25"/>
    </row>
    <row r="44830">
      <c r="D44830" s="10"/>
      <c r="E44830" s="10"/>
      <c r="G44830" s="81"/>
      <c r="AU44830" s="25"/>
    </row>
    <row r="44831">
      <c r="D44831" s="10"/>
      <c r="E44831" s="10"/>
      <c r="G44831" s="81"/>
      <c r="AU44831" s="25"/>
    </row>
    <row r="44832">
      <c r="D44832" s="10"/>
      <c r="E44832" s="10"/>
      <c r="G44832" s="81"/>
      <c r="AU44832" s="25"/>
    </row>
    <row r="44833">
      <c r="D44833" s="10"/>
      <c r="E44833" s="10"/>
      <c r="G44833" s="81"/>
      <c r="AU44833" s="25"/>
    </row>
    <row r="44834">
      <c r="D44834" s="10"/>
      <c r="E44834" s="10"/>
      <c r="G44834" s="81"/>
      <c r="AU44834" s="25"/>
    </row>
    <row r="44835">
      <c r="D44835" s="10"/>
      <c r="E44835" s="10"/>
      <c r="G44835" s="81"/>
      <c r="AU44835" s="25"/>
    </row>
    <row r="44836">
      <c r="D44836" s="10"/>
      <c r="E44836" s="10"/>
      <c r="G44836" s="81"/>
      <c r="AU44836" s="25"/>
    </row>
    <row r="44837">
      <c r="D44837" s="10"/>
      <c r="E44837" s="10"/>
      <c r="G44837" s="81"/>
      <c r="AU44837" s="25"/>
    </row>
    <row r="44838">
      <c r="D44838" s="10"/>
      <c r="E44838" s="10"/>
      <c r="G44838" s="81"/>
      <c r="AU44838" s="25"/>
    </row>
    <row r="44839">
      <c r="D44839" s="10"/>
      <c r="E44839" s="10"/>
      <c r="G44839" s="81"/>
      <c r="AU44839" s="25"/>
    </row>
    <row r="44840">
      <c r="D44840" s="10"/>
      <c r="E44840" s="10"/>
      <c r="G44840" s="81"/>
      <c r="AU44840" s="25"/>
    </row>
    <row r="44841">
      <c r="D44841" s="10"/>
      <c r="E44841" s="10"/>
      <c r="G44841" s="81"/>
      <c r="AU44841" s="25"/>
    </row>
    <row r="44842">
      <c r="D44842" s="10"/>
      <c r="E44842" s="10"/>
      <c r="G44842" s="81"/>
      <c r="AU44842" s="25"/>
    </row>
    <row r="44843">
      <c r="D44843" s="10"/>
      <c r="E44843" s="10"/>
      <c r="G44843" s="81"/>
      <c r="AU44843" s="25"/>
    </row>
    <row r="44844">
      <c r="D44844" s="10"/>
      <c r="E44844" s="10"/>
      <c r="G44844" s="81"/>
      <c r="AU44844" s="25"/>
    </row>
    <row r="44845">
      <c r="D44845" s="10"/>
      <c r="E44845" s="10"/>
      <c r="G44845" s="81"/>
      <c r="AU44845" s="25"/>
    </row>
    <row r="44846">
      <c r="D44846" s="10"/>
      <c r="E44846" s="10"/>
      <c r="G44846" s="81"/>
      <c r="AU44846" s="25"/>
    </row>
    <row r="44847">
      <c r="D44847" s="10"/>
      <c r="E44847" s="10"/>
      <c r="G44847" s="81"/>
      <c r="AU44847" s="25"/>
    </row>
    <row r="44848">
      <c r="D44848" s="10"/>
      <c r="E44848" s="10"/>
      <c r="G44848" s="81"/>
      <c r="AU44848" s="25"/>
    </row>
    <row r="44849">
      <c r="D44849" s="10"/>
      <c r="E44849" s="10"/>
      <c r="G44849" s="81"/>
      <c r="AU44849" s="25"/>
    </row>
    <row r="44850">
      <c r="D44850" s="10"/>
      <c r="E44850" s="10"/>
      <c r="G44850" s="81"/>
      <c r="AU44850" s="25"/>
    </row>
    <row r="44851">
      <c r="D44851" s="10"/>
      <c r="E44851" s="10"/>
      <c r="G44851" s="81"/>
      <c r="AU44851" s="25"/>
    </row>
    <row r="44852">
      <c r="D44852" s="10"/>
      <c r="E44852" s="10"/>
      <c r="G44852" s="81"/>
      <c r="AU44852" s="25"/>
    </row>
    <row r="44853">
      <c r="D44853" s="10"/>
      <c r="E44853" s="10"/>
      <c r="G44853" s="81"/>
      <c r="AU44853" s="25"/>
    </row>
    <row r="44854">
      <c r="D44854" s="10"/>
      <c r="E44854" s="10"/>
      <c r="G44854" s="81"/>
      <c r="AU44854" s="25"/>
    </row>
    <row r="44855">
      <c r="D44855" s="10"/>
      <c r="E44855" s="10"/>
      <c r="G44855" s="81"/>
      <c r="AU44855" s="25"/>
    </row>
    <row r="44856">
      <c r="D44856" s="10"/>
      <c r="E44856" s="10"/>
      <c r="G44856" s="81"/>
      <c r="AU44856" s="25"/>
    </row>
    <row r="44857">
      <c r="D44857" s="10"/>
      <c r="E44857" s="10"/>
      <c r="G44857" s="81"/>
      <c r="AU44857" s="25"/>
    </row>
    <row r="44858">
      <c r="D44858" s="10"/>
      <c r="E44858" s="10"/>
      <c r="G44858" s="81"/>
      <c r="AU44858" s="25"/>
    </row>
    <row r="44859">
      <c r="D44859" s="10"/>
      <c r="E44859" s="10"/>
      <c r="G44859" s="81"/>
      <c r="AU44859" s="25"/>
    </row>
    <row r="44860">
      <c r="D44860" s="10"/>
      <c r="E44860" s="10"/>
      <c r="G44860" s="81"/>
      <c r="AU44860" s="25"/>
    </row>
    <row r="44861">
      <c r="D44861" s="10"/>
      <c r="E44861" s="10"/>
      <c r="G44861" s="81"/>
      <c r="AU44861" s="25"/>
    </row>
    <row r="44862">
      <c r="D44862" s="10"/>
      <c r="E44862" s="10"/>
      <c r="G44862" s="81"/>
      <c r="AU44862" s="25"/>
    </row>
    <row r="44863">
      <c r="D44863" s="10"/>
      <c r="E44863" s="10"/>
      <c r="G44863" s="81"/>
      <c r="AU44863" s="25"/>
    </row>
    <row r="44864">
      <c r="D44864" s="10"/>
      <c r="E44864" s="10"/>
      <c r="G44864" s="81"/>
      <c r="AU44864" s="25"/>
    </row>
    <row r="44865">
      <c r="D44865" s="10"/>
      <c r="E44865" s="10"/>
      <c r="G44865" s="81"/>
      <c r="AU44865" s="25"/>
    </row>
    <row r="44866">
      <c r="D44866" s="10"/>
      <c r="E44866" s="10"/>
      <c r="G44866" s="81"/>
      <c r="AU44866" s="25"/>
    </row>
    <row r="44867">
      <c r="D44867" s="10"/>
      <c r="E44867" s="10"/>
      <c r="G44867" s="81"/>
      <c r="AU44867" s="25"/>
    </row>
    <row r="44868">
      <c r="D44868" s="10"/>
      <c r="E44868" s="10"/>
      <c r="G44868" s="81"/>
      <c r="AU44868" s="25"/>
    </row>
    <row r="44869">
      <c r="D44869" s="10"/>
      <c r="E44869" s="10"/>
      <c r="G44869" s="81"/>
      <c r="AU44869" s="25"/>
    </row>
    <row r="44870">
      <c r="D44870" s="10"/>
      <c r="E44870" s="10"/>
      <c r="G44870" s="81"/>
      <c r="AU44870" s="25"/>
    </row>
    <row r="44871">
      <c r="D44871" s="10"/>
      <c r="E44871" s="10"/>
      <c r="G44871" s="81"/>
      <c r="AU44871" s="25"/>
    </row>
    <row r="44872">
      <c r="D44872" s="10"/>
      <c r="E44872" s="10"/>
      <c r="G44872" s="81"/>
      <c r="AU44872" s="25"/>
    </row>
    <row r="44873">
      <c r="D44873" s="10"/>
      <c r="E44873" s="10"/>
      <c r="G44873" s="81"/>
      <c r="AU44873" s="25"/>
    </row>
    <row r="44874">
      <c r="D44874" s="10"/>
      <c r="E44874" s="10"/>
      <c r="G44874" s="81"/>
      <c r="AU44874" s="25"/>
    </row>
    <row r="44875">
      <c r="D44875" s="10"/>
      <c r="E44875" s="10"/>
      <c r="G44875" s="81"/>
      <c r="AU44875" s="25"/>
    </row>
    <row r="44876">
      <c r="D44876" s="10"/>
      <c r="E44876" s="10"/>
      <c r="G44876" s="81"/>
      <c r="AU44876" s="25"/>
    </row>
    <row r="44877">
      <c r="D44877" s="10"/>
      <c r="E44877" s="10"/>
      <c r="G44877" s="81"/>
      <c r="AU44877" s="25"/>
    </row>
    <row r="44878">
      <c r="D44878" s="10"/>
      <c r="E44878" s="10"/>
      <c r="G44878" s="81"/>
      <c r="AU44878" s="25"/>
    </row>
    <row r="44879">
      <c r="D44879" s="10"/>
      <c r="E44879" s="10"/>
      <c r="G44879" s="81"/>
      <c r="AU44879" s="25"/>
    </row>
    <row r="44880">
      <c r="D44880" s="10"/>
      <c r="E44880" s="10"/>
      <c r="G44880" s="81"/>
      <c r="AU44880" s="25"/>
    </row>
    <row r="44881">
      <c r="D44881" s="10"/>
      <c r="E44881" s="10"/>
      <c r="G44881" s="81"/>
      <c r="AU44881" s="25"/>
    </row>
    <row r="44882">
      <c r="D44882" s="10"/>
      <c r="E44882" s="10"/>
      <c r="G44882" s="81"/>
      <c r="AU44882" s="25"/>
    </row>
    <row r="44883">
      <c r="D44883" s="10"/>
      <c r="E44883" s="10"/>
      <c r="G44883" s="81"/>
      <c r="AU44883" s="25"/>
    </row>
    <row r="44884">
      <c r="D44884" s="10"/>
      <c r="E44884" s="10"/>
      <c r="G44884" s="81"/>
      <c r="AU44884" s="25"/>
    </row>
    <row r="44885">
      <c r="D44885" s="10"/>
      <c r="E44885" s="10"/>
      <c r="G44885" s="81"/>
      <c r="AU44885" s="25"/>
    </row>
    <row r="44886">
      <c r="D44886" s="10"/>
      <c r="E44886" s="10"/>
      <c r="G44886" s="81"/>
      <c r="AU44886" s="25"/>
    </row>
    <row r="44887">
      <c r="D44887" s="10"/>
      <c r="E44887" s="10"/>
      <c r="G44887" s="81"/>
      <c r="AU44887" s="25"/>
    </row>
    <row r="44888">
      <c r="D44888" s="10"/>
      <c r="E44888" s="10"/>
      <c r="G44888" s="81"/>
      <c r="AU44888" s="25"/>
    </row>
    <row r="44889">
      <c r="D44889" s="10"/>
      <c r="E44889" s="10"/>
      <c r="G44889" s="81"/>
      <c r="AU44889" s="25"/>
    </row>
    <row r="44890">
      <c r="D44890" s="10"/>
      <c r="E44890" s="10"/>
      <c r="G44890" s="81"/>
      <c r="AU44890" s="25"/>
    </row>
    <row r="44891">
      <c r="D44891" s="10"/>
      <c r="E44891" s="10"/>
      <c r="G44891" s="81"/>
      <c r="AU44891" s="25"/>
    </row>
    <row r="44892">
      <c r="D44892" s="10"/>
      <c r="E44892" s="10"/>
      <c r="G44892" s="81"/>
      <c r="AU44892" s="25"/>
    </row>
    <row r="44893">
      <c r="D44893" s="10"/>
      <c r="E44893" s="10"/>
      <c r="G44893" s="81"/>
      <c r="AU44893" s="25"/>
    </row>
    <row r="44894">
      <c r="D44894" s="10"/>
      <c r="E44894" s="10"/>
      <c r="G44894" s="81"/>
      <c r="AU44894" s="25"/>
    </row>
    <row r="44895">
      <c r="D44895" s="10"/>
      <c r="E44895" s="10"/>
      <c r="G44895" s="81"/>
      <c r="AU44895" s="25"/>
    </row>
    <row r="44896">
      <c r="D44896" s="10"/>
      <c r="E44896" s="10"/>
      <c r="G44896" s="81"/>
      <c r="AU44896" s="25"/>
    </row>
    <row r="44897">
      <c r="D44897" s="10"/>
      <c r="E44897" s="10"/>
      <c r="G44897" s="81"/>
      <c r="AU44897" s="25"/>
    </row>
    <row r="44898">
      <c r="D44898" s="10"/>
      <c r="E44898" s="10"/>
      <c r="G44898" s="81"/>
      <c r="AU44898" s="25"/>
    </row>
    <row r="44899">
      <c r="D44899" s="10"/>
      <c r="E44899" s="10"/>
      <c r="G44899" s="81"/>
      <c r="AU44899" s="25"/>
    </row>
    <row r="44900">
      <c r="D44900" s="10"/>
      <c r="E44900" s="10"/>
      <c r="G44900" s="81"/>
      <c r="AU44900" s="25"/>
    </row>
    <row r="44901">
      <c r="D44901" s="10"/>
      <c r="E44901" s="10"/>
      <c r="G44901" s="81"/>
      <c r="AU44901" s="25"/>
    </row>
    <row r="44902">
      <c r="D44902" s="10"/>
      <c r="E44902" s="10"/>
      <c r="G44902" s="81"/>
      <c r="AU44902" s="25"/>
    </row>
    <row r="44903">
      <c r="D44903" s="10"/>
      <c r="E44903" s="10"/>
      <c r="G44903" s="81"/>
      <c r="AU44903" s="25"/>
    </row>
    <row r="44904">
      <c r="D44904" s="10"/>
      <c r="E44904" s="10"/>
      <c r="G44904" s="81"/>
      <c r="AU44904" s="25"/>
    </row>
    <row r="44905">
      <c r="D44905" s="10"/>
      <c r="E44905" s="10"/>
      <c r="G44905" s="81"/>
      <c r="AU44905" s="25"/>
    </row>
    <row r="44906">
      <c r="D44906" s="10"/>
      <c r="E44906" s="10"/>
      <c r="G44906" s="81"/>
      <c r="AU44906" s="25"/>
    </row>
    <row r="44907">
      <c r="D44907" s="10"/>
      <c r="E44907" s="10"/>
      <c r="G44907" s="81"/>
      <c r="AU44907" s="25"/>
    </row>
    <row r="44908">
      <c r="D44908" s="10"/>
      <c r="E44908" s="10"/>
      <c r="G44908" s="81"/>
      <c r="AU44908" s="25"/>
    </row>
    <row r="44909">
      <c r="D44909" s="10"/>
      <c r="E44909" s="10"/>
      <c r="G44909" s="81"/>
      <c r="AU44909" s="25"/>
    </row>
    <row r="44910">
      <c r="D44910" s="10"/>
      <c r="E44910" s="10"/>
      <c r="G44910" s="81"/>
      <c r="AU44910" s="25"/>
    </row>
    <row r="44911">
      <c r="D44911" s="10"/>
      <c r="E44911" s="10"/>
      <c r="G44911" s="81"/>
      <c r="AU44911" s="25"/>
    </row>
    <row r="44912">
      <c r="D44912" s="10"/>
      <c r="E44912" s="10"/>
      <c r="G44912" s="81"/>
      <c r="AU44912" s="25"/>
    </row>
    <row r="44913">
      <c r="D44913" s="10"/>
      <c r="E44913" s="10"/>
      <c r="G44913" s="81"/>
      <c r="AU44913" s="25"/>
    </row>
    <row r="44914">
      <c r="D44914" s="10"/>
      <c r="E44914" s="10"/>
      <c r="G44914" s="81"/>
      <c r="AU44914" s="25"/>
    </row>
    <row r="44915">
      <c r="D44915" s="10"/>
      <c r="E44915" s="10"/>
      <c r="G44915" s="81"/>
      <c r="AU44915" s="25"/>
    </row>
    <row r="44916">
      <c r="D44916" s="10"/>
      <c r="E44916" s="10"/>
      <c r="G44916" s="81"/>
      <c r="AU44916" s="25"/>
    </row>
    <row r="44917">
      <c r="D44917" s="10"/>
      <c r="E44917" s="10"/>
      <c r="G44917" s="81"/>
      <c r="AU44917" s="25"/>
    </row>
    <row r="44918">
      <c r="D44918" s="10"/>
      <c r="E44918" s="10"/>
      <c r="G44918" s="81"/>
      <c r="AU44918" s="25"/>
    </row>
    <row r="44919">
      <c r="D44919" s="10"/>
      <c r="E44919" s="10"/>
      <c r="G44919" s="81"/>
      <c r="AU44919" s="25"/>
    </row>
    <row r="44920">
      <c r="D44920" s="10"/>
      <c r="E44920" s="10"/>
      <c r="G44920" s="81"/>
      <c r="AU44920" s="25"/>
    </row>
    <row r="44921">
      <c r="D44921" s="10"/>
      <c r="E44921" s="10"/>
      <c r="G44921" s="81"/>
      <c r="AU44921" s="25"/>
    </row>
    <row r="44922">
      <c r="D44922" s="10"/>
      <c r="E44922" s="10"/>
      <c r="G44922" s="81"/>
      <c r="AU44922" s="25"/>
    </row>
    <row r="44923">
      <c r="D44923" s="10"/>
      <c r="E44923" s="10"/>
      <c r="G44923" s="81"/>
      <c r="AU44923" s="25"/>
    </row>
    <row r="44924">
      <c r="D44924" s="10"/>
      <c r="E44924" s="10"/>
      <c r="G44924" s="81"/>
      <c r="AU44924" s="25"/>
    </row>
    <row r="44925">
      <c r="D44925" s="10"/>
      <c r="E44925" s="10"/>
      <c r="G44925" s="81"/>
      <c r="AU44925" s="25"/>
    </row>
    <row r="44926">
      <c r="D44926" s="10"/>
      <c r="E44926" s="10"/>
      <c r="G44926" s="81"/>
      <c r="AU44926" s="25"/>
    </row>
    <row r="44927">
      <c r="D44927" s="10"/>
      <c r="E44927" s="10"/>
      <c r="G44927" s="81"/>
      <c r="AU44927" s="25"/>
    </row>
    <row r="44928">
      <c r="D44928" s="10"/>
      <c r="E44928" s="10"/>
      <c r="G44928" s="81"/>
      <c r="AU44928" s="25"/>
    </row>
    <row r="44929">
      <c r="D44929" s="10"/>
      <c r="E44929" s="10"/>
      <c r="G44929" s="81"/>
      <c r="AU44929" s="25"/>
    </row>
    <row r="44930">
      <c r="D44930" s="10"/>
      <c r="E44930" s="10"/>
      <c r="G44930" s="81"/>
      <c r="AU44930" s="25"/>
    </row>
    <row r="44931">
      <c r="D44931" s="10"/>
      <c r="E44931" s="10"/>
      <c r="G44931" s="81"/>
      <c r="AU44931" s="25"/>
    </row>
    <row r="44932">
      <c r="D44932" s="10"/>
      <c r="E44932" s="10"/>
      <c r="G44932" s="81"/>
      <c r="AU44932" s="25"/>
    </row>
    <row r="44933">
      <c r="D44933" s="10"/>
      <c r="E44933" s="10"/>
      <c r="G44933" s="81"/>
      <c r="AU44933" s="25"/>
    </row>
    <row r="44934">
      <c r="D44934" s="10"/>
      <c r="E44934" s="10"/>
      <c r="G44934" s="81"/>
      <c r="AU44934" s="25"/>
    </row>
    <row r="44935">
      <c r="D44935" s="10"/>
      <c r="E44935" s="10"/>
      <c r="G44935" s="81"/>
      <c r="AU44935" s="25"/>
    </row>
    <row r="44936">
      <c r="D44936" s="10"/>
      <c r="E44936" s="10"/>
      <c r="G44936" s="81"/>
      <c r="AU44936" s="25"/>
    </row>
    <row r="44937">
      <c r="D44937" s="10"/>
      <c r="E44937" s="10"/>
      <c r="G44937" s="81"/>
      <c r="AU44937" s="25"/>
    </row>
    <row r="44938">
      <c r="D44938" s="10"/>
      <c r="E44938" s="10"/>
      <c r="G44938" s="81"/>
      <c r="AU44938" s="25"/>
    </row>
    <row r="44939">
      <c r="D44939" s="10"/>
      <c r="E44939" s="10"/>
      <c r="G44939" s="81"/>
      <c r="AU44939" s="25"/>
    </row>
    <row r="44940">
      <c r="D44940" s="10"/>
      <c r="E44940" s="10"/>
      <c r="G44940" s="81"/>
      <c r="AU44940" s="25"/>
    </row>
    <row r="44941">
      <c r="D44941" s="10"/>
      <c r="E44941" s="10"/>
      <c r="G44941" s="81"/>
      <c r="AU44941" s="25"/>
    </row>
    <row r="44942">
      <c r="D44942" s="10"/>
      <c r="E44942" s="10"/>
      <c r="G44942" s="81"/>
      <c r="AU44942" s="25"/>
    </row>
    <row r="44943">
      <c r="D44943" s="10"/>
      <c r="E44943" s="10"/>
      <c r="G44943" s="81"/>
      <c r="AU44943" s="25"/>
    </row>
    <row r="44944">
      <c r="D44944" s="10"/>
      <c r="E44944" s="10"/>
      <c r="G44944" s="81"/>
      <c r="AU44944" s="25"/>
    </row>
    <row r="44945">
      <c r="D44945" s="10"/>
      <c r="E44945" s="10"/>
      <c r="G44945" s="81"/>
      <c r="AU44945" s="25"/>
    </row>
    <row r="44946">
      <c r="D44946" s="10"/>
      <c r="E44946" s="10"/>
      <c r="G44946" s="81"/>
      <c r="AU44946" s="25"/>
    </row>
    <row r="44947">
      <c r="D44947" s="10"/>
      <c r="E44947" s="10"/>
      <c r="G44947" s="81"/>
      <c r="AU44947" s="25"/>
    </row>
    <row r="44948">
      <c r="D44948" s="10"/>
      <c r="E44948" s="10"/>
      <c r="G44948" s="81"/>
      <c r="AU44948" s="25"/>
    </row>
    <row r="44949">
      <c r="D44949" s="10"/>
      <c r="E44949" s="10"/>
      <c r="G44949" s="81"/>
      <c r="AU44949" s="25"/>
    </row>
    <row r="44950">
      <c r="D44950" s="10"/>
      <c r="E44950" s="10"/>
      <c r="G44950" s="81"/>
      <c r="AU44950" s="25"/>
    </row>
    <row r="44951">
      <c r="D44951" s="10"/>
      <c r="E44951" s="10"/>
      <c r="G44951" s="81"/>
      <c r="AU44951" s="25"/>
    </row>
    <row r="44952">
      <c r="D44952" s="10"/>
      <c r="E44952" s="10"/>
      <c r="G44952" s="81"/>
      <c r="AU44952" s="25"/>
    </row>
    <row r="44953">
      <c r="D44953" s="10"/>
      <c r="E44953" s="10"/>
      <c r="G44953" s="81"/>
      <c r="AU44953" s="25"/>
    </row>
    <row r="44954">
      <c r="D44954" s="10"/>
      <c r="E44954" s="10"/>
      <c r="G44954" s="81"/>
      <c r="AU44954" s="25"/>
    </row>
    <row r="44955">
      <c r="D44955" s="10"/>
      <c r="E44955" s="10"/>
      <c r="G44955" s="81"/>
      <c r="AU44955" s="25"/>
    </row>
    <row r="44956">
      <c r="D44956" s="10"/>
      <c r="E44956" s="10"/>
      <c r="G44956" s="81"/>
      <c r="AU44956" s="25"/>
    </row>
    <row r="44957">
      <c r="D44957" s="10"/>
      <c r="E44957" s="10"/>
      <c r="G44957" s="81"/>
      <c r="AU44957" s="25"/>
    </row>
    <row r="44958">
      <c r="D44958" s="10"/>
      <c r="E44958" s="10"/>
      <c r="G44958" s="81"/>
      <c r="AU44958" s="25"/>
    </row>
    <row r="44959">
      <c r="D44959" s="10"/>
      <c r="E44959" s="10"/>
      <c r="G44959" s="81"/>
      <c r="AU44959" s="25"/>
    </row>
    <row r="44960">
      <c r="D44960" s="10"/>
      <c r="E44960" s="10"/>
      <c r="G44960" s="81"/>
      <c r="AU44960" s="25"/>
    </row>
    <row r="44961">
      <c r="D44961" s="10"/>
      <c r="E44961" s="10"/>
      <c r="G44961" s="81"/>
      <c r="AU44961" s="25"/>
    </row>
    <row r="44962">
      <c r="D44962" s="10"/>
      <c r="E44962" s="10"/>
      <c r="G44962" s="81"/>
      <c r="AU44962" s="25"/>
    </row>
    <row r="44963">
      <c r="D44963" s="10"/>
      <c r="E44963" s="10"/>
      <c r="G44963" s="81"/>
      <c r="AU44963" s="25"/>
    </row>
    <row r="44964">
      <c r="D44964" s="10"/>
      <c r="E44964" s="10"/>
      <c r="G44964" s="81"/>
      <c r="AU44964" s="25"/>
    </row>
    <row r="44965">
      <c r="D44965" s="10"/>
      <c r="E44965" s="10"/>
      <c r="G44965" s="81"/>
      <c r="AU44965" s="25"/>
    </row>
    <row r="44966">
      <c r="D44966" s="10"/>
      <c r="E44966" s="10"/>
      <c r="G44966" s="81"/>
      <c r="AU44966" s="25"/>
    </row>
    <row r="44967">
      <c r="D44967" s="10"/>
      <c r="E44967" s="10"/>
      <c r="G44967" s="81"/>
      <c r="AU44967" s="25"/>
    </row>
    <row r="44968">
      <c r="D44968" s="10"/>
      <c r="E44968" s="10"/>
      <c r="G44968" s="81"/>
      <c r="AU44968" s="25"/>
    </row>
    <row r="44969">
      <c r="D44969" s="10"/>
      <c r="E44969" s="10"/>
      <c r="G44969" s="81"/>
      <c r="AU44969" s="25"/>
    </row>
    <row r="44970">
      <c r="D44970" s="10"/>
      <c r="E44970" s="10"/>
      <c r="G44970" s="81"/>
      <c r="AU44970" s="25"/>
    </row>
    <row r="44971">
      <c r="D44971" s="10"/>
      <c r="E44971" s="10"/>
      <c r="G44971" s="81"/>
      <c r="AU44971" s="25"/>
    </row>
    <row r="44972">
      <c r="D44972" s="10"/>
      <c r="E44972" s="10"/>
      <c r="G44972" s="81"/>
      <c r="AU44972" s="25"/>
    </row>
    <row r="44973">
      <c r="D44973" s="10"/>
      <c r="E44973" s="10"/>
      <c r="G44973" s="81"/>
      <c r="AU44973" s="25"/>
    </row>
    <row r="44974">
      <c r="D44974" s="10"/>
      <c r="E44974" s="10"/>
      <c r="G44974" s="81"/>
      <c r="AU44974" s="25"/>
    </row>
    <row r="44975">
      <c r="D44975" s="10"/>
      <c r="E44975" s="10"/>
      <c r="G44975" s="81"/>
      <c r="AU44975" s="25"/>
    </row>
    <row r="44976">
      <c r="D44976" s="10"/>
      <c r="E44976" s="10"/>
      <c r="G44976" s="81"/>
      <c r="AU44976" s="25"/>
    </row>
    <row r="44977">
      <c r="D44977" s="10"/>
      <c r="E44977" s="10"/>
      <c r="G44977" s="81"/>
      <c r="AU44977" s="25"/>
    </row>
    <row r="44978">
      <c r="D44978" s="10"/>
      <c r="E44978" s="10"/>
      <c r="G44978" s="81"/>
      <c r="AU44978" s="25"/>
    </row>
    <row r="44979">
      <c r="D44979" s="10"/>
      <c r="E44979" s="10"/>
      <c r="G44979" s="81"/>
      <c r="AU44979" s="25"/>
    </row>
    <row r="44980">
      <c r="D44980" s="10"/>
      <c r="E44980" s="10"/>
      <c r="G44980" s="81"/>
      <c r="AU44980" s="25"/>
    </row>
    <row r="44981">
      <c r="D44981" s="10"/>
      <c r="E44981" s="10"/>
      <c r="G44981" s="81"/>
      <c r="AU44981" s="25"/>
    </row>
    <row r="44982">
      <c r="D44982" s="10"/>
      <c r="E44982" s="10"/>
      <c r="G44982" s="81"/>
      <c r="AU44982" s="25"/>
    </row>
    <row r="44983">
      <c r="D44983" s="10"/>
      <c r="E44983" s="10"/>
      <c r="G44983" s="81"/>
      <c r="AU44983" s="25"/>
    </row>
    <row r="44984">
      <c r="D44984" s="10"/>
      <c r="E44984" s="10"/>
      <c r="G44984" s="81"/>
      <c r="AU44984" s="25"/>
    </row>
    <row r="44985">
      <c r="D44985" s="10"/>
      <c r="E44985" s="10"/>
      <c r="G44985" s="81"/>
      <c r="AU44985" s="25"/>
    </row>
    <row r="44986">
      <c r="D44986" s="10"/>
      <c r="E44986" s="10"/>
      <c r="G44986" s="81"/>
      <c r="AU44986" s="25"/>
    </row>
    <row r="44987">
      <c r="D44987" s="10"/>
      <c r="E44987" s="10"/>
      <c r="G44987" s="81"/>
      <c r="AU44987" s="25"/>
    </row>
    <row r="44988">
      <c r="D44988" s="10"/>
      <c r="E44988" s="10"/>
      <c r="G44988" s="81"/>
      <c r="AU44988" s="25"/>
    </row>
    <row r="44989">
      <c r="D44989" s="10"/>
      <c r="E44989" s="10"/>
      <c r="G44989" s="81"/>
      <c r="AU44989" s="25"/>
    </row>
    <row r="44990">
      <c r="D44990" s="10"/>
      <c r="E44990" s="10"/>
      <c r="G44990" s="81"/>
      <c r="AU44990" s="25"/>
    </row>
    <row r="44991">
      <c r="D44991" s="10"/>
      <c r="E44991" s="10"/>
      <c r="G44991" s="81"/>
      <c r="AU44991" s="25"/>
    </row>
    <row r="44992">
      <c r="D44992" s="10"/>
      <c r="E44992" s="10"/>
      <c r="G44992" s="81"/>
      <c r="AU44992" s="25"/>
    </row>
    <row r="44993">
      <c r="D44993" s="10"/>
      <c r="E44993" s="10"/>
      <c r="G44993" s="81"/>
      <c r="AU44993" s="25"/>
    </row>
    <row r="44994">
      <c r="D44994" s="10"/>
      <c r="E44994" s="10"/>
      <c r="G44994" s="81"/>
      <c r="AU44994" s="25"/>
    </row>
    <row r="44995">
      <c r="D44995" s="10"/>
      <c r="E44995" s="10"/>
      <c r="G44995" s="81"/>
      <c r="AU44995" s="25"/>
    </row>
    <row r="44996">
      <c r="D44996" s="10"/>
      <c r="E44996" s="10"/>
      <c r="G44996" s="81"/>
      <c r="AU44996" s="25"/>
    </row>
    <row r="44997">
      <c r="D44997" s="10"/>
      <c r="E44997" s="10"/>
      <c r="G44997" s="81"/>
      <c r="AU44997" s="25"/>
    </row>
    <row r="44998">
      <c r="D44998" s="10"/>
      <c r="E44998" s="10"/>
      <c r="G44998" s="81"/>
      <c r="AU44998" s="25"/>
    </row>
    <row r="44999">
      <c r="D44999" s="10"/>
      <c r="E44999" s="10"/>
      <c r="G44999" s="81"/>
      <c r="AU44999" s="25"/>
    </row>
    <row r="45000">
      <c r="D45000" s="10"/>
      <c r="E45000" s="10"/>
      <c r="G45000" s="81"/>
      <c r="AU45000" s="25"/>
    </row>
    <row r="45001">
      <c r="D45001" s="10"/>
      <c r="E45001" s="10"/>
      <c r="G45001" s="81"/>
      <c r="AU45001" s="25"/>
    </row>
    <row r="45002">
      <c r="D45002" s="10"/>
      <c r="E45002" s="10"/>
      <c r="G45002" s="81"/>
      <c r="AU45002" s="25"/>
    </row>
    <row r="45003">
      <c r="D45003" s="10"/>
      <c r="E45003" s="10"/>
      <c r="G45003" s="81"/>
      <c r="AU45003" s="25"/>
    </row>
    <row r="45004">
      <c r="D45004" s="10"/>
      <c r="E45004" s="10"/>
      <c r="G45004" s="81"/>
      <c r="AU45004" s="25"/>
    </row>
    <row r="45005">
      <c r="D45005" s="10"/>
      <c r="E45005" s="10"/>
      <c r="G45005" s="81"/>
      <c r="AU45005" s="25"/>
    </row>
    <row r="45006">
      <c r="D45006" s="10"/>
      <c r="E45006" s="10"/>
      <c r="G45006" s="81"/>
      <c r="AU45006" s="25"/>
    </row>
    <row r="45007">
      <c r="D45007" s="10"/>
      <c r="E45007" s="10"/>
      <c r="G45007" s="81"/>
      <c r="AU45007" s="25"/>
    </row>
    <row r="45008">
      <c r="D45008" s="10"/>
      <c r="E45008" s="10"/>
      <c r="G45008" s="81"/>
      <c r="AU45008" s="25"/>
    </row>
    <row r="45009">
      <c r="D45009" s="10"/>
      <c r="E45009" s="10"/>
      <c r="G45009" s="81"/>
      <c r="AU45009" s="25"/>
    </row>
    <row r="45010">
      <c r="D45010" s="10"/>
      <c r="E45010" s="10"/>
      <c r="G45010" s="81"/>
      <c r="AU45010" s="25"/>
    </row>
    <row r="45011">
      <c r="D45011" s="10"/>
      <c r="E45011" s="10"/>
      <c r="G45011" s="81"/>
      <c r="AU45011" s="25"/>
    </row>
    <row r="45012">
      <c r="D45012" s="10"/>
      <c r="E45012" s="10"/>
      <c r="G45012" s="81"/>
      <c r="AU45012" s="25"/>
    </row>
    <row r="45013">
      <c r="D45013" s="10"/>
      <c r="E45013" s="10"/>
      <c r="G45013" s="81"/>
      <c r="AU45013" s="25"/>
    </row>
    <row r="45014">
      <c r="D45014" s="10"/>
      <c r="E45014" s="10"/>
      <c r="G45014" s="81"/>
      <c r="AU45014" s="25"/>
    </row>
    <row r="45015">
      <c r="D45015" s="10"/>
      <c r="E45015" s="10"/>
      <c r="G45015" s="81"/>
      <c r="AU45015" s="25"/>
    </row>
    <row r="45016">
      <c r="D45016" s="10"/>
      <c r="E45016" s="10"/>
      <c r="G45016" s="81"/>
      <c r="AU45016" s="25"/>
    </row>
    <row r="45017">
      <c r="D45017" s="10"/>
      <c r="E45017" s="10"/>
      <c r="G45017" s="81"/>
      <c r="AU45017" s="25"/>
    </row>
    <row r="45018">
      <c r="D45018" s="10"/>
      <c r="E45018" s="10"/>
      <c r="G45018" s="81"/>
      <c r="AU45018" s="25"/>
    </row>
    <row r="45019">
      <c r="D45019" s="10"/>
      <c r="E45019" s="10"/>
      <c r="G45019" s="81"/>
      <c r="AU45019" s="25"/>
    </row>
    <row r="45020">
      <c r="D45020" s="10"/>
      <c r="E45020" s="10"/>
      <c r="G45020" s="81"/>
      <c r="AU45020" s="25"/>
    </row>
    <row r="45021">
      <c r="D45021" s="10"/>
      <c r="E45021" s="10"/>
      <c r="G45021" s="81"/>
      <c r="AU45021" s="25"/>
    </row>
    <row r="45022">
      <c r="D45022" s="10"/>
      <c r="E45022" s="10"/>
      <c r="G45022" s="81"/>
      <c r="AU45022" s="25"/>
    </row>
    <row r="45023">
      <c r="D45023" s="10"/>
      <c r="E45023" s="10"/>
      <c r="G45023" s="81"/>
      <c r="AU45023" s="25"/>
    </row>
    <row r="45024">
      <c r="D45024" s="10"/>
      <c r="E45024" s="10"/>
      <c r="G45024" s="81"/>
      <c r="AU45024" s="25"/>
    </row>
    <row r="45025">
      <c r="D45025" s="10"/>
      <c r="E45025" s="10"/>
      <c r="G45025" s="81"/>
      <c r="AU45025" s="25"/>
    </row>
    <row r="45026">
      <c r="D45026" s="10"/>
      <c r="E45026" s="10"/>
      <c r="G45026" s="81"/>
      <c r="AU45026" s="25"/>
    </row>
    <row r="45027">
      <c r="D45027" s="10"/>
      <c r="E45027" s="10"/>
      <c r="G45027" s="81"/>
      <c r="AU45027" s="25"/>
    </row>
    <row r="45028">
      <c r="D45028" s="10"/>
      <c r="E45028" s="10"/>
      <c r="G45028" s="81"/>
      <c r="AU45028" s="25"/>
    </row>
    <row r="45029">
      <c r="D45029" s="10"/>
      <c r="E45029" s="10"/>
      <c r="G45029" s="81"/>
      <c r="AU45029" s="25"/>
    </row>
    <row r="45030">
      <c r="D45030" s="10"/>
      <c r="E45030" s="10"/>
      <c r="G45030" s="81"/>
      <c r="AU45030" s="25"/>
    </row>
    <row r="45031">
      <c r="D45031" s="10"/>
      <c r="E45031" s="10"/>
      <c r="G45031" s="81"/>
      <c r="AU45031" s="25"/>
    </row>
    <row r="45032">
      <c r="D45032" s="10"/>
      <c r="E45032" s="10"/>
      <c r="G45032" s="81"/>
      <c r="AU45032" s="25"/>
    </row>
    <row r="45033">
      <c r="D45033" s="10"/>
      <c r="E45033" s="10"/>
      <c r="G45033" s="81"/>
      <c r="AU45033" s="25"/>
    </row>
    <row r="45034">
      <c r="D45034" s="10"/>
      <c r="E45034" s="10"/>
      <c r="G45034" s="81"/>
      <c r="AU45034" s="25"/>
    </row>
    <row r="45035">
      <c r="D45035" s="10"/>
      <c r="E45035" s="10"/>
      <c r="G45035" s="81"/>
      <c r="AU45035" s="25"/>
    </row>
    <row r="45036">
      <c r="D45036" s="10"/>
      <c r="E45036" s="10"/>
      <c r="G45036" s="81"/>
      <c r="AU45036" s="25"/>
    </row>
    <row r="45037">
      <c r="D45037" s="10"/>
      <c r="E45037" s="10"/>
      <c r="G45037" s="81"/>
      <c r="AU45037" s="25"/>
    </row>
    <row r="45038">
      <c r="D45038" s="10"/>
      <c r="E45038" s="10"/>
      <c r="G45038" s="81"/>
      <c r="AU45038" s="25"/>
    </row>
    <row r="45039">
      <c r="D45039" s="10"/>
      <c r="E45039" s="10"/>
      <c r="G45039" s="81"/>
      <c r="AU45039" s="25"/>
    </row>
    <row r="45040">
      <c r="D45040" s="10"/>
      <c r="E45040" s="10"/>
      <c r="G45040" s="81"/>
      <c r="AU45040" s="25"/>
    </row>
    <row r="45041">
      <c r="D45041" s="10"/>
      <c r="E45041" s="10"/>
      <c r="G45041" s="81"/>
      <c r="AU45041" s="25"/>
    </row>
    <row r="45042">
      <c r="D45042" s="10"/>
      <c r="E45042" s="10"/>
      <c r="G45042" s="81"/>
      <c r="AU45042" s="25"/>
    </row>
    <row r="45043">
      <c r="D45043" s="10"/>
      <c r="E45043" s="10"/>
      <c r="G45043" s="81"/>
      <c r="AU45043" s="25"/>
    </row>
    <row r="45044">
      <c r="D45044" s="10"/>
      <c r="E45044" s="10"/>
      <c r="G45044" s="81"/>
      <c r="AU45044" s="25"/>
    </row>
    <row r="45045">
      <c r="D45045" s="10"/>
      <c r="E45045" s="10"/>
      <c r="G45045" s="81"/>
      <c r="AU45045" s="25"/>
    </row>
    <row r="45046">
      <c r="D45046" s="10"/>
      <c r="E45046" s="10"/>
      <c r="G45046" s="81"/>
      <c r="AU45046" s="25"/>
    </row>
    <row r="45047">
      <c r="D45047" s="10"/>
      <c r="E45047" s="10"/>
      <c r="G45047" s="81"/>
      <c r="AU45047" s="25"/>
    </row>
    <row r="45048">
      <c r="D45048" s="10"/>
      <c r="E45048" s="10"/>
      <c r="G45048" s="81"/>
      <c r="AU45048" s="25"/>
    </row>
    <row r="45049">
      <c r="D45049" s="10"/>
      <c r="E45049" s="10"/>
      <c r="G45049" s="81"/>
      <c r="AU45049" s="25"/>
    </row>
    <row r="45050">
      <c r="D45050" s="10"/>
      <c r="E45050" s="10"/>
      <c r="G45050" s="81"/>
      <c r="AU45050" s="25"/>
    </row>
    <row r="45051">
      <c r="D45051" s="10"/>
      <c r="E45051" s="10"/>
      <c r="G45051" s="81"/>
      <c r="AU45051" s="25"/>
    </row>
    <row r="45052">
      <c r="D45052" s="10"/>
      <c r="E45052" s="10"/>
      <c r="G45052" s="81"/>
      <c r="AU45052" s="25"/>
    </row>
    <row r="45053">
      <c r="D45053" s="10"/>
      <c r="E45053" s="10"/>
      <c r="G45053" s="81"/>
      <c r="AU45053" s="25"/>
    </row>
    <row r="45054">
      <c r="D45054" s="10"/>
      <c r="E45054" s="10"/>
      <c r="G45054" s="81"/>
      <c r="AU45054" s="25"/>
    </row>
    <row r="45055">
      <c r="D45055" s="10"/>
      <c r="E45055" s="10"/>
      <c r="G45055" s="81"/>
      <c r="AU45055" s="25"/>
    </row>
    <row r="45056">
      <c r="D45056" s="10"/>
      <c r="E45056" s="10"/>
      <c r="G45056" s="81"/>
      <c r="AU45056" s="25"/>
    </row>
    <row r="45057">
      <c r="D45057" s="10"/>
      <c r="E45057" s="10"/>
      <c r="G45057" s="81"/>
      <c r="AU45057" s="25"/>
    </row>
    <row r="45058">
      <c r="D45058" s="10"/>
      <c r="E45058" s="10"/>
      <c r="G45058" s="81"/>
      <c r="AU45058" s="25"/>
    </row>
    <row r="45059">
      <c r="D45059" s="10"/>
      <c r="E45059" s="10"/>
      <c r="G45059" s="81"/>
      <c r="AU45059" s="25"/>
    </row>
    <row r="45060">
      <c r="D45060" s="10"/>
      <c r="E45060" s="10"/>
      <c r="G45060" s="81"/>
      <c r="AU45060" s="25"/>
    </row>
    <row r="45061">
      <c r="D45061" s="10"/>
      <c r="E45061" s="10"/>
      <c r="G45061" s="81"/>
      <c r="AU45061" s="25"/>
    </row>
    <row r="45062">
      <c r="D45062" s="10"/>
      <c r="E45062" s="10"/>
      <c r="G45062" s="81"/>
      <c r="AU45062" s="25"/>
    </row>
    <row r="45063">
      <c r="D45063" s="10"/>
      <c r="E45063" s="10"/>
      <c r="G45063" s="81"/>
      <c r="AU45063" s="25"/>
    </row>
    <row r="45064">
      <c r="D45064" s="10"/>
      <c r="E45064" s="10"/>
      <c r="G45064" s="81"/>
      <c r="AU45064" s="25"/>
    </row>
    <row r="45065">
      <c r="D45065" s="10"/>
      <c r="E45065" s="10"/>
      <c r="G45065" s="81"/>
      <c r="AU45065" s="25"/>
    </row>
    <row r="45066">
      <c r="D45066" s="10"/>
      <c r="E45066" s="10"/>
      <c r="G45066" s="81"/>
      <c r="AU45066" s="25"/>
    </row>
    <row r="45067">
      <c r="D45067" s="10"/>
      <c r="E45067" s="10"/>
      <c r="G45067" s="81"/>
      <c r="AU45067" s="25"/>
    </row>
    <row r="45068">
      <c r="D45068" s="10"/>
      <c r="E45068" s="10"/>
      <c r="G45068" s="81"/>
      <c r="AU45068" s="25"/>
    </row>
    <row r="45069">
      <c r="D45069" s="10"/>
      <c r="E45069" s="10"/>
      <c r="G45069" s="81"/>
      <c r="AU45069" s="25"/>
    </row>
    <row r="45070">
      <c r="D45070" s="10"/>
      <c r="E45070" s="10"/>
      <c r="G45070" s="81"/>
      <c r="AU45070" s="25"/>
    </row>
    <row r="45071">
      <c r="D45071" s="10"/>
      <c r="E45071" s="10"/>
      <c r="G45071" s="81"/>
      <c r="AU45071" s="25"/>
    </row>
    <row r="45072">
      <c r="D45072" s="10"/>
      <c r="E45072" s="10"/>
      <c r="G45072" s="81"/>
      <c r="AU45072" s="25"/>
    </row>
    <row r="45073">
      <c r="D45073" s="10"/>
      <c r="E45073" s="10"/>
      <c r="G45073" s="81"/>
      <c r="AU45073" s="25"/>
    </row>
    <row r="45074">
      <c r="D45074" s="10"/>
      <c r="E45074" s="10"/>
      <c r="G45074" s="81"/>
      <c r="AU45074" s="25"/>
    </row>
    <row r="45075">
      <c r="D45075" s="10"/>
      <c r="E45075" s="10"/>
      <c r="G45075" s="81"/>
      <c r="AU45075" s="25"/>
    </row>
    <row r="45076">
      <c r="D45076" s="10"/>
      <c r="E45076" s="10"/>
      <c r="G45076" s="81"/>
      <c r="AU45076" s="25"/>
    </row>
    <row r="45077">
      <c r="D45077" s="10"/>
      <c r="E45077" s="10"/>
      <c r="G45077" s="81"/>
      <c r="AU45077" s="25"/>
    </row>
    <row r="45078">
      <c r="D45078" s="10"/>
      <c r="E45078" s="10"/>
      <c r="G45078" s="81"/>
      <c r="AU45078" s="25"/>
    </row>
    <row r="45079">
      <c r="D45079" s="10"/>
      <c r="E45079" s="10"/>
      <c r="G45079" s="81"/>
      <c r="AU45079" s="25"/>
    </row>
    <row r="45080">
      <c r="D45080" s="10"/>
      <c r="E45080" s="10"/>
      <c r="G45080" s="81"/>
      <c r="AU45080" s="25"/>
    </row>
    <row r="45081">
      <c r="D45081" s="10"/>
      <c r="E45081" s="10"/>
      <c r="G45081" s="81"/>
      <c r="AU45081" s="25"/>
    </row>
    <row r="45082">
      <c r="D45082" s="10"/>
      <c r="E45082" s="10"/>
      <c r="G45082" s="81"/>
      <c r="AU45082" s="25"/>
    </row>
    <row r="45083">
      <c r="D45083" s="10"/>
      <c r="E45083" s="10"/>
      <c r="G45083" s="81"/>
      <c r="AU45083" s="25"/>
    </row>
    <row r="45084">
      <c r="D45084" s="10"/>
      <c r="E45084" s="10"/>
      <c r="G45084" s="81"/>
      <c r="AU45084" s="25"/>
    </row>
    <row r="45085">
      <c r="D45085" s="10"/>
      <c r="E45085" s="10"/>
      <c r="G45085" s="81"/>
      <c r="AU45085" s="25"/>
    </row>
    <row r="45086">
      <c r="D45086" s="10"/>
      <c r="E45086" s="10"/>
      <c r="G45086" s="81"/>
      <c r="AU45086" s="25"/>
    </row>
    <row r="45087">
      <c r="D45087" s="10"/>
      <c r="E45087" s="10"/>
      <c r="G45087" s="81"/>
      <c r="AU45087" s="25"/>
    </row>
    <row r="45088">
      <c r="D45088" s="10"/>
      <c r="E45088" s="10"/>
      <c r="G45088" s="81"/>
      <c r="AU45088" s="25"/>
    </row>
    <row r="45089">
      <c r="D45089" s="10"/>
      <c r="E45089" s="10"/>
      <c r="G45089" s="81"/>
      <c r="AU45089" s="25"/>
    </row>
    <row r="45090">
      <c r="D45090" s="10"/>
      <c r="E45090" s="10"/>
      <c r="G45090" s="81"/>
      <c r="AU45090" s="25"/>
    </row>
    <row r="45091">
      <c r="D45091" s="10"/>
      <c r="E45091" s="10"/>
      <c r="G45091" s="81"/>
      <c r="AU45091" s="25"/>
    </row>
    <row r="45092">
      <c r="D45092" s="10"/>
      <c r="E45092" s="10"/>
      <c r="G45092" s="81"/>
      <c r="AU45092" s="25"/>
    </row>
    <row r="45093">
      <c r="D45093" s="10"/>
      <c r="E45093" s="10"/>
      <c r="G45093" s="81"/>
      <c r="AU45093" s="25"/>
    </row>
    <row r="45094">
      <c r="D45094" s="10"/>
      <c r="E45094" s="10"/>
      <c r="G45094" s="81"/>
      <c r="AU45094" s="25"/>
    </row>
    <row r="45095">
      <c r="D45095" s="10"/>
      <c r="E45095" s="10"/>
      <c r="G45095" s="81"/>
      <c r="AU45095" s="25"/>
    </row>
    <row r="45096">
      <c r="D45096" s="10"/>
      <c r="E45096" s="10"/>
      <c r="G45096" s="81"/>
      <c r="AU45096" s="25"/>
    </row>
    <row r="45097">
      <c r="D45097" s="10"/>
      <c r="E45097" s="10"/>
      <c r="G45097" s="81"/>
      <c r="AU45097" s="25"/>
    </row>
    <row r="45098">
      <c r="D45098" s="10"/>
      <c r="E45098" s="10"/>
      <c r="G45098" s="81"/>
      <c r="AU45098" s="25"/>
    </row>
    <row r="45099">
      <c r="D45099" s="10"/>
      <c r="E45099" s="10"/>
      <c r="G45099" s="81"/>
      <c r="AU45099" s="25"/>
    </row>
    <row r="45100">
      <c r="D45100" s="10"/>
      <c r="E45100" s="10"/>
      <c r="G45100" s="81"/>
      <c r="AU45100" s="25"/>
    </row>
    <row r="45101">
      <c r="D45101" s="10"/>
      <c r="E45101" s="10"/>
      <c r="G45101" s="81"/>
      <c r="AU45101" s="25"/>
    </row>
    <row r="45102">
      <c r="D45102" s="10"/>
      <c r="E45102" s="10"/>
      <c r="G45102" s="81"/>
      <c r="AU45102" s="25"/>
    </row>
    <row r="45103">
      <c r="D45103" s="10"/>
      <c r="E45103" s="10"/>
      <c r="G45103" s="81"/>
      <c r="AU45103" s="25"/>
    </row>
    <row r="45104">
      <c r="D45104" s="10"/>
      <c r="E45104" s="10"/>
      <c r="G45104" s="81"/>
      <c r="AU45104" s="25"/>
    </row>
    <row r="45105">
      <c r="D45105" s="10"/>
      <c r="E45105" s="10"/>
      <c r="G45105" s="81"/>
      <c r="AU45105" s="25"/>
    </row>
    <row r="45106">
      <c r="D45106" s="10"/>
      <c r="E45106" s="10"/>
      <c r="G45106" s="81"/>
      <c r="AU45106" s="25"/>
    </row>
    <row r="45107">
      <c r="D45107" s="10"/>
      <c r="E45107" s="10"/>
      <c r="G45107" s="81"/>
      <c r="AU45107" s="25"/>
    </row>
    <row r="45108">
      <c r="D45108" s="10"/>
      <c r="E45108" s="10"/>
      <c r="G45108" s="81"/>
      <c r="AU45108" s="25"/>
    </row>
    <row r="45109">
      <c r="D45109" s="10"/>
      <c r="E45109" s="10"/>
      <c r="G45109" s="81"/>
      <c r="AU45109" s="25"/>
    </row>
    <row r="45110">
      <c r="D45110" s="10"/>
      <c r="E45110" s="10"/>
      <c r="G45110" s="81"/>
      <c r="AU45110" s="25"/>
    </row>
    <row r="45111">
      <c r="D45111" s="10"/>
      <c r="E45111" s="10"/>
      <c r="G45111" s="81"/>
      <c r="AU45111" s="25"/>
    </row>
    <row r="45112">
      <c r="D45112" s="10"/>
      <c r="E45112" s="10"/>
      <c r="G45112" s="81"/>
      <c r="AU45112" s="25"/>
    </row>
    <row r="45113">
      <c r="D45113" s="10"/>
      <c r="E45113" s="10"/>
      <c r="G45113" s="81"/>
      <c r="AU45113" s="25"/>
    </row>
    <row r="45114">
      <c r="D45114" s="10"/>
      <c r="E45114" s="10"/>
      <c r="G45114" s="81"/>
      <c r="AU45114" s="25"/>
    </row>
    <row r="45115">
      <c r="D45115" s="10"/>
      <c r="E45115" s="10"/>
      <c r="G45115" s="81"/>
      <c r="AU45115" s="25"/>
    </row>
    <row r="45116">
      <c r="D45116" s="10"/>
      <c r="E45116" s="10"/>
      <c r="G45116" s="81"/>
      <c r="AU45116" s="25"/>
    </row>
    <row r="45117">
      <c r="D45117" s="10"/>
      <c r="E45117" s="10"/>
      <c r="G45117" s="81"/>
      <c r="AU45117" s="25"/>
    </row>
    <row r="45118">
      <c r="D45118" s="10"/>
      <c r="E45118" s="10"/>
      <c r="G45118" s="81"/>
      <c r="AU45118" s="25"/>
    </row>
    <row r="45119">
      <c r="D45119" s="10"/>
      <c r="E45119" s="10"/>
      <c r="G45119" s="81"/>
      <c r="AU45119" s="25"/>
    </row>
    <row r="45120">
      <c r="D45120" s="10"/>
      <c r="E45120" s="10"/>
      <c r="G45120" s="81"/>
      <c r="AU45120" s="25"/>
    </row>
    <row r="45121">
      <c r="D45121" s="10"/>
      <c r="E45121" s="10"/>
      <c r="G45121" s="81"/>
      <c r="AU45121" s="25"/>
    </row>
    <row r="45122">
      <c r="D45122" s="10"/>
      <c r="E45122" s="10"/>
      <c r="G45122" s="81"/>
      <c r="AU45122" s="25"/>
    </row>
    <row r="45123">
      <c r="D45123" s="10"/>
      <c r="E45123" s="10"/>
      <c r="G45123" s="81"/>
      <c r="AU45123" s="25"/>
    </row>
    <row r="45124">
      <c r="D45124" s="10"/>
      <c r="E45124" s="10"/>
      <c r="G45124" s="81"/>
      <c r="AU45124" s="25"/>
    </row>
    <row r="45125">
      <c r="D45125" s="10"/>
      <c r="E45125" s="10"/>
      <c r="G45125" s="81"/>
      <c r="AU45125" s="25"/>
    </row>
    <row r="45126">
      <c r="D45126" s="10"/>
      <c r="E45126" s="10"/>
      <c r="G45126" s="81"/>
      <c r="AU45126" s="25"/>
    </row>
    <row r="45127">
      <c r="D45127" s="10"/>
      <c r="E45127" s="10"/>
      <c r="G45127" s="81"/>
      <c r="AU45127" s="25"/>
    </row>
    <row r="45128">
      <c r="D45128" s="10"/>
      <c r="E45128" s="10"/>
      <c r="G45128" s="81"/>
      <c r="AU45128" s="25"/>
    </row>
    <row r="45129">
      <c r="D45129" s="10"/>
      <c r="E45129" s="10"/>
      <c r="G45129" s="81"/>
      <c r="AU45129" s="25"/>
    </row>
    <row r="45130">
      <c r="D45130" s="10"/>
      <c r="E45130" s="10"/>
      <c r="G45130" s="81"/>
      <c r="AU45130" s="25"/>
    </row>
    <row r="45131">
      <c r="D45131" s="10"/>
      <c r="E45131" s="10"/>
      <c r="G45131" s="81"/>
      <c r="AU45131" s="25"/>
    </row>
    <row r="45132">
      <c r="D45132" s="10"/>
      <c r="E45132" s="10"/>
      <c r="G45132" s="81"/>
      <c r="AU45132" s="25"/>
    </row>
    <row r="45133">
      <c r="D45133" s="10"/>
      <c r="E45133" s="10"/>
      <c r="G45133" s="81"/>
      <c r="AU45133" s="25"/>
    </row>
    <row r="45134">
      <c r="D45134" s="10"/>
      <c r="E45134" s="10"/>
      <c r="G45134" s="81"/>
      <c r="AU45134" s="25"/>
    </row>
    <row r="45135">
      <c r="D45135" s="10"/>
      <c r="E45135" s="10"/>
      <c r="G45135" s="81"/>
      <c r="AU45135" s="25"/>
    </row>
    <row r="45136">
      <c r="D45136" s="10"/>
      <c r="E45136" s="10"/>
      <c r="G45136" s="81"/>
      <c r="AU45136" s="25"/>
    </row>
    <row r="45137">
      <c r="D45137" s="10"/>
      <c r="E45137" s="10"/>
      <c r="G45137" s="81"/>
      <c r="AU45137" s="25"/>
    </row>
    <row r="45138">
      <c r="D45138" s="10"/>
      <c r="E45138" s="10"/>
      <c r="G45138" s="81"/>
      <c r="AU45138" s="25"/>
    </row>
    <row r="45139">
      <c r="D45139" s="10"/>
      <c r="E45139" s="10"/>
      <c r="G45139" s="81"/>
      <c r="AU45139" s="25"/>
    </row>
    <row r="45140">
      <c r="D45140" s="10"/>
      <c r="E45140" s="10"/>
      <c r="G45140" s="81"/>
      <c r="AU45140" s="25"/>
    </row>
    <row r="45141">
      <c r="D45141" s="10"/>
      <c r="E45141" s="10"/>
      <c r="G45141" s="81"/>
      <c r="AU45141" s="25"/>
    </row>
    <row r="45142">
      <c r="D45142" s="10"/>
      <c r="E45142" s="10"/>
      <c r="G45142" s="81"/>
      <c r="AU45142" s="25"/>
    </row>
    <row r="45143">
      <c r="D45143" s="10"/>
      <c r="E45143" s="10"/>
      <c r="G45143" s="81"/>
      <c r="AU45143" s="25"/>
    </row>
    <row r="45144">
      <c r="D45144" s="10"/>
      <c r="E45144" s="10"/>
      <c r="G45144" s="81"/>
      <c r="AU45144" s="25"/>
    </row>
    <row r="45145">
      <c r="D45145" s="10"/>
      <c r="E45145" s="10"/>
      <c r="G45145" s="81"/>
      <c r="AU45145" s="25"/>
    </row>
    <row r="45146">
      <c r="D45146" s="10"/>
      <c r="E45146" s="10"/>
      <c r="G45146" s="81"/>
      <c r="AU45146" s="25"/>
    </row>
    <row r="45147">
      <c r="D45147" s="10"/>
      <c r="E45147" s="10"/>
      <c r="G45147" s="81"/>
      <c r="AU45147" s="25"/>
    </row>
    <row r="45148">
      <c r="D45148" s="10"/>
      <c r="E45148" s="10"/>
      <c r="G45148" s="81"/>
      <c r="AU45148" s="25"/>
    </row>
    <row r="45149">
      <c r="D45149" s="10"/>
      <c r="E45149" s="10"/>
      <c r="G45149" s="81"/>
      <c r="AU45149" s="25"/>
    </row>
    <row r="45150">
      <c r="D45150" s="10"/>
      <c r="E45150" s="10"/>
      <c r="G45150" s="81"/>
      <c r="AU45150" s="25"/>
    </row>
    <row r="45151">
      <c r="D45151" s="10"/>
      <c r="E45151" s="10"/>
      <c r="G45151" s="81"/>
      <c r="AU45151" s="25"/>
    </row>
    <row r="45152">
      <c r="D45152" s="10"/>
      <c r="E45152" s="10"/>
      <c r="G45152" s="81"/>
      <c r="AU45152" s="25"/>
    </row>
    <row r="45153">
      <c r="D45153" s="10"/>
      <c r="E45153" s="10"/>
      <c r="G45153" s="81"/>
      <c r="AU45153" s="25"/>
    </row>
    <row r="45154">
      <c r="D45154" s="10"/>
      <c r="E45154" s="10"/>
      <c r="G45154" s="81"/>
      <c r="AU45154" s="25"/>
    </row>
    <row r="45155">
      <c r="D45155" s="10"/>
      <c r="E45155" s="10"/>
      <c r="G45155" s="81"/>
      <c r="AU45155" s="25"/>
    </row>
    <row r="45156">
      <c r="D45156" s="10"/>
      <c r="E45156" s="10"/>
      <c r="G45156" s="81"/>
      <c r="AU45156" s="25"/>
    </row>
    <row r="45157">
      <c r="D45157" s="10"/>
      <c r="E45157" s="10"/>
      <c r="G45157" s="81"/>
      <c r="AU45157" s="25"/>
    </row>
    <row r="45158">
      <c r="D45158" s="10"/>
      <c r="E45158" s="10"/>
      <c r="G45158" s="81"/>
      <c r="AU45158" s="25"/>
    </row>
    <row r="45159">
      <c r="D45159" s="10"/>
      <c r="E45159" s="10"/>
      <c r="G45159" s="81"/>
      <c r="AU45159" s="25"/>
    </row>
    <row r="45160">
      <c r="D45160" s="10"/>
      <c r="E45160" s="10"/>
      <c r="G45160" s="81"/>
      <c r="AU45160" s="25"/>
    </row>
    <row r="45161">
      <c r="D45161" s="10"/>
      <c r="E45161" s="10"/>
      <c r="G45161" s="81"/>
      <c r="AU45161" s="25"/>
    </row>
    <row r="45162">
      <c r="D45162" s="10"/>
      <c r="E45162" s="10"/>
      <c r="G45162" s="81"/>
      <c r="AU45162" s="25"/>
    </row>
    <row r="45163">
      <c r="D45163" s="10"/>
      <c r="E45163" s="10"/>
      <c r="G45163" s="81"/>
      <c r="AU45163" s="25"/>
    </row>
    <row r="45164">
      <c r="D45164" s="10"/>
      <c r="E45164" s="10"/>
      <c r="G45164" s="81"/>
      <c r="AU45164" s="25"/>
    </row>
    <row r="45165">
      <c r="D45165" s="10"/>
      <c r="E45165" s="10"/>
      <c r="G45165" s="81"/>
      <c r="AU45165" s="25"/>
    </row>
    <row r="45166">
      <c r="D45166" s="10"/>
      <c r="E45166" s="10"/>
      <c r="G45166" s="81"/>
      <c r="AU45166" s="25"/>
    </row>
    <row r="45167">
      <c r="D45167" s="10"/>
      <c r="E45167" s="10"/>
      <c r="G45167" s="81"/>
      <c r="AU45167" s="25"/>
    </row>
    <row r="45168">
      <c r="D45168" s="10"/>
      <c r="E45168" s="10"/>
      <c r="G45168" s="81"/>
      <c r="AU45168" s="25"/>
    </row>
    <row r="45169">
      <c r="D45169" s="10"/>
      <c r="E45169" s="10"/>
      <c r="G45169" s="81"/>
      <c r="AU45169" s="25"/>
    </row>
    <row r="45170">
      <c r="D45170" s="10"/>
      <c r="E45170" s="10"/>
      <c r="G45170" s="81"/>
      <c r="AU45170" s="25"/>
    </row>
    <row r="45171">
      <c r="D45171" s="10"/>
      <c r="E45171" s="10"/>
      <c r="G45171" s="81"/>
      <c r="AU45171" s="25"/>
    </row>
    <row r="45172">
      <c r="D45172" s="10"/>
      <c r="E45172" s="10"/>
      <c r="G45172" s="81"/>
      <c r="AU45172" s="25"/>
    </row>
    <row r="45173">
      <c r="D45173" s="10"/>
      <c r="E45173" s="10"/>
      <c r="G45173" s="81"/>
      <c r="AU45173" s="25"/>
    </row>
    <row r="45174">
      <c r="D45174" s="10"/>
      <c r="E45174" s="10"/>
      <c r="G45174" s="81"/>
      <c r="AU45174" s="25"/>
    </row>
    <row r="45175">
      <c r="D45175" s="10"/>
      <c r="E45175" s="10"/>
      <c r="G45175" s="81"/>
      <c r="AU45175" s="25"/>
    </row>
    <row r="45176">
      <c r="D45176" s="10"/>
      <c r="E45176" s="10"/>
      <c r="G45176" s="81"/>
      <c r="AU45176" s="25"/>
    </row>
    <row r="45177">
      <c r="D45177" s="10"/>
      <c r="E45177" s="10"/>
      <c r="G45177" s="81"/>
      <c r="AU45177" s="25"/>
    </row>
    <row r="45178">
      <c r="D45178" s="10"/>
      <c r="E45178" s="10"/>
      <c r="G45178" s="81"/>
      <c r="AU45178" s="25"/>
    </row>
    <row r="45179">
      <c r="D45179" s="10"/>
      <c r="E45179" s="10"/>
      <c r="G45179" s="81"/>
      <c r="AU45179" s="25"/>
    </row>
    <row r="45180">
      <c r="D45180" s="10"/>
      <c r="E45180" s="10"/>
      <c r="G45180" s="81"/>
      <c r="AU45180" s="25"/>
    </row>
    <row r="45181">
      <c r="D45181" s="10"/>
      <c r="E45181" s="10"/>
      <c r="G45181" s="81"/>
      <c r="AU45181" s="25"/>
    </row>
    <row r="45182">
      <c r="D45182" s="10"/>
      <c r="E45182" s="10"/>
      <c r="G45182" s="81"/>
      <c r="AU45182" s="25"/>
    </row>
    <row r="45183">
      <c r="D45183" s="10"/>
      <c r="E45183" s="10"/>
      <c r="G45183" s="81"/>
      <c r="AU45183" s="25"/>
    </row>
    <row r="45184">
      <c r="D45184" s="10"/>
      <c r="E45184" s="10"/>
      <c r="G45184" s="81"/>
      <c r="AU45184" s="25"/>
    </row>
    <row r="45185">
      <c r="D45185" s="10"/>
      <c r="E45185" s="10"/>
      <c r="G45185" s="81"/>
      <c r="AU45185" s="25"/>
    </row>
    <row r="45186">
      <c r="D45186" s="10"/>
      <c r="E45186" s="10"/>
      <c r="G45186" s="81"/>
      <c r="AU45186" s="25"/>
    </row>
    <row r="45187">
      <c r="D45187" s="10"/>
      <c r="E45187" s="10"/>
      <c r="G45187" s="81"/>
      <c r="AU45187" s="25"/>
    </row>
    <row r="45188">
      <c r="D45188" s="10"/>
      <c r="E45188" s="10"/>
      <c r="G45188" s="81"/>
      <c r="AU45188" s="25"/>
    </row>
    <row r="45189">
      <c r="D45189" s="10"/>
      <c r="E45189" s="10"/>
      <c r="G45189" s="81"/>
      <c r="AU45189" s="25"/>
    </row>
    <row r="45190">
      <c r="D45190" s="10"/>
      <c r="E45190" s="10"/>
      <c r="G45190" s="81"/>
      <c r="AU45190" s="25"/>
    </row>
    <row r="45191">
      <c r="D45191" s="10"/>
      <c r="E45191" s="10"/>
      <c r="G45191" s="81"/>
      <c r="AU45191" s="25"/>
    </row>
    <row r="45192">
      <c r="D45192" s="10"/>
      <c r="E45192" s="10"/>
      <c r="G45192" s="81"/>
      <c r="AU45192" s="25"/>
    </row>
    <row r="45193">
      <c r="D45193" s="10"/>
      <c r="E45193" s="10"/>
      <c r="G45193" s="81"/>
      <c r="AU45193" s="25"/>
    </row>
    <row r="45194">
      <c r="D45194" s="10"/>
      <c r="E45194" s="10"/>
      <c r="G45194" s="81"/>
      <c r="AU45194" s="25"/>
    </row>
    <row r="45195">
      <c r="D45195" s="10"/>
      <c r="E45195" s="10"/>
      <c r="G45195" s="81"/>
      <c r="AU45195" s="25"/>
    </row>
    <row r="45196">
      <c r="D45196" s="10"/>
      <c r="E45196" s="10"/>
      <c r="G45196" s="81"/>
      <c r="AU45196" s="25"/>
    </row>
    <row r="45197">
      <c r="D45197" s="10"/>
      <c r="E45197" s="10"/>
      <c r="G45197" s="81"/>
      <c r="AU45197" s="25"/>
    </row>
    <row r="45198">
      <c r="D45198" s="10"/>
      <c r="E45198" s="10"/>
      <c r="G45198" s="81"/>
      <c r="AU45198" s="25"/>
    </row>
    <row r="45199">
      <c r="D45199" s="10"/>
      <c r="E45199" s="10"/>
      <c r="G45199" s="81"/>
      <c r="AU45199" s="25"/>
    </row>
    <row r="45200">
      <c r="D45200" s="10"/>
      <c r="E45200" s="10"/>
      <c r="G45200" s="81"/>
      <c r="AU45200" s="25"/>
    </row>
    <row r="45201">
      <c r="D45201" s="10"/>
      <c r="E45201" s="10"/>
      <c r="G45201" s="81"/>
      <c r="AU45201" s="25"/>
    </row>
    <row r="45202">
      <c r="D45202" s="10"/>
      <c r="E45202" s="10"/>
      <c r="G45202" s="81"/>
      <c r="AU45202" s="25"/>
    </row>
    <row r="45203">
      <c r="D45203" s="10"/>
      <c r="E45203" s="10"/>
      <c r="G45203" s="81"/>
      <c r="AU45203" s="25"/>
    </row>
    <row r="45204">
      <c r="D45204" s="10"/>
      <c r="E45204" s="10"/>
      <c r="G45204" s="81"/>
      <c r="AU45204" s="25"/>
    </row>
    <row r="45205">
      <c r="D45205" s="10"/>
      <c r="E45205" s="10"/>
      <c r="G45205" s="81"/>
      <c r="AU45205" s="25"/>
    </row>
    <row r="45206">
      <c r="D45206" s="10"/>
      <c r="E45206" s="10"/>
      <c r="G45206" s="81"/>
      <c r="AU45206" s="25"/>
    </row>
    <row r="45207">
      <c r="D45207" s="10"/>
      <c r="E45207" s="10"/>
      <c r="G45207" s="81"/>
      <c r="AU45207" s="25"/>
    </row>
    <row r="45208">
      <c r="D45208" s="10"/>
      <c r="E45208" s="10"/>
      <c r="G45208" s="81"/>
      <c r="AU45208" s="25"/>
    </row>
    <row r="45209">
      <c r="D45209" s="10"/>
      <c r="E45209" s="10"/>
      <c r="G45209" s="81"/>
      <c r="AU45209" s="25"/>
    </row>
    <row r="45210">
      <c r="D45210" s="10"/>
      <c r="E45210" s="10"/>
      <c r="G45210" s="81"/>
      <c r="AU45210" s="25"/>
    </row>
    <row r="45211">
      <c r="D45211" s="10"/>
      <c r="E45211" s="10"/>
      <c r="G45211" s="81"/>
      <c r="AU45211" s="25"/>
    </row>
    <row r="45212">
      <c r="D45212" s="10"/>
      <c r="E45212" s="10"/>
      <c r="G45212" s="81"/>
      <c r="AU45212" s="25"/>
    </row>
    <row r="45213">
      <c r="D45213" s="10"/>
      <c r="E45213" s="10"/>
      <c r="G45213" s="81"/>
      <c r="AU45213" s="25"/>
    </row>
    <row r="45214">
      <c r="D45214" s="10"/>
      <c r="E45214" s="10"/>
      <c r="G45214" s="81"/>
      <c r="AU45214" s="25"/>
    </row>
    <row r="45215">
      <c r="D45215" s="10"/>
      <c r="E45215" s="10"/>
      <c r="G45215" s="81"/>
      <c r="AU45215" s="25"/>
    </row>
    <row r="45216">
      <c r="D45216" s="10"/>
      <c r="E45216" s="10"/>
      <c r="G45216" s="81"/>
      <c r="AU45216" s="25"/>
    </row>
    <row r="45217">
      <c r="D45217" s="10"/>
      <c r="E45217" s="10"/>
      <c r="G45217" s="81"/>
      <c r="AU45217" s="25"/>
    </row>
    <row r="45218">
      <c r="D45218" s="10"/>
      <c r="E45218" s="10"/>
      <c r="G45218" s="81"/>
      <c r="AU45218" s="25"/>
    </row>
    <row r="45219">
      <c r="D45219" s="10"/>
      <c r="E45219" s="10"/>
      <c r="G45219" s="81"/>
      <c r="AU45219" s="25"/>
    </row>
    <row r="45220">
      <c r="D45220" s="10"/>
      <c r="E45220" s="10"/>
      <c r="G45220" s="81"/>
      <c r="AU45220" s="25"/>
    </row>
    <row r="45221">
      <c r="D45221" s="10"/>
      <c r="E45221" s="10"/>
      <c r="G45221" s="81"/>
      <c r="AU45221" s="25"/>
    </row>
    <row r="45222">
      <c r="D45222" s="10"/>
      <c r="E45222" s="10"/>
      <c r="G45222" s="81"/>
      <c r="AU45222" s="25"/>
    </row>
    <row r="45223">
      <c r="D45223" s="10"/>
      <c r="E45223" s="10"/>
      <c r="G45223" s="81"/>
      <c r="AU45223" s="25"/>
    </row>
    <row r="45224">
      <c r="D45224" s="10"/>
      <c r="E45224" s="10"/>
      <c r="G45224" s="81"/>
      <c r="AU45224" s="25"/>
    </row>
    <row r="45225">
      <c r="D45225" s="10"/>
      <c r="E45225" s="10"/>
      <c r="G45225" s="81"/>
      <c r="AU45225" s="25"/>
    </row>
    <row r="45226">
      <c r="D45226" s="10"/>
      <c r="E45226" s="10"/>
      <c r="G45226" s="81"/>
      <c r="AU45226" s="25"/>
    </row>
    <row r="45227">
      <c r="D45227" s="10"/>
      <c r="E45227" s="10"/>
      <c r="G45227" s="81"/>
      <c r="AU45227" s="25"/>
    </row>
    <row r="45228">
      <c r="D45228" s="10"/>
      <c r="E45228" s="10"/>
      <c r="G45228" s="81"/>
      <c r="AU45228" s="25"/>
    </row>
    <row r="45229">
      <c r="D45229" s="10"/>
      <c r="E45229" s="10"/>
      <c r="G45229" s="81"/>
      <c r="AU45229" s="25"/>
    </row>
    <row r="45230">
      <c r="D45230" s="10"/>
      <c r="E45230" s="10"/>
      <c r="G45230" s="81"/>
      <c r="AU45230" s="25"/>
    </row>
    <row r="45231">
      <c r="D45231" s="10"/>
      <c r="E45231" s="10"/>
      <c r="G45231" s="81"/>
      <c r="AU45231" s="25"/>
    </row>
    <row r="45232">
      <c r="D45232" s="10"/>
      <c r="E45232" s="10"/>
      <c r="G45232" s="81"/>
      <c r="AU45232" s="25"/>
    </row>
    <row r="45233">
      <c r="D45233" s="10"/>
      <c r="E45233" s="10"/>
      <c r="G45233" s="81"/>
      <c r="AU45233" s="25"/>
    </row>
    <row r="45234">
      <c r="D45234" s="10"/>
      <c r="E45234" s="10"/>
      <c r="G45234" s="81"/>
      <c r="AU45234" s="25"/>
    </row>
    <row r="45235">
      <c r="D45235" s="10"/>
      <c r="E45235" s="10"/>
      <c r="G45235" s="81"/>
      <c r="AU45235" s="25"/>
    </row>
    <row r="45236">
      <c r="D45236" s="10"/>
      <c r="E45236" s="10"/>
      <c r="G45236" s="81"/>
      <c r="AU45236" s="25"/>
    </row>
    <row r="45237">
      <c r="D45237" s="10"/>
      <c r="E45237" s="10"/>
      <c r="G45237" s="81"/>
      <c r="AU45237" s="25"/>
    </row>
    <row r="45238">
      <c r="D45238" s="10"/>
      <c r="E45238" s="10"/>
      <c r="G45238" s="81"/>
      <c r="AU45238" s="25"/>
    </row>
    <row r="45239">
      <c r="D45239" s="10"/>
      <c r="E45239" s="10"/>
      <c r="G45239" s="81"/>
      <c r="AU45239" s="25"/>
    </row>
    <row r="45240">
      <c r="D45240" s="10"/>
      <c r="E45240" s="10"/>
      <c r="G45240" s="81"/>
      <c r="AU45240" s="25"/>
    </row>
    <row r="45241">
      <c r="D45241" s="10"/>
      <c r="E45241" s="10"/>
      <c r="G45241" s="81"/>
      <c r="AU45241" s="25"/>
    </row>
    <row r="45242">
      <c r="D45242" s="10"/>
      <c r="E45242" s="10"/>
      <c r="G45242" s="81"/>
      <c r="AU45242" s="25"/>
    </row>
    <row r="45243">
      <c r="D45243" s="10"/>
      <c r="E45243" s="10"/>
      <c r="G45243" s="81"/>
      <c r="AU45243" s="25"/>
    </row>
    <row r="45244">
      <c r="D45244" s="10"/>
      <c r="E45244" s="10"/>
      <c r="G45244" s="81"/>
      <c r="AU45244" s="25"/>
    </row>
    <row r="45245">
      <c r="D45245" s="10"/>
      <c r="E45245" s="10"/>
      <c r="G45245" s="81"/>
      <c r="AU45245" s="25"/>
    </row>
    <row r="45246">
      <c r="D45246" s="10"/>
      <c r="E45246" s="10"/>
      <c r="G45246" s="81"/>
      <c r="AU45246" s="25"/>
    </row>
    <row r="45247">
      <c r="D45247" s="10"/>
      <c r="E45247" s="10"/>
      <c r="G45247" s="81"/>
      <c r="AU45247" s="25"/>
    </row>
    <row r="45248">
      <c r="D45248" s="10"/>
      <c r="E45248" s="10"/>
      <c r="G45248" s="81"/>
      <c r="AU45248" s="25"/>
    </row>
    <row r="45249">
      <c r="D45249" s="10"/>
      <c r="E45249" s="10"/>
      <c r="G45249" s="81"/>
      <c r="AU45249" s="25"/>
    </row>
    <row r="45250">
      <c r="D45250" s="10"/>
      <c r="E45250" s="10"/>
      <c r="G45250" s="81"/>
      <c r="AU45250" s="25"/>
    </row>
    <row r="45251">
      <c r="D45251" s="10"/>
      <c r="E45251" s="10"/>
      <c r="G45251" s="81"/>
      <c r="AU45251" s="25"/>
    </row>
    <row r="45252">
      <c r="D45252" s="10"/>
      <c r="E45252" s="10"/>
      <c r="G45252" s="81"/>
      <c r="AU45252" s="25"/>
    </row>
    <row r="45253">
      <c r="D45253" s="10"/>
      <c r="E45253" s="10"/>
      <c r="G45253" s="81"/>
      <c r="AU45253" s="25"/>
    </row>
    <row r="45254">
      <c r="D45254" s="10"/>
      <c r="E45254" s="10"/>
      <c r="G45254" s="81"/>
      <c r="AU45254" s="25"/>
    </row>
    <row r="45255">
      <c r="D45255" s="10"/>
      <c r="E45255" s="10"/>
      <c r="G45255" s="81"/>
      <c r="AU45255" s="25"/>
    </row>
    <row r="45256">
      <c r="D45256" s="10"/>
      <c r="E45256" s="10"/>
      <c r="G45256" s="81"/>
      <c r="AU45256" s="25"/>
    </row>
    <row r="45257">
      <c r="D45257" s="10"/>
      <c r="E45257" s="10"/>
      <c r="G45257" s="81"/>
      <c r="AU45257" s="25"/>
    </row>
    <row r="45258">
      <c r="D45258" s="10"/>
      <c r="E45258" s="10"/>
      <c r="G45258" s="81"/>
      <c r="AU45258" s="25"/>
    </row>
    <row r="45259">
      <c r="D45259" s="10"/>
      <c r="E45259" s="10"/>
      <c r="G45259" s="81"/>
      <c r="AU45259" s="25"/>
    </row>
    <row r="45260">
      <c r="D45260" s="10"/>
      <c r="E45260" s="10"/>
      <c r="G45260" s="81"/>
      <c r="AU45260" s="25"/>
    </row>
    <row r="45261">
      <c r="D45261" s="10"/>
      <c r="E45261" s="10"/>
      <c r="G45261" s="81"/>
      <c r="AU45261" s="25"/>
    </row>
    <row r="45262">
      <c r="D45262" s="10"/>
      <c r="E45262" s="10"/>
      <c r="G45262" s="81"/>
      <c r="AU45262" s="25"/>
    </row>
    <row r="45263">
      <c r="D45263" s="10"/>
      <c r="E45263" s="10"/>
      <c r="G45263" s="81"/>
      <c r="AU45263" s="25"/>
    </row>
    <row r="45264">
      <c r="D45264" s="10"/>
      <c r="E45264" s="10"/>
      <c r="G45264" s="81"/>
      <c r="AU45264" s="25"/>
    </row>
    <row r="45265">
      <c r="D45265" s="10"/>
      <c r="E45265" s="10"/>
      <c r="G45265" s="81"/>
      <c r="AU45265" s="25"/>
    </row>
    <row r="45266">
      <c r="D45266" s="10"/>
      <c r="E45266" s="10"/>
      <c r="G45266" s="81"/>
      <c r="AU45266" s="25"/>
    </row>
    <row r="45267">
      <c r="D45267" s="10"/>
      <c r="E45267" s="10"/>
      <c r="G45267" s="81"/>
      <c r="AU45267" s="25"/>
    </row>
    <row r="45268">
      <c r="D45268" s="10"/>
      <c r="E45268" s="10"/>
      <c r="G45268" s="81"/>
      <c r="AU45268" s="25"/>
    </row>
    <row r="45269">
      <c r="D45269" s="10"/>
      <c r="E45269" s="10"/>
      <c r="G45269" s="81"/>
      <c r="AU45269" s="25"/>
    </row>
    <row r="45270">
      <c r="D45270" s="10"/>
      <c r="E45270" s="10"/>
      <c r="G45270" s="81"/>
      <c r="AU45270" s="25"/>
    </row>
    <row r="45271">
      <c r="D45271" s="10"/>
      <c r="E45271" s="10"/>
      <c r="G45271" s="81"/>
      <c r="AU45271" s="25"/>
    </row>
    <row r="45272">
      <c r="D45272" s="10"/>
      <c r="E45272" s="10"/>
      <c r="G45272" s="81"/>
      <c r="AU45272" s="25"/>
    </row>
    <row r="45273">
      <c r="D45273" s="10"/>
      <c r="E45273" s="10"/>
      <c r="G45273" s="81"/>
      <c r="AU45273" s="25"/>
    </row>
    <row r="45274">
      <c r="D45274" s="10"/>
      <c r="E45274" s="10"/>
      <c r="G45274" s="81"/>
      <c r="AU45274" s="25"/>
    </row>
    <row r="45275">
      <c r="D45275" s="10"/>
      <c r="E45275" s="10"/>
      <c r="G45275" s="81"/>
      <c r="AU45275" s="25"/>
    </row>
    <row r="45276">
      <c r="D45276" s="10"/>
      <c r="E45276" s="10"/>
      <c r="G45276" s="81"/>
      <c r="AU45276" s="25"/>
    </row>
    <row r="45277">
      <c r="D45277" s="10"/>
      <c r="E45277" s="10"/>
      <c r="G45277" s="81"/>
      <c r="AU45277" s="25"/>
    </row>
    <row r="45278">
      <c r="D45278" s="10"/>
      <c r="E45278" s="10"/>
      <c r="G45278" s="81"/>
      <c r="AU45278" s="25"/>
    </row>
    <row r="45279">
      <c r="D45279" s="10"/>
      <c r="E45279" s="10"/>
      <c r="G45279" s="81"/>
      <c r="AU45279" s="25"/>
    </row>
    <row r="45280">
      <c r="D45280" s="10"/>
      <c r="E45280" s="10"/>
      <c r="G45280" s="81"/>
      <c r="AU45280" s="25"/>
    </row>
    <row r="45281">
      <c r="D45281" s="10"/>
      <c r="E45281" s="10"/>
      <c r="G45281" s="81"/>
      <c r="AU45281" s="25"/>
    </row>
    <row r="45282">
      <c r="D45282" s="10"/>
      <c r="E45282" s="10"/>
      <c r="G45282" s="81"/>
      <c r="AU45282" s="25"/>
    </row>
    <row r="45283">
      <c r="D45283" s="10"/>
      <c r="E45283" s="10"/>
      <c r="G45283" s="81"/>
      <c r="AU45283" s="25"/>
    </row>
    <row r="45284">
      <c r="D45284" s="10"/>
      <c r="E45284" s="10"/>
      <c r="G45284" s="81"/>
      <c r="AU45284" s="25"/>
    </row>
    <row r="45285">
      <c r="D45285" s="10"/>
      <c r="E45285" s="10"/>
      <c r="G45285" s="81"/>
      <c r="AU45285" s="25"/>
    </row>
    <row r="45286">
      <c r="D45286" s="10"/>
      <c r="E45286" s="10"/>
      <c r="G45286" s="81"/>
      <c r="AU45286" s="25"/>
    </row>
    <row r="45287">
      <c r="D45287" s="10"/>
      <c r="E45287" s="10"/>
      <c r="G45287" s="81"/>
      <c r="AU45287" s="25"/>
    </row>
    <row r="45288">
      <c r="D45288" s="10"/>
      <c r="E45288" s="10"/>
      <c r="G45288" s="81"/>
      <c r="AU45288" s="25"/>
    </row>
    <row r="45289">
      <c r="D45289" s="10"/>
      <c r="E45289" s="10"/>
      <c r="G45289" s="81"/>
      <c r="AU45289" s="25"/>
    </row>
    <row r="45290">
      <c r="D45290" s="10"/>
      <c r="E45290" s="10"/>
      <c r="G45290" s="81"/>
      <c r="AU45290" s="25"/>
    </row>
    <row r="45291">
      <c r="D45291" s="10"/>
      <c r="E45291" s="10"/>
      <c r="G45291" s="81"/>
      <c r="AU45291" s="25"/>
    </row>
    <row r="45292">
      <c r="D45292" s="10"/>
      <c r="E45292" s="10"/>
      <c r="G45292" s="81"/>
      <c r="AU45292" s="25"/>
    </row>
    <row r="45293">
      <c r="D45293" s="10"/>
      <c r="E45293" s="10"/>
      <c r="G45293" s="81"/>
      <c r="AU45293" s="25"/>
    </row>
    <row r="45294">
      <c r="D45294" s="10"/>
      <c r="E45294" s="10"/>
      <c r="G45294" s="81"/>
      <c r="AU45294" s="25"/>
    </row>
    <row r="45295">
      <c r="D45295" s="10"/>
      <c r="E45295" s="10"/>
      <c r="G45295" s="81"/>
      <c r="AU45295" s="25"/>
    </row>
    <row r="45296">
      <c r="D45296" s="10"/>
      <c r="E45296" s="10"/>
      <c r="G45296" s="81"/>
      <c r="AU45296" s="25"/>
    </row>
    <row r="45297">
      <c r="D45297" s="10"/>
      <c r="E45297" s="10"/>
      <c r="G45297" s="81"/>
      <c r="AU45297" s="25"/>
    </row>
    <row r="45298">
      <c r="D45298" s="10"/>
      <c r="E45298" s="10"/>
      <c r="G45298" s="81"/>
      <c r="AU45298" s="25"/>
    </row>
    <row r="45299">
      <c r="D45299" s="10"/>
      <c r="E45299" s="10"/>
      <c r="G45299" s="81"/>
      <c r="AU45299" s="25"/>
    </row>
    <row r="45300">
      <c r="D45300" s="10"/>
      <c r="E45300" s="10"/>
      <c r="G45300" s="81"/>
      <c r="AU45300" s="25"/>
    </row>
    <row r="45301">
      <c r="D45301" s="10"/>
      <c r="E45301" s="10"/>
      <c r="G45301" s="81"/>
      <c r="AU45301" s="25"/>
    </row>
    <row r="45302">
      <c r="D45302" s="10"/>
      <c r="E45302" s="10"/>
      <c r="G45302" s="81"/>
      <c r="AU45302" s="25"/>
    </row>
    <row r="45303">
      <c r="D45303" s="10"/>
      <c r="E45303" s="10"/>
      <c r="G45303" s="81"/>
      <c r="AU45303" s="25"/>
    </row>
    <row r="45304">
      <c r="D45304" s="10"/>
      <c r="E45304" s="10"/>
      <c r="G45304" s="81"/>
      <c r="AU45304" s="25"/>
    </row>
    <row r="45305">
      <c r="D45305" s="10"/>
      <c r="E45305" s="10"/>
      <c r="G45305" s="81"/>
      <c r="AU45305" s="25"/>
    </row>
    <row r="45306">
      <c r="D45306" s="10"/>
      <c r="E45306" s="10"/>
      <c r="G45306" s="81"/>
      <c r="AU45306" s="25"/>
    </row>
    <row r="45307">
      <c r="D45307" s="10"/>
      <c r="E45307" s="10"/>
      <c r="G45307" s="81"/>
      <c r="AU45307" s="25"/>
    </row>
    <row r="45308">
      <c r="D45308" s="10"/>
      <c r="E45308" s="10"/>
      <c r="G45308" s="81"/>
      <c r="AU45308" s="25"/>
    </row>
    <row r="45309">
      <c r="D45309" s="10"/>
      <c r="E45309" s="10"/>
      <c r="G45309" s="81"/>
      <c r="AU45309" s="25"/>
    </row>
    <row r="45310">
      <c r="D45310" s="10"/>
      <c r="E45310" s="10"/>
      <c r="G45310" s="81"/>
      <c r="AU45310" s="25"/>
    </row>
    <row r="45311">
      <c r="D45311" s="10"/>
      <c r="E45311" s="10"/>
      <c r="G45311" s="81"/>
      <c r="AU45311" s="25"/>
    </row>
    <row r="45312">
      <c r="D45312" s="10"/>
      <c r="E45312" s="10"/>
      <c r="G45312" s="81"/>
      <c r="AU45312" s="25"/>
    </row>
    <row r="45313">
      <c r="D45313" s="10"/>
      <c r="E45313" s="10"/>
      <c r="G45313" s="81"/>
      <c r="AU45313" s="25"/>
    </row>
    <row r="45314">
      <c r="D45314" s="10"/>
      <c r="E45314" s="10"/>
      <c r="G45314" s="81"/>
      <c r="AU45314" s="25"/>
    </row>
    <row r="45315">
      <c r="D45315" s="10"/>
      <c r="E45315" s="10"/>
      <c r="G45315" s="81"/>
      <c r="AU45315" s="25"/>
    </row>
    <row r="45316">
      <c r="D45316" s="10"/>
      <c r="E45316" s="10"/>
      <c r="G45316" s="81"/>
      <c r="AU45316" s="25"/>
    </row>
    <row r="45317">
      <c r="D45317" s="10"/>
      <c r="E45317" s="10"/>
      <c r="G45317" s="81"/>
      <c r="AU45317" s="25"/>
    </row>
    <row r="45318">
      <c r="D45318" s="10"/>
      <c r="E45318" s="10"/>
      <c r="G45318" s="81"/>
      <c r="AU45318" s="25"/>
    </row>
    <row r="45319">
      <c r="D45319" s="10"/>
      <c r="E45319" s="10"/>
      <c r="G45319" s="81"/>
      <c r="AU45319" s="25"/>
    </row>
    <row r="45320">
      <c r="D45320" s="10"/>
      <c r="E45320" s="10"/>
      <c r="G45320" s="81"/>
      <c r="AU45320" s="25"/>
    </row>
    <row r="45321">
      <c r="D45321" s="10"/>
      <c r="E45321" s="10"/>
      <c r="G45321" s="81"/>
      <c r="AU45321" s="25"/>
    </row>
    <row r="45322">
      <c r="D45322" s="10"/>
      <c r="E45322" s="10"/>
      <c r="G45322" s="81"/>
      <c r="AU45322" s="25"/>
    </row>
    <row r="45323">
      <c r="D45323" s="10"/>
      <c r="E45323" s="10"/>
      <c r="G45323" s="81"/>
      <c r="AU45323" s="25"/>
    </row>
    <row r="45324">
      <c r="D45324" s="10"/>
      <c r="E45324" s="10"/>
      <c r="G45324" s="81"/>
      <c r="AU45324" s="25"/>
    </row>
    <row r="45325">
      <c r="D45325" s="10"/>
      <c r="E45325" s="10"/>
      <c r="G45325" s="81"/>
      <c r="AU45325" s="25"/>
    </row>
    <row r="45326">
      <c r="D45326" s="10"/>
      <c r="E45326" s="10"/>
      <c r="G45326" s="81"/>
      <c r="AU45326" s="25"/>
    </row>
    <row r="45327">
      <c r="D45327" s="10"/>
      <c r="E45327" s="10"/>
      <c r="G45327" s="81"/>
      <c r="AU45327" s="25"/>
    </row>
    <row r="45328">
      <c r="D45328" s="10"/>
      <c r="E45328" s="10"/>
      <c r="G45328" s="81"/>
      <c r="AU45328" s="25"/>
    </row>
    <row r="45329">
      <c r="D45329" s="10"/>
      <c r="E45329" s="10"/>
      <c r="G45329" s="81"/>
      <c r="AU45329" s="25"/>
    </row>
    <row r="45330">
      <c r="D45330" s="10"/>
      <c r="E45330" s="10"/>
      <c r="G45330" s="81"/>
      <c r="AU45330" s="25"/>
    </row>
    <row r="45331">
      <c r="D45331" s="10"/>
      <c r="E45331" s="10"/>
      <c r="G45331" s="81"/>
      <c r="AU45331" s="25"/>
    </row>
    <row r="45332">
      <c r="D45332" s="10"/>
      <c r="E45332" s="10"/>
      <c r="G45332" s="81"/>
      <c r="AU45332" s="25"/>
    </row>
    <row r="45333">
      <c r="D45333" s="10"/>
      <c r="E45333" s="10"/>
      <c r="G45333" s="81"/>
      <c r="AU45333" s="25"/>
    </row>
    <row r="45334">
      <c r="D45334" s="10"/>
      <c r="E45334" s="10"/>
      <c r="G45334" s="81"/>
      <c r="AU45334" s="25"/>
    </row>
    <row r="45335">
      <c r="D45335" s="10"/>
      <c r="E45335" s="10"/>
      <c r="G45335" s="81"/>
      <c r="AU45335" s="25"/>
    </row>
    <row r="45336">
      <c r="D45336" s="10"/>
      <c r="E45336" s="10"/>
      <c r="G45336" s="81"/>
      <c r="AU45336" s="25"/>
    </row>
    <row r="45337">
      <c r="D45337" s="10"/>
      <c r="E45337" s="10"/>
      <c r="G45337" s="81"/>
      <c r="AU45337" s="25"/>
    </row>
    <row r="45338">
      <c r="D45338" s="10"/>
      <c r="E45338" s="10"/>
      <c r="G45338" s="81"/>
      <c r="AU45338" s="25"/>
    </row>
    <row r="45339">
      <c r="D45339" s="10"/>
      <c r="E45339" s="10"/>
      <c r="G45339" s="81"/>
      <c r="AU45339" s="25"/>
    </row>
    <row r="45340">
      <c r="D45340" s="10"/>
      <c r="E45340" s="10"/>
      <c r="G45340" s="81"/>
      <c r="AU45340" s="25"/>
    </row>
    <row r="45341">
      <c r="D45341" s="10"/>
      <c r="E45341" s="10"/>
      <c r="G45341" s="81"/>
      <c r="AU45341" s="25"/>
    </row>
    <row r="45342">
      <c r="D45342" s="10"/>
      <c r="E45342" s="10"/>
      <c r="G45342" s="81"/>
      <c r="AU45342" s="25"/>
    </row>
    <row r="45343">
      <c r="D45343" s="10"/>
      <c r="E45343" s="10"/>
      <c r="G45343" s="81"/>
      <c r="AU45343" s="25"/>
    </row>
    <row r="45344">
      <c r="D45344" s="10"/>
      <c r="E45344" s="10"/>
      <c r="G45344" s="81"/>
      <c r="AU45344" s="25"/>
    </row>
    <row r="45345">
      <c r="D45345" s="10"/>
      <c r="E45345" s="10"/>
      <c r="G45345" s="81"/>
      <c r="AU45345" s="25"/>
    </row>
    <row r="45346">
      <c r="D45346" s="10"/>
      <c r="E45346" s="10"/>
      <c r="G45346" s="81"/>
      <c r="AU45346" s="25"/>
    </row>
    <row r="45347">
      <c r="D45347" s="10"/>
      <c r="E45347" s="10"/>
      <c r="G45347" s="81"/>
      <c r="AU45347" s="25"/>
    </row>
    <row r="45348">
      <c r="D45348" s="10"/>
      <c r="E45348" s="10"/>
      <c r="G45348" s="81"/>
      <c r="AU45348" s="25"/>
    </row>
    <row r="45349">
      <c r="D45349" s="10"/>
      <c r="E45349" s="10"/>
      <c r="G45349" s="81"/>
      <c r="AU45349" s="25"/>
    </row>
    <row r="45350">
      <c r="D45350" s="10"/>
      <c r="E45350" s="10"/>
      <c r="G45350" s="81"/>
      <c r="AU45350" s="25"/>
    </row>
    <row r="45351">
      <c r="D45351" s="10"/>
      <c r="E45351" s="10"/>
      <c r="G45351" s="81"/>
      <c r="AU45351" s="25"/>
    </row>
    <row r="45352">
      <c r="D45352" s="10"/>
      <c r="E45352" s="10"/>
      <c r="G45352" s="81"/>
      <c r="AU45352" s="25"/>
    </row>
    <row r="45353">
      <c r="D45353" s="10"/>
      <c r="E45353" s="10"/>
      <c r="G45353" s="81"/>
      <c r="AU45353" s="25"/>
    </row>
    <row r="45354">
      <c r="D45354" s="10"/>
      <c r="E45354" s="10"/>
      <c r="G45354" s="81"/>
      <c r="AU45354" s="25"/>
    </row>
    <row r="45355">
      <c r="D45355" s="10"/>
      <c r="E45355" s="10"/>
      <c r="G45355" s="81"/>
      <c r="AU45355" s="25"/>
    </row>
    <row r="45356">
      <c r="D45356" s="10"/>
      <c r="E45356" s="10"/>
      <c r="G45356" s="81"/>
      <c r="AU45356" s="25"/>
    </row>
    <row r="45357">
      <c r="D45357" s="10"/>
      <c r="E45357" s="10"/>
      <c r="G45357" s="81"/>
      <c r="AU45357" s="25"/>
    </row>
    <row r="45358">
      <c r="D45358" s="10"/>
      <c r="E45358" s="10"/>
      <c r="G45358" s="81"/>
      <c r="AU45358" s="25"/>
    </row>
    <row r="45359">
      <c r="D45359" s="10"/>
      <c r="E45359" s="10"/>
      <c r="G45359" s="81"/>
      <c r="AU45359" s="25"/>
    </row>
    <row r="45360">
      <c r="D45360" s="10"/>
      <c r="E45360" s="10"/>
      <c r="G45360" s="81"/>
      <c r="AU45360" s="25"/>
    </row>
    <row r="45361">
      <c r="D45361" s="10"/>
      <c r="E45361" s="10"/>
      <c r="G45361" s="81"/>
      <c r="AU45361" s="25"/>
    </row>
    <row r="45362">
      <c r="D45362" s="10"/>
      <c r="E45362" s="10"/>
      <c r="G45362" s="81"/>
      <c r="AU45362" s="25"/>
    </row>
    <row r="45363">
      <c r="D45363" s="10"/>
      <c r="E45363" s="10"/>
      <c r="G45363" s="81"/>
      <c r="AU45363" s="25"/>
    </row>
    <row r="45364">
      <c r="D45364" s="10"/>
      <c r="E45364" s="10"/>
      <c r="G45364" s="81"/>
      <c r="AU45364" s="25"/>
    </row>
    <row r="45365">
      <c r="D45365" s="10"/>
      <c r="E45365" s="10"/>
      <c r="G45365" s="81"/>
      <c r="AU45365" s="25"/>
    </row>
    <row r="45366">
      <c r="D45366" s="10"/>
      <c r="E45366" s="10"/>
      <c r="G45366" s="81"/>
      <c r="AU45366" s="25"/>
    </row>
    <row r="45367">
      <c r="D45367" s="10"/>
      <c r="E45367" s="10"/>
      <c r="G45367" s="81"/>
      <c r="AU45367" s="25"/>
    </row>
    <row r="45368">
      <c r="D45368" s="10"/>
      <c r="E45368" s="10"/>
      <c r="G45368" s="81"/>
      <c r="AU45368" s="25"/>
    </row>
    <row r="45369">
      <c r="D45369" s="10"/>
      <c r="E45369" s="10"/>
      <c r="G45369" s="81"/>
      <c r="AU45369" s="25"/>
    </row>
    <row r="45370">
      <c r="D45370" s="10"/>
      <c r="E45370" s="10"/>
      <c r="G45370" s="81"/>
      <c r="AU45370" s="25"/>
    </row>
    <row r="45371">
      <c r="D45371" s="10"/>
      <c r="E45371" s="10"/>
      <c r="G45371" s="81"/>
      <c r="AU45371" s="25"/>
    </row>
    <row r="45372">
      <c r="D45372" s="10"/>
      <c r="E45372" s="10"/>
      <c r="G45372" s="81"/>
      <c r="AU45372" s="25"/>
    </row>
    <row r="45373">
      <c r="D45373" s="10"/>
      <c r="E45373" s="10"/>
      <c r="G45373" s="81"/>
      <c r="AU45373" s="25"/>
    </row>
    <row r="45374">
      <c r="D45374" s="10"/>
      <c r="E45374" s="10"/>
      <c r="G45374" s="81"/>
      <c r="AU45374" s="25"/>
    </row>
    <row r="45375">
      <c r="D45375" s="10"/>
      <c r="E45375" s="10"/>
      <c r="G45375" s="81"/>
      <c r="AU45375" s="25"/>
    </row>
    <row r="45376">
      <c r="D45376" s="10"/>
      <c r="E45376" s="10"/>
      <c r="G45376" s="81"/>
      <c r="AU45376" s="25"/>
    </row>
    <row r="45377">
      <c r="D45377" s="10"/>
      <c r="E45377" s="10"/>
      <c r="G45377" s="81"/>
      <c r="AU45377" s="25"/>
    </row>
    <row r="45378">
      <c r="D45378" s="10"/>
      <c r="E45378" s="10"/>
      <c r="G45378" s="81"/>
      <c r="AU45378" s="25"/>
    </row>
    <row r="45379">
      <c r="D45379" s="10"/>
      <c r="E45379" s="10"/>
      <c r="G45379" s="81"/>
      <c r="AU45379" s="25"/>
    </row>
    <row r="45380">
      <c r="D45380" s="10"/>
      <c r="E45380" s="10"/>
      <c r="G45380" s="81"/>
      <c r="AU45380" s="25"/>
    </row>
    <row r="45381">
      <c r="D45381" s="10"/>
      <c r="E45381" s="10"/>
      <c r="G45381" s="81"/>
      <c r="AU45381" s="25"/>
    </row>
    <row r="45382">
      <c r="D45382" s="10"/>
      <c r="E45382" s="10"/>
      <c r="G45382" s="81"/>
      <c r="AU45382" s="25"/>
    </row>
    <row r="45383">
      <c r="D45383" s="10"/>
      <c r="E45383" s="10"/>
      <c r="G45383" s="81"/>
      <c r="AU45383" s="25"/>
    </row>
    <row r="45384">
      <c r="D45384" s="10"/>
      <c r="E45384" s="10"/>
      <c r="G45384" s="81"/>
      <c r="AU45384" s="25"/>
    </row>
    <row r="45385">
      <c r="D45385" s="10"/>
      <c r="E45385" s="10"/>
      <c r="G45385" s="81"/>
      <c r="AU45385" s="25"/>
    </row>
    <row r="45386">
      <c r="D45386" s="10"/>
      <c r="E45386" s="10"/>
      <c r="G45386" s="81"/>
      <c r="AU45386" s="25"/>
    </row>
    <row r="45387">
      <c r="D45387" s="10"/>
      <c r="E45387" s="10"/>
      <c r="G45387" s="81"/>
      <c r="AU45387" s="25"/>
    </row>
    <row r="45388">
      <c r="D45388" s="10"/>
      <c r="E45388" s="10"/>
      <c r="G45388" s="81"/>
      <c r="AU45388" s="25"/>
    </row>
    <row r="45389">
      <c r="D45389" s="10"/>
      <c r="E45389" s="10"/>
      <c r="G45389" s="81"/>
      <c r="AU45389" s="25"/>
    </row>
    <row r="45390">
      <c r="D45390" s="10"/>
      <c r="E45390" s="10"/>
      <c r="G45390" s="81"/>
      <c r="AU45390" s="25"/>
    </row>
    <row r="45391">
      <c r="D45391" s="10"/>
      <c r="E45391" s="10"/>
      <c r="G45391" s="81"/>
      <c r="AU45391" s="25"/>
    </row>
    <row r="45392">
      <c r="D45392" s="10"/>
      <c r="E45392" s="10"/>
      <c r="G45392" s="81"/>
      <c r="AU45392" s="25"/>
    </row>
    <row r="45393">
      <c r="D45393" s="10"/>
      <c r="E45393" s="10"/>
      <c r="G45393" s="81"/>
      <c r="AU45393" s="25"/>
    </row>
    <row r="45394">
      <c r="D45394" s="10"/>
      <c r="E45394" s="10"/>
      <c r="G45394" s="81"/>
      <c r="AU45394" s="25"/>
    </row>
    <row r="45395">
      <c r="D45395" s="10"/>
      <c r="E45395" s="10"/>
      <c r="G45395" s="81"/>
      <c r="AU45395" s="25"/>
    </row>
    <row r="45396">
      <c r="D45396" s="10"/>
      <c r="E45396" s="10"/>
      <c r="G45396" s="81"/>
      <c r="AU45396" s="25"/>
    </row>
    <row r="45397">
      <c r="D45397" s="10"/>
      <c r="E45397" s="10"/>
      <c r="G45397" s="81"/>
      <c r="AU45397" s="25"/>
    </row>
    <row r="45398">
      <c r="D45398" s="10"/>
      <c r="E45398" s="10"/>
      <c r="G45398" s="81"/>
      <c r="AU45398" s="25"/>
    </row>
    <row r="45399">
      <c r="D45399" s="10"/>
      <c r="E45399" s="10"/>
      <c r="G45399" s="81"/>
      <c r="AU45399" s="25"/>
    </row>
    <row r="45400">
      <c r="D45400" s="10"/>
      <c r="E45400" s="10"/>
      <c r="G45400" s="81"/>
      <c r="AU45400" s="25"/>
    </row>
    <row r="45401">
      <c r="D45401" s="10"/>
      <c r="E45401" s="10"/>
      <c r="G45401" s="81"/>
      <c r="AU45401" s="25"/>
    </row>
    <row r="45402">
      <c r="D45402" s="10"/>
      <c r="E45402" s="10"/>
      <c r="G45402" s="81"/>
      <c r="AU45402" s="25"/>
    </row>
    <row r="45403">
      <c r="D45403" s="10"/>
      <c r="E45403" s="10"/>
      <c r="G45403" s="81"/>
      <c r="AU45403" s="25"/>
    </row>
    <row r="45404">
      <c r="D45404" s="10"/>
      <c r="E45404" s="10"/>
      <c r="G45404" s="81"/>
      <c r="AU45404" s="25"/>
    </row>
    <row r="45405">
      <c r="D45405" s="10"/>
      <c r="E45405" s="10"/>
      <c r="G45405" s="81"/>
      <c r="AU45405" s="25"/>
    </row>
    <row r="45406">
      <c r="D45406" s="10"/>
      <c r="E45406" s="10"/>
      <c r="G45406" s="81"/>
      <c r="AU45406" s="25"/>
    </row>
    <row r="45407">
      <c r="D45407" s="10"/>
      <c r="E45407" s="10"/>
      <c r="G45407" s="81"/>
      <c r="AU45407" s="25"/>
    </row>
    <row r="45408">
      <c r="D45408" s="10"/>
      <c r="E45408" s="10"/>
      <c r="G45408" s="81"/>
      <c r="AU45408" s="25"/>
    </row>
    <row r="45409">
      <c r="D45409" s="10"/>
      <c r="E45409" s="10"/>
      <c r="G45409" s="81"/>
      <c r="AU45409" s="25"/>
    </row>
    <row r="45410">
      <c r="D45410" s="10"/>
      <c r="E45410" s="10"/>
      <c r="G45410" s="81"/>
      <c r="AU45410" s="25"/>
    </row>
    <row r="45411">
      <c r="D45411" s="10"/>
      <c r="E45411" s="10"/>
      <c r="G45411" s="81"/>
      <c r="AU45411" s="25"/>
    </row>
    <row r="45412">
      <c r="D45412" s="10"/>
      <c r="E45412" s="10"/>
      <c r="G45412" s="81"/>
      <c r="AU45412" s="25"/>
    </row>
    <row r="45413">
      <c r="D45413" s="10"/>
      <c r="E45413" s="10"/>
      <c r="G45413" s="81"/>
      <c r="AU45413" s="25"/>
    </row>
    <row r="45414">
      <c r="D45414" s="10"/>
      <c r="E45414" s="10"/>
      <c r="G45414" s="81"/>
      <c r="AU45414" s="25"/>
    </row>
    <row r="45415">
      <c r="D45415" s="10"/>
      <c r="E45415" s="10"/>
      <c r="G45415" s="81"/>
      <c r="AU45415" s="25"/>
    </row>
    <row r="45416">
      <c r="D45416" s="10"/>
      <c r="E45416" s="10"/>
      <c r="G45416" s="81"/>
      <c r="AU45416" s="25"/>
    </row>
    <row r="45417">
      <c r="D45417" s="10"/>
      <c r="E45417" s="10"/>
      <c r="G45417" s="81"/>
      <c r="AU45417" s="25"/>
    </row>
    <row r="45418">
      <c r="D45418" s="10"/>
      <c r="E45418" s="10"/>
      <c r="G45418" s="81"/>
      <c r="AU45418" s="25"/>
    </row>
    <row r="45419">
      <c r="D45419" s="10"/>
      <c r="E45419" s="10"/>
      <c r="G45419" s="81"/>
      <c r="AU45419" s="25"/>
    </row>
    <row r="45420">
      <c r="D45420" s="10"/>
      <c r="E45420" s="10"/>
      <c r="G45420" s="81"/>
      <c r="AU45420" s="25"/>
    </row>
    <row r="45421">
      <c r="D45421" s="10"/>
      <c r="E45421" s="10"/>
      <c r="G45421" s="81"/>
      <c r="AU45421" s="25"/>
    </row>
    <row r="45422">
      <c r="D45422" s="10"/>
      <c r="E45422" s="10"/>
      <c r="G45422" s="81"/>
      <c r="AU45422" s="25"/>
    </row>
    <row r="45423">
      <c r="D45423" s="10"/>
      <c r="E45423" s="10"/>
      <c r="G45423" s="81"/>
      <c r="AU45423" s="25"/>
    </row>
    <row r="45424">
      <c r="D45424" s="10"/>
      <c r="E45424" s="10"/>
      <c r="G45424" s="81"/>
      <c r="AU45424" s="25"/>
    </row>
    <row r="45425">
      <c r="D45425" s="10"/>
      <c r="E45425" s="10"/>
      <c r="G45425" s="81"/>
      <c r="AU45425" s="25"/>
    </row>
    <row r="45426">
      <c r="D45426" s="10"/>
      <c r="E45426" s="10"/>
      <c r="G45426" s="81"/>
      <c r="AU45426" s="25"/>
    </row>
    <row r="45427">
      <c r="D45427" s="10"/>
      <c r="E45427" s="10"/>
      <c r="G45427" s="81"/>
      <c r="AU45427" s="25"/>
    </row>
    <row r="45428">
      <c r="D45428" s="10"/>
      <c r="E45428" s="10"/>
      <c r="G45428" s="81"/>
      <c r="AU45428" s="25"/>
    </row>
    <row r="45429">
      <c r="D45429" s="10"/>
      <c r="E45429" s="10"/>
      <c r="G45429" s="81"/>
      <c r="AU45429" s="25"/>
    </row>
    <row r="45430">
      <c r="D45430" s="10"/>
      <c r="E45430" s="10"/>
      <c r="G45430" s="81"/>
      <c r="AU45430" s="25"/>
    </row>
    <row r="45431">
      <c r="D45431" s="10"/>
      <c r="E45431" s="10"/>
      <c r="G45431" s="81"/>
      <c r="AU45431" s="25"/>
    </row>
    <row r="45432">
      <c r="D45432" s="10"/>
      <c r="E45432" s="10"/>
      <c r="G45432" s="81"/>
      <c r="AU45432" s="25"/>
    </row>
    <row r="45433">
      <c r="D45433" s="10"/>
      <c r="E45433" s="10"/>
      <c r="G45433" s="81"/>
      <c r="AU45433" s="25"/>
    </row>
    <row r="45434">
      <c r="D45434" s="10"/>
      <c r="E45434" s="10"/>
      <c r="G45434" s="81"/>
      <c r="AU45434" s="25"/>
    </row>
    <row r="45435">
      <c r="D45435" s="10"/>
      <c r="E45435" s="10"/>
      <c r="G45435" s="81"/>
      <c r="AU45435" s="25"/>
    </row>
    <row r="45436">
      <c r="D45436" s="10"/>
      <c r="E45436" s="10"/>
      <c r="G45436" s="81"/>
      <c r="AU45436" s="25"/>
    </row>
    <row r="45437">
      <c r="D45437" s="10"/>
      <c r="E45437" s="10"/>
      <c r="G45437" s="81"/>
      <c r="AU45437" s="25"/>
    </row>
    <row r="45438">
      <c r="D45438" s="10"/>
      <c r="E45438" s="10"/>
      <c r="G45438" s="81"/>
      <c r="AU45438" s="25"/>
    </row>
    <row r="45439">
      <c r="D45439" s="10"/>
      <c r="E45439" s="10"/>
      <c r="G45439" s="81"/>
      <c r="AU45439" s="25"/>
    </row>
    <row r="45440">
      <c r="D45440" s="10"/>
      <c r="E45440" s="10"/>
      <c r="G45440" s="81"/>
      <c r="AU45440" s="25"/>
    </row>
    <row r="45441">
      <c r="D45441" s="10"/>
      <c r="E45441" s="10"/>
      <c r="G45441" s="81"/>
      <c r="AU45441" s="25"/>
    </row>
    <row r="45442">
      <c r="D45442" s="10"/>
      <c r="E45442" s="10"/>
      <c r="G45442" s="81"/>
      <c r="AU45442" s="25"/>
    </row>
    <row r="45443">
      <c r="D45443" s="10"/>
      <c r="E45443" s="10"/>
      <c r="G45443" s="81"/>
      <c r="AU45443" s="25"/>
    </row>
    <row r="45444">
      <c r="D45444" s="10"/>
      <c r="E45444" s="10"/>
      <c r="G45444" s="81"/>
      <c r="AU45444" s="25"/>
    </row>
    <row r="45445">
      <c r="D45445" s="10"/>
      <c r="E45445" s="10"/>
      <c r="G45445" s="81"/>
      <c r="AU45445" s="25"/>
    </row>
    <row r="45446">
      <c r="D45446" s="10"/>
      <c r="E45446" s="10"/>
      <c r="G45446" s="81"/>
      <c r="AU45446" s="25"/>
    </row>
    <row r="45447">
      <c r="D45447" s="10"/>
      <c r="E45447" s="10"/>
      <c r="G45447" s="81"/>
      <c r="AU45447" s="25"/>
    </row>
    <row r="45448">
      <c r="D45448" s="10"/>
      <c r="E45448" s="10"/>
      <c r="G45448" s="81"/>
      <c r="AU45448" s="25"/>
    </row>
    <row r="45449">
      <c r="D45449" s="10"/>
      <c r="E45449" s="10"/>
      <c r="G45449" s="81"/>
      <c r="AU45449" s="25"/>
    </row>
    <row r="45450">
      <c r="D45450" s="10"/>
      <c r="E45450" s="10"/>
      <c r="G45450" s="81"/>
      <c r="AU45450" s="25"/>
    </row>
    <row r="45451">
      <c r="D45451" s="10"/>
      <c r="E45451" s="10"/>
      <c r="G45451" s="81"/>
      <c r="AU45451" s="25"/>
    </row>
    <row r="45452">
      <c r="D45452" s="10"/>
      <c r="E45452" s="10"/>
      <c r="G45452" s="81"/>
      <c r="AU45452" s="25"/>
    </row>
    <row r="45453">
      <c r="D45453" s="10"/>
      <c r="E45453" s="10"/>
      <c r="G45453" s="81"/>
      <c r="AU45453" s="25"/>
    </row>
    <row r="45454">
      <c r="D45454" s="10"/>
      <c r="E45454" s="10"/>
      <c r="G45454" s="81"/>
      <c r="AU45454" s="25"/>
    </row>
    <row r="45455">
      <c r="D45455" s="10"/>
      <c r="E45455" s="10"/>
      <c r="G45455" s="81"/>
      <c r="AU45455" s="25"/>
    </row>
    <row r="45456">
      <c r="D45456" s="10"/>
      <c r="E45456" s="10"/>
      <c r="G45456" s="81"/>
      <c r="AU45456" s="25"/>
    </row>
    <row r="45457">
      <c r="D45457" s="10"/>
      <c r="E45457" s="10"/>
      <c r="G45457" s="81"/>
      <c r="AU45457" s="25"/>
    </row>
    <row r="45458">
      <c r="D45458" s="10"/>
      <c r="E45458" s="10"/>
      <c r="G45458" s="81"/>
      <c r="AU45458" s="25"/>
    </row>
    <row r="45459">
      <c r="D45459" s="10"/>
      <c r="E45459" s="10"/>
      <c r="G45459" s="81"/>
      <c r="AU45459" s="25"/>
    </row>
    <row r="45460">
      <c r="D45460" s="10"/>
      <c r="E45460" s="10"/>
      <c r="G45460" s="81"/>
      <c r="AU45460" s="25"/>
    </row>
    <row r="45461">
      <c r="D45461" s="10"/>
      <c r="E45461" s="10"/>
      <c r="G45461" s="81"/>
      <c r="AU45461" s="25"/>
    </row>
    <row r="45462">
      <c r="D45462" s="10"/>
      <c r="E45462" s="10"/>
      <c r="G45462" s="81"/>
      <c r="AU45462" s="25"/>
    </row>
    <row r="45463">
      <c r="D45463" s="10"/>
      <c r="E45463" s="10"/>
      <c r="G45463" s="81"/>
      <c r="AU45463" s="25"/>
    </row>
    <row r="45464">
      <c r="D45464" s="10"/>
      <c r="E45464" s="10"/>
      <c r="G45464" s="81"/>
      <c r="AU45464" s="25"/>
    </row>
    <row r="45465">
      <c r="D45465" s="10"/>
      <c r="E45465" s="10"/>
      <c r="G45465" s="81"/>
      <c r="AU45465" s="25"/>
    </row>
    <row r="45466">
      <c r="D45466" s="10"/>
      <c r="E45466" s="10"/>
      <c r="G45466" s="81"/>
      <c r="AU45466" s="25"/>
    </row>
    <row r="45467">
      <c r="D45467" s="10"/>
      <c r="E45467" s="10"/>
      <c r="G45467" s="81"/>
      <c r="AU45467" s="25"/>
    </row>
    <row r="45468">
      <c r="D45468" s="10"/>
      <c r="E45468" s="10"/>
      <c r="G45468" s="81"/>
      <c r="AU45468" s="25"/>
    </row>
    <row r="45469">
      <c r="D45469" s="10"/>
      <c r="E45469" s="10"/>
      <c r="G45469" s="81"/>
      <c r="AU45469" s="25"/>
    </row>
    <row r="45470">
      <c r="D45470" s="10"/>
      <c r="E45470" s="10"/>
      <c r="G45470" s="81"/>
      <c r="AU45470" s="25"/>
    </row>
    <row r="45471">
      <c r="D45471" s="10"/>
      <c r="E45471" s="10"/>
      <c r="G45471" s="81"/>
      <c r="AU45471" s="25"/>
    </row>
    <row r="45472">
      <c r="D45472" s="10"/>
      <c r="E45472" s="10"/>
      <c r="G45472" s="81"/>
      <c r="AU45472" s="25"/>
    </row>
    <row r="45473">
      <c r="D45473" s="10"/>
      <c r="E45473" s="10"/>
      <c r="G45473" s="81"/>
      <c r="AU45473" s="25"/>
    </row>
    <row r="45474">
      <c r="D45474" s="10"/>
      <c r="E45474" s="10"/>
      <c r="G45474" s="81"/>
      <c r="AU45474" s="25"/>
    </row>
    <row r="45475">
      <c r="D45475" s="10"/>
      <c r="E45475" s="10"/>
      <c r="G45475" s="81"/>
      <c r="AU45475" s="25"/>
    </row>
    <row r="45476">
      <c r="D45476" s="10"/>
      <c r="E45476" s="10"/>
      <c r="G45476" s="81"/>
      <c r="AU45476" s="25"/>
    </row>
    <row r="45477">
      <c r="D45477" s="10"/>
      <c r="E45477" s="10"/>
      <c r="G45477" s="81"/>
      <c r="AU45477" s="25"/>
    </row>
    <row r="45478">
      <c r="D45478" s="10"/>
      <c r="E45478" s="10"/>
      <c r="G45478" s="81"/>
      <c r="AU45478" s="25"/>
    </row>
    <row r="45479">
      <c r="D45479" s="10"/>
      <c r="E45479" s="10"/>
      <c r="G45479" s="81"/>
      <c r="AU45479" s="25"/>
    </row>
    <row r="45480">
      <c r="D45480" s="10"/>
      <c r="E45480" s="10"/>
      <c r="G45480" s="81"/>
      <c r="AU45480" s="25"/>
    </row>
    <row r="45481">
      <c r="D45481" s="10"/>
      <c r="E45481" s="10"/>
      <c r="G45481" s="81"/>
      <c r="AU45481" s="25"/>
    </row>
    <row r="45482">
      <c r="D45482" s="10"/>
      <c r="E45482" s="10"/>
      <c r="G45482" s="81"/>
      <c r="AU45482" s="25"/>
    </row>
    <row r="45483">
      <c r="D45483" s="10"/>
      <c r="E45483" s="10"/>
      <c r="G45483" s="81"/>
      <c r="AU45483" s="25"/>
    </row>
    <row r="45484">
      <c r="D45484" s="10"/>
      <c r="E45484" s="10"/>
      <c r="G45484" s="81"/>
      <c r="AU45484" s="25"/>
    </row>
    <row r="45485">
      <c r="D45485" s="10"/>
      <c r="E45485" s="10"/>
      <c r="G45485" s="81"/>
      <c r="AU45485" s="25"/>
    </row>
    <row r="45486">
      <c r="D45486" s="10"/>
      <c r="E45486" s="10"/>
      <c r="G45486" s="81"/>
      <c r="AU45486" s="25"/>
    </row>
    <row r="45487">
      <c r="D45487" s="10"/>
      <c r="E45487" s="10"/>
      <c r="G45487" s="81"/>
      <c r="AU45487" s="25"/>
    </row>
    <row r="45488">
      <c r="D45488" s="10"/>
      <c r="E45488" s="10"/>
      <c r="G45488" s="81"/>
      <c r="AU45488" s="25"/>
    </row>
    <row r="45489">
      <c r="D45489" s="10"/>
      <c r="E45489" s="10"/>
      <c r="G45489" s="81"/>
      <c r="AU45489" s="25"/>
    </row>
    <row r="45490">
      <c r="D45490" s="10"/>
      <c r="E45490" s="10"/>
      <c r="G45490" s="81"/>
      <c r="AU45490" s="25"/>
    </row>
    <row r="45491">
      <c r="D45491" s="10"/>
      <c r="E45491" s="10"/>
      <c r="G45491" s="81"/>
      <c r="AU45491" s="25"/>
    </row>
    <row r="45492">
      <c r="D45492" s="10"/>
      <c r="E45492" s="10"/>
      <c r="G45492" s="81"/>
      <c r="AU45492" s="25"/>
    </row>
    <row r="45493">
      <c r="D45493" s="10"/>
      <c r="E45493" s="10"/>
      <c r="G45493" s="81"/>
      <c r="AU45493" s="25"/>
    </row>
    <row r="45494">
      <c r="D45494" s="10"/>
      <c r="E45494" s="10"/>
      <c r="G45494" s="81"/>
      <c r="AU45494" s="25"/>
    </row>
    <row r="45495">
      <c r="D45495" s="10"/>
      <c r="E45495" s="10"/>
      <c r="G45495" s="81"/>
      <c r="AU45495" s="25"/>
    </row>
    <row r="45496">
      <c r="D45496" s="10"/>
      <c r="E45496" s="10"/>
      <c r="G45496" s="81"/>
      <c r="AU45496" s="25"/>
    </row>
    <row r="45497">
      <c r="D45497" s="10"/>
      <c r="E45497" s="10"/>
      <c r="G45497" s="81"/>
      <c r="AU45497" s="25"/>
    </row>
    <row r="45498">
      <c r="D45498" s="10"/>
      <c r="E45498" s="10"/>
      <c r="G45498" s="81"/>
      <c r="AU45498" s="25"/>
    </row>
    <row r="45499">
      <c r="D45499" s="10"/>
      <c r="E45499" s="10"/>
      <c r="G45499" s="81"/>
      <c r="AU45499" s="25"/>
    </row>
    <row r="45500">
      <c r="D45500" s="10"/>
      <c r="E45500" s="10"/>
      <c r="G45500" s="81"/>
      <c r="AU45500" s="25"/>
    </row>
    <row r="45501">
      <c r="D45501" s="10"/>
      <c r="E45501" s="10"/>
      <c r="G45501" s="81"/>
      <c r="AU45501" s="25"/>
    </row>
    <row r="45502">
      <c r="D45502" s="10"/>
      <c r="E45502" s="10"/>
      <c r="G45502" s="81"/>
      <c r="AU45502" s="25"/>
    </row>
    <row r="45503">
      <c r="D45503" s="10"/>
      <c r="E45503" s="10"/>
      <c r="G45503" s="81"/>
      <c r="AU45503" s="25"/>
    </row>
    <row r="45504">
      <c r="D45504" s="10"/>
      <c r="E45504" s="10"/>
      <c r="G45504" s="81"/>
      <c r="AU45504" s="25"/>
    </row>
    <row r="45505">
      <c r="D45505" s="10"/>
      <c r="E45505" s="10"/>
      <c r="G45505" s="81"/>
      <c r="AU45505" s="25"/>
    </row>
    <row r="45506">
      <c r="D45506" s="10"/>
      <c r="E45506" s="10"/>
      <c r="G45506" s="81"/>
      <c r="AU45506" s="25"/>
    </row>
    <row r="45507">
      <c r="D45507" s="10"/>
      <c r="E45507" s="10"/>
      <c r="G45507" s="81"/>
      <c r="AU45507" s="25"/>
    </row>
    <row r="45508">
      <c r="D45508" s="10"/>
      <c r="E45508" s="10"/>
      <c r="G45508" s="81"/>
      <c r="AU45508" s="25"/>
    </row>
    <row r="45509">
      <c r="D45509" s="10"/>
      <c r="E45509" s="10"/>
      <c r="G45509" s="81"/>
      <c r="AU45509" s="25"/>
    </row>
    <row r="45510">
      <c r="D45510" s="10"/>
      <c r="E45510" s="10"/>
      <c r="G45510" s="81"/>
      <c r="AU45510" s="25"/>
    </row>
    <row r="45511">
      <c r="D45511" s="10"/>
      <c r="E45511" s="10"/>
      <c r="G45511" s="81"/>
      <c r="AU45511" s="25"/>
    </row>
    <row r="45512">
      <c r="D45512" s="10"/>
      <c r="E45512" s="10"/>
      <c r="G45512" s="81"/>
      <c r="AU45512" s="25"/>
    </row>
    <row r="45513">
      <c r="D45513" s="10"/>
      <c r="E45513" s="10"/>
      <c r="G45513" s="81"/>
      <c r="AU45513" s="25"/>
    </row>
    <row r="45514">
      <c r="D45514" s="10"/>
      <c r="E45514" s="10"/>
      <c r="G45514" s="81"/>
      <c r="AU45514" s="25"/>
    </row>
    <row r="45515">
      <c r="D45515" s="10"/>
      <c r="E45515" s="10"/>
      <c r="G45515" s="81"/>
      <c r="AU45515" s="25"/>
    </row>
    <row r="45516">
      <c r="D45516" s="10"/>
      <c r="E45516" s="10"/>
      <c r="G45516" s="81"/>
      <c r="AU45516" s="25"/>
    </row>
    <row r="45517">
      <c r="D45517" s="10"/>
      <c r="E45517" s="10"/>
      <c r="G45517" s="81"/>
      <c r="AU45517" s="25"/>
    </row>
    <row r="45518">
      <c r="D45518" s="10"/>
      <c r="E45518" s="10"/>
      <c r="G45518" s="81"/>
      <c r="AU45518" s="25"/>
    </row>
    <row r="45519">
      <c r="D45519" s="10"/>
      <c r="E45519" s="10"/>
      <c r="G45519" s="81"/>
      <c r="AU45519" s="25"/>
    </row>
    <row r="45520">
      <c r="D45520" s="10"/>
      <c r="E45520" s="10"/>
      <c r="G45520" s="81"/>
      <c r="AU45520" s="25"/>
    </row>
    <row r="45521">
      <c r="D45521" s="10"/>
      <c r="E45521" s="10"/>
      <c r="G45521" s="81"/>
      <c r="AU45521" s="25"/>
    </row>
    <row r="45522">
      <c r="D45522" s="10"/>
      <c r="E45522" s="10"/>
      <c r="G45522" s="81"/>
      <c r="AU45522" s="25"/>
    </row>
    <row r="45523">
      <c r="D45523" s="10"/>
      <c r="E45523" s="10"/>
      <c r="G45523" s="81"/>
      <c r="AU45523" s="25"/>
    </row>
    <row r="45524">
      <c r="D45524" s="10"/>
      <c r="E45524" s="10"/>
      <c r="G45524" s="81"/>
      <c r="AU45524" s="25"/>
    </row>
    <row r="45525">
      <c r="D45525" s="10"/>
      <c r="E45525" s="10"/>
      <c r="G45525" s="81"/>
      <c r="AU45525" s="25"/>
    </row>
    <row r="45526">
      <c r="D45526" s="10"/>
      <c r="E45526" s="10"/>
      <c r="G45526" s="81"/>
      <c r="AU45526" s="25"/>
    </row>
    <row r="45527">
      <c r="D45527" s="10"/>
      <c r="E45527" s="10"/>
      <c r="G45527" s="81"/>
      <c r="AU45527" s="25"/>
    </row>
    <row r="45528">
      <c r="D45528" s="10"/>
      <c r="E45528" s="10"/>
      <c r="G45528" s="81"/>
      <c r="AU45528" s="25"/>
    </row>
    <row r="45529">
      <c r="D45529" s="10"/>
      <c r="E45529" s="10"/>
      <c r="G45529" s="81"/>
      <c r="AU45529" s="25"/>
    </row>
    <row r="45530">
      <c r="D45530" s="10"/>
      <c r="E45530" s="10"/>
      <c r="G45530" s="81"/>
      <c r="AU45530" s="25"/>
    </row>
    <row r="45531">
      <c r="D45531" s="10"/>
      <c r="E45531" s="10"/>
      <c r="G45531" s="81"/>
      <c r="AU45531" s="25"/>
    </row>
    <row r="45532">
      <c r="D45532" s="10"/>
      <c r="E45532" s="10"/>
      <c r="G45532" s="81"/>
      <c r="AU45532" s="25"/>
    </row>
    <row r="45533">
      <c r="D45533" s="10"/>
      <c r="E45533" s="10"/>
      <c r="G45533" s="81"/>
      <c r="AU45533" s="25"/>
    </row>
    <row r="45534">
      <c r="D45534" s="10"/>
      <c r="E45534" s="10"/>
      <c r="G45534" s="81"/>
      <c r="AU45534" s="25"/>
    </row>
    <row r="45535">
      <c r="D45535" s="10"/>
      <c r="E45535" s="10"/>
      <c r="G45535" s="81"/>
      <c r="AU45535" s="25"/>
    </row>
    <row r="45536">
      <c r="D45536" s="10"/>
      <c r="E45536" s="10"/>
      <c r="G45536" s="81"/>
      <c r="AU45536" s="25"/>
    </row>
    <row r="45537">
      <c r="D45537" s="10"/>
      <c r="E45537" s="10"/>
      <c r="G45537" s="81"/>
      <c r="AU45537" s="25"/>
    </row>
    <row r="45538">
      <c r="D45538" s="10"/>
      <c r="E45538" s="10"/>
      <c r="G45538" s="81"/>
      <c r="AU45538" s="25"/>
    </row>
    <row r="45539">
      <c r="D45539" s="10"/>
      <c r="E45539" s="10"/>
      <c r="G45539" s="81"/>
      <c r="AU45539" s="25"/>
    </row>
    <row r="45540">
      <c r="D45540" s="10"/>
      <c r="E45540" s="10"/>
      <c r="G45540" s="81"/>
      <c r="AU45540" s="25"/>
    </row>
    <row r="45541">
      <c r="D45541" s="10"/>
      <c r="E45541" s="10"/>
      <c r="G45541" s="81"/>
      <c r="AU45541" s="25"/>
    </row>
    <row r="45542">
      <c r="D45542" s="10"/>
      <c r="E45542" s="10"/>
      <c r="G45542" s="81"/>
      <c r="AU45542" s="25"/>
    </row>
    <row r="45543">
      <c r="D45543" s="10"/>
      <c r="E45543" s="10"/>
      <c r="G45543" s="81"/>
      <c r="AU45543" s="25"/>
    </row>
    <row r="45544">
      <c r="D45544" s="10"/>
      <c r="E45544" s="10"/>
      <c r="G45544" s="81"/>
      <c r="AU45544" s="25"/>
    </row>
    <row r="45545">
      <c r="D45545" s="10"/>
      <c r="E45545" s="10"/>
      <c r="G45545" s="81"/>
      <c r="AU45545" s="25"/>
    </row>
    <row r="45546">
      <c r="D45546" s="10"/>
      <c r="E45546" s="10"/>
      <c r="G45546" s="81"/>
      <c r="AU45546" s="25"/>
    </row>
    <row r="45547">
      <c r="D45547" s="10"/>
      <c r="E45547" s="10"/>
      <c r="G45547" s="81"/>
      <c r="AU45547" s="25"/>
    </row>
    <row r="45548">
      <c r="D45548" s="10"/>
      <c r="E45548" s="10"/>
      <c r="G45548" s="81"/>
      <c r="AU45548" s="25"/>
    </row>
    <row r="45549">
      <c r="D45549" s="10"/>
      <c r="E45549" s="10"/>
      <c r="G45549" s="81"/>
      <c r="AU45549" s="25"/>
    </row>
    <row r="45550">
      <c r="D45550" s="10"/>
      <c r="E45550" s="10"/>
      <c r="G45550" s="81"/>
      <c r="AU45550" s="25"/>
    </row>
    <row r="45551">
      <c r="D45551" s="10"/>
      <c r="E45551" s="10"/>
      <c r="G45551" s="81"/>
      <c r="AU45551" s="25"/>
    </row>
    <row r="45552">
      <c r="D45552" s="10"/>
      <c r="E45552" s="10"/>
      <c r="G45552" s="81"/>
      <c r="AU45552" s="25"/>
    </row>
    <row r="45553">
      <c r="D45553" s="10"/>
      <c r="E45553" s="10"/>
      <c r="G45553" s="81"/>
      <c r="AU45553" s="25"/>
    </row>
    <row r="45554">
      <c r="D45554" s="10"/>
      <c r="E45554" s="10"/>
      <c r="G45554" s="81"/>
      <c r="AU45554" s="25"/>
    </row>
    <row r="45555">
      <c r="D45555" s="10"/>
      <c r="E45555" s="10"/>
      <c r="G45555" s="81"/>
      <c r="AU45555" s="25"/>
    </row>
    <row r="45556">
      <c r="D45556" s="10"/>
      <c r="E45556" s="10"/>
      <c r="G45556" s="81"/>
      <c r="AU45556" s="25"/>
    </row>
    <row r="45557">
      <c r="D45557" s="10"/>
      <c r="E45557" s="10"/>
      <c r="G45557" s="81"/>
      <c r="AU45557" s="25"/>
    </row>
    <row r="45558">
      <c r="D45558" s="10"/>
      <c r="E45558" s="10"/>
      <c r="G45558" s="81"/>
      <c r="AU45558" s="25"/>
    </row>
    <row r="45559">
      <c r="D45559" s="10"/>
      <c r="E45559" s="10"/>
      <c r="G45559" s="81"/>
      <c r="AU45559" s="25"/>
    </row>
    <row r="45560">
      <c r="D45560" s="10"/>
      <c r="E45560" s="10"/>
      <c r="G45560" s="81"/>
      <c r="AU45560" s="25"/>
    </row>
    <row r="45561">
      <c r="D45561" s="10"/>
      <c r="E45561" s="10"/>
      <c r="G45561" s="81"/>
      <c r="AU45561" s="25"/>
    </row>
    <row r="45562">
      <c r="D45562" s="10"/>
      <c r="E45562" s="10"/>
      <c r="G45562" s="81"/>
      <c r="AU45562" s="25"/>
    </row>
    <row r="45563">
      <c r="D45563" s="10"/>
      <c r="E45563" s="10"/>
      <c r="G45563" s="81"/>
      <c r="AU45563" s="25"/>
    </row>
    <row r="45564">
      <c r="D45564" s="10"/>
      <c r="E45564" s="10"/>
      <c r="G45564" s="81"/>
      <c r="AU45564" s="25"/>
    </row>
    <row r="45565">
      <c r="D45565" s="10"/>
      <c r="E45565" s="10"/>
      <c r="G45565" s="81"/>
      <c r="AU45565" s="25"/>
    </row>
    <row r="45566">
      <c r="D45566" s="10"/>
      <c r="E45566" s="10"/>
      <c r="G45566" s="81"/>
      <c r="AU45566" s="25"/>
    </row>
    <row r="45567">
      <c r="D45567" s="10"/>
      <c r="E45567" s="10"/>
      <c r="G45567" s="81"/>
      <c r="AU45567" s="25"/>
    </row>
    <row r="45568">
      <c r="D45568" s="10"/>
      <c r="E45568" s="10"/>
      <c r="G45568" s="81"/>
      <c r="AU45568" s="25"/>
    </row>
    <row r="45569">
      <c r="D45569" s="10"/>
      <c r="E45569" s="10"/>
      <c r="G45569" s="81"/>
      <c r="AU45569" s="25"/>
    </row>
    <row r="45570">
      <c r="D45570" s="10"/>
      <c r="E45570" s="10"/>
      <c r="G45570" s="81"/>
      <c r="AU45570" s="25"/>
    </row>
    <row r="45571">
      <c r="D45571" s="10"/>
      <c r="E45571" s="10"/>
      <c r="G45571" s="81"/>
      <c r="AU45571" s="25"/>
    </row>
    <row r="45572">
      <c r="D45572" s="10"/>
      <c r="E45572" s="10"/>
      <c r="G45572" s="81"/>
      <c r="AU45572" s="25"/>
    </row>
    <row r="45573">
      <c r="D45573" s="10"/>
      <c r="E45573" s="10"/>
      <c r="G45573" s="81"/>
      <c r="AU45573" s="25"/>
    </row>
    <row r="45574">
      <c r="D45574" s="10"/>
      <c r="E45574" s="10"/>
      <c r="G45574" s="81"/>
      <c r="AU45574" s="25"/>
    </row>
    <row r="45575">
      <c r="D45575" s="10"/>
      <c r="E45575" s="10"/>
      <c r="G45575" s="81"/>
      <c r="AU45575" s="25"/>
    </row>
    <row r="45576">
      <c r="D45576" s="10"/>
      <c r="E45576" s="10"/>
      <c r="G45576" s="81"/>
      <c r="AU45576" s="25"/>
    </row>
    <row r="45577">
      <c r="D45577" s="10"/>
      <c r="E45577" s="10"/>
      <c r="G45577" s="81"/>
      <c r="AU45577" s="25"/>
    </row>
    <row r="45578">
      <c r="D45578" s="10"/>
      <c r="E45578" s="10"/>
      <c r="G45578" s="81"/>
      <c r="AU45578" s="25"/>
    </row>
    <row r="45579">
      <c r="D45579" s="10"/>
      <c r="E45579" s="10"/>
      <c r="G45579" s="81"/>
      <c r="AU45579" s="25"/>
    </row>
    <row r="45580">
      <c r="D45580" s="10"/>
      <c r="E45580" s="10"/>
      <c r="G45580" s="81"/>
      <c r="AU45580" s="25"/>
    </row>
    <row r="45581">
      <c r="D45581" s="10"/>
      <c r="E45581" s="10"/>
      <c r="G45581" s="81"/>
      <c r="AU45581" s="25"/>
    </row>
    <row r="45582">
      <c r="D45582" s="10"/>
      <c r="E45582" s="10"/>
      <c r="G45582" s="81"/>
      <c r="AU45582" s="25"/>
    </row>
    <row r="45583">
      <c r="D45583" s="10"/>
      <c r="E45583" s="10"/>
      <c r="G45583" s="81"/>
      <c r="AU45583" s="25"/>
    </row>
    <row r="45584">
      <c r="D45584" s="10"/>
      <c r="E45584" s="10"/>
      <c r="G45584" s="81"/>
      <c r="AU45584" s="25"/>
    </row>
    <row r="45585">
      <c r="D45585" s="10"/>
      <c r="E45585" s="10"/>
      <c r="G45585" s="81"/>
      <c r="AU45585" s="25"/>
    </row>
    <row r="45586">
      <c r="D45586" s="10"/>
      <c r="E45586" s="10"/>
      <c r="G45586" s="81"/>
      <c r="AU45586" s="25"/>
    </row>
    <row r="45587">
      <c r="D45587" s="10"/>
      <c r="E45587" s="10"/>
      <c r="G45587" s="81"/>
      <c r="AU45587" s="25"/>
    </row>
    <row r="45588">
      <c r="D45588" s="10"/>
      <c r="E45588" s="10"/>
      <c r="G45588" s="81"/>
      <c r="AU45588" s="25"/>
    </row>
    <row r="45589">
      <c r="D45589" s="10"/>
      <c r="E45589" s="10"/>
      <c r="G45589" s="81"/>
      <c r="AU45589" s="25"/>
    </row>
    <row r="45590">
      <c r="D45590" s="10"/>
      <c r="E45590" s="10"/>
      <c r="G45590" s="81"/>
      <c r="AU45590" s="25"/>
    </row>
    <row r="45591">
      <c r="D45591" s="10"/>
      <c r="E45591" s="10"/>
      <c r="G45591" s="81"/>
      <c r="AU45591" s="25"/>
    </row>
    <row r="45592">
      <c r="D45592" s="10"/>
      <c r="E45592" s="10"/>
      <c r="G45592" s="81"/>
      <c r="AU45592" s="25"/>
    </row>
    <row r="45593">
      <c r="D45593" s="10"/>
      <c r="E45593" s="10"/>
      <c r="G45593" s="81"/>
      <c r="AU45593" s="25"/>
    </row>
    <row r="45594">
      <c r="D45594" s="10"/>
      <c r="E45594" s="10"/>
      <c r="G45594" s="81"/>
      <c r="AU45594" s="25"/>
    </row>
    <row r="45595">
      <c r="D45595" s="10"/>
      <c r="E45595" s="10"/>
      <c r="G45595" s="81"/>
      <c r="AU45595" s="25"/>
    </row>
    <row r="45596">
      <c r="D45596" s="10"/>
      <c r="E45596" s="10"/>
      <c r="G45596" s="81"/>
      <c r="AU45596" s="25"/>
    </row>
    <row r="45597">
      <c r="D45597" s="10"/>
      <c r="E45597" s="10"/>
      <c r="G45597" s="81"/>
      <c r="AU45597" s="25"/>
    </row>
    <row r="45598">
      <c r="D45598" s="10"/>
      <c r="E45598" s="10"/>
      <c r="G45598" s="81"/>
      <c r="AU45598" s="25"/>
    </row>
    <row r="45599">
      <c r="D45599" s="10"/>
      <c r="E45599" s="10"/>
      <c r="G45599" s="81"/>
      <c r="AU45599" s="25"/>
    </row>
    <row r="45600">
      <c r="D45600" s="10"/>
      <c r="E45600" s="10"/>
      <c r="G45600" s="81"/>
      <c r="AU45600" s="25"/>
    </row>
    <row r="45601">
      <c r="D45601" s="10"/>
      <c r="E45601" s="10"/>
      <c r="G45601" s="81"/>
      <c r="AU45601" s="25"/>
    </row>
    <row r="45602">
      <c r="D45602" s="10"/>
      <c r="E45602" s="10"/>
      <c r="G45602" s="81"/>
      <c r="AU45602" s="25"/>
    </row>
    <row r="45603">
      <c r="D45603" s="10"/>
      <c r="E45603" s="10"/>
      <c r="G45603" s="81"/>
      <c r="AU45603" s="25"/>
    </row>
    <row r="45604">
      <c r="D45604" s="10"/>
      <c r="E45604" s="10"/>
      <c r="G45604" s="81"/>
      <c r="AU45604" s="25"/>
    </row>
    <row r="45605">
      <c r="D45605" s="10"/>
      <c r="E45605" s="10"/>
      <c r="G45605" s="81"/>
      <c r="AU45605" s="25"/>
    </row>
    <row r="45606">
      <c r="D45606" s="10"/>
      <c r="E45606" s="10"/>
      <c r="G45606" s="81"/>
      <c r="AU45606" s="25"/>
    </row>
    <row r="45607">
      <c r="D45607" s="10"/>
      <c r="E45607" s="10"/>
      <c r="G45607" s="81"/>
      <c r="AU45607" s="25"/>
    </row>
    <row r="45608">
      <c r="D45608" s="10"/>
      <c r="E45608" s="10"/>
      <c r="G45608" s="81"/>
      <c r="AU45608" s="25"/>
    </row>
    <row r="45609">
      <c r="D45609" s="10"/>
      <c r="E45609" s="10"/>
      <c r="G45609" s="81"/>
      <c r="AU45609" s="25"/>
    </row>
    <row r="45610">
      <c r="D45610" s="10"/>
      <c r="E45610" s="10"/>
      <c r="G45610" s="81"/>
      <c r="AU45610" s="25"/>
    </row>
    <row r="45611">
      <c r="D45611" s="10"/>
      <c r="E45611" s="10"/>
      <c r="G45611" s="81"/>
      <c r="AU45611" s="25"/>
    </row>
    <row r="45612">
      <c r="D45612" s="10"/>
      <c r="E45612" s="10"/>
      <c r="G45612" s="81"/>
      <c r="AU45612" s="25"/>
    </row>
    <row r="45613">
      <c r="D45613" s="10"/>
      <c r="E45613" s="10"/>
      <c r="G45613" s="81"/>
      <c r="AU45613" s="25"/>
    </row>
    <row r="45614">
      <c r="D45614" s="10"/>
      <c r="E45614" s="10"/>
      <c r="G45614" s="81"/>
      <c r="AU45614" s="25"/>
    </row>
    <row r="45615">
      <c r="D45615" s="10"/>
      <c r="E45615" s="10"/>
      <c r="G45615" s="81"/>
      <c r="AU45615" s="25"/>
    </row>
    <row r="45616">
      <c r="D45616" s="10"/>
      <c r="E45616" s="10"/>
      <c r="G45616" s="81"/>
      <c r="AU45616" s="25"/>
    </row>
    <row r="45617">
      <c r="D45617" s="10"/>
      <c r="E45617" s="10"/>
      <c r="G45617" s="81"/>
      <c r="AU45617" s="25"/>
    </row>
    <row r="45618">
      <c r="D45618" s="10"/>
      <c r="E45618" s="10"/>
      <c r="G45618" s="81"/>
      <c r="AU45618" s="25"/>
    </row>
    <row r="45619">
      <c r="D45619" s="10"/>
      <c r="E45619" s="10"/>
      <c r="G45619" s="81"/>
      <c r="AU45619" s="25"/>
    </row>
    <row r="45620">
      <c r="D45620" s="10"/>
      <c r="E45620" s="10"/>
      <c r="G45620" s="81"/>
      <c r="AU45620" s="25"/>
    </row>
    <row r="45621">
      <c r="D45621" s="10"/>
      <c r="E45621" s="10"/>
      <c r="G45621" s="81"/>
      <c r="AU45621" s="25"/>
    </row>
    <row r="45622">
      <c r="D45622" s="10"/>
      <c r="E45622" s="10"/>
      <c r="G45622" s="81"/>
      <c r="AU45622" s="25"/>
    </row>
    <row r="45623">
      <c r="D45623" s="10"/>
      <c r="E45623" s="10"/>
      <c r="G45623" s="81"/>
      <c r="AU45623" s="25"/>
    </row>
    <row r="45624">
      <c r="D45624" s="10"/>
      <c r="E45624" s="10"/>
      <c r="G45624" s="81"/>
      <c r="AU45624" s="25"/>
    </row>
    <row r="45625">
      <c r="D45625" s="10"/>
      <c r="E45625" s="10"/>
      <c r="G45625" s="81"/>
      <c r="AU45625" s="25"/>
    </row>
    <row r="45626">
      <c r="D45626" s="10"/>
      <c r="E45626" s="10"/>
      <c r="G45626" s="81"/>
      <c r="AU45626" s="25"/>
    </row>
    <row r="45627">
      <c r="D45627" s="10"/>
      <c r="E45627" s="10"/>
      <c r="G45627" s="81"/>
      <c r="AU45627" s="25"/>
    </row>
    <row r="45628">
      <c r="D45628" s="10"/>
      <c r="E45628" s="10"/>
      <c r="G45628" s="81"/>
      <c r="AU45628" s="25"/>
    </row>
    <row r="45629">
      <c r="D45629" s="10"/>
      <c r="E45629" s="10"/>
      <c r="G45629" s="81"/>
      <c r="AU45629" s="25"/>
    </row>
    <row r="45630">
      <c r="D45630" s="10"/>
      <c r="E45630" s="10"/>
      <c r="G45630" s="81"/>
      <c r="AU45630" s="25"/>
    </row>
    <row r="45631">
      <c r="D45631" s="10"/>
      <c r="E45631" s="10"/>
      <c r="G45631" s="81"/>
      <c r="AU45631" s="25"/>
    </row>
    <row r="45632">
      <c r="D45632" s="10"/>
      <c r="E45632" s="10"/>
      <c r="G45632" s="81"/>
      <c r="AU45632" s="25"/>
    </row>
    <row r="45633">
      <c r="D45633" s="10"/>
      <c r="E45633" s="10"/>
      <c r="G45633" s="81"/>
      <c r="AU45633" s="25"/>
    </row>
    <row r="45634">
      <c r="D45634" s="10"/>
      <c r="E45634" s="10"/>
      <c r="G45634" s="81"/>
      <c r="AU45634" s="25"/>
    </row>
    <row r="45635">
      <c r="D45635" s="10"/>
      <c r="E45635" s="10"/>
      <c r="G45635" s="81"/>
      <c r="AU45635" s="25"/>
    </row>
    <row r="45636">
      <c r="D45636" s="10"/>
      <c r="E45636" s="10"/>
      <c r="G45636" s="81"/>
      <c r="AU45636" s="25"/>
    </row>
    <row r="45637">
      <c r="D45637" s="10"/>
      <c r="E45637" s="10"/>
      <c r="G45637" s="81"/>
      <c r="AU45637" s="25"/>
    </row>
    <row r="45638">
      <c r="D45638" s="10"/>
      <c r="E45638" s="10"/>
      <c r="G45638" s="81"/>
      <c r="AU45638" s="25"/>
    </row>
    <row r="45639">
      <c r="D45639" s="10"/>
      <c r="E45639" s="10"/>
      <c r="G45639" s="81"/>
      <c r="AU45639" s="25"/>
    </row>
    <row r="45640">
      <c r="D45640" s="10"/>
      <c r="E45640" s="10"/>
      <c r="G45640" s="81"/>
      <c r="AU45640" s="25"/>
    </row>
    <row r="45641">
      <c r="D45641" s="10"/>
      <c r="E45641" s="10"/>
      <c r="G45641" s="81"/>
      <c r="AU45641" s="25"/>
    </row>
    <row r="45642">
      <c r="D45642" s="10"/>
      <c r="E45642" s="10"/>
      <c r="G45642" s="81"/>
      <c r="AU45642" s="25"/>
    </row>
    <row r="45643">
      <c r="D45643" s="10"/>
      <c r="E45643" s="10"/>
      <c r="G45643" s="81"/>
      <c r="AU45643" s="25"/>
    </row>
    <row r="45644">
      <c r="D45644" s="10"/>
      <c r="E45644" s="10"/>
      <c r="G45644" s="81"/>
      <c r="AU45644" s="25"/>
    </row>
    <row r="45645">
      <c r="D45645" s="10"/>
      <c r="E45645" s="10"/>
      <c r="G45645" s="81"/>
      <c r="AU45645" s="25"/>
    </row>
    <row r="45646">
      <c r="D45646" s="10"/>
      <c r="E45646" s="10"/>
      <c r="G45646" s="81"/>
      <c r="AU45646" s="25"/>
    </row>
    <row r="45647">
      <c r="D45647" s="10"/>
      <c r="E45647" s="10"/>
      <c r="G45647" s="81"/>
      <c r="AU45647" s="25"/>
    </row>
    <row r="45648">
      <c r="D45648" s="10"/>
      <c r="E45648" s="10"/>
      <c r="G45648" s="81"/>
      <c r="AU45648" s="25"/>
    </row>
    <row r="45649">
      <c r="D45649" s="10"/>
      <c r="E45649" s="10"/>
      <c r="G45649" s="81"/>
      <c r="AU45649" s="25"/>
    </row>
    <row r="45650">
      <c r="D45650" s="10"/>
      <c r="E45650" s="10"/>
      <c r="G45650" s="81"/>
      <c r="AU45650" s="25"/>
    </row>
    <row r="45651">
      <c r="D45651" s="10"/>
      <c r="E45651" s="10"/>
      <c r="G45651" s="81"/>
      <c r="AU45651" s="25"/>
    </row>
    <row r="45652">
      <c r="D45652" s="10"/>
      <c r="E45652" s="10"/>
      <c r="G45652" s="81"/>
      <c r="AU45652" s="25"/>
    </row>
    <row r="45653">
      <c r="D45653" s="10"/>
      <c r="E45653" s="10"/>
      <c r="G45653" s="81"/>
      <c r="AU45653" s="25"/>
    </row>
    <row r="45654">
      <c r="D45654" s="10"/>
      <c r="E45654" s="10"/>
      <c r="G45654" s="81"/>
      <c r="AU45654" s="25"/>
    </row>
    <row r="45655">
      <c r="D45655" s="10"/>
      <c r="E45655" s="10"/>
      <c r="G45655" s="81"/>
      <c r="AU45655" s="25"/>
    </row>
    <row r="45656">
      <c r="D45656" s="10"/>
      <c r="E45656" s="10"/>
      <c r="G45656" s="81"/>
      <c r="AU45656" s="25"/>
    </row>
    <row r="45657">
      <c r="D45657" s="10"/>
      <c r="E45657" s="10"/>
      <c r="G45657" s="81"/>
      <c r="AU45657" s="25"/>
    </row>
    <row r="45658">
      <c r="D45658" s="10"/>
      <c r="E45658" s="10"/>
      <c r="G45658" s="81"/>
      <c r="AU45658" s="25"/>
    </row>
    <row r="45659">
      <c r="D45659" s="10"/>
      <c r="E45659" s="10"/>
      <c r="G45659" s="81"/>
      <c r="AU45659" s="25"/>
    </row>
    <row r="45660">
      <c r="D45660" s="10"/>
      <c r="E45660" s="10"/>
      <c r="G45660" s="81"/>
      <c r="AU45660" s="25"/>
    </row>
    <row r="45661">
      <c r="D45661" s="10"/>
      <c r="E45661" s="10"/>
      <c r="G45661" s="81"/>
      <c r="AU45661" s="25"/>
    </row>
    <row r="45662">
      <c r="D45662" s="10"/>
      <c r="E45662" s="10"/>
      <c r="G45662" s="81"/>
      <c r="AU45662" s="25"/>
    </row>
    <row r="45663">
      <c r="D45663" s="10"/>
      <c r="E45663" s="10"/>
      <c r="G45663" s="81"/>
      <c r="AU45663" s="25"/>
    </row>
    <row r="45664">
      <c r="D45664" s="10"/>
      <c r="E45664" s="10"/>
      <c r="G45664" s="81"/>
      <c r="AU45664" s="25"/>
    </row>
    <row r="45665">
      <c r="D45665" s="10"/>
      <c r="E45665" s="10"/>
      <c r="G45665" s="81"/>
      <c r="AU45665" s="25"/>
    </row>
    <row r="45666">
      <c r="D45666" s="10"/>
      <c r="E45666" s="10"/>
      <c r="G45666" s="81"/>
      <c r="AU45666" s="25"/>
    </row>
    <row r="45667">
      <c r="D45667" s="10"/>
      <c r="E45667" s="10"/>
      <c r="G45667" s="81"/>
      <c r="AU45667" s="25"/>
    </row>
    <row r="45668">
      <c r="D45668" s="10"/>
      <c r="E45668" s="10"/>
      <c r="G45668" s="81"/>
      <c r="AU45668" s="25"/>
    </row>
    <row r="45669">
      <c r="D45669" s="10"/>
      <c r="E45669" s="10"/>
      <c r="G45669" s="81"/>
      <c r="AU45669" s="25"/>
    </row>
    <row r="45670">
      <c r="D45670" s="10"/>
      <c r="E45670" s="10"/>
      <c r="G45670" s="81"/>
      <c r="AU45670" s="25"/>
    </row>
    <row r="45671">
      <c r="D45671" s="10"/>
      <c r="E45671" s="10"/>
      <c r="G45671" s="81"/>
      <c r="AU45671" s="25"/>
    </row>
    <row r="45672">
      <c r="D45672" s="10"/>
      <c r="E45672" s="10"/>
      <c r="G45672" s="81"/>
      <c r="AU45672" s="25"/>
    </row>
    <row r="45673">
      <c r="D45673" s="10"/>
      <c r="E45673" s="10"/>
      <c r="G45673" s="81"/>
      <c r="AU45673" s="25"/>
    </row>
    <row r="45674">
      <c r="D45674" s="10"/>
      <c r="E45674" s="10"/>
      <c r="G45674" s="81"/>
      <c r="AU45674" s="25"/>
    </row>
    <row r="45675">
      <c r="D45675" s="10"/>
      <c r="E45675" s="10"/>
      <c r="G45675" s="81"/>
      <c r="AU45675" s="25"/>
    </row>
    <row r="45676">
      <c r="D45676" s="10"/>
      <c r="E45676" s="10"/>
      <c r="G45676" s="81"/>
      <c r="AU45676" s="25"/>
    </row>
    <row r="45677">
      <c r="D45677" s="10"/>
      <c r="E45677" s="10"/>
      <c r="G45677" s="81"/>
      <c r="AU45677" s="25"/>
    </row>
    <row r="45678">
      <c r="D45678" s="10"/>
      <c r="E45678" s="10"/>
      <c r="G45678" s="81"/>
      <c r="AU45678" s="25"/>
    </row>
    <row r="45679">
      <c r="D45679" s="10"/>
      <c r="E45679" s="10"/>
      <c r="G45679" s="81"/>
      <c r="AU45679" s="25"/>
    </row>
    <row r="45680">
      <c r="D45680" s="10"/>
      <c r="E45680" s="10"/>
      <c r="G45680" s="81"/>
      <c r="AU45680" s="25"/>
    </row>
    <row r="45681">
      <c r="D45681" s="10"/>
      <c r="E45681" s="10"/>
      <c r="G45681" s="81"/>
      <c r="AU45681" s="25"/>
    </row>
    <row r="45682">
      <c r="D45682" s="10"/>
      <c r="E45682" s="10"/>
      <c r="G45682" s="81"/>
      <c r="AU45682" s="25"/>
    </row>
    <row r="45683">
      <c r="D45683" s="10"/>
      <c r="E45683" s="10"/>
      <c r="G45683" s="81"/>
      <c r="AU45683" s="25"/>
    </row>
    <row r="45684">
      <c r="D45684" s="10"/>
      <c r="E45684" s="10"/>
      <c r="G45684" s="81"/>
      <c r="AU45684" s="25"/>
    </row>
    <row r="45685">
      <c r="D45685" s="10"/>
      <c r="E45685" s="10"/>
      <c r="G45685" s="81"/>
      <c r="AU45685" s="25"/>
    </row>
    <row r="45686">
      <c r="D45686" s="10"/>
      <c r="E45686" s="10"/>
      <c r="G45686" s="81"/>
      <c r="AU45686" s="25"/>
    </row>
    <row r="45687">
      <c r="D45687" s="10"/>
      <c r="E45687" s="10"/>
      <c r="G45687" s="81"/>
      <c r="AU45687" s="25"/>
    </row>
    <row r="45688">
      <c r="D45688" s="10"/>
      <c r="E45688" s="10"/>
      <c r="G45688" s="81"/>
      <c r="AU45688" s="25"/>
    </row>
    <row r="45689">
      <c r="D45689" s="10"/>
      <c r="E45689" s="10"/>
      <c r="G45689" s="81"/>
      <c r="AU45689" s="25"/>
    </row>
    <row r="45690">
      <c r="D45690" s="10"/>
      <c r="E45690" s="10"/>
      <c r="G45690" s="81"/>
      <c r="AU45690" s="25"/>
    </row>
    <row r="45691">
      <c r="D45691" s="10"/>
      <c r="E45691" s="10"/>
      <c r="G45691" s="81"/>
      <c r="AU45691" s="25"/>
    </row>
    <row r="45692">
      <c r="D45692" s="10"/>
      <c r="E45692" s="10"/>
      <c r="G45692" s="81"/>
      <c r="AU45692" s="25"/>
    </row>
    <row r="45693">
      <c r="D45693" s="10"/>
      <c r="E45693" s="10"/>
      <c r="G45693" s="81"/>
      <c r="AU45693" s="25"/>
    </row>
    <row r="45694">
      <c r="D45694" s="10"/>
      <c r="E45694" s="10"/>
      <c r="G45694" s="81"/>
      <c r="AU45694" s="25"/>
    </row>
    <row r="45695">
      <c r="D45695" s="10"/>
      <c r="E45695" s="10"/>
      <c r="G45695" s="81"/>
      <c r="AU45695" s="25"/>
    </row>
    <row r="45696">
      <c r="D45696" s="10"/>
      <c r="E45696" s="10"/>
      <c r="G45696" s="81"/>
      <c r="AU45696" s="25"/>
    </row>
    <row r="45697">
      <c r="D45697" s="10"/>
      <c r="E45697" s="10"/>
      <c r="G45697" s="81"/>
      <c r="AU45697" s="25"/>
    </row>
    <row r="45698">
      <c r="D45698" s="10"/>
      <c r="E45698" s="10"/>
      <c r="G45698" s="81"/>
      <c r="AU45698" s="25"/>
    </row>
    <row r="45699">
      <c r="D45699" s="10"/>
      <c r="E45699" s="10"/>
      <c r="G45699" s="81"/>
      <c r="AU45699" s="25"/>
    </row>
    <row r="45700">
      <c r="D45700" s="10"/>
      <c r="E45700" s="10"/>
      <c r="G45700" s="81"/>
      <c r="AU45700" s="25"/>
    </row>
    <row r="45701">
      <c r="D45701" s="10"/>
      <c r="E45701" s="10"/>
      <c r="G45701" s="81"/>
      <c r="AU45701" s="25"/>
    </row>
    <row r="45702">
      <c r="D45702" s="10"/>
      <c r="E45702" s="10"/>
      <c r="G45702" s="81"/>
      <c r="AU45702" s="25"/>
    </row>
    <row r="45703">
      <c r="D45703" s="10"/>
      <c r="E45703" s="10"/>
      <c r="G45703" s="81"/>
      <c r="AU45703" s="25"/>
    </row>
    <row r="45704">
      <c r="D45704" s="10"/>
      <c r="E45704" s="10"/>
      <c r="G45704" s="81"/>
      <c r="AU45704" s="25"/>
    </row>
    <row r="45705">
      <c r="D45705" s="10"/>
      <c r="E45705" s="10"/>
      <c r="G45705" s="81"/>
      <c r="AU45705" s="25"/>
    </row>
    <row r="45706">
      <c r="D45706" s="10"/>
      <c r="E45706" s="10"/>
      <c r="G45706" s="81"/>
      <c r="AU45706" s="25"/>
    </row>
    <row r="45707">
      <c r="D45707" s="10"/>
      <c r="E45707" s="10"/>
      <c r="G45707" s="81"/>
      <c r="AU45707" s="25"/>
    </row>
    <row r="45708">
      <c r="D45708" s="10"/>
      <c r="E45708" s="10"/>
      <c r="G45708" s="81"/>
      <c r="AU45708" s="25"/>
    </row>
    <row r="45709">
      <c r="D45709" s="10"/>
      <c r="E45709" s="10"/>
      <c r="G45709" s="81"/>
      <c r="AU45709" s="25"/>
    </row>
    <row r="45710">
      <c r="D45710" s="10"/>
      <c r="E45710" s="10"/>
      <c r="G45710" s="81"/>
      <c r="AU45710" s="25"/>
    </row>
    <row r="45711">
      <c r="D45711" s="10"/>
      <c r="E45711" s="10"/>
      <c r="G45711" s="81"/>
      <c r="AU45711" s="25"/>
    </row>
    <row r="45712">
      <c r="D45712" s="10"/>
      <c r="E45712" s="10"/>
      <c r="G45712" s="81"/>
      <c r="AU45712" s="25"/>
    </row>
    <row r="45713">
      <c r="D45713" s="10"/>
      <c r="E45713" s="10"/>
      <c r="G45713" s="81"/>
      <c r="AU45713" s="25"/>
    </row>
    <row r="45714">
      <c r="D45714" s="10"/>
      <c r="E45714" s="10"/>
      <c r="G45714" s="81"/>
      <c r="AU45714" s="25"/>
    </row>
    <row r="45715">
      <c r="D45715" s="10"/>
      <c r="E45715" s="10"/>
      <c r="G45715" s="81"/>
      <c r="AU45715" s="25"/>
    </row>
    <row r="45716">
      <c r="D45716" s="10"/>
      <c r="E45716" s="10"/>
      <c r="G45716" s="81"/>
      <c r="AU45716" s="25"/>
    </row>
    <row r="45717">
      <c r="D45717" s="10"/>
      <c r="E45717" s="10"/>
      <c r="G45717" s="81"/>
      <c r="AU45717" s="25"/>
    </row>
    <row r="45718">
      <c r="D45718" s="10"/>
      <c r="E45718" s="10"/>
      <c r="G45718" s="81"/>
      <c r="AU45718" s="25"/>
    </row>
    <row r="45719">
      <c r="D45719" s="10"/>
      <c r="E45719" s="10"/>
      <c r="G45719" s="81"/>
      <c r="AU45719" s="25"/>
    </row>
    <row r="45720">
      <c r="D45720" s="10"/>
      <c r="E45720" s="10"/>
      <c r="G45720" s="81"/>
      <c r="AU45720" s="25"/>
    </row>
    <row r="45721">
      <c r="D45721" s="10"/>
      <c r="E45721" s="10"/>
      <c r="G45721" s="81"/>
      <c r="AU45721" s="25"/>
    </row>
    <row r="45722">
      <c r="D45722" s="10"/>
      <c r="E45722" s="10"/>
      <c r="G45722" s="81"/>
      <c r="AU45722" s="25"/>
    </row>
    <row r="45723">
      <c r="D45723" s="10"/>
      <c r="E45723" s="10"/>
      <c r="G45723" s="81"/>
      <c r="AU45723" s="25"/>
    </row>
    <row r="45724">
      <c r="D45724" s="10"/>
      <c r="E45724" s="10"/>
      <c r="G45724" s="81"/>
      <c r="AU45724" s="25"/>
    </row>
    <row r="45725">
      <c r="D45725" s="10"/>
      <c r="E45725" s="10"/>
      <c r="G45725" s="81"/>
      <c r="AU45725" s="25"/>
    </row>
    <row r="45726">
      <c r="D45726" s="10"/>
      <c r="E45726" s="10"/>
      <c r="G45726" s="81"/>
      <c r="AU45726" s="25"/>
    </row>
    <row r="45727">
      <c r="D45727" s="10"/>
      <c r="E45727" s="10"/>
      <c r="G45727" s="81"/>
      <c r="AU45727" s="25"/>
    </row>
    <row r="45728">
      <c r="D45728" s="10"/>
      <c r="E45728" s="10"/>
      <c r="G45728" s="81"/>
      <c r="AU45728" s="25"/>
    </row>
    <row r="45729">
      <c r="D45729" s="10"/>
      <c r="E45729" s="10"/>
      <c r="G45729" s="81"/>
      <c r="AU45729" s="25"/>
    </row>
    <row r="45730">
      <c r="D45730" s="10"/>
      <c r="E45730" s="10"/>
      <c r="G45730" s="81"/>
      <c r="AU45730" s="25"/>
    </row>
    <row r="45731">
      <c r="D45731" s="10"/>
      <c r="E45731" s="10"/>
      <c r="G45731" s="81"/>
      <c r="AU45731" s="25"/>
    </row>
    <row r="45732">
      <c r="D45732" s="10"/>
      <c r="E45732" s="10"/>
      <c r="G45732" s="81"/>
      <c r="AU45732" s="25"/>
    </row>
    <row r="45733">
      <c r="D45733" s="10"/>
      <c r="E45733" s="10"/>
      <c r="G45733" s="81"/>
      <c r="AU45733" s="25"/>
    </row>
    <row r="45734">
      <c r="D45734" s="10"/>
      <c r="E45734" s="10"/>
      <c r="G45734" s="81"/>
      <c r="AU45734" s="25"/>
    </row>
    <row r="45735">
      <c r="D45735" s="10"/>
      <c r="E45735" s="10"/>
      <c r="G45735" s="81"/>
      <c r="AU45735" s="25"/>
    </row>
    <row r="45736">
      <c r="D45736" s="10"/>
      <c r="E45736" s="10"/>
      <c r="G45736" s="81"/>
      <c r="AU45736" s="25"/>
    </row>
    <row r="45737">
      <c r="D45737" s="10"/>
      <c r="E45737" s="10"/>
      <c r="G45737" s="81"/>
      <c r="AU45737" s="25"/>
    </row>
    <row r="45738">
      <c r="D45738" s="10"/>
      <c r="E45738" s="10"/>
      <c r="G45738" s="81"/>
      <c r="AU45738" s="25"/>
    </row>
    <row r="45739">
      <c r="D45739" s="10"/>
      <c r="E45739" s="10"/>
      <c r="G45739" s="81"/>
      <c r="AU45739" s="25"/>
    </row>
    <row r="45740">
      <c r="D45740" s="10"/>
      <c r="E45740" s="10"/>
      <c r="G45740" s="81"/>
      <c r="AU45740" s="25"/>
    </row>
    <row r="45741">
      <c r="D45741" s="10"/>
      <c r="E45741" s="10"/>
      <c r="G45741" s="81"/>
      <c r="AU45741" s="25"/>
    </row>
    <row r="45742">
      <c r="D45742" s="10"/>
      <c r="E45742" s="10"/>
      <c r="G45742" s="81"/>
      <c r="AU45742" s="25"/>
    </row>
    <row r="45743">
      <c r="D45743" s="10"/>
      <c r="E45743" s="10"/>
      <c r="G45743" s="81"/>
      <c r="AU45743" s="25"/>
    </row>
    <row r="45744">
      <c r="D45744" s="10"/>
      <c r="E45744" s="10"/>
      <c r="G45744" s="81"/>
      <c r="AU45744" s="25"/>
    </row>
    <row r="45745">
      <c r="D45745" s="10"/>
      <c r="E45745" s="10"/>
      <c r="G45745" s="81"/>
      <c r="AU45745" s="25"/>
    </row>
    <row r="45746">
      <c r="D45746" s="10"/>
      <c r="E45746" s="10"/>
      <c r="G45746" s="81"/>
      <c r="AU45746" s="25"/>
    </row>
    <row r="45747">
      <c r="D45747" s="10"/>
      <c r="E45747" s="10"/>
      <c r="G45747" s="81"/>
      <c r="AU45747" s="25"/>
    </row>
    <row r="45748">
      <c r="D45748" s="10"/>
      <c r="E45748" s="10"/>
      <c r="G45748" s="81"/>
      <c r="AU45748" s="25"/>
    </row>
    <row r="45749">
      <c r="D45749" s="10"/>
      <c r="E45749" s="10"/>
      <c r="G45749" s="81"/>
      <c r="AU45749" s="25"/>
    </row>
    <row r="45750">
      <c r="D45750" s="10"/>
      <c r="E45750" s="10"/>
      <c r="G45750" s="81"/>
      <c r="AU45750" s="25"/>
    </row>
    <row r="45751">
      <c r="D45751" s="10"/>
      <c r="E45751" s="10"/>
      <c r="G45751" s="81"/>
      <c r="AU45751" s="25"/>
    </row>
    <row r="45752">
      <c r="D45752" s="10"/>
      <c r="E45752" s="10"/>
      <c r="G45752" s="81"/>
      <c r="AU45752" s="25"/>
    </row>
    <row r="45753">
      <c r="D45753" s="10"/>
      <c r="E45753" s="10"/>
      <c r="G45753" s="81"/>
      <c r="AU45753" s="25"/>
    </row>
    <row r="45754">
      <c r="D45754" s="10"/>
      <c r="E45754" s="10"/>
      <c r="G45754" s="81"/>
      <c r="AU45754" s="25"/>
    </row>
    <row r="45755">
      <c r="D45755" s="10"/>
      <c r="E45755" s="10"/>
      <c r="G45755" s="81"/>
      <c r="AU45755" s="25"/>
    </row>
    <row r="45756">
      <c r="D45756" s="10"/>
      <c r="E45756" s="10"/>
      <c r="G45756" s="81"/>
      <c r="AU45756" s="25"/>
    </row>
    <row r="45757">
      <c r="D45757" s="10"/>
      <c r="E45757" s="10"/>
      <c r="G45757" s="81"/>
      <c r="AU45757" s="25"/>
    </row>
    <row r="45758">
      <c r="D45758" s="10"/>
      <c r="E45758" s="10"/>
      <c r="G45758" s="81"/>
      <c r="AU45758" s="25"/>
    </row>
    <row r="45759">
      <c r="D45759" s="10"/>
      <c r="E45759" s="10"/>
      <c r="G45759" s="81"/>
      <c r="AU45759" s="25"/>
    </row>
    <row r="45760">
      <c r="D45760" s="10"/>
      <c r="E45760" s="10"/>
      <c r="G45760" s="81"/>
      <c r="AU45760" s="25"/>
    </row>
    <row r="45761">
      <c r="D45761" s="10"/>
      <c r="E45761" s="10"/>
      <c r="G45761" s="81"/>
      <c r="AU45761" s="25"/>
    </row>
    <row r="45762">
      <c r="D45762" s="10"/>
      <c r="E45762" s="10"/>
      <c r="G45762" s="81"/>
      <c r="AU45762" s="25"/>
    </row>
    <row r="45763">
      <c r="D45763" s="10"/>
      <c r="E45763" s="10"/>
      <c r="G45763" s="81"/>
      <c r="AU45763" s="25"/>
    </row>
    <row r="45764">
      <c r="D45764" s="10"/>
      <c r="E45764" s="10"/>
      <c r="G45764" s="81"/>
      <c r="AU45764" s="25"/>
    </row>
    <row r="45765">
      <c r="D45765" s="10"/>
      <c r="E45765" s="10"/>
      <c r="G45765" s="81"/>
      <c r="AU45765" s="25"/>
    </row>
    <row r="45766">
      <c r="D45766" s="10"/>
      <c r="E45766" s="10"/>
      <c r="G45766" s="81"/>
      <c r="AU45766" s="25"/>
    </row>
    <row r="45767">
      <c r="D45767" s="10"/>
      <c r="E45767" s="10"/>
      <c r="G45767" s="81"/>
      <c r="AU45767" s="25"/>
    </row>
    <row r="45768">
      <c r="D45768" s="10"/>
      <c r="E45768" s="10"/>
      <c r="G45768" s="81"/>
      <c r="AU45768" s="25"/>
    </row>
    <row r="45769">
      <c r="D45769" s="10"/>
      <c r="E45769" s="10"/>
      <c r="G45769" s="81"/>
      <c r="AU45769" s="25"/>
    </row>
    <row r="45770">
      <c r="D45770" s="10"/>
      <c r="E45770" s="10"/>
      <c r="G45770" s="81"/>
      <c r="AU45770" s="25"/>
    </row>
    <row r="45771">
      <c r="D45771" s="10"/>
      <c r="E45771" s="10"/>
      <c r="G45771" s="81"/>
      <c r="AU45771" s="25"/>
    </row>
    <row r="45772">
      <c r="D45772" s="10"/>
      <c r="E45772" s="10"/>
      <c r="G45772" s="81"/>
      <c r="AU45772" s="25"/>
    </row>
    <row r="45773">
      <c r="D45773" s="10"/>
      <c r="E45773" s="10"/>
      <c r="G45773" s="81"/>
      <c r="AU45773" s="25"/>
    </row>
    <row r="45774">
      <c r="D45774" s="10"/>
      <c r="E45774" s="10"/>
      <c r="G45774" s="81"/>
      <c r="AU45774" s="25"/>
    </row>
    <row r="45775">
      <c r="D45775" s="10"/>
      <c r="E45775" s="10"/>
      <c r="G45775" s="81"/>
      <c r="AU45775" s="25"/>
    </row>
    <row r="45776">
      <c r="D45776" s="10"/>
      <c r="E45776" s="10"/>
      <c r="G45776" s="81"/>
      <c r="AU45776" s="25"/>
    </row>
    <row r="45777">
      <c r="D45777" s="10"/>
      <c r="E45777" s="10"/>
      <c r="G45777" s="81"/>
      <c r="AU45777" s="25"/>
    </row>
    <row r="45778">
      <c r="D45778" s="10"/>
      <c r="E45778" s="10"/>
      <c r="G45778" s="81"/>
      <c r="AU45778" s="25"/>
    </row>
    <row r="45779">
      <c r="D45779" s="10"/>
      <c r="E45779" s="10"/>
      <c r="G45779" s="81"/>
      <c r="AU45779" s="25"/>
    </row>
    <row r="45780">
      <c r="D45780" s="10"/>
      <c r="E45780" s="10"/>
      <c r="G45780" s="81"/>
      <c r="AU45780" s="25"/>
    </row>
    <row r="45781">
      <c r="D45781" s="10"/>
      <c r="E45781" s="10"/>
      <c r="G45781" s="81"/>
      <c r="AU45781" s="25"/>
    </row>
    <row r="45782">
      <c r="D45782" s="10"/>
      <c r="E45782" s="10"/>
      <c r="G45782" s="81"/>
      <c r="AU45782" s="25"/>
    </row>
    <row r="45783">
      <c r="D45783" s="10"/>
      <c r="E45783" s="10"/>
      <c r="G45783" s="81"/>
      <c r="AU45783" s="25"/>
    </row>
    <row r="45784">
      <c r="D45784" s="10"/>
      <c r="E45784" s="10"/>
      <c r="G45784" s="81"/>
      <c r="AU45784" s="25"/>
    </row>
    <row r="45785">
      <c r="D45785" s="10"/>
      <c r="E45785" s="10"/>
      <c r="G45785" s="81"/>
      <c r="AU45785" s="25"/>
    </row>
    <row r="45786">
      <c r="D45786" s="10"/>
      <c r="E45786" s="10"/>
      <c r="G45786" s="81"/>
      <c r="AU45786" s="25"/>
    </row>
    <row r="45787">
      <c r="D45787" s="10"/>
      <c r="E45787" s="10"/>
      <c r="G45787" s="81"/>
      <c r="AU45787" s="25"/>
    </row>
    <row r="45788">
      <c r="D45788" s="10"/>
      <c r="E45788" s="10"/>
      <c r="G45788" s="81"/>
      <c r="AU45788" s="25"/>
    </row>
    <row r="45789">
      <c r="D45789" s="10"/>
      <c r="E45789" s="10"/>
      <c r="G45789" s="81"/>
      <c r="AU45789" s="25"/>
    </row>
    <row r="45790">
      <c r="D45790" s="10"/>
      <c r="E45790" s="10"/>
      <c r="G45790" s="81"/>
      <c r="AU45790" s="25"/>
    </row>
    <row r="45791">
      <c r="D45791" s="10"/>
      <c r="E45791" s="10"/>
      <c r="G45791" s="81"/>
      <c r="AU45791" s="25"/>
    </row>
    <row r="45792">
      <c r="D45792" s="10"/>
      <c r="E45792" s="10"/>
      <c r="G45792" s="81"/>
      <c r="AU45792" s="25"/>
    </row>
    <row r="45793">
      <c r="D45793" s="10"/>
      <c r="E45793" s="10"/>
      <c r="G45793" s="81"/>
      <c r="AU45793" s="25"/>
    </row>
    <row r="45794">
      <c r="D45794" s="10"/>
      <c r="E45794" s="10"/>
      <c r="G45794" s="81"/>
      <c r="AU45794" s="25"/>
    </row>
    <row r="45795">
      <c r="D45795" s="10"/>
      <c r="E45795" s="10"/>
      <c r="G45795" s="81"/>
      <c r="AU45795" s="25"/>
    </row>
    <row r="45796">
      <c r="D45796" s="10"/>
      <c r="E45796" s="10"/>
      <c r="G45796" s="81"/>
      <c r="AU45796" s="25"/>
    </row>
    <row r="45797">
      <c r="D45797" s="10"/>
      <c r="E45797" s="10"/>
      <c r="G45797" s="81"/>
      <c r="AU45797" s="25"/>
    </row>
    <row r="45798">
      <c r="D45798" s="10"/>
      <c r="E45798" s="10"/>
      <c r="G45798" s="81"/>
      <c r="AU45798" s="25"/>
    </row>
    <row r="45799">
      <c r="D45799" s="10"/>
      <c r="E45799" s="10"/>
      <c r="G45799" s="81"/>
      <c r="AU45799" s="25"/>
    </row>
    <row r="45800">
      <c r="D45800" s="10"/>
      <c r="E45800" s="10"/>
      <c r="G45800" s="81"/>
      <c r="AU45800" s="25"/>
    </row>
    <row r="45801">
      <c r="D45801" s="10"/>
      <c r="E45801" s="10"/>
      <c r="G45801" s="81"/>
      <c r="AU45801" s="25"/>
    </row>
    <row r="45802">
      <c r="D45802" s="10"/>
      <c r="E45802" s="10"/>
      <c r="G45802" s="81"/>
      <c r="AU45802" s="25"/>
    </row>
    <row r="45803">
      <c r="D45803" s="10"/>
      <c r="E45803" s="10"/>
      <c r="G45803" s="81"/>
      <c r="AU45803" s="25"/>
    </row>
    <row r="45804">
      <c r="D45804" s="10"/>
      <c r="E45804" s="10"/>
      <c r="G45804" s="81"/>
      <c r="AU45804" s="25"/>
    </row>
    <row r="45805">
      <c r="D45805" s="10"/>
      <c r="E45805" s="10"/>
      <c r="G45805" s="81"/>
      <c r="AU45805" s="25"/>
    </row>
    <row r="45806">
      <c r="D45806" s="10"/>
      <c r="E45806" s="10"/>
      <c r="G45806" s="81"/>
      <c r="AU45806" s="25"/>
    </row>
    <row r="45807">
      <c r="D45807" s="10"/>
      <c r="E45807" s="10"/>
      <c r="G45807" s="81"/>
      <c r="AU45807" s="25"/>
    </row>
    <row r="45808">
      <c r="D45808" s="10"/>
      <c r="E45808" s="10"/>
      <c r="G45808" s="81"/>
      <c r="AU45808" s="25"/>
    </row>
    <row r="45809">
      <c r="D45809" s="10"/>
      <c r="E45809" s="10"/>
      <c r="G45809" s="81"/>
      <c r="AU45809" s="25"/>
    </row>
    <row r="45810">
      <c r="D45810" s="10"/>
      <c r="E45810" s="10"/>
      <c r="G45810" s="81"/>
      <c r="AU45810" s="25"/>
    </row>
    <row r="45811">
      <c r="D45811" s="10"/>
      <c r="E45811" s="10"/>
      <c r="G45811" s="81"/>
      <c r="AU45811" s="25"/>
    </row>
    <row r="45812">
      <c r="D45812" s="10"/>
      <c r="E45812" s="10"/>
      <c r="G45812" s="81"/>
      <c r="AU45812" s="25"/>
    </row>
    <row r="45813">
      <c r="D45813" s="10"/>
      <c r="E45813" s="10"/>
      <c r="G45813" s="81"/>
      <c r="AU45813" s="25"/>
    </row>
    <row r="45814">
      <c r="D45814" s="10"/>
      <c r="E45814" s="10"/>
      <c r="G45814" s="81"/>
      <c r="AU45814" s="25"/>
    </row>
    <row r="45815">
      <c r="D45815" s="10"/>
      <c r="E45815" s="10"/>
      <c r="G45815" s="81"/>
      <c r="AU45815" s="25"/>
    </row>
    <row r="45816">
      <c r="D45816" s="10"/>
      <c r="E45816" s="10"/>
      <c r="G45816" s="81"/>
      <c r="AU45816" s="25"/>
    </row>
    <row r="45817">
      <c r="D45817" s="10"/>
      <c r="E45817" s="10"/>
      <c r="G45817" s="81"/>
      <c r="AU45817" s="25"/>
    </row>
    <row r="45818">
      <c r="D45818" s="10"/>
      <c r="E45818" s="10"/>
      <c r="G45818" s="81"/>
      <c r="AU45818" s="25"/>
    </row>
    <row r="45819">
      <c r="D45819" s="10"/>
      <c r="E45819" s="10"/>
      <c r="G45819" s="81"/>
      <c r="AU45819" s="25"/>
    </row>
    <row r="45820">
      <c r="D45820" s="10"/>
      <c r="E45820" s="10"/>
      <c r="G45820" s="81"/>
      <c r="AU45820" s="25"/>
    </row>
    <row r="45821">
      <c r="D45821" s="10"/>
      <c r="E45821" s="10"/>
      <c r="G45821" s="81"/>
      <c r="AU45821" s="25"/>
    </row>
    <row r="45822">
      <c r="D45822" s="10"/>
      <c r="E45822" s="10"/>
      <c r="G45822" s="81"/>
      <c r="AU45822" s="25"/>
    </row>
    <row r="45823">
      <c r="D45823" s="10"/>
      <c r="E45823" s="10"/>
      <c r="G45823" s="81"/>
      <c r="AU45823" s="25"/>
    </row>
    <row r="45824">
      <c r="D45824" s="10"/>
      <c r="E45824" s="10"/>
      <c r="G45824" s="81"/>
      <c r="AU45824" s="25"/>
    </row>
    <row r="45825">
      <c r="D45825" s="10"/>
      <c r="E45825" s="10"/>
      <c r="G45825" s="81"/>
      <c r="AU45825" s="25"/>
    </row>
    <row r="45826">
      <c r="D45826" s="10"/>
      <c r="E45826" s="10"/>
      <c r="G45826" s="81"/>
      <c r="AU45826" s="25"/>
    </row>
    <row r="45827">
      <c r="D45827" s="10"/>
      <c r="E45827" s="10"/>
      <c r="G45827" s="81"/>
      <c r="AU45827" s="25"/>
    </row>
    <row r="45828">
      <c r="D45828" s="10"/>
      <c r="E45828" s="10"/>
      <c r="G45828" s="81"/>
      <c r="AU45828" s="25"/>
    </row>
    <row r="45829">
      <c r="D45829" s="10"/>
      <c r="E45829" s="10"/>
      <c r="G45829" s="81"/>
      <c r="AU45829" s="25"/>
    </row>
    <row r="45830">
      <c r="D45830" s="10"/>
      <c r="E45830" s="10"/>
      <c r="G45830" s="81"/>
      <c r="AU45830" s="25"/>
    </row>
    <row r="45831">
      <c r="D45831" s="10"/>
      <c r="E45831" s="10"/>
      <c r="G45831" s="81"/>
      <c r="AU45831" s="25"/>
    </row>
    <row r="45832">
      <c r="D45832" s="10"/>
      <c r="E45832" s="10"/>
      <c r="G45832" s="81"/>
      <c r="AU45832" s="25"/>
    </row>
    <row r="45833">
      <c r="D45833" s="10"/>
      <c r="E45833" s="10"/>
      <c r="G45833" s="81"/>
      <c r="AU45833" s="25"/>
    </row>
    <row r="45834">
      <c r="D45834" s="10"/>
      <c r="E45834" s="10"/>
      <c r="G45834" s="81"/>
      <c r="AU45834" s="25"/>
    </row>
    <row r="45835">
      <c r="D45835" s="10"/>
      <c r="E45835" s="10"/>
      <c r="G45835" s="81"/>
      <c r="AU45835" s="25"/>
    </row>
    <row r="45836">
      <c r="D45836" s="10"/>
      <c r="E45836" s="10"/>
      <c r="G45836" s="81"/>
      <c r="AU45836" s="25"/>
    </row>
    <row r="45837">
      <c r="D45837" s="10"/>
      <c r="E45837" s="10"/>
      <c r="G45837" s="81"/>
      <c r="AU45837" s="25"/>
    </row>
    <row r="45838">
      <c r="D45838" s="10"/>
      <c r="E45838" s="10"/>
      <c r="G45838" s="81"/>
      <c r="AU45838" s="25"/>
    </row>
    <row r="45839">
      <c r="D45839" s="10"/>
      <c r="E45839" s="10"/>
      <c r="G45839" s="81"/>
      <c r="AU45839" s="25"/>
    </row>
    <row r="45840">
      <c r="D45840" s="10"/>
      <c r="E45840" s="10"/>
      <c r="G45840" s="81"/>
      <c r="AU45840" s="25"/>
    </row>
    <row r="45841">
      <c r="D45841" s="10"/>
      <c r="E45841" s="10"/>
      <c r="G45841" s="81"/>
      <c r="AU45841" s="25"/>
    </row>
    <row r="45842">
      <c r="D45842" s="10"/>
      <c r="E45842" s="10"/>
      <c r="G45842" s="81"/>
      <c r="AU45842" s="25"/>
    </row>
    <row r="45843">
      <c r="D45843" s="10"/>
      <c r="E45843" s="10"/>
      <c r="G45843" s="81"/>
      <c r="AU45843" s="25"/>
    </row>
    <row r="45844">
      <c r="D45844" s="10"/>
      <c r="E45844" s="10"/>
      <c r="G45844" s="81"/>
      <c r="AU45844" s="25"/>
    </row>
    <row r="45845">
      <c r="D45845" s="10"/>
      <c r="E45845" s="10"/>
      <c r="G45845" s="81"/>
      <c r="AU45845" s="25"/>
    </row>
    <row r="45846">
      <c r="D45846" s="10"/>
      <c r="E45846" s="10"/>
      <c r="G45846" s="81"/>
      <c r="AU45846" s="25"/>
    </row>
    <row r="45847">
      <c r="D45847" s="10"/>
      <c r="E45847" s="10"/>
      <c r="G45847" s="81"/>
      <c r="AU45847" s="25"/>
    </row>
    <row r="45848">
      <c r="D45848" s="10"/>
      <c r="E45848" s="10"/>
      <c r="G45848" s="81"/>
      <c r="AU45848" s="25"/>
    </row>
    <row r="45849">
      <c r="D45849" s="10"/>
      <c r="E45849" s="10"/>
      <c r="G45849" s="81"/>
      <c r="AU45849" s="25"/>
    </row>
    <row r="45850">
      <c r="D45850" s="10"/>
      <c r="E45850" s="10"/>
      <c r="G45850" s="81"/>
      <c r="AU45850" s="25"/>
    </row>
    <row r="45851">
      <c r="D45851" s="10"/>
      <c r="E45851" s="10"/>
      <c r="G45851" s="81"/>
      <c r="AU45851" s="25"/>
    </row>
    <row r="45852">
      <c r="D45852" s="10"/>
      <c r="E45852" s="10"/>
      <c r="G45852" s="81"/>
      <c r="AU45852" s="25"/>
    </row>
    <row r="45853">
      <c r="D45853" s="10"/>
      <c r="E45853" s="10"/>
      <c r="G45853" s="81"/>
      <c r="AU45853" s="25"/>
    </row>
    <row r="45854">
      <c r="D45854" s="10"/>
      <c r="E45854" s="10"/>
      <c r="G45854" s="81"/>
      <c r="AU45854" s="25"/>
    </row>
    <row r="45855">
      <c r="D45855" s="10"/>
      <c r="E45855" s="10"/>
      <c r="G45855" s="81"/>
      <c r="AU45855" s="25"/>
    </row>
    <row r="45856">
      <c r="D45856" s="10"/>
      <c r="E45856" s="10"/>
      <c r="G45856" s="81"/>
      <c r="AU45856" s="25"/>
    </row>
    <row r="45857">
      <c r="D45857" s="10"/>
      <c r="E45857" s="10"/>
      <c r="G45857" s="81"/>
      <c r="AU45857" s="25"/>
    </row>
    <row r="45858">
      <c r="D45858" s="10"/>
      <c r="E45858" s="10"/>
      <c r="G45858" s="81"/>
      <c r="AU45858" s="25"/>
    </row>
    <row r="45859">
      <c r="D45859" s="10"/>
      <c r="E45859" s="10"/>
      <c r="G45859" s="81"/>
      <c r="AU45859" s="25"/>
    </row>
    <row r="45860">
      <c r="D45860" s="10"/>
      <c r="E45860" s="10"/>
      <c r="G45860" s="81"/>
      <c r="AU45860" s="25"/>
    </row>
    <row r="45861">
      <c r="D45861" s="10"/>
      <c r="E45861" s="10"/>
      <c r="G45861" s="81"/>
      <c r="AU45861" s="25"/>
    </row>
    <row r="45862">
      <c r="D45862" s="10"/>
      <c r="E45862" s="10"/>
      <c r="G45862" s="81"/>
      <c r="AU45862" s="25"/>
    </row>
    <row r="45863">
      <c r="D45863" s="10"/>
      <c r="E45863" s="10"/>
      <c r="G45863" s="81"/>
      <c r="AU45863" s="25"/>
    </row>
    <row r="45864">
      <c r="D45864" s="10"/>
      <c r="E45864" s="10"/>
      <c r="G45864" s="81"/>
      <c r="AU45864" s="25"/>
    </row>
    <row r="45865">
      <c r="D45865" s="10"/>
      <c r="E45865" s="10"/>
      <c r="G45865" s="81"/>
      <c r="AU45865" s="25"/>
    </row>
    <row r="45866">
      <c r="D45866" s="10"/>
      <c r="E45866" s="10"/>
      <c r="G45866" s="81"/>
      <c r="AU45866" s="25"/>
    </row>
    <row r="45867">
      <c r="D45867" s="10"/>
      <c r="E45867" s="10"/>
      <c r="G45867" s="81"/>
      <c r="AU45867" s="25"/>
    </row>
    <row r="45868">
      <c r="D45868" s="10"/>
      <c r="E45868" s="10"/>
      <c r="G45868" s="81"/>
      <c r="AU45868" s="25"/>
    </row>
    <row r="45869">
      <c r="D45869" s="10"/>
      <c r="E45869" s="10"/>
      <c r="G45869" s="81"/>
      <c r="AU45869" s="25"/>
    </row>
    <row r="45870">
      <c r="D45870" s="10"/>
      <c r="E45870" s="10"/>
      <c r="G45870" s="81"/>
      <c r="AU45870" s="25"/>
    </row>
    <row r="45871">
      <c r="D45871" s="10"/>
      <c r="E45871" s="10"/>
      <c r="G45871" s="81"/>
      <c r="AU45871" s="25"/>
    </row>
    <row r="45872">
      <c r="D45872" s="10"/>
      <c r="E45872" s="10"/>
      <c r="G45872" s="81"/>
      <c r="AU45872" s="25"/>
    </row>
    <row r="45873">
      <c r="D45873" s="10"/>
      <c r="E45873" s="10"/>
      <c r="G45873" s="81"/>
      <c r="AU45873" s="25"/>
    </row>
    <row r="45874">
      <c r="D45874" s="10"/>
      <c r="E45874" s="10"/>
      <c r="G45874" s="81"/>
      <c r="AU45874" s="25"/>
    </row>
    <row r="45875">
      <c r="D45875" s="10"/>
      <c r="E45875" s="10"/>
      <c r="G45875" s="81"/>
      <c r="AU45875" s="25"/>
    </row>
    <row r="45876">
      <c r="D45876" s="10"/>
      <c r="E45876" s="10"/>
      <c r="G45876" s="81"/>
      <c r="AU45876" s="25"/>
    </row>
    <row r="45877">
      <c r="D45877" s="10"/>
      <c r="E45877" s="10"/>
      <c r="G45877" s="81"/>
      <c r="AU45877" s="25"/>
    </row>
    <row r="45878">
      <c r="D45878" s="10"/>
      <c r="E45878" s="10"/>
      <c r="G45878" s="81"/>
      <c r="AU45878" s="25"/>
    </row>
    <row r="45879">
      <c r="D45879" s="10"/>
      <c r="E45879" s="10"/>
      <c r="G45879" s="81"/>
      <c r="AU45879" s="25"/>
    </row>
    <row r="45880">
      <c r="D45880" s="10"/>
      <c r="E45880" s="10"/>
      <c r="G45880" s="81"/>
      <c r="AU45880" s="25"/>
    </row>
    <row r="45881">
      <c r="D45881" s="10"/>
      <c r="E45881" s="10"/>
      <c r="G45881" s="81"/>
      <c r="AU45881" s="25"/>
    </row>
    <row r="45882">
      <c r="D45882" s="10"/>
      <c r="E45882" s="10"/>
      <c r="G45882" s="81"/>
      <c r="AU45882" s="25"/>
    </row>
    <row r="45883">
      <c r="D45883" s="10"/>
      <c r="E45883" s="10"/>
      <c r="G45883" s="81"/>
      <c r="AU45883" s="25"/>
    </row>
    <row r="45884">
      <c r="D45884" s="10"/>
      <c r="E45884" s="10"/>
      <c r="G45884" s="81"/>
      <c r="AU45884" s="25"/>
    </row>
    <row r="45885">
      <c r="D45885" s="10"/>
      <c r="E45885" s="10"/>
      <c r="G45885" s="81"/>
      <c r="AU45885" s="25"/>
    </row>
    <row r="45886">
      <c r="D45886" s="10"/>
      <c r="E45886" s="10"/>
      <c r="G45886" s="81"/>
      <c r="AU45886" s="25"/>
    </row>
    <row r="45887">
      <c r="D45887" s="10"/>
      <c r="E45887" s="10"/>
      <c r="G45887" s="81"/>
      <c r="AU45887" s="25"/>
    </row>
    <row r="45888">
      <c r="D45888" s="10"/>
      <c r="E45888" s="10"/>
      <c r="G45888" s="81"/>
      <c r="AU45888" s="25"/>
    </row>
    <row r="45889">
      <c r="D45889" s="10"/>
      <c r="E45889" s="10"/>
      <c r="G45889" s="81"/>
      <c r="AU45889" s="25"/>
    </row>
    <row r="45890">
      <c r="D45890" s="10"/>
      <c r="E45890" s="10"/>
      <c r="G45890" s="81"/>
      <c r="AU45890" s="25"/>
    </row>
    <row r="45891">
      <c r="D45891" s="10"/>
      <c r="E45891" s="10"/>
      <c r="G45891" s="81"/>
      <c r="AU45891" s="25"/>
    </row>
    <row r="45892">
      <c r="D45892" s="10"/>
      <c r="E45892" s="10"/>
      <c r="G45892" s="81"/>
      <c r="AU45892" s="25"/>
    </row>
    <row r="45893">
      <c r="D45893" s="10"/>
      <c r="E45893" s="10"/>
      <c r="G45893" s="81"/>
      <c r="AU45893" s="25"/>
    </row>
    <row r="45894">
      <c r="D45894" s="10"/>
      <c r="E45894" s="10"/>
      <c r="G45894" s="81"/>
      <c r="AU45894" s="25"/>
    </row>
    <row r="45895">
      <c r="D45895" s="10"/>
      <c r="E45895" s="10"/>
      <c r="G45895" s="81"/>
      <c r="AU45895" s="25"/>
    </row>
    <row r="45896">
      <c r="D45896" s="10"/>
      <c r="E45896" s="10"/>
      <c r="G45896" s="81"/>
      <c r="AU45896" s="25"/>
    </row>
    <row r="45897">
      <c r="D45897" s="10"/>
      <c r="E45897" s="10"/>
      <c r="G45897" s="81"/>
      <c r="AU45897" s="25"/>
    </row>
    <row r="45898">
      <c r="D45898" s="10"/>
      <c r="E45898" s="10"/>
      <c r="G45898" s="81"/>
      <c r="AU45898" s="25"/>
    </row>
    <row r="45899">
      <c r="D45899" s="10"/>
      <c r="E45899" s="10"/>
      <c r="G45899" s="81"/>
      <c r="AU45899" s="25"/>
    </row>
    <row r="45900">
      <c r="D45900" s="10"/>
      <c r="E45900" s="10"/>
      <c r="G45900" s="81"/>
      <c r="AU45900" s="25"/>
    </row>
    <row r="45901">
      <c r="D45901" s="10"/>
      <c r="E45901" s="10"/>
      <c r="G45901" s="81"/>
      <c r="AU45901" s="25"/>
    </row>
    <row r="45902">
      <c r="D45902" s="10"/>
      <c r="E45902" s="10"/>
      <c r="G45902" s="81"/>
      <c r="AU45902" s="25"/>
    </row>
    <row r="45903">
      <c r="D45903" s="10"/>
      <c r="E45903" s="10"/>
      <c r="G45903" s="81"/>
      <c r="AU45903" s="25"/>
    </row>
    <row r="45904">
      <c r="D45904" s="10"/>
      <c r="E45904" s="10"/>
      <c r="G45904" s="81"/>
      <c r="AU45904" s="25"/>
    </row>
    <row r="45905">
      <c r="D45905" s="10"/>
      <c r="E45905" s="10"/>
      <c r="G45905" s="81"/>
      <c r="AU45905" s="25"/>
    </row>
    <row r="45906">
      <c r="D45906" s="10"/>
      <c r="E45906" s="10"/>
      <c r="G45906" s="81"/>
      <c r="AU45906" s="25"/>
    </row>
    <row r="45907">
      <c r="D45907" s="10"/>
      <c r="E45907" s="10"/>
      <c r="G45907" s="81"/>
      <c r="AU45907" s="25"/>
    </row>
    <row r="45908">
      <c r="D45908" s="10"/>
      <c r="E45908" s="10"/>
      <c r="G45908" s="81"/>
      <c r="AU45908" s="25"/>
    </row>
    <row r="45909">
      <c r="D45909" s="10"/>
      <c r="E45909" s="10"/>
      <c r="G45909" s="81"/>
      <c r="AU45909" s="25"/>
    </row>
    <row r="45910">
      <c r="D45910" s="10"/>
      <c r="E45910" s="10"/>
      <c r="G45910" s="81"/>
      <c r="AU45910" s="25"/>
    </row>
    <row r="45911">
      <c r="D45911" s="10"/>
      <c r="E45911" s="10"/>
      <c r="G45911" s="81"/>
      <c r="AU45911" s="25"/>
    </row>
    <row r="45912">
      <c r="D45912" s="10"/>
      <c r="E45912" s="10"/>
      <c r="G45912" s="81"/>
      <c r="AU45912" s="25"/>
    </row>
    <row r="45913">
      <c r="D45913" s="10"/>
      <c r="E45913" s="10"/>
      <c r="G45913" s="81"/>
      <c r="AU45913" s="25"/>
    </row>
    <row r="45914">
      <c r="D45914" s="10"/>
      <c r="E45914" s="10"/>
      <c r="G45914" s="81"/>
      <c r="AU45914" s="25"/>
    </row>
    <row r="45915">
      <c r="D45915" s="10"/>
      <c r="E45915" s="10"/>
      <c r="G45915" s="81"/>
      <c r="AU45915" s="25"/>
    </row>
    <row r="45916">
      <c r="D45916" s="10"/>
      <c r="E45916" s="10"/>
      <c r="G45916" s="81"/>
      <c r="AU45916" s="25"/>
    </row>
    <row r="45917">
      <c r="D45917" s="10"/>
      <c r="E45917" s="10"/>
      <c r="G45917" s="81"/>
      <c r="AU45917" s="25"/>
    </row>
    <row r="45918">
      <c r="D45918" s="10"/>
      <c r="E45918" s="10"/>
      <c r="G45918" s="81"/>
      <c r="AU45918" s="25"/>
    </row>
    <row r="45919">
      <c r="D45919" s="10"/>
      <c r="E45919" s="10"/>
      <c r="G45919" s="81"/>
      <c r="AU45919" s="25"/>
    </row>
    <row r="45920">
      <c r="D45920" s="10"/>
      <c r="E45920" s="10"/>
      <c r="G45920" s="81"/>
      <c r="AU45920" s="25"/>
    </row>
    <row r="45921">
      <c r="D45921" s="10"/>
      <c r="E45921" s="10"/>
      <c r="G45921" s="81"/>
      <c r="AU45921" s="25"/>
    </row>
    <row r="45922">
      <c r="D45922" s="10"/>
      <c r="E45922" s="10"/>
      <c r="G45922" s="81"/>
      <c r="AU45922" s="25"/>
    </row>
    <row r="45923">
      <c r="D45923" s="10"/>
      <c r="E45923" s="10"/>
      <c r="G45923" s="81"/>
      <c r="AU45923" s="25"/>
    </row>
    <row r="45924">
      <c r="D45924" s="10"/>
      <c r="E45924" s="10"/>
      <c r="G45924" s="81"/>
      <c r="AU45924" s="25"/>
    </row>
    <row r="45925">
      <c r="D45925" s="10"/>
      <c r="E45925" s="10"/>
      <c r="G45925" s="81"/>
      <c r="AU45925" s="25"/>
    </row>
    <row r="45926">
      <c r="D45926" s="10"/>
      <c r="E45926" s="10"/>
      <c r="G45926" s="81"/>
      <c r="AU45926" s="25"/>
    </row>
    <row r="45927">
      <c r="D45927" s="10"/>
      <c r="E45927" s="10"/>
      <c r="G45927" s="81"/>
      <c r="AU45927" s="25"/>
    </row>
    <row r="45928">
      <c r="D45928" s="10"/>
      <c r="E45928" s="10"/>
      <c r="G45928" s="81"/>
      <c r="AU45928" s="25"/>
    </row>
    <row r="45929">
      <c r="D45929" s="10"/>
      <c r="E45929" s="10"/>
      <c r="G45929" s="81"/>
      <c r="AU45929" s="25"/>
    </row>
    <row r="45930">
      <c r="D45930" s="10"/>
      <c r="E45930" s="10"/>
      <c r="G45930" s="81"/>
      <c r="AU45930" s="25"/>
    </row>
    <row r="45931">
      <c r="D45931" s="10"/>
      <c r="E45931" s="10"/>
      <c r="G45931" s="81"/>
      <c r="AU45931" s="25"/>
    </row>
    <row r="45932">
      <c r="D45932" s="10"/>
      <c r="E45932" s="10"/>
      <c r="G45932" s="81"/>
      <c r="AU45932" s="25"/>
    </row>
    <row r="45933">
      <c r="D45933" s="10"/>
      <c r="E45933" s="10"/>
      <c r="G45933" s="81"/>
      <c r="AU45933" s="25"/>
    </row>
    <row r="45934">
      <c r="D45934" s="10"/>
      <c r="E45934" s="10"/>
      <c r="G45934" s="81"/>
      <c r="AU45934" s="25"/>
    </row>
    <row r="45935">
      <c r="D45935" s="10"/>
      <c r="E45935" s="10"/>
      <c r="G45935" s="81"/>
      <c r="AU45935" s="25"/>
    </row>
    <row r="45936">
      <c r="D45936" s="10"/>
      <c r="E45936" s="10"/>
      <c r="G45936" s="81"/>
      <c r="AU45936" s="25"/>
    </row>
    <row r="45937">
      <c r="D45937" s="10"/>
      <c r="E45937" s="10"/>
      <c r="G45937" s="81"/>
      <c r="AU45937" s="25"/>
    </row>
    <row r="45938">
      <c r="D45938" s="10"/>
      <c r="E45938" s="10"/>
      <c r="G45938" s="81"/>
      <c r="AU45938" s="25"/>
    </row>
    <row r="45939">
      <c r="D45939" s="10"/>
      <c r="E45939" s="10"/>
      <c r="G45939" s="81"/>
      <c r="AU45939" s="25"/>
    </row>
    <row r="45940">
      <c r="D45940" s="10"/>
      <c r="E45940" s="10"/>
      <c r="G45940" s="81"/>
      <c r="AU45940" s="25"/>
    </row>
    <row r="45941">
      <c r="D45941" s="10"/>
      <c r="E45941" s="10"/>
      <c r="G45941" s="81"/>
      <c r="AU45941" s="25"/>
    </row>
    <row r="45942">
      <c r="D45942" s="10"/>
      <c r="E45942" s="10"/>
      <c r="G45942" s="81"/>
      <c r="AU45942" s="25"/>
    </row>
    <row r="45943">
      <c r="D45943" s="10"/>
      <c r="E45943" s="10"/>
      <c r="G45943" s="81"/>
      <c r="AU45943" s="25"/>
    </row>
    <row r="45944">
      <c r="D45944" s="10"/>
      <c r="E45944" s="10"/>
      <c r="G45944" s="81"/>
      <c r="AU45944" s="25"/>
    </row>
    <row r="45945">
      <c r="D45945" s="10"/>
      <c r="E45945" s="10"/>
      <c r="G45945" s="81"/>
      <c r="AU45945" s="25"/>
    </row>
    <row r="45946">
      <c r="D45946" s="10"/>
      <c r="E45946" s="10"/>
      <c r="G45946" s="81"/>
      <c r="AU45946" s="25"/>
    </row>
    <row r="45947">
      <c r="D45947" s="10"/>
      <c r="E45947" s="10"/>
      <c r="G45947" s="81"/>
      <c r="AU45947" s="25"/>
    </row>
    <row r="45948">
      <c r="D45948" s="10"/>
      <c r="E45948" s="10"/>
      <c r="G45948" s="81"/>
      <c r="AU45948" s="25"/>
    </row>
    <row r="45949">
      <c r="D45949" s="10"/>
      <c r="E45949" s="10"/>
      <c r="G45949" s="81"/>
      <c r="AU45949" s="25"/>
    </row>
    <row r="45950">
      <c r="D45950" s="10"/>
      <c r="E45950" s="10"/>
      <c r="G45950" s="81"/>
      <c r="AU45950" s="25"/>
    </row>
    <row r="45951">
      <c r="D45951" s="10"/>
      <c r="E45951" s="10"/>
      <c r="G45951" s="81"/>
      <c r="AU45951" s="25"/>
    </row>
    <row r="45952">
      <c r="D45952" s="10"/>
      <c r="E45952" s="10"/>
      <c r="G45952" s="81"/>
      <c r="AU45952" s="25"/>
    </row>
    <row r="45953">
      <c r="D45953" s="10"/>
      <c r="E45953" s="10"/>
      <c r="G45953" s="81"/>
      <c r="AU45953" s="25"/>
    </row>
    <row r="45954">
      <c r="D45954" s="10"/>
      <c r="E45954" s="10"/>
      <c r="G45954" s="81"/>
      <c r="AU45954" s="25"/>
    </row>
    <row r="45955">
      <c r="D45955" s="10"/>
      <c r="E45955" s="10"/>
      <c r="G45955" s="81"/>
      <c r="AU45955" s="25"/>
    </row>
    <row r="45956">
      <c r="D45956" s="10"/>
      <c r="E45956" s="10"/>
      <c r="G45956" s="81"/>
      <c r="AU45956" s="25"/>
    </row>
    <row r="45957">
      <c r="D45957" s="10"/>
      <c r="E45957" s="10"/>
      <c r="G45957" s="81"/>
      <c r="AU45957" s="25"/>
    </row>
    <row r="45958">
      <c r="D45958" s="10"/>
      <c r="E45958" s="10"/>
      <c r="G45958" s="81"/>
      <c r="AU45958" s="25"/>
    </row>
    <row r="45959">
      <c r="D45959" s="10"/>
      <c r="E45959" s="10"/>
      <c r="G45959" s="81"/>
      <c r="AU45959" s="25"/>
    </row>
    <row r="45960">
      <c r="D45960" s="10"/>
      <c r="E45960" s="10"/>
      <c r="G45960" s="81"/>
      <c r="AU45960" s="25"/>
    </row>
    <row r="45961">
      <c r="D45961" s="10"/>
      <c r="E45961" s="10"/>
      <c r="G45961" s="81"/>
      <c r="AU45961" s="25"/>
    </row>
    <row r="45962">
      <c r="D45962" s="10"/>
      <c r="E45962" s="10"/>
      <c r="G45962" s="81"/>
      <c r="AU45962" s="25"/>
    </row>
    <row r="45963">
      <c r="D45963" s="10"/>
      <c r="E45963" s="10"/>
      <c r="G45963" s="81"/>
      <c r="AU45963" s="25"/>
    </row>
    <row r="45964">
      <c r="D45964" s="10"/>
      <c r="E45964" s="10"/>
      <c r="G45964" s="81"/>
      <c r="AU45964" s="25"/>
    </row>
    <row r="45965">
      <c r="D45965" s="10"/>
      <c r="E45965" s="10"/>
      <c r="G45965" s="81"/>
      <c r="AU45965" s="25"/>
    </row>
    <row r="45966">
      <c r="D45966" s="10"/>
      <c r="E45966" s="10"/>
      <c r="G45966" s="81"/>
      <c r="AU45966" s="25"/>
    </row>
    <row r="45967">
      <c r="D45967" s="10"/>
      <c r="E45967" s="10"/>
      <c r="G45967" s="81"/>
      <c r="AU45967" s="25"/>
    </row>
    <row r="45968">
      <c r="D45968" s="10"/>
      <c r="E45968" s="10"/>
      <c r="G45968" s="81"/>
      <c r="AU45968" s="25"/>
    </row>
    <row r="45969">
      <c r="D45969" s="10"/>
      <c r="E45969" s="10"/>
      <c r="G45969" s="81"/>
      <c r="AU45969" s="25"/>
    </row>
    <row r="45970">
      <c r="D45970" s="10"/>
      <c r="E45970" s="10"/>
      <c r="G45970" s="81"/>
      <c r="AU45970" s="25"/>
    </row>
    <row r="45971">
      <c r="D45971" s="10"/>
      <c r="E45971" s="10"/>
      <c r="G45971" s="81"/>
      <c r="AU45971" s="25"/>
    </row>
    <row r="45972">
      <c r="D45972" s="10"/>
      <c r="E45972" s="10"/>
      <c r="G45972" s="81"/>
      <c r="AU45972" s="25"/>
    </row>
    <row r="45973">
      <c r="D45973" s="10"/>
      <c r="E45973" s="10"/>
      <c r="G45973" s="81"/>
      <c r="AU45973" s="25"/>
    </row>
    <row r="45974">
      <c r="D45974" s="10"/>
      <c r="E45974" s="10"/>
      <c r="G45974" s="81"/>
      <c r="AU45974" s="25"/>
    </row>
    <row r="45975">
      <c r="D45975" s="10"/>
      <c r="E45975" s="10"/>
      <c r="G45975" s="81"/>
      <c r="AU45975" s="25"/>
    </row>
    <row r="45976">
      <c r="D45976" s="10"/>
      <c r="E45976" s="10"/>
      <c r="G45976" s="81"/>
      <c r="AU45976" s="25"/>
    </row>
    <row r="45977">
      <c r="D45977" s="10"/>
      <c r="E45977" s="10"/>
      <c r="G45977" s="81"/>
      <c r="AU45977" s="25"/>
    </row>
    <row r="45978">
      <c r="D45978" s="10"/>
      <c r="E45978" s="10"/>
      <c r="G45978" s="81"/>
      <c r="AU45978" s="25"/>
    </row>
    <row r="45979">
      <c r="D45979" s="10"/>
      <c r="E45979" s="10"/>
      <c r="G45979" s="81"/>
      <c r="AU45979" s="25"/>
    </row>
    <row r="45980">
      <c r="D45980" s="10"/>
      <c r="E45980" s="10"/>
      <c r="G45980" s="81"/>
      <c r="AU45980" s="25"/>
    </row>
    <row r="45981">
      <c r="D45981" s="10"/>
      <c r="E45981" s="10"/>
      <c r="G45981" s="81"/>
      <c r="AU45981" s="25"/>
    </row>
    <row r="45982">
      <c r="D45982" s="10"/>
      <c r="E45982" s="10"/>
      <c r="G45982" s="81"/>
      <c r="AU45982" s="25"/>
    </row>
    <row r="45983">
      <c r="D45983" s="10"/>
      <c r="E45983" s="10"/>
      <c r="G45983" s="81"/>
      <c r="AU45983" s="25"/>
    </row>
    <row r="45984">
      <c r="D45984" s="10"/>
      <c r="E45984" s="10"/>
      <c r="G45984" s="81"/>
      <c r="AU45984" s="25"/>
    </row>
    <row r="45985">
      <c r="D45985" s="10"/>
      <c r="E45985" s="10"/>
      <c r="G45985" s="81"/>
      <c r="AU45985" s="25"/>
    </row>
    <row r="45986">
      <c r="D45986" s="10"/>
      <c r="E45986" s="10"/>
      <c r="G45986" s="81"/>
      <c r="AU45986" s="25"/>
    </row>
    <row r="45987">
      <c r="D45987" s="10"/>
      <c r="E45987" s="10"/>
      <c r="G45987" s="81"/>
      <c r="AU45987" s="25"/>
    </row>
    <row r="45988">
      <c r="D45988" s="10"/>
      <c r="E45988" s="10"/>
      <c r="G45988" s="81"/>
      <c r="AU45988" s="25"/>
    </row>
    <row r="45989">
      <c r="D45989" s="10"/>
      <c r="E45989" s="10"/>
      <c r="G45989" s="81"/>
      <c r="AU45989" s="25"/>
    </row>
    <row r="45990">
      <c r="D45990" s="10"/>
      <c r="E45990" s="10"/>
      <c r="G45990" s="81"/>
      <c r="AU45990" s="25"/>
    </row>
    <row r="45991">
      <c r="D45991" s="10"/>
      <c r="E45991" s="10"/>
      <c r="G45991" s="81"/>
      <c r="AU45991" s="25"/>
    </row>
    <row r="45992">
      <c r="D45992" s="10"/>
      <c r="E45992" s="10"/>
      <c r="G45992" s="81"/>
      <c r="AU45992" s="25"/>
    </row>
    <row r="45993">
      <c r="D45993" s="10"/>
      <c r="E45993" s="10"/>
      <c r="G45993" s="81"/>
      <c r="AU45993" s="25"/>
    </row>
    <row r="45994">
      <c r="D45994" s="10"/>
      <c r="E45994" s="10"/>
      <c r="G45994" s="81"/>
      <c r="AU45994" s="25"/>
    </row>
    <row r="45995">
      <c r="D45995" s="10"/>
      <c r="E45995" s="10"/>
      <c r="G45995" s="81"/>
      <c r="AU45995" s="25"/>
    </row>
    <row r="45996">
      <c r="D45996" s="10"/>
      <c r="E45996" s="10"/>
      <c r="G45996" s="81"/>
      <c r="AU45996" s="25"/>
    </row>
    <row r="45997">
      <c r="D45997" s="10"/>
      <c r="E45997" s="10"/>
      <c r="G45997" s="81"/>
      <c r="AU45997" s="25"/>
    </row>
    <row r="45998">
      <c r="D45998" s="10"/>
      <c r="E45998" s="10"/>
      <c r="G45998" s="81"/>
      <c r="AU45998" s="25"/>
    </row>
    <row r="45999">
      <c r="D45999" s="10"/>
      <c r="E45999" s="10"/>
      <c r="G45999" s="81"/>
      <c r="AU45999" s="25"/>
    </row>
    <row r="46000">
      <c r="D46000" s="10"/>
      <c r="E46000" s="10"/>
      <c r="G46000" s="81"/>
      <c r="AU46000" s="25"/>
    </row>
    <row r="46001">
      <c r="D46001" s="10"/>
      <c r="E46001" s="10"/>
      <c r="G46001" s="81"/>
      <c r="AU46001" s="25"/>
    </row>
    <row r="46002">
      <c r="D46002" s="10"/>
      <c r="E46002" s="10"/>
      <c r="G46002" s="81"/>
      <c r="AU46002" s="25"/>
    </row>
    <row r="46003">
      <c r="D46003" s="10"/>
      <c r="E46003" s="10"/>
      <c r="G46003" s="81"/>
      <c r="AU46003" s="25"/>
    </row>
    <row r="46004">
      <c r="D46004" s="10"/>
      <c r="E46004" s="10"/>
      <c r="G46004" s="81"/>
      <c r="AU46004" s="25"/>
    </row>
    <row r="46005">
      <c r="D46005" s="10"/>
      <c r="E46005" s="10"/>
      <c r="G46005" s="81"/>
      <c r="AU46005" s="25"/>
    </row>
    <row r="46006">
      <c r="D46006" s="10"/>
      <c r="E46006" s="10"/>
      <c r="G46006" s="81"/>
      <c r="AU46006" s="25"/>
    </row>
    <row r="46007">
      <c r="D46007" s="10"/>
      <c r="E46007" s="10"/>
      <c r="G46007" s="81"/>
      <c r="AU46007" s="25"/>
    </row>
    <row r="46008">
      <c r="D46008" s="10"/>
      <c r="E46008" s="10"/>
      <c r="G46008" s="81"/>
      <c r="AU46008" s="25"/>
    </row>
    <row r="46009">
      <c r="D46009" s="10"/>
      <c r="E46009" s="10"/>
      <c r="G46009" s="81"/>
      <c r="AU46009" s="25"/>
    </row>
    <row r="46010">
      <c r="D46010" s="10"/>
      <c r="E46010" s="10"/>
      <c r="G46010" s="81"/>
      <c r="AU46010" s="25"/>
    </row>
    <row r="46011">
      <c r="D46011" s="10"/>
      <c r="E46011" s="10"/>
      <c r="G46011" s="81"/>
      <c r="AU46011" s="25"/>
    </row>
    <row r="46012">
      <c r="D46012" s="10"/>
      <c r="E46012" s="10"/>
      <c r="G46012" s="81"/>
      <c r="AU46012" s="25"/>
    </row>
    <row r="46013">
      <c r="D46013" s="10"/>
      <c r="E46013" s="10"/>
      <c r="G46013" s="81"/>
      <c r="AU46013" s="25"/>
    </row>
    <row r="46014">
      <c r="D46014" s="10"/>
      <c r="E46014" s="10"/>
      <c r="G46014" s="81"/>
      <c r="AU46014" s="25"/>
    </row>
    <row r="46015">
      <c r="D46015" s="10"/>
      <c r="E46015" s="10"/>
      <c r="G46015" s="81"/>
      <c r="AU46015" s="25"/>
    </row>
    <row r="46016">
      <c r="D46016" s="10"/>
      <c r="E46016" s="10"/>
      <c r="G46016" s="81"/>
      <c r="AU46016" s="25"/>
    </row>
    <row r="46017">
      <c r="D46017" s="10"/>
      <c r="E46017" s="10"/>
      <c r="G46017" s="81"/>
      <c r="AU46017" s="25"/>
    </row>
    <row r="46018">
      <c r="D46018" s="10"/>
      <c r="E46018" s="10"/>
      <c r="G46018" s="81"/>
      <c r="AU46018" s="25"/>
    </row>
    <row r="46019">
      <c r="D46019" s="10"/>
      <c r="E46019" s="10"/>
      <c r="G46019" s="81"/>
      <c r="AU46019" s="25"/>
    </row>
    <row r="46020">
      <c r="D46020" s="10"/>
      <c r="E46020" s="10"/>
      <c r="G46020" s="81"/>
      <c r="AU46020" s="25"/>
    </row>
    <row r="46021">
      <c r="D46021" s="10"/>
      <c r="E46021" s="10"/>
      <c r="G46021" s="81"/>
      <c r="AU46021" s="25"/>
    </row>
    <row r="46022">
      <c r="D46022" s="10"/>
      <c r="E46022" s="10"/>
      <c r="G46022" s="81"/>
      <c r="AU46022" s="25"/>
    </row>
    <row r="46023">
      <c r="D46023" s="10"/>
      <c r="E46023" s="10"/>
      <c r="G46023" s="81"/>
      <c r="AU46023" s="25"/>
    </row>
    <row r="46024">
      <c r="D46024" s="10"/>
      <c r="E46024" s="10"/>
      <c r="G46024" s="81"/>
      <c r="AU46024" s="25"/>
    </row>
    <row r="46025">
      <c r="D46025" s="10"/>
      <c r="E46025" s="10"/>
      <c r="G46025" s="81"/>
      <c r="AU46025" s="25"/>
    </row>
    <row r="46026">
      <c r="D46026" s="10"/>
      <c r="E46026" s="10"/>
      <c r="G46026" s="81"/>
      <c r="AU46026" s="25"/>
    </row>
    <row r="46027">
      <c r="D46027" s="10"/>
      <c r="E46027" s="10"/>
      <c r="G46027" s="81"/>
      <c r="AU46027" s="25"/>
    </row>
    <row r="46028">
      <c r="D46028" s="10"/>
      <c r="E46028" s="10"/>
      <c r="G46028" s="81"/>
      <c r="AU46028" s="25"/>
    </row>
    <row r="46029">
      <c r="D46029" s="10"/>
      <c r="E46029" s="10"/>
      <c r="G46029" s="81"/>
      <c r="AU46029" s="25"/>
    </row>
    <row r="46030">
      <c r="D46030" s="10"/>
      <c r="E46030" s="10"/>
      <c r="G46030" s="81"/>
      <c r="AU46030" s="25"/>
    </row>
    <row r="46031">
      <c r="D46031" s="10"/>
      <c r="E46031" s="10"/>
      <c r="G46031" s="81"/>
      <c r="AU46031" s="25"/>
    </row>
    <row r="46032">
      <c r="D46032" s="10"/>
      <c r="E46032" s="10"/>
      <c r="G46032" s="81"/>
      <c r="AU46032" s="25"/>
    </row>
    <row r="46033">
      <c r="D46033" s="10"/>
      <c r="E46033" s="10"/>
      <c r="G46033" s="81"/>
      <c r="AU46033" s="25"/>
    </row>
    <row r="46034">
      <c r="D46034" s="10"/>
      <c r="E46034" s="10"/>
      <c r="G46034" s="81"/>
      <c r="AU46034" s="25"/>
    </row>
    <row r="46035">
      <c r="D46035" s="10"/>
      <c r="E46035" s="10"/>
      <c r="G46035" s="81"/>
      <c r="AU46035" s="25"/>
    </row>
    <row r="46036">
      <c r="D46036" s="10"/>
      <c r="E46036" s="10"/>
      <c r="G46036" s="81"/>
      <c r="AU46036" s="25"/>
    </row>
    <row r="46037">
      <c r="D46037" s="10"/>
      <c r="E46037" s="10"/>
      <c r="G46037" s="81"/>
      <c r="AU46037" s="25"/>
    </row>
    <row r="46038">
      <c r="D46038" s="10"/>
      <c r="E46038" s="10"/>
      <c r="G46038" s="81"/>
      <c r="AU46038" s="25"/>
    </row>
    <row r="46039">
      <c r="D46039" s="10"/>
      <c r="E46039" s="10"/>
      <c r="G46039" s="81"/>
      <c r="AU46039" s="25"/>
    </row>
    <row r="46040">
      <c r="D46040" s="10"/>
      <c r="E46040" s="10"/>
      <c r="G46040" s="81"/>
      <c r="AU46040" s="25"/>
    </row>
    <row r="46041">
      <c r="D46041" s="10"/>
      <c r="E46041" s="10"/>
      <c r="G46041" s="81"/>
      <c r="AU46041" s="25"/>
    </row>
    <row r="46042">
      <c r="D46042" s="10"/>
      <c r="E46042" s="10"/>
      <c r="G46042" s="81"/>
      <c r="AU46042" s="25"/>
    </row>
    <row r="46043">
      <c r="D46043" s="10"/>
      <c r="E46043" s="10"/>
      <c r="G46043" s="81"/>
      <c r="AU46043" s="25"/>
    </row>
    <row r="46044">
      <c r="D46044" s="10"/>
      <c r="E46044" s="10"/>
      <c r="G46044" s="81"/>
      <c r="AU46044" s="25"/>
    </row>
    <row r="46045">
      <c r="D46045" s="10"/>
      <c r="E46045" s="10"/>
      <c r="G46045" s="81"/>
      <c r="AU46045" s="25"/>
    </row>
    <row r="46046">
      <c r="D46046" s="10"/>
      <c r="E46046" s="10"/>
      <c r="G46046" s="81"/>
      <c r="AU46046" s="25"/>
    </row>
    <row r="46047">
      <c r="D46047" s="10"/>
      <c r="E46047" s="10"/>
      <c r="G46047" s="81"/>
      <c r="AU46047" s="25"/>
    </row>
    <row r="46048">
      <c r="D46048" s="10"/>
      <c r="E46048" s="10"/>
      <c r="G46048" s="81"/>
      <c r="AU46048" s="25"/>
    </row>
    <row r="46049">
      <c r="D46049" s="10"/>
      <c r="E46049" s="10"/>
      <c r="G46049" s="81"/>
      <c r="AU46049" s="25"/>
    </row>
    <row r="46050">
      <c r="D46050" s="10"/>
      <c r="E46050" s="10"/>
      <c r="G46050" s="81"/>
      <c r="AU46050" s="25"/>
    </row>
    <row r="46051">
      <c r="D46051" s="10"/>
      <c r="E46051" s="10"/>
      <c r="G46051" s="81"/>
      <c r="AU46051" s="25"/>
    </row>
    <row r="46052">
      <c r="D46052" s="10"/>
      <c r="E46052" s="10"/>
      <c r="G46052" s="81"/>
      <c r="AU46052" s="25"/>
    </row>
    <row r="46053">
      <c r="D46053" s="10"/>
      <c r="E46053" s="10"/>
      <c r="G46053" s="81"/>
      <c r="AU46053" s="25"/>
    </row>
    <row r="46054">
      <c r="D46054" s="10"/>
      <c r="E46054" s="10"/>
      <c r="G46054" s="81"/>
      <c r="AU46054" s="25"/>
    </row>
    <row r="46055">
      <c r="D46055" s="10"/>
      <c r="E46055" s="10"/>
      <c r="G46055" s="81"/>
      <c r="AU46055" s="25"/>
    </row>
    <row r="46056">
      <c r="D46056" s="10"/>
      <c r="E46056" s="10"/>
      <c r="G46056" s="81"/>
      <c r="AU46056" s="25"/>
    </row>
    <row r="46057">
      <c r="D46057" s="10"/>
      <c r="E46057" s="10"/>
      <c r="G46057" s="81"/>
      <c r="AU46057" s="25"/>
    </row>
    <row r="46058">
      <c r="D46058" s="10"/>
      <c r="E46058" s="10"/>
      <c r="G46058" s="81"/>
      <c r="AU46058" s="25"/>
    </row>
    <row r="46059">
      <c r="D46059" s="10"/>
      <c r="E46059" s="10"/>
      <c r="G46059" s="81"/>
      <c r="AU46059" s="25"/>
    </row>
    <row r="46060">
      <c r="D46060" s="10"/>
      <c r="E46060" s="10"/>
      <c r="G46060" s="81"/>
      <c r="AU46060" s="25"/>
    </row>
    <row r="46061">
      <c r="D46061" s="10"/>
      <c r="E46061" s="10"/>
      <c r="G46061" s="81"/>
      <c r="AU46061" s="25"/>
    </row>
    <row r="46062">
      <c r="D46062" s="10"/>
      <c r="E46062" s="10"/>
      <c r="G46062" s="81"/>
      <c r="AU46062" s="25"/>
    </row>
    <row r="46063">
      <c r="D46063" s="10"/>
      <c r="E46063" s="10"/>
      <c r="G46063" s="81"/>
      <c r="AU46063" s="25"/>
    </row>
    <row r="46064">
      <c r="D46064" s="10"/>
      <c r="E46064" s="10"/>
      <c r="G46064" s="81"/>
      <c r="AU46064" s="25"/>
    </row>
    <row r="46065">
      <c r="D46065" s="10"/>
      <c r="E46065" s="10"/>
      <c r="G46065" s="81"/>
      <c r="AU46065" s="25"/>
    </row>
    <row r="46066">
      <c r="D46066" s="10"/>
      <c r="E46066" s="10"/>
      <c r="G46066" s="81"/>
      <c r="AU46066" s="25"/>
    </row>
    <row r="46067">
      <c r="D46067" s="10"/>
      <c r="E46067" s="10"/>
      <c r="G46067" s="81"/>
      <c r="AU46067" s="25"/>
    </row>
    <row r="46068">
      <c r="D46068" s="10"/>
      <c r="E46068" s="10"/>
      <c r="G46068" s="81"/>
      <c r="AU46068" s="25"/>
    </row>
    <row r="46069">
      <c r="D46069" s="10"/>
      <c r="E46069" s="10"/>
      <c r="G46069" s="81"/>
      <c r="AU46069" s="25"/>
    </row>
    <row r="46070">
      <c r="D46070" s="10"/>
      <c r="E46070" s="10"/>
      <c r="G46070" s="81"/>
      <c r="AU46070" s="25"/>
    </row>
    <row r="46071">
      <c r="D46071" s="10"/>
      <c r="E46071" s="10"/>
      <c r="G46071" s="81"/>
      <c r="AU46071" s="25"/>
    </row>
    <row r="46072">
      <c r="D46072" s="10"/>
      <c r="E46072" s="10"/>
      <c r="G46072" s="81"/>
      <c r="AU46072" s="25"/>
    </row>
    <row r="46073">
      <c r="D46073" s="10"/>
      <c r="E46073" s="10"/>
      <c r="G46073" s="81"/>
      <c r="AU46073" s="25"/>
    </row>
    <row r="46074">
      <c r="D46074" s="10"/>
      <c r="E46074" s="10"/>
      <c r="G46074" s="81"/>
      <c r="AU46074" s="25"/>
    </row>
    <row r="46075">
      <c r="D46075" s="10"/>
      <c r="E46075" s="10"/>
      <c r="G46075" s="81"/>
      <c r="AU46075" s="25"/>
    </row>
    <row r="46076">
      <c r="D46076" s="10"/>
      <c r="E46076" s="10"/>
      <c r="G46076" s="81"/>
      <c r="AU46076" s="25"/>
    </row>
    <row r="46077">
      <c r="D46077" s="10"/>
      <c r="E46077" s="10"/>
      <c r="G46077" s="81"/>
      <c r="AU46077" s="25"/>
    </row>
    <row r="46078">
      <c r="D46078" s="10"/>
      <c r="E46078" s="10"/>
      <c r="G46078" s="81"/>
      <c r="AU46078" s="25"/>
    </row>
    <row r="46079">
      <c r="D46079" s="10"/>
      <c r="E46079" s="10"/>
      <c r="G46079" s="81"/>
      <c r="AU46079" s="25"/>
    </row>
    <row r="46080">
      <c r="D46080" s="10"/>
      <c r="E46080" s="10"/>
      <c r="G46080" s="81"/>
      <c r="AU46080" s="25"/>
    </row>
    <row r="46081">
      <c r="D46081" s="10"/>
      <c r="E46081" s="10"/>
      <c r="G46081" s="81"/>
      <c r="AU46081" s="25"/>
    </row>
    <row r="46082">
      <c r="D46082" s="10"/>
      <c r="E46082" s="10"/>
      <c r="G46082" s="81"/>
      <c r="AU46082" s="25"/>
    </row>
    <row r="46083">
      <c r="D46083" s="10"/>
      <c r="E46083" s="10"/>
      <c r="G46083" s="81"/>
      <c r="AU46083" s="25"/>
    </row>
    <row r="46084">
      <c r="D46084" s="10"/>
      <c r="E46084" s="10"/>
      <c r="G46084" s="81"/>
      <c r="AU46084" s="25"/>
    </row>
    <row r="46085">
      <c r="D46085" s="10"/>
      <c r="E46085" s="10"/>
      <c r="G46085" s="81"/>
      <c r="AU46085" s="25"/>
    </row>
    <row r="46086">
      <c r="D46086" s="10"/>
      <c r="E46086" s="10"/>
      <c r="G46086" s="81"/>
      <c r="AU46086" s="25"/>
    </row>
    <row r="46087">
      <c r="D46087" s="10"/>
      <c r="E46087" s="10"/>
      <c r="G46087" s="81"/>
      <c r="AU46087" s="25"/>
    </row>
    <row r="46088">
      <c r="D46088" s="10"/>
      <c r="E46088" s="10"/>
      <c r="G46088" s="81"/>
      <c r="AU46088" s="25"/>
    </row>
    <row r="46089">
      <c r="D46089" s="10"/>
      <c r="E46089" s="10"/>
      <c r="G46089" s="81"/>
      <c r="AU46089" s="25"/>
    </row>
    <row r="46090">
      <c r="D46090" s="10"/>
      <c r="E46090" s="10"/>
      <c r="G46090" s="81"/>
      <c r="AU46090" s="25"/>
    </row>
    <row r="46091">
      <c r="D46091" s="10"/>
      <c r="E46091" s="10"/>
      <c r="G46091" s="81"/>
      <c r="AU46091" s="25"/>
    </row>
    <row r="46092">
      <c r="D46092" s="10"/>
      <c r="E46092" s="10"/>
      <c r="G46092" s="81"/>
      <c r="AU46092" s="25"/>
    </row>
    <row r="46093">
      <c r="D46093" s="10"/>
      <c r="E46093" s="10"/>
      <c r="G46093" s="81"/>
      <c r="AU46093" s="25"/>
    </row>
    <row r="46094">
      <c r="D46094" s="10"/>
      <c r="E46094" s="10"/>
      <c r="G46094" s="81"/>
      <c r="AU46094" s="25"/>
    </row>
    <row r="46095">
      <c r="D46095" s="10"/>
      <c r="E46095" s="10"/>
      <c r="G46095" s="81"/>
      <c r="AU46095" s="25"/>
    </row>
    <row r="46096">
      <c r="D46096" s="10"/>
      <c r="E46096" s="10"/>
      <c r="G46096" s="81"/>
      <c r="AU46096" s="25"/>
    </row>
    <row r="46097">
      <c r="D46097" s="10"/>
      <c r="E46097" s="10"/>
      <c r="G46097" s="81"/>
      <c r="AU46097" s="25"/>
    </row>
    <row r="46098">
      <c r="D46098" s="10"/>
      <c r="E46098" s="10"/>
      <c r="G46098" s="81"/>
      <c r="AU46098" s="25"/>
    </row>
    <row r="46099">
      <c r="D46099" s="10"/>
      <c r="E46099" s="10"/>
      <c r="G46099" s="81"/>
      <c r="AU46099" s="25"/>
    </row>
    <row r="46100">
      <c r="D46100" s="10"/>
      <c r="E46100" s="10"/>
      <c r="G46100" s="81"/>
      <c r="AU46100" s="25"/>
    </row>
    <row r="46101">
      <c r="D46101" s="10"/>
      <c r="E46101" s="10"/>
      <c r="G46101" s="81"/>
      <c r="AU46101" s="25"/>
    </row>
    <row r="46102">
      <c r="D46102" s="10"/>
      <c r="E46102" s="10"/>
      <c r="G46102" s="81"/>
      <c r="AU46102" s="25"/>
    </row>
    <row r="46103">
      <c r="D46103" s="10"/>
      <c r="E46103" s="10"/>
      <c r="G46103" s="81"/>
      <c r="AU46103" s="25"/>
    </row>
    <row r="46104">
      <c r="D46104" s="10"/>
      <c r="E46104" s="10"/>
      <c r="G46104" s="81"/>
      <c r="AU46104" s="25"/>
    </row>
    <row r="46105">
      <c r="D46105" s="10"/>
      <c r="E46105" s="10"/>
      <c r="G46105" s="81"/>
      <c r="AU46105" s="25"/>
    </row>
    <row r="46106">
      <c r="D46106" s="10"/>
      <c r="E46106" s="10"/>
      <c r="G46106" s="81"/>
      <c r="AU46106" s="25"/>
    </row>
    <row r="46107">
      <c r="D46107" s="10"/>
      <c r="E46107" s="10"/>
      <c r="G46107" s="81"/>
      <c r="AU46107" s="25"/>
    </row>
    <row r="46108">
      <c r="D46108" s="10"/>
      <c r="E46108" s="10"/>
      <c r="G46108" s="81"/>
      <c r="AU46108" s="25"/>
    </row>
    <row r="46109">
      <c r="D46109" s="10"/>
      <c r="E46109" s="10"/>
      <c r="G46109" s="81"/>
      <c r="AU46109" s="25"/>
    </row>
    <row r="46110">
      <c r="D46110" s="10"/>
      <c r="E46110" s="10"/>
      <c r="G46110" s="81"/>
      <c r="AU46110" s="25"/>
    </row>
    <row r="46111">
      <c r="D46111" s="10"/>
      <c r="E46111" s="10"/>
      <c r="G46111" s="81"/>
      <c r="AU46111" s="25"/>
    </row>
    <row r="46112">
      <c r="D46112" s="10"/>
      <c r="E46112" s="10"/>
      <c r="G46112" s="81"/>
      <c r="AU46112" s="25"/>
    </row>
    <row r="46113">
      <c r="D46113" s="10"/>
      <c r="E46113" s="10"/>
      <c r="G46113" s="81"/>
      <c r="AU46113" s="25"/>
    </row>
    <row r="46114">
      <c r="D46114" s="10"/>
      <c r="E46114" s="10"/>
      <c r="G46114" s="81"/>
      <c r="AU46114" s="25"/>
    </row>
    <row r="46115">
      <c r="D46115" s="10"/>
      <c r="E46115" s="10"/>
      <c r="G46115" s="81"/>
      <c r="AU46115" s="25"/>
    </row>
    <row r="46116">
      <c r="D46116" s="10"/>
      <c r="E46116" s="10"/>
      <c r="G46116" s="81"/>
      <c r="AU46116" s="25"/>
    </row>
    <row r="46117">
      <c r="D46117" s="10"/>
      <c r="E46117" s="10"/>
      <c r="G46117" s="81"/>
      <c r="AU46117" s="25"/>
    </row>
    <row r="46118">
      <c r="D46118" s="10"/>
      <c r="E46118" s="10"/>
      <c r="G46118" s="81"/>
      <c r="AU46118" s="25"/>
    </row>
    <row r="46119">
      <c r="D46119" s="10"/>
      <c r="E46119" s="10"/>
      <c r="G46119" s="81"/>
      <c r="AU46119" s="25"/>
    </row>
    <row r="46120">
      <c r="D46120" s="10"/>
      <c r="E46120" s="10"/>
      <c r="G46120" s="81"/>
      <c r="AU46120" s="25"/>
    </row>
    <row r="46121">
      <c r="D46121" s="10"/>
      <c r="E46121" s="10"/>
      <c r="G46121" s="81"/>
      <c r="AU46121" s="25"/>
    </row>
    <row r="46122">
      <c r="D46122" s="10"/>
      <c r="E46122" s="10"/>
      <c r="G46122" s="81"/>
      <c r="AU46122" s="25"/>
    </row>
    <row r="46123">
      <c r="D46123" s="10"/>
      <c r="E46123" s="10"/>
      <c r="G46123" s="81"/>
      <c r="AU46123" s="25"/>
    </row>
    <row r="46124">
      <c r="D46124" s="10"/>
      <c r="E46124" s="10"/>
      <c r="G46124" s="81"/>
      <c r="AU46124" s="25"/>
    </row>
    <row r="46125">
      <c r="D46125" s="10"/>
      <c r="E46125" s="10"/>
      <c r="G46125" s="81"/>
      <c r="AU46125" s="25"/>
    </row>
    <row r="46126">
      <c r="D46126" s="10"/>
      <c r="E46126" s="10"/>
      <c r="G46126" s="81"/>
      <c r="AU46126" s="25"/>
    </row>
    <row r="46127">
      <c r="D46127" s="10"/>
      <c r="E46127" s="10"/>
      <c r="G46127" s="81"/>
      <c r="AU46127" s="25"/>
    </row>
    <row r="46128">
      <c r="D46128" s="10"/>
      <c r="E46128" s="10"/>
      <c r="G46128" s="81"/>
      <c r="AU46128" s="25"/>
    </row>
    <row r="46129">
      <c r="D46129" s="10"/>
      <c r="E46129" s="10"/>
      <c r="G46129" s="81"/>
      <c r="AU46129" s="25"/>
    </row>
    <row r="46130">
      <c r="D46130" s="10"/>
      <c r="E46130" s="10"/>
      <c r="G46130" s="81"/>
      <c r="AU46130" s="25"/>
    </row>
    <row r="46131">
      <c r="D46131" s="10"/>
      <c r="E46131" s="10"/>
      <c r="G46131" s="81"/>
      <c r="AU46131" s="25"/>
    </row>
    <row r="46132">
      <c r="D46132" s="10"/>
      <c r="E46132" s="10"/>
      <c r="G46132" s="81"/>
      <c r="AU46132" s="25"/>
    </row>
    <row r="46133">
      <c r="D46133" s="10"/>
      <c r="E46133" s="10"/>
      <c r="G46133" s="81"/>
      <c r="AU46133" s="25"/>
    </row>
    <row r="46134">
      <c r="D46134" s="10"/>
      <c r="E46134" s="10"/>
      <c r="G46134" s="81"/>
      <c r="AU46134" s="25"/>
    </row>
    <row r="46135">
      <c r="D46135" s="10"/>
      <c r="E46135" s="10"/>
      <c r="G46135" s="81"/>
      <c r="AU46135" s="25"/>
    </row>
    <row r="46136">
      <c r="D46136" s="10"/>
      <c r="E46136" s="10"/>
      <c r="G46136" s="81"/>
      <c r="AU46136" s="25"/>
    </row>
    <row r="46137">
      <c r="D46137" s="10"/>
      <c r="E46137" s="10"/>
      <c r="G46137" s="81"/>
      <c r="AU46137" s="25"/>
    </row>
    <row r="46138">
      <c r="D46138" s="10"/>
      <c r="E46138" s="10"/>
      <c r="G46138" s="81"/>
      <c r="AU46138" s="25"/>
    </row>
    <row r="46139">
      <c r="D46139" s="10"/>
      <c r="E46139" s="10"/>
      <c r="G46139" s="81"/>
      <c r="AU46139" s="25"/>
    </row>
    <row r="46140">
      <c r="D46140" s="10"/>
      <c r="E46140" s="10"/>
      <c r="G46140" s="81"/>
      <c r="AU46140" s="25"/>
    </row>
    <row r="46141">
      <c r="D46141" s="10"/>
      <c r="E46141" s="10"/>
      <c r="G46141" s="81"/>
      <c r="AU46141" s="25"/>
    </row>
    <row r="46142">
      <c r="D46142" s="10"/>
      <c r="E46142" s="10"/>
      <c r="G46142" s="81"/>
      <c r="AU46142" s="25"/>
    </row>
    <row r="46143">
      <c r="D46143" s="10"/>
      <c r="E46143" s="10"/>
      <c r="G46143" s="81"/>
      <c r="AU46143" s="25"/>
    </row>
    <row r="46144">
      <c r="D46144" s="10"/>
      <c r="E46144" s="10"/>
      <c r="G46144" s="81"/>
      <c r="AU46144" s="25"/>
    </row>
    <row r="46145">
      <c r="D46145" s="10"/>
      <c r="E46145" s="10"/>
      <c r="G46145" s="81"/>
      <c r="AU46145" s="25"/>
    </row>
    <row r="46146">
      <c r="D46146" s="10"/>
      <c r="E46146" s="10"/>
      <c r="G46146" s="81"/>
      <c r="AU46146" s="25"/>
    </row>
    <row r="46147">
      <c r="D46147" s="10"/>
      <c r="E46147" s="10"/>
      <c r="G46147" s="81"/>
      <c r="AU46147" s="25"/>
    </row>
    <row r="46148">
      <c r="D46148" s="10"/>
      <c r="E46148" s="10"/>
      <c r="G46148" s="81"/>
      <c r="AU46148" s="25"/>
    </row>
    <row r="46149">
      <c r="D46149" s="10"/>
      <c r="E46149" s="10"/>
      <c r="G46149" s="81"/>
      <c r="AU46149" s="25"/>
    </row>
    <row r="46150">
      <c r="D46150" s="10"/>
      <c r="E46150" s="10"/>
      <c r="G46150" s="81"/>
      <c r="AU46150" s="25"/>
    </row>
    <row r="46151">
      <c r="D46151" s="10"/>
      <c r="E46151" s="10"/>
      <c r="G46151" s="81"/>
      <c r="AU46151" s="25"/>
    </row>
    <row r="46152">
      <c r="D46152" s="10"/>
      <c r="E46152" s="10"/>
      <c r="G46152" s="81"/>
      <c r="AU46152" s="25"/>
    </row>
    <row r="46153">
      <c r="D46153" s="10"/>
      <c r="E46153" s="10"/>
      <c r="G46153" s="81"/>
      <c r="AU46153" s="25"/>
    </row>
    <row r="46154">
      <c r="D46154" s="10"/>
      <c r="E46154" s="10"/>
      <c r="G46154" s="81"/>
      <c r="AU46154" s="25"/>
    </row>
    <row r="46155">
      <c r="D46155" s="10"/>
      <c r="E46155" s="10"/>
      <c r="G46155" s="81"/>
      <c r="AU46155" s="25"/>
    </row>
    <row r="46156">
      <c r="D46156" s="10"/>
      <c r="E46156" s="10"/>
      <c r="G46156" s="81"/>
      <c r="AU46156" s="25"/>
    </row>
    <row r="46157">
      <c r="D46157" s="10"/>
      <c r="E46157" s="10"/>
      <c r="G46157" s="81"/>
      <c r="AU46157" s="25"/>
    </row>
    <row r="46158">
      <c r="D46158" s="10"/>
      <c r="E46158" s="10"/>
      <c r="G46158" s="81"/>
      <c r="AU46158" s="25"/>
    </row>
    <row r="46159">
      <c r="D46159" s="10"/>
      <c r="E46159" s="10"/>
      <c r="G46159" s="81"/>
      <c r="AU46159" s="25"/>
    </row>
    <row r="46160">
      <c r="D46160" s="10"/>
      <c r="E46160" s="10"/>
      <c r="G46160" s="81"/>
      <c r="AU46160" s="25"/>
    </row>
    <row r="46161">
      <c r="D46161" s="10"/>
      <c r="E46161" s="10"/>
      <c r="G46161" s="81"/>
      <c r="AU46161" s="25"/>
    </row>
    <row r="46162">
      <c r="D46162" s="10"/>
      <c r="E46162" s="10"/>
      <c r="G46162" s="81"/>
      <c r="AU46162" s="25"/>
    </row>
    <row r="46163">
      <c r="D46163" s="10"/>
      <c r="E46163" s="10"/>
      <c r="G46163" s="81"/>
      <c r="AU46163" s="25"/>
    </row>
    <row r="46164">
      <c r="D46164" s="10"/>
      <c r="E46164" s="10"/>
      <c r="G46164" s="81"/>
      <c r="AU46164" s="25"/>
    </row>
    <row r="46165">
      <c r="D46165" s="10"/>
      <c r="E46165" s="10"/>
      <c r="G46165" s="81"/>
      <c r="AU46165" s="25"/>
    </row>
    <row r="46166">
      <c r="D46166" s="10"/>
      <c r="E46166" s="10"/>
      <c r="G46166" s="81"/>
      <c r="AU46166" s="25"/>
    </row>
    <row r="46167">
      <c r="D46167" s="10"/>
      <c r="E46167" s="10"/>
      <c r="G46167" s="81"/>
      <c r="AU46167" s="25"/>
    </row>
    <row r="46168">
      <c r="D46168" s="10"/>
      <c r="E46168" s="10"/>
      <c r="G46168" s="81"/>
      <c r="AU46168" s="25"/>
    </row>
    <row r="46169">
      <c r="D46169" s="10"/>
      <c r="E46169" s="10"/>
      <c r="G46169" s="81"/>
      <c r="AU46169" s="25"/>
    </row>
    <row r="46170">
      <c r="D46170" s="10"/>
      <c r="E46170" s="10"/>
      <c r="G46170" s="81"/>
      <c r="AU46170" s="25"/>
    </row>
    <row r="46171">
      <c r="D46171" s="10"/>
      <c r="E46171" s="10"/>
      <c r="G46171" s="81"/>
      <c r="AU46171" s="25"/>
    </row>
    <row r="46172">
      <c r="D46172" s="10"/>
      <c r="E46172" s="10"/>
      <c r="G46172" s="81"/>
      <c r="AU46172" s="25"/>
    </row>
    <row r="46173">
      <c r="D46173" s="10"/>
      <c r="E46173" s="10"/>
      <c r="G46173" s="81"/>
      <c r="AU46173" s="25"/>
    </row>
    <row r="46174">
      <c r="D46174" s="10"/>
      <c r="E46174" s="10"/>
      <c r="G46174" s="81"/>
      <c r="AU46174" s="25"/>
    </row>
    <row r="46175">
      <c r="D46175" s="10"/>
      <c r="E46175" s="10"/>
      <c r="G46175" s="81"/>
      <c r="AU46175" s="25"/>
    </row>
    <row r="46176">
      <c r="D46176" s="10"/>
      <c r="E46176" s="10"/>
      <c r="G46176" s="81"/>
      <c r="AU46176" s="25"/>
    </row>
    <row r="46177">
      <c r="D46177" s="10"/>
      <c r="E46177" s="10"/>
      <c r="G46177" s="81"/>
      <c r="AU46177" s="25"/>
    </row>
    <row r="46178">
      <c r="D46178" s="10"/>
      <c r="E46178" s="10"/>
      <c r="G46178" s="81"/>
      <c r="AU46178" s="25"/>
    </row>
    <row r="46179">
      <c r="D46179" s="10"/>
      <c r="E46179" s="10"/>
      <c r="G46179" s="81"/>
      <c r="AU46179" s="25"/>
    </row>
    <row r="46180">
      <c r="D46180" s="10"/>
      <c r="E46180" s="10"/>
      <c r="G46180" s="81"/>
      <c r="AU46180" s="25"/>
    </row>
    <row r="46181">
      <c r="D46181" s="10"/>
      <c r="E46181" s="10"/>
      <c r="G46181" s="81"/>
      <c r="AU46181" s="25"/>
    </row>
    <row r="46182">
      <c r="D46182" s="10"/>
      <c r="E46182" s="10"/>
      <c r="G46182" s="81"/>
      <c r="AU46182" s="25"/>
    </row>
    <row r="46183">
      <c r="D46183" s="10"/>
      <c r="E46183" s="10"/>
      <c r="G46183" s="81"/>
      <c r="AU46183" s="25"/>
    </row>
    <row r="46184">
      <c r="D46184" s="10"/>
      <c r="E46184" s="10"/>
      <c r="G46184" s="81"/>
      <c r="AU46184" s="25"/>
    </row>
    <row r="46185">
      <c r="D46185" s="10"/>
      <c r="E46185" s="10"/>
      <c r="G46185" s="81"/>
      <c r="AU46185" s="25"/>
    </row>
    <row r="46186">
      <c r="D46186" s="10"/>
      <c r="E46186" s="10"/>
      <c r="G46186" s="81"/>
      <c r="AU46186" s="25"/>
    </row>
    <row r="46187">
      <c r="D46187" s="10"/>
      <c r="E46187" s="10"/>
      <c r="G46187" s="81"/>
      <c r="AU46187" s="25"/>
    </row>
    <row r="46188">
      <c r="D46188" s="10"/>
      <c r="E46188" s="10"/>
      <c r="G46188" s="81"/>
      <c r="AU46188" s="25"/>
    </row>
    <row r="46189">
      <c r="D46189" s="10"/>
      <c r="E46189" s="10"/>
      <c r="G46189" s="81"/>
      <c r="AU46189" s="25"/>
    </row>
    <row r="46190">
      <c r="D46190" s="10"/>
      <c r="E46190" s="10"/>
      <c r="G46190" s="81"/>
      <c r="AU46190" s="25"/>
    </row>
    <row r="46191">
      <c r="D46191" s="10"/>
      <c r="E46191" s="10"/>
      <c r="G46191" s="81"/>
      <c r="AU46191" s="25"/>
    </row>
    <row r="46192">
      <c r="D46192" s="10"/>
      <c r="E46192" s="10"/>
      <c r="G46192" s="81"/>
      <c r="AU46192" s="25"/>
    </row>
    <row r="46193">
      <c r="D46193" s="10"/>
      <c r="E46193" s="10"/>
      <c r="G46193" s="81"/>
      <c r="AU46193" s="25"/>
    </row>
    <row r="46194">
      <c r="D46194" s="10"/>
      <c r="E46194" s="10"/>
      <c r="G46194" s="81"/>
      <c r="AU46194" s="25"/>
    </row>
    <row r="46195">
      <c r="D46195" s="10"/>
      <c r="E46195" s="10"/>
      <c r="G46195" s="81"/>
      <c r="AU46195" s="25"/>
    </row>
    <row r="46196">
      <c r="D46196" s="10"/>
      <c r="E46196" s="10"/>
      <c r="G46196" s="81"/>
      <c r="AU46196" s="25"/>
    </row>
    <row r="46197">
      <c r="D46197" s="10"/>
      <c r="E46197" s="10"/>
      <c r="G46197" s="81"/>
      <c r="AU46197" s="25"/>
    </row>
    <row r="46198">
      <c r="D46198" s="10"/>
      <c r="E46198" s="10"/>
      <c r="G46198" s="81"/>
      <c r="AU46198" s="25"/>
    </row>
    <row r="46199">
      <c r="D46199" s="10"/>
      <c r="E46199" s="10"/>
      <c r="G46199" s="81"/>
      <c r="AU46199" s="25"/>
    </row>
    <row r="46200">
      <c r="D46200" s="10"/>
      <c r="E46200" s="10"/>
      <c r="G46200" s="81"/>
      <c r="AU46200" s="25"/>
    </row>
    <row r="46201">
      <c r="D46201" s="10"/>
      <c r="E46201" s="10"/>
      <c r="G46201" s="81"/>
      <c r="AU46201" s="25"/>
    </row>
    <row r="46202">
      <c r="D46202" s="10"/>
      <c r="E46202" s="10"/>
      <c r="G46202" s="81"/>
      <c r="AU46202" s="25"/>
    </row>
    <row r="46203">
      <c r="D46203" s="10"/>
      <c r="E46203" s="10"/>
      <c r="G46203" s="81"/>
      <c r="AU46203" s="25"/>
    </row>
    <row r="46204">
      <c r="D46204" s="10"/>
      <c r="E46204" s="10"/>
      <c r="G46204" s="81"/>
      <c r="AU46204" s="25"/>
    </row>
    <row r="46205">
      <c r="D46205" s="10"/>
      <c r="E46205" s="10"/>
      <c r="G46205" s="81"/>
      <c r="AU46205" s="25"/>
    </row>
    <row r="46206">
      <c r="D46206" s="10"/>
      <c r="E46206" s="10"/>
      <c r="G46206" s="81"/>
      <c r="AU46206" s="25"/>
    </row>
    <row r="46207">
      <c r="D46207" s="10"/>
      <c r="E46207" s="10"/>
      <c r="G46207" s="81"/>
      <c r="AU46207" s="25"/>
    </row>
    <row r="46208">
      <c r="D46208" s="10"/>
      <c r="E46208" s="10"/>
      <c r="G46208" s="81"/>
      <c r="AU46208" s="25"/>
    </row>
    <row r="46209">
      <c r="D46209" s="10"/>
      <c r="E46209" s="10"/>
      <c r="G46209" s="81"/>
      <c r="AU46209" s="25"/>
    </row>
    <row r="46210">
      <c r="D46210" s="10"/>
      <c r="E46210" s="10"/>
      <c r="G46210" s="81"/>
      <c r="AU46210" s="25"/>
    </row>
    <row r="46211">
      <c r="D46211" s="10"/>
      <c r="E46211" s="10"/>
      <c r="G46211" s="81"/>
      <c r="AU46211" s="25"/>
    </row>
    <row r="46212">
      <c r="D46212" s="10"/>
      <c r="E46212" s="10"/>
      <c r="G46212" s="81"/>
      <c r="AU46212" s="25"/>
    </row>
    <row r="46213">
      <c r="D46213" s="10"/>
      <c r="E46213" s="10"/>
      <c r="G46213" s="81"/>
      <c r="AU46213" s="25"/>
    </row>
    <row r="46214">
      <c r="D46214" s="10"/>
      <c r="E46214" s="10"/>
      <c r="G46214" s="81"/>
      <c r="AU46214" s="25"/>
    </row>
    <row r="46215">
      <c r="D46215" s="10"/>
      <c r="E46215" s="10"/>
      <c r="G46215" s="81"/>
      <c r="AU46215" s="25"/>
    </row>
    <row r="46216">
      <c r="D46216" s="10"/>
      <c r="E46216" s="10"/>
      <c r="G46216" s="81"/>
      <c r="AU46216" s="25"/>
    </row>
    <row r="46217">
      <c r="D46217" s="10"/>
      <c r="E46217" s="10"/>
      <c r="G46217" s="81"/>
      <c r="AU46217" s="25"/>
    </row>
    <row r="46218">
      <c r="D46218" s="10"/>
      <c r="E46218" s="10"/>
      <c r="G46218" s="81"/>
      <c r="AU46218" s="25"/>
    </row>
    <row r="46219">
      <c r="D46219" s="10"/>
      <c r="E46219" s="10"/>
      <c r="G46219" s="81"/>
      <c r="AU46219" s="25"/>
    </row>
    <row r="46220">
      <c r="D46220" s="10"/>
      <c r="E46220" s="10"/>
      <c r="G46220" s="81"/>
      <c r="AU46220" s="25"/>
    </row>
    <row r="46221">
      <c r="D46221" s="10"/>
      <c r="E46221" s="10"/>
      <c r="G46221" s="81"/>
      <c r="AU46221" s="25"/>
    </row>
    <row r="46222">
      <c r="D46222" s="10"/>
      <c r="E46222" s="10"/>
      <c r="G46222" s="81"/>
      <c r="AU46222" s="25"/>
    </row>
    <row r="46223">
      <c r="D46223" s="10"/>
      <c r="E46223" s="10"/>
      <c r="G46223" s="81"/>
      <c r="AU46223" s="25"/>
    </row>
    <row r="46224">
      <c r="D46224" s="10"/>
      <c r="E46224" s="10"/>
      <c r="G46224" s="81"/>
      <c r="AU46224" s="25"/>
    </row>
    <row r="46225">
      <c r="D46225" s="10"/>
      <c r="E46225" s="10"/>
      <c r="G46225" s="81"/>
      <c r="AU46225" s="25"/>
    </row>
    <row r="46226">
      <c r="D46226" s="10"/>
      <c r="E46226" s="10"/>
      <c r="G46226" s="81"/>
      <c r="AU46226" s="25"/>
    </row>
    <row r="46227">
      <c r="D46227" s="10"/>
      <c r="E46227" s="10"/>
      <c r="G46227" s="81"/>
      <c r="AU46227" s="25"/>
    </row>
    <row r="46228">
      <c r="D46228" s="10"/>
      <c r="E46228" s="10"/>
      <c r="G46228" s="81"/>
      <c r="AU46228" s="25"/>
    </row>
    <row r="46229">
      <c r="D46229" s="10"/>
      <c r="E46229" s="10"/>
      <c r="G46229" s="81"/>
      <c r="AU46229" s="25"/>
    </row>
    <row r="46230">
      <c r="D46230" s="10"/>
      <c r="E46230" s="10"/>
      <c r="G46230" s="81"/>
      <c r="AU46230" s="25"/>
    </row>
    <row r="46231">
      <c r="D46231" s="10"/>
      <c r="E46231" s="10"/>
      <c r="G46231" s="81"/>
      <c r="AU46231" s="25"/>
    </row>
    <row r="46232">
      <c r="D46232" s="10"/>
      <c r="E46232" s="10"/>
      <c r="G46232" s="81"/>
      <c r="AU46232" s="25"/>
    </row>
    <row r="46233">
      <c r="D46233" s="10"/>
      <c r="E46233" s="10"/>
      <c r="G46233" s="81"/>
      <c r="AU46233" s="25"/>
    </row>
    <row r="46234">
      <c r="D46234" s="10"/>
      <c r="E46234" s="10"/>
      <c r="G46234" s="81"/>
      <c r="AU46234" s="25"/>
    </row>
    <row r="46235">
      <c r="D46235" s="10"/>
      <c r="E46235" s="10"/>
      <c r="G46235" s="81"/>
      <c r="AU46235" s="25"/>
    </row>
    <row r="46236">
      <c r="D46236" s="10"/>
      <c r="E46236" s="10"/>
      <c r="G46236" s="81"/>
      <c r="AU46236" s="25"/>
    </row>
    <row r="46237">
      <c r="D46237" s="10"/>
      <c r="E46237" s="10"/>
      <c r="G46237" s="81"/>
      <c r="AU46237" s="25"/>
    </row>
    <row r="46238">
      <c r="D46238" s="10"/>
      <c r="E46238" s="10"/>
      <c r="G46238" s="81"/>
      <c r="AU46238" s="25"/>
    </row>
    <row r="46239">
      <c r="D46239" s="10"/>
      <c r="E46239" s="10"/>
      <c r="G46239" s="81"/>
      <c r="AU46239" s="25"/>
    </row>
    <row r="46240">
      <c r="D46240" s="10"/>
      <c r="E46240" s="10"/>
      <c r="G46240" s="81"/>
      <c r="AU46240" s="25"/>
    </row>
    <row r="46241">
      <c r="D46241" s="10"/>
      <c r="E46241" s="10"/>
      <c r="G46241" s="81"/>
      <c r="AU46241" s="25"/>
    </row>
    <row r="46242">
      <c r="D46242" s="10"/>
      <c r="E46242" s="10"/>
      <c r="G46242" s="81"/>
      <c r="AU46242" s="25"/>
    </row>
    <row r="46243">
      <c r="D46243" s="10"/>
      <c r="E46243" s="10"/>
      <c r="G46243" s="81"/>
      <c r="AU46243" s="25"/>
    </row>
    <row r="46244">
      <c r="D46244" s="10"/>
      <c r="E46244" s="10"/>
      <c r="G46244" s="81"/>
      <c r="AU46244" s="25"/>
    </row>
    <row r="46245">
      <c r="D46245" s="10"/>
      <c r="E46245" s="10"/>
      <c r="G46245" s="81"/>
      <c r="AU46245" s="25"/>
    </row>
    <row r="46246">
      <c r="D46246" s="10"/>
      <c r="E46246" s="10"/>
      <c r="G46246" s="81"/>
      <c r="AU46246" s="25"/>
    </row>
    <row r="46247">
      <c r="D46247" s="10"/>
      <c r="E46247" s="10"/>
      <c r="G46247" s="81"/>
      <c r="AU46247" s="25"/>
    </row>
    <row r="46248">
      <c r="D46248" s="10"/>
      <c r="E46248" s="10"/>
      <c r="G46248" s="81"/>
      <c r="AU46248" s="25"/>
    </row>
    <row r="46249">
      <c r="D46249" s="10"/>
      <c r="E46249" s="10"/>
      <c r="G46249" s="81"/>
      <c r="AU46249" s="25"/>
    </row>
    <row r="46250">
      <c r="D46250" s="10"/>
      <c r="E46250" s="10"/>
      <c r="G46250" s="81"/>
      <c r="AU46250" s="25"/>
    </row>
    <row r="46251">
      <c r="D46251" s="10"/>
      <c r="E46251" s="10"/>
      <c r="G46251" s="81"/>
      <c r="AU46251" s="25"/>
    </row>
    <row r="46252">
      <c r="D46252" s="10"/>
      <c r="E46252" s="10"/>
      <c r="G46252" s="81"/>
      <c r="AU46252" s="25"/>
    </row>
    <row r="46253">
      <c r="D46253" s="10"/>
      <c r="E46253" s="10"/>
      <c r="G46253" s="81"/>
      <c r="AU46253" s="25"/>
    </row>
    <row r="46254">
      <c r="D46254" s="10"/>
      <c r="E46254" s="10"/>
      <c r="G46254" s="81"/>
      <c r="AU46254" s="25"/>
    </row>
    <row r="46255">
      <c r="D46255" s="10"/>
      <c r="E46255" s="10"/>
      <c r="G46255" s="81"/>
      <c r="AU46255" s="25"/>
    </row>
    <row r="46256">
      <c r="D46256" s="10"/>
      <c r="E46256" s="10"/>
      <c r="G46256" s="81"/>
      <c r="AU46256" s="25"/>
    </row>
    <row r="46257">
      <c r="D46257" s="10"/>
      <c r="E46257" s="10"/>
      <c r="G46257" s="81"/>
      <c r="AU46257" s="25"/>
    </row>
    <row r="46258">
      <c r="D46258" s="10"/>
      <c r="E46258" s="10"/>
      <c r="G46258" s="81"/>
      <c r="AU46258" s="25"/>
    </row>
    <row r="46259">
      <c r="D46259" s="10"/>
      <c r="E46259" s="10"/>
      <c r="G46259" s="81"/>
      <c r="AU46259" s="25"/>
    </row>
    <row r="46260">
      <c r="D46260" s="10"/>
      <c r="E46260" s="10"/>
      <c r="G46260" s="81"/>
      <c r="AU46260" s="25"/>
    </row>
    <row r="46261">
      <c r="D46261" s="10"/>
      <c r="E46261" s="10"/>
      <c r="G46261" s="81"/>
      <c r="AU46261" s="25"/>
    </row>
    <row r="46262">
      <c r="D46262" s="10"/>
      <c r="E46262" s="10"/>
      <c r="G46262" s="81"/>
      <c r="AU46262" s="25"/>
    </row>
    <row r="46263">
      <c r="D46263" s="10"/>
      <c r="E46263" s="10"/>
      <c r="G46263" s="81"/>
      <c r="AU46263" s="25"/>
    </row>
    <row r="46264">
      <c r="D46264" s="10"/>
      <c r="E46264" s="10"/>
      <c r="G46264" s="81"/>
      <c r="AU46264" s="25"/>
    </row>
    <row r="46265">
      <c r="D46265" s="10"/>
      <c r="E46265" s="10"/>
      <c r="G46265" s="81"/>
      <c r="AU46265" s="25"/>
    </row>
    <row r="46266">
      <c r="D46266" s="10"/>
      <c r="E46266" s="10"/>
      <c r="G46266" s="81"/>
      <c r="AU46266" s="25"/>
    </row>
    <row r="46267">
      <c r="D46267" s="10"/>
      <c r="E46267" s="10"/>
      <c r="G46267" s="81"/>
      <c r="AU46267" s="25"/>
    </row>
    <row r="46268">
      <c r="D46268" s="10"/>
      <c r="E46268" s="10"/>
      <c r="G46268" s="81"/>
      <c r="AU46268" s="25"/>
    </row>
    <row r="46269">
      <c r="D46269" s="10"/>
      <c r="E46269" s="10"/>
      <c r="G46269" s="81"/>
      <c r="AU46269" s="25"/>
    </row>
    <row r="46270">
      <c r="D46270" s="10"/>
      <c r="E46270" s="10"/>
      <c r="G46270" s="81"/>
      <c r="AU46270" s="25"/>
    </row>
    <row r="46271">
      <c r="D46271" s="10"/>
      <c r="E46271" s="10"/>
      <c r="G46271" s="81"/>
      <c r="AU46271" s="25"/>
    </row>
    <row r="46272">
      <c r="D46272" s="10"/>
      <c r="E46272" s="10"/>
      <c r="G46272" s="81"/>
      <c r="AU46272" s="25"/>
    </row>
    <row r="46273">
      <c r="D46273" s="10"/>
      <c r="E46273" s="10"/>
      <c r="G46273" s="81"/>
      <c r="AU46273" s="25"/>
    </row>
    <row r="46274">
      <c r="D46274" s="10"/>
      <c r="E46274" s="10"/>
      <c r="G46274" s="81"/>
      <c r="AU46274" s="25"/>
    </row>
    <row r="46275">
      <c r="D46275" s="10"/>
      <c r="E46275" s="10"/>
      <c r="G46275" s="81"/>
      <c r="AU46275" s="25"/>
    </row>
    <row r="46276">
      <c r="D46276" s="10"/>
      <c r="E46276" s="10"/>
      <c r="G46276" s="81"/>
      <c r="AU46276" s="25"/>
    </row>
    <row r="46277">
      <c r="D46277" s="10"/>
      <c r="E46277" s="10"/>
      <c r="G46277" s="81"/>
      <c r="AU46277" s="25"/>
    </row>
    <row r="46278">
      <c r="D46278" s="10"/>
      <c r="E46278" s="10"/>
      <c r="G46278" s="81"/>
      <c r="AU46278" s="25"/>
    </row>
    <row r="46279">
      <c r="D46279" s="10"/>
      <c r="E46279" s="10"/>
      <c r="G46279" s="81"/>
      <c r="AU46279" s="25"/>
    </row>
    <row r="46280">
      <c r="D46280" s="10"/>
      <c r="E46280" s="10"/>
      <c r="G46280" s="81"/>
      <c r="AU46280" s="25"/>
    </row>
    <row r="46281">
      <c r="D46281" s="10"/>
      <c r="E46281" s="10"/>
      <c r="G46281" s="81"/>
      <c r="AU46281" s="25"/>
    </row>
    <row r="46282">
      <c r="D46282" s="10"/>
      <c r="E46282" s="10"/>
      <c r="G46282" s="81"/>
      <c r="AU46282" s="25"/>
    </row>
    <row r="46283">
      <c r="D46283" s="10"/>
      <c r="E46283" s="10"/>
      <c r="G46283" s="81"/>
      <c r="AU46283" s="25"/>
    </row>
    <row r="46284">
      <c r="D46284" s="10"/>
      <c r="E46284" s="10"/>
      <c r="G46284" s="81"/>
      <c r="AU46284" s="25"/>
    </row>
    <row r="46285">
      <c r="D46285" s="10"/>
      <c r="E46285" s="10"/>
      <c r="G46285" s="81"/>
      <c r="AU46285" s="25"/>
    </row>
    <row r="46286">
      <c r="D46286" s="10"/>
      <c r="E46286" s="10"/>
      <c r="G46286" s="81"/>
      <c r="AU46286" s="25"/>
    </row>
    <row r="46287">
      <c r="D46287" s="10"/>
      <c r="E46287" s="10"/>
      <c r="G46287" s="81"/>
      <c r="AU46287" s="25"/>
    </row>
    <row r="46288">
      <c r="D46288" s="10"/>
      <c r="E46288" s="10"/>
      <c r="G46288" s="81"/>
      <c r="AU46288" s="25"/>
    </row>
    <row r="46289">
      <c r="D46289" s="10"/>
      <c r="E46289" s="10"/>
      <c r="G46289" s="81"/>
      <c r="AU46289" s="25"/>
    </row>
    <row r="46290">
      <c r="D46290" s="10"/>
      <c r="E46290" s="10"/>
      <c r="G46290" s="81"/>
      <c r="AU46290" s="25"/>
    </row>
    <row r="46291">
      <c r="D46291" s="10"/>
      <c r="E46291" s="10"/>
      <c r="G46291" s="81"/>
      <c r="AU46291" s="25"/>
    </row>
    <row r="46292">
      <c r="D46292" s="10"/>
      <c r="E46292" s="10"/>
      <c r="G46292" s="81"/>
      <c r="AU46292" s="25"/>
    </row>
    <row r="46293">
      <c r="D46293" s="10"/>
      <c r="E46293" s="10"/>
      <c r="G46293" s="81"/>
      <c r="AU46293" s="25"/>
    </row>
    <row r="46294">
      <c r="D46294" s="10"/>
      <c r="E46294" s="10"/>
      <c r="G46294" s="81"/>
      <c r="AU46294" s="25"/>
    </row>
    <row r="46295">
      <c r="D46295" s="10"/>
      <c r="E46295" s="10"/>
      <c r="G46295" s="81"/>
      <c r="AU46295" s="25"/>
    </row>
    <row r="46296">
      <c r="D46296" s="10"/>
      <c r="E46296" s="10"/>
      <c r="G46296" s="81"/>
      <c r="AU46296" s="25"/>
    </row>
    <row r="46297">
      <c r="D46297" s="10"/>
      <c r="E46297" s="10"/>
      <c r="G46297" s="81"/>
      <c r="AU46297" s="25"/>
    </row>
    <row r="46298">
      <c r="D46298" s="10"/>
      <c r="E46298" s="10"/>
      <c r="G46298" s="81"/>
      <c r="AU46298" s="25"/>
    </row>
    <row r="46299">
      <c r="D46299" s="10"/>
      <c r="E46299" s="10"/>
      <c r="G46299" s="81"/>
      <c r="AU46299" s="25"/>
    </row>
    <row r="46300">
      <c r="D46300" s="10"/>
      <c r="E46300" s="10"/>
      <c r="G46300" s="81"/>
      <c r="AU46300" s="25"/>
    </row>
    <row r="46301">
      <c r="D46301" s="10"/>
      <c r="E46301" s="10"/>
      <c r="G46301" s="81"/>
      <c r="AU46301" s="25"/>
    </row>
    <row r="46302">
      <c r="D46302" s="10"/>
      <c r="E46302" s="10"/>
      <c r="G46302" s="81"/>
      <c r="AU46302" s="25"/>
    </row>
    <row r="46303">
      <c r="D46303" s="10"/>
      <c r="E46303" s="10"/>
      <c r="G46303" s="81"/>
      <c r="AU46303" s="25"/>
    </row>
    <row r="46304">
      <c r="D46304" s="10"/>
      <c r="E46304" s="10"/>
      <c r="G46304" s="81"/>
      <c r="AU46304" s="25"/>
    </row>
    <row r="46305">
      <c r="D46305" s="10"/>
      <c r="E46305" s="10"/>
      <c r="G46305" s="81"/>
      <c r="AU46305" s="25"/>
    </row>
    <row r="46306">
      <c r="D46306" s="10"/>
      <c r="E46306" s="10"/>
      <c r="G46306" s="81"/>
      <c r="AU46306" s="25"/>
    </row>
    <row r="46307">
      <c r="D46307" s="10"/>
      <c r="E46307" s="10"/>
      <c r="G46307" s="81"/>
      <c r="AU46307" s="25"/>
    </row>
    <row r="46308">
      <c r="D46308" s="10"/>
      <c r="E46308" s="10"/>
      <c r="G46308" s="81"/>
      <c r="AU46308" s="25"/>
    </row>
    <row r="46309">
      <c r="D46309" s="10"/>
      <c r="E46309" s="10"/>
      <c r="G46309" s="81"/>
      <c r="AU46309" s="25"/>
    </row>
    <row r="46310">
      <c r="D46310" s="10"/>
      <c r="E46310" s="10"/>
      <c r="G46310" s="81"/>
      <c r="AU46310" s="25"/>
    </row>
    <row r="46311">
      <c r="D46311" s="10"/>
      <c r="E46311" s="10"/>
      <c r="G46311" s="81"/>
      <c r="AU46311" s="25"/>
    </row>
    <row r="46312">
      <c r="D46312" s="10"/>
      <c r="E46312" s="10"/>
      <c r="G46312" s="81"/>
      <c r="AU46312" s="25"/>
    </row>
    <row r="46313">
      <c r="D46313" s="10"/>
      <c r="E46313" s="10"/>
      <c r="G46313" s="81"/>
      <c r="AU46313" s="25"/>
    </row>
    <row r="46314">
      <c r="D46314" s="10"/>
      <c r="E46314" s="10"/>
      <c r="G46314" s="81"/>
      <c r="AU46314" s="25"/>
    </row>
    <row r="46315">
      <c r="D46315" s="10"/>
      <c r="E46315" s="10"/>
      <c r="G46315" s="81"/>
      <c r="AU46315" s="25"/>
    </row>
    <row r="46316">
      <c r="D46316" s="10"/>
      <c r="E46316" s="10"/>
      <c r="G46316" s="81"/>
      <c r="AU46316" s="25"/>
    </row>
    <row r="46317">
      <c r="D46317" s="10"/>
      <c r="E46317" s="10"/>
      <c r="G46317" s="81"/>
      <c r="AU46317" s="25"/>
    </row>
    <row r="46318">
      <c r="D46318" s="10"/>
      <c r="E46318" s="10"/>
      <c r="G46318" s="81"/>
      <c r="AU46318" s="25"/>
    </row>
    <row r="46319">
      <c r="D46319" s="10"/>
      <c r="E46319" s="10"/>
      <c r="G46319" s="81"/>
      <c r="AU46319" s="25"/>
    </row>
    <row r="46320">
      <c r="D46320" s="10"/>
      <c r="E46320" s="10"/>
      <c r="G46320" s="81"/>
      <c r="AU46320" s="25"/>
    </row>
    <row r="46321">
      <c r="D46321" s="10"/>
      <c r="E46321" s="10"/>
      <c r="G46321" s="81"/>
      <c r="AU46321" s="25"/>
    </row>
    <row r="46322">
      <c r="D46322" s="10"/>
      <c r="E46322" s="10"/>
      <c r="G46322" s="81"/>
      <c r="AU46322" s="25"/>
    </row>
    <row r="46323">
      <c r="D46323" s="10"/>
      <c r="E46323" s="10"/>
      <c r="G46323" s="81"/>
      <c r="AU46323" s="25"/>
    </row>
    <row r="46324">
      <c r="D46324" s="10"/>
      <c r="E46324" s="10"/>
      <c r="G46324" s="81"/>
      <c r="AU46324" s="25"/>
    </row>
    <row r="46325">
      <c r="D46325" s="10"/>
      <c r="E46325" s="10"/>
      <c r="G46325" s="81"/>
      <c r="AU46325" s="25"/>
    </row>
    <row r="46326">
      <c r="D46326" s="10"/>
      <c r="E46326" s="10"/>
      <c r="G46326" s="81"/>
      <c r="AU46326" s="25"/>
    </row>
    <row r="46327">
      <c r="D46327" s="10"/>
      <c r="E46327" s="10"/>
      <c r="G46327" s="81"/>
      <c r="AU46327" s="25"/>
    </row>
    <row r="46328">
      <c r="D46328" s="10"/>
      <c r="E46328" s="10"/>
      <c r="G46328" s="81"/>
      <c r="AU46328" s="25"/>
    </row>
    <row r="46329">
      <c r="D46329" s="10"/>
      <c r="E46329" s="10"/>
      <c r="G46329" s="81"/>
      <c r="AU46329" s="25"/>
    </row>
    <row r="46330">
      <c r="D46330" s="10"/>
      <c r="E46330" s="10"/>
      <c r="G46330" s="81"/>
      <c r="AU46330" s="25"/>
    </row>
    <row r="46331">
      <c r="D46331" s="10"/>
      <c r="E46331" s="10"/>
      <c r="G46331" s="81"/>
      <c r="AU46331" s="25"/>
    </row>
    <row r="46332">
      <c r="D46332" s="10"/>
      <c r="E46332" s="10"/>
      <c r="G46332" s="81"/>
      <c r="AU46332" s="25"/>
    </row>
    <row r="46333">
      <c r="D46333" s="10"/>
      <c r="E46333" s="10"/>
      <c r="G46333" s="81"/>
      <c r="AU46333" s="25"/>
    </row>
    <row r="46334">
      <c r="D46334" s="10"/>
      <c r="E46334" s="10"/>
      <c r="G46334" s="81"/>
      <c r="AU46334" s="25"/>
    </row>
    <row r="46335">
      <c r="D46335" s="10"/>
      <c r="E46335" s="10"/>
      <c r="G46335" s="81"/>
      <c r="AU46335" s="25"/>
    </row>
    <row r="46336">
      <c r="D46336" s="10"/>
      <c r="E46336" s="10"/>
      <c r="G46336" s="81"/>
      <c r="AU46336" s="25"/>
    </row>
    <row r="46337">
      <c r="D46337" s="10"/>
      <c r="E46337" s="10"/>
      <c r="G46337" s="81"/>
      <c r="AU46337" s="25"/>
    </row>
    <row r="46338">
      <c r="D46338" s="10"/>
      <c r="E46338" s="10"/>
      <c r="G46338" s="81"/>
      <c r="AU46338" s="25"/>
    </row>
    <row r="46339">
      <c r="D46339" s="10"/>
      <c r="E46339" s="10"/>
      <c r="G46339" s="81"/>
      <c r="AU46339" s="25"/>
    </row>
    <row r="46340">
      <c r="D46340" s="10"/>
      <c r="E46340" s="10"/>
      <c r="G46340" s="81"/>
      <c r="AU46340" s="25"/>
    </row>
    <row r="46341">
      <c r="D46341" s="10"/>
      <c r="E46341" s="10"/>
      <c r="G46341" s="81"/>
      <c r="AU46341" s="25"/>
    </row>
    <row r="46342">
      <c r="D46342" s="10"/>
      <c r="E46342" s="10"/>
      <c r="G46342" s="81"/>
      <c r="AU46342" s="25"/>
    </row>
    <row r="46343">
      <c r="D46343" s="10"/>
      <c r="E46343" s="10"/>
      <c r="G46343" s="81"/>
      <c r="AU46343" s="25"/>
    </row>
    <row r="46344">
      <c r="D46344" s="10"/>
      <c r="E46344" s="10"/>
      <c r="G46344" s="81"/>
      <c r="AU46344" s="25"/>
    </row>
    <row r="46345">
      <c r="D46345" s="10"/>
      <c r="E46345" s="10"/>
      <c r="G46345" s="81"/>
      <c r="AU46345" s="25"/>
    </row>
    <row r="46346">
      <c r="D46346" s="10"/>
      <c r="E46346" s="10"/>
      <c r="G46346" s="81"/>
      <c r="AU46346" s="25"/>
    </row>
    <row r="46347">
      <c r="D46347" s="10"/>
      <c r="E46347" s="10"/>
      <c r="G46347" s="81"/>
      <c r="AU46347" s="25"/>
    </row>
    <row r="46348">
      <c r="D46348" s="10"/>
      <c r="E46348" s="10"/>
      <c r="G46348" s="81"/>
      <c r="AU46348" s="25"/>
    </row>
    <row r="46349">
      <c r="D46349" s="10"/>
      <c r="E46349" s="10"/>
      <c r="G46349" s="81"/>
      <c r="AU46349" s="25"/>
    </row>
    <row r="46350">
      <c r="D46350" s="10"/>
      <c r="E46350" s="10"/>
      <c r="G46350" s="81"/>
      <c r="AU46350" s="25"/>
    </row>
    <row r="46351">
      <c r="D46351" s="10"/>
      <c r="E46351" s="10"/>
      <c r="G46351" s="81"/>
      <c r="AU46351" s="25"/>
    </row>
    <row r="46352">
      <c r="D46352" s="10"/>
      <c r="E46352" s="10"/>
      <c r="G46352" s="81"/>
      <c r="AU46352" s="25"/>
    </row>
    <row r="46353">
      <c r="D46353" s="10"/>
      <c r="E46353" s="10"/>
      <c r="G46353" s="81"/>
      <c r="AU46353" s="25"/>
    </row>
    <row r="46354">
      <c r="D46354" s="10"/>
      <c r="E46354" s="10"/>
      <c r="G46354" s="81"/>
      <c r="AU46354" s="25"/>
    </row>
    <row r="46355">
      <c r="D46355" s="10"/>
      <c r="E46355" s="10"/>
      <c r="G46355" s="81"/>
      <c r="AU46355" s="25"/>
    </row>
    <row r="46356">
      <c r="D46356" s="10"/>
      <c r="E46356" s="10"/>
      <c r="G46356" s="81"/>
      <c r="AU46356" s="25"/>
    </row>
    <row r="46357">
      <c r="D46357" s="10"/>
      <c r="E46357" s="10"/>
      <c r="G46357" s="81"/>
      <c r="AU46357" s="25"/>
    </row>
    <row r="46358">
      <c r="D46358" s="10"/>
      <c r="E46358" s="10"/>
      <c r="G46358" s="81"/>
      <c r="AU46358" s="25"/>
    </row>
    <row r="46359">
      <c r="D46359" s="10"/>
      <c r="E46359" s="10"/>
      <c r="G46359" s="81"/>
      <c r="AU46359" s="25"/>
    </row>
    <row r="46360">
      <c r="D46360" s="10"/>
      <c r="E46360" s="10"/>
      <c r="G46360" s="81"/>
      <c r="AU46360" s="25"/>
    </row>
    <row r="46361">
      <c r="D46361" s="10"/>
      <c r="E46361" s="10"/>
      <c r="G46361" s="81"/>
      <c r="AU46361" s="25"/>
    </row>
    <row r="46362">
      <c r="D46362" s="10"/>
      <c r="E46362" s="10"/>
      <c r="G46362" s="81"/>
      <c r="AU46362" s="25"/>
    </row>
    <row r="46363">
      <c r="D46363" s="10"/>
      <c r="E46363" s="10"/>
      <c r="G46363" s="81"/>
      <c r="AU46363" s="25"/>
    </row>
    <row r="46364">
      <c r="D46364" s="10"/>
      <c r="E46364" s="10"/>
      <c r="G46364" s="81"/>
      <c r="AU46364" s="25"/>
    </row>
    <row r="46365">
      <c r="D46365" s="10"/>
      <c r="E46365" s="10"/>
      <c r="G46365" s="81"/>
      <c r="AU46365" s="25"/>
    </row>
    <row r="46366">
      <c r="D46366" s="10"/>
      <c r="E46366" s="10"/>
      <c r="G46366" s="81"/>
      <c r="AU46366" s="25"/>
    </row>
    <row r="46367">
      <c r="D46367" s="10"/>
      <c r="E46367" s="10"/>
      <c r="G46367" s="81"/>
      <c r="AU46367" s="25"/>
    </row>
    <row r="46368">
      <c r="D46368" s="10"/>
      <c r="E46368" s="10"/>
      <c r="G46368" s="81"/>
      <c r="AU46368" s="25"/>
    </row>
    <row r="46369">
      <c r="D46369" s="10"/>
      <c r="E46369" s="10"/>
      <c r="G46369" s="81"/>
      <c r="AU46369" s="25"/>
    </row>
    <row r="46370">
      <c r="D46370" s="10"/>
      <c r="E46370" s="10"/>
      <c r="G46370" s="81"/>
      <c r="AU46370" s="25"/>
    </row>
    <row r="46371">
      <c r="D46371" s="10"/>
      <c r="E46371" s="10"/>
      <c r="G46371" s="81"/>
      <c r="AU46371" s="25"/>
    </row>
    <row r="46372">
      <c r="D46372" s="10"/>
      <c r="E46372" s="10"/>
      <c r="G46372" s="81"/>
      <c r="AU46372" s="25"/>
    </row>
    <row r="46373">
      <c r="D46373" s="10"/>
      <c r="E46373" s="10"/>
      <c r="G46373" s="81"/>
      <c r="AU46373" s="25"/>
    </row>
    <row r="46374">
      <c r="D46374" s="10"/>
      <c r="E46374" s="10"/>
      <c r="G46374" s="81"/>
      <c r="AU46374" s="25"/>
    </row>
    <row r="46375">
      <c r="D46375" s="10"/>
      <c r="E46375" s="10"/>
      <c r="G46375" s="81"/>
      <c r="AU46375" s="25"/>
    </row>
    <row r="46376">
      <c r="D46376" s="10"/>
      <c r="E46376" s="10"/>
      <c r="G46376" s="81"/>
      <c r="AU46376" s="25"/>
    </row>
    <row r="46377">
      <c r="D46377" s="10"/>
      <c r="E46377" s="10"/>
      <c r="G46377" s="81"/>
      <c r="AU46377" s="25"/>
    </row>
    <row r="46378">
      <c r="D46378" s="10"/>
      <c r="E46378" s="10"/>
      <c r="G46378" s="81"/>
      <c r="AU46378" s="25"/>
    </row>
    <row r="46379">
      <c r="D46379" s="10"/>
      <c r="E46379" s="10"/>
      <c r="G46379" s="81"/>
      <c r="AU46379" s="25"/>
    </row>
    <row r="46380">
      <c r="D46380" s="10"/>
      <c r="E46380" s="10"/>
      <c r="G46380" s="81"/>
      <c r="AU46380" s="25"/>
    </row>
    <row r="46381">
      <c r="D46381" s="10"/>
      <c r="E46381" s="10"/>
      <c r="G46381" s="81"/>
      <c r="AU46381" s="25"/>
    </row>
    <row r="46382">
      <c r="D46382" s="10"/>
      <c r="E46382" s="10"/>
      <c r="G46382" s="81"/>
      <c r="AU46382" s="25"/>
    </row>
    <row r="46383">
      <c r="D46383" s="10"/>
      <c r="E46383" s="10"/>
      <c r="G46383" s="81"/>
      <c r="AU46383" s="25"/>
    </row>
    <row r="46384">
      <c r="D46384" s="10"/>
      <c r="E46384" s="10"/>
      <c r="G46384" s="81"/>
      <c r="AU46384" s="25"/>
    </row>
    <row r="46385">
      <c r="D46385" s="10"/>
      <c r="E46385" s="10"/>
      <c r="G46385" s="81"/>
      <c r="AU46385" s="25"/>
    </row>
    <row r="46386">
      <c r="D46386" s="10"/>
      <c r="E46386" s="10"/>
      <c r="G46386" s="81"/>
      <c r="AU46386" s="25"/>
    </row>
    <row r="46387">
      <c r="D46387" s="10"/>
      <c r="E46387" s="10"/>
      <c r="G46387" s="81"/>
      <c r="AU46387" s="25"/>
    </row>
    <row r="46388">
      <c r="D46388" s="10"/>
      <c r="E46388" s="10"/>
      <c r="G46388" s="81"/>
      <c r="AU46388" s="25"/>
    </row>
    <row r="46389">
      <c r="D46389" s="10"/>
      <c r="E46389" s="10"/>
      <c r="G46389" s="81"/>
      <c r="AU46389" s="25"/>
    </row>
    <row r="46390">
      <c r="D46390" s="10"/>
      <c r="E46390" s="10"/>
      <c r="G46390" s="81"/>
      <c r="AU46390" s="25"/>
    </row>
    <row r="46391">
      <c r="D46391" s="10"/>
      <c r="E46391" s="10"/>
      <c r="G46391" s="81"/>
      <c r="AU46391" s="25"/>
    </row>
    <row r="46392">
      <c r="D46392" s="10"/>
      <c r="E46392" s="10"/>
      <c r="G46392" s="81"/>
      <c r="AU46392" s="25"/>
    </row>
    <row r="46393">
      <c r="D46393" s="10"/>
      <c r="E46393" s="10"/>
      <c r="G46393" s="81"/>
      <c r="AU46393" s="25"/>
    </row>
    <row r="46394">
      <c r="D46394" s="10"/>
      <c r="E46394" s="10"/>
      <c r="G46394" s="81"/>
      <c r="AU46394" s="25"/>
    </row>
    <row r="46395">
      <c r="D46395" s="10"/>
      <c r="E46395" s="10"/>
      <c r="G46395" s="81"/>
      <c r="AU46395" s="25"/>
    </row>
    <row r="46396">
      <c r="D46396" s="10"/>
      <c r="E46396" s="10"/>
      <c r="G46396" s="81"/>
      <c r="AU46396" s="25"/>
    </row>
    <row r="46397">
      <c r="D46397" s="10"/>
      <c r="E46397" s="10"/>
      <c r="G46397" s="81"/>
      <c r="AU46397" s="25"/>
    </row>
    <row r="46398">
      <c r="D46398" s="10"/>
      <c r="E46398" s="10"/>
      <c r="G46398" s="81"/>
      <c r="AU46398" s="25"/>
    </row>
    <row r="46399">
      <c r="D46399" s="10"/>
      <c r="E46399" s="10"/>
      <c r="G46399" s="81"/>
      <c r="AU46399" s="25"/>
    </row>
    <row r="46400">
      <c r="D46400" s="10"/>
      <c r="E46400" s="10"/>
      <c r="G46400" s="81"/>
      <c r="AU46400" s="25"/>
    </row>
    <row r="46401">
      <c r="D46401" s="10"/>
      <c r="E46401" s="10"/>
      <c r="G46401" s="81"/>
      <c r="AU46401" s="25"/>
    </row>
    <row r="46402">
      <c r="D46402" s="10"/>
      <c r="E46402" s="10"/>
      <c r="G46402" s="81"/>
      <c r="AU46402" s="25"/>
    </row>
    <row r="46403">
      <c r="D46403" s="10"/>
      <c r="E46403" s="10"/>
      <c r="G46403" s="81"/>
      <c r="AU46403" s="25"/>
    </row>
    <row r="46404">
      <c r="D46404" s="10"/>
      <c r="E46404" s="10"/>
      <c r="G46404" s="81"/>
      <c r="AU46404" s="25"/>
    </row>
    <row r="46405">
      <c r="D46405" s="10"/>
      <c r="E46405" s="10"/>
      <c r="G46405" s="81"/>
      <c r="AU46405" s="25"/>
    </row>
    <row r="46406">
      <c r="D46406" s="10"/>
      <c r="E46406" s="10"/>
      <c r="G46406" s="81"/>
      <c r="AU46406" s="25"/>
    </row>
    <row r="46407">
      <c r="D46407" s="10"/>
      <c r="E46407" s="10"/>
      <c r="G46407" s="81"/>
      <c r="AU46407" s="25"/>
    </row>
    <row r="46408">
      <c r="D46408" s="10"/>
      <c r="E46408" s="10"/>
      <c r="G46408" s="81"/>
      <c r="AU46408" s="25"/>
    </row>
    <row r="46409">
      <c r="D46409" s="10"/>
      <c r="E46409" s="10"/>
      <c r="G46409" s="81"/>
      <c r="AU46409" s="25"/>
    </row>
    <row r="46410">
      <c r="D46410" s="10"/>
      <c r="E46410" s="10"/>
      <c r="G46410" s="81"/>
      <c r="AU46410" s="25"/>
    </row>
    <row r="46411">
      <c r="D46411" s="10"/>
      <c r="E46411" s="10"/>
      <c r="G46411" s="81"/>
      <c r="AU46411" s="25"/>
    </row>
    <row r="46412">
      <c r="D46412" s="10"/>
      <c r="E46412" s="10"/>
      <c r="G46412" s="81"/>
      <c r="AU46412" s="25"/>
    </row>
    <row r="46413">
      <c r="D46413" s="10"/>
      <c r="E46413" s="10"/>
      <c r="G46413" s="81"/>
      <c r="AU46413" s="25"/>
    </row>
    <row r="46414">
      <c r="D46414" s="10"/>
      <c r="E46414" s="10"/>
      <c r="G46414" s="81"/>
      <c r="AU46414" s="25"/>
    </row>
    <row r="46415">
      <c r="D46415" s="10"/>
      <c r="E46415" s="10"/>
      <c r="G46415" s="81"/>
      <c r="AU46415" s="25"/>
    </row>
    <row r="46416">
      <c r="D46416" s="10"/>
      <c r="E46416" s="10"/>
      <c r="G46416" s="81"/>
      <c r="AU46416" s="25"/>
    </row>
    <row r="46417">
      <c r="D46417" s="10"/>
      <c r="E46417" s="10"/>
      <c r="G46417" s="81"/>
      <c r="AU46417" s="25"/>
    </row>
    <row r="46418">
      <c r="D46418" s="10"/>
      <c r="E46418" s="10"/>
      <c r="G46418" s="81"/>
      <c r="AU46418" s="25"/>
    </row>
    <row r="46419">
      <c r="D46419" s="10"/>
      <c r="E46419" s="10"/>
      <c r="G46419" s="81"/>
      <c r="AU46419" s="25"/>
    </row>
    <row r="46420">
      <c r="D46420" s="10"/>
      <c r="E46420" s="10"/>
      <c r="G46420" s="81"/>
      <c r="AU46420" s="25"/>
    </row>
    <row r="46421">
      <c r="D46421" s="10"/>
      <c r="E46421" s="10"/>
      <c r="G46421" s="81"/>
      <c r="AU46421" s="25"/>
    </row>
    <row r="46422">
      <c r="D46422" s="10"/>
      <c r="E46422" s="10"/>
      <c r="G46422" s="81"/>
      <c r="AU46422" s="25"/>
    </row>
    <row r="46423">
      <c r="D46423" s="10"/>
      <c r="E46423" s="10"/>
      <c r="G46423" s="81"/>
      <c r="AU46423" s="25"/>
    </row>
    <row r="46424">
      <c r="D46424" s="10"/>
      <c r="E46424" s="10"/>
      <c r="G46424" s="81"/>
      <c r="AU46424" s="25"/>
    </row>
    <row r="46425">
      <c r="D46425" s="10"/>
      <c r="E46425" s="10"/>
      <c r="G46425" s="81"/>
      <c r="AU46425" s="25"/>
    </row>
    <row r="46426">
      <c r="D46426" s="10"/>
      <c r="E46426" s="10"/>
      <c r="G46426" s="81"/>
      <c r="AU46426" s="25"/>
    </row>
    <row r="46427">
      <c r="D46427" s="10"/>
      <c r="E46427" s="10"/>
      <c r="G46427" s="81"/>
      <c r="AU46427" s="25"/>
    </row>
    <row r="46428">
      <c r="D46428" s="10"/>
      <c r="E46428" s="10"/>
      <c r="G46428" s="81"/>
      <c r="AU46428" s="25"/>
    </row>
    <row r="46429">
      <c r="D46429" s="10"/>
      <c r="E46429" s="10"/>
      <c r="G46429" s="81"/>
      <c r="AU46429" s="25"/>
    </row>
    <row r="46430">
      <c r="D46430" s="10"/>
      <c r="E46430" s="10"/>
      <c r="G46430" s="81"/>
      <c r="AU46430" s="25"/>
    </row>
    <row r="46431">
      <c r="D46431" s="10"/>
      <c r="E46431" s="10"/>
      <c r="G46431" s="81"/>
      <c r="AU46431" s="25"/>
    </row>
    <row r="46432">
      <c r="D46432" s="10"/>
      <c r="E46432" s="10"/>
      <c r="G46432" s="81"/>
      <c r="AU46432" s="25"/>
    </row>
    <row r="46433">
      <c r="D46433" s="10"/>
      <c r="E46433" s="10"/>
      <c r="G46433" s="81"/>
      <c r="AU46433" s="25"/>
    </row>
    <row r="46434">
      <c r="D46434" s="10"/>
      <c r="E46434" s="10"/>
      <c r="G46434" s="81"/>
      <c r="AU46434" s="25"/>
    </row>
    <row r="46435">
      <c r="D46435" s="10"/>
      <c r="E46435" s="10"/>
      <c r="G46435" s="81"/>
      <c r="AU46435" s="25"/>
    </row>
    <row r="46436">
      <c r="D46436" s="10"/>
      <c r="E46436" s="10"/>
      <c r="G46436" s="81"/>
      <c r="AU46436" s="25"/>
    </row>
    <row r="46437">
      <c r="D46437" s="10"/>
      <c r="E46437" s="10"/>
      <c r="G46437" s="81"/>
      <c r="AU46437" s="25"/>
    </row>
    <row r="46438">
      <c r="D46438" s="10"/>
      <c r="E46438" s="10"/>
      <c r="G46438" s="81"/>
      <c r="AU46438" s="25"/>
    </row>
    <row r="46439">
      <c r="D46439" s="10"/>
      <c r="E46439" s="10"/>
      <c r="G46439" s="81"/>
      <c r="AU46439" s="25"/>
    </row>
    <row r="46440">
      <c r="D46440" s="10"/>
      <c r="E46440" s="10"/>
      <c r="G46440" s="81"/>
      <c r="AU46440" s="25"/>
    </row>
    <row r="46441">
      <c r="D46441" s="10"/>
      <c r="E46441" s="10"/>
      <c r="G46441" s="81"/>
      <c r="AU46441" s="25"/>
    </row>
    <row r="46442">
      <c r="D46442" s="10"/>
      <c r="E46442" s="10"/>
      <c r="G46442" s="81"/>
      <c r="AU46442" s="25"/>
    </row>
    <row r="46443">
      <c r="D46443" s="10"/>
      <c r="E46443" s="10"/>
      <c r="G46443" s="81"/>
      <c r="AU46443" s="25"/>
    </row>
    <row r="46444">
      <c r="D46444" s="10"/>
      <c r="E46444" s="10"/>
      <c r="G46444" s="81"/>
      <c r="AU46444" s="25"/>
    </row>
    <row r="46445">
      <c r="D46445" s="10"/>
      <c r="E46445" s="10"/>
      <c r="G46445" s="81"/>
      <c r="AU46445" s="25"/>
    </row>
    <row r="46446">
      <c r="D46446" s="10"/>
      <c r="E46446" s="10"/>
      <c r="G46446" s="81"/>
      <c r="AU46446" s="25"/>
    </row>
    <row r="46447">
      <c r="D46447" s="10"/>
      <c r="E46447" s="10"/>
      <c r="G46447" s="81"/>
      <c r="AU46447" s="25"/>
    </row>
    <row r="46448">
      <c r="D46448" s="10"/>
      <c r="E46448" s="10"/>
      <c r="G46448" s="81"/>
      <c r="AU46448" s="25"/>
    </row>
    <row r="46449">
      <c r="D46449" s="10"/>
      <c r="E46449" s="10"/>
      <c r="G46449" s="81"/>
      <c r="AU46449" s="25"/>
    </row>
    <row r="46450">
      <c r="D46450" s="10"/>
      <c r="E46450" s="10"/>
      <c r="G46450" s="81"/>
      <c r="AU46450" s="25"/>
    </row>
    <row r="46451">
      <c r="D46451" s="10"/>
      <c r="E46451" s="10"/>
      <c r="G46451" s="81"/>
      <c r="AU46451" s="25"/>
    </row>
    <row r="46452">
      <c r="D46452" s="10"/>
      <c r="E46452" s="10"/>
      <c r="G46452" s="81"/>
      <c r="AU46452" s="25"/>
    </row>
    <row r="46453">
      <c r="D46453" s="10"/>
      <c r="E46453" s="10"/>
      <c r="G46453" s="81"/>
      <c r="AU46453" s="25"/>
    </row>
    <row r="46454">
      <c r="D46454" s="10"/>
      <c r="E46454" s="10"/>
      <c r="G46454" s="81"/>
      <c r="AU46454" s="25"/>
    </row>
    <row r="46455">
      <c r="D46455" s="10"/>
      <c r="E46455" s="10"/>
      <c r="G46455" s="81"/>
      <c r="AU46455" s="25"/>
    </row>
    <row r="46456">
      <c r="D46456" s="10"/>
      <c r="E46456" s="10"/>
      <c r="G46456" s="81"/>
      <c r="AU46456" s="25"/>
    </row>
    <row r="46457">
      <c r="D46457" s="10"/>
      <c r="E46457" s="10"/>
      <c r="G46457" s="81"/>
      <c r="AU46457" s="25"/>
    </row>
    <row r="46458">
      <c r="D46458" s="10"/>
      <c r="E46458" s="10"/>
      <c r="G46458" s="81"/>
      <c r="AU46458" s="25"/>
    </row>
    <row r="46459">
      <c r="D46459" s="10"/>
      <c r="E46459" s="10"/>
      <c r="G46459" s="81"/>
      <c r="AU46459" s="25"/>
    </row>
    <row r="46460">
      <c r="D46460" s="10"/>
      <c r="E46460" s="10"/>
      <c r="G46460" s="81"/>
      <c r="AU46460" s="25"/>
    </row>
    <row r="46461">
      <c r="D46461" s="10"/>
      <c r="E46461" s="10"/>
      <c r="G46461" s="81"/>
      <c r="AU46461" s="25"/>
    </row>
    <row r="46462">
      <c r="D46462" s="10"/>
      <c r="E46462" s="10"/>
      <c r="G46462" s="81"/>
      <c r="AU46462" s="25"/>
    </row>
    <row r="46463">
      <c r="D46463" s="10"/>
      <c r="E46463" s="10"/>
      <c r="G46463" s="81"/>
      <c r="AU46463" s="25"/>
    </row>
    <row r="46464">
      <c r="D46464" s="10"/>
      <c r="E46464" s="10"/>
      <c r="G46464" s="81"/>
      <c r="AU46464" s="25"/>
    </row>
    <row r="46465">
      <c r="D46465" s="10"/>
      <c r="E46465" s="10"/>
      <c r="G46465" s="81"/>
      <c r="AU46465" s="25"/>
    </row>
    <row r="46466">
      <c r="D46466" s="10"/>
      <c r="E46466" s="10"/>
      <c r="G46466" s="81"/>
      <c r="AU46466" s="25"/>
    </row>
    <row r="46467">
      <c r="D46467" s="10"/>
      <c r="E46467" s="10"/>
      <c r="G46467" s="81"/>
      <c r="AU46467" s="25"/>
    </row>
    <row r="46468">
      <c r="D46468" s="10"/>
      <c r="E46468" s="10"/>
      <c r="G46468" s="81"/>
      <c r="AU46468" s="25"/>
    </row>
    <row r="46469">
      <c r="D46469" s="10"/>
      <c r="E46469" s="10"/>
      <c r="G46469" s="81"/>
      <c r="AU46469" s="25"/>
    </row>
    <row r="46470">
      <c r="D46470" s="10"/>
      <c r="E46470" s="10"/>
      <c r="G46470" s="81"/>
      <c r="AU46470" s="25"/>
    </row>
    <row r="46471">
      <c r="D46471" s="10"/>
      <c r="E46471" s="10"/>
      <c r="G46471" s="81"/>
      <c r="AU46471" s="25"/>
    </row>
    <row r="46472">
      <c r="D46472" s="10"/>
      <c r="E46472" s="10"/>
      <c r="G46472" s="81"/>
      <c r="AU46472" s="25"/>
    </row>
    <row r="46473">
      <c r="D46473" s="10"/>
      <c r="E46473" s="10"/>
      <c r="G46473" s="81"/>
      <c r="AU46473" s="25"/>
    </row>
    <row r="46474">
      <c r="D46474" s="10"/>
      <c r="E46474" s="10"/>
      <c r="G46474" s="81"/>
      <c r="AU46474" s="25"/>
    </row>
    <row r="46475">
      <c r="D46475" s="10"/>
      <c r="E46475" s="10"/>
      <c r="G46475" s="81"/>
      <c r="AU46475" s="25"/>
    </row>
    <row r="46476">
      <c r="D46476" s="10"/>
      <c r="E46476" s="10"/>
      <c r="G46476" s="81"/>
      <c r="AU46476" s="25"/>
    </row>
    <row r="46477">
      <c r="D46477" s="10"/>
      <c r="E46477" s="10"/>
      <c r="G46477" s="81"/>
      <c r="AU46477" s="25"/>
    </row>
    <row r="46478">
      <c r="D46478" s="10"/>
      <c r="E46478" s="10"/>
      <c r="G46478" s="81"/>
      <c r="AU46478" s="25"/>
    </row>
    <row r="46479">
      <c r="D46479" s="10"/>
      <c r="E46479" s="10"/>
      <c r="G46479" s="81"/>
      <c r="AU46479" s="25"/>
    </row>
    <row r="46480">
      <c r="D46480" s="10"/>
      <c r="E46480" s="10"/>
      <c r="G46480" s="81"/>
      <c r="AU46480" s="25"/>
    </row>
    <row r="46481">
      <c r="D46481" s="10"/>
      <c r="E46481" s="10"/>
      <c r="G46481" s="81"/>
      <c r="AU46481" s="25"/>
    </row>
    <row r="46482">
      <c r="D46482" s="10"/>
      <c r="E46482" s="10"/>
      <c r="G46482" s="81"/>
      <c r="AU46482" s="25"/>
    </row>
    <row r="46483">
      <c r="D46483" s="10"/>
      <c r="E46483" s="10"/>
      <c r="G46483" s="81"/>
      <c r="AU46483" s="25"/>
    </row>
    <row r="46484">
      <c r="D46484" s="10"/>
      <c r="E46484" s="10"/>
      <c r="G46484" s="81"/>
      <c r="AU46484" s="25"/>
    </row>
    <row r="46485">
      <c r="D46485" s="10"/>
      <c r="E46485" s="10"/>
      <c r="G46485" s="81"/>
      <c r="AU46485" s="25"/>
    </row>
    <row r="46486">
      <c r="D46486" s="10"/>
      <c r="E46486" s="10"/>
      <c r="G46486" s="81"/>
      <c r="AU46486" s="25"/>
    </row>
    <row r="46487">
      <c r="D46487" s="10"/>
      <c r="E46487" s="10"/>
      <c r="G46487" s="81"/>
      <c r="AU46487" s="25"/>
    </row>
    <row r="46488">
      <c r="D46488" s="10"/>
      <c r="E46488" s="10"/>
      <c r="G46488" s="81"/>
      <c r="AU46488" s="25"/>
    </row>
    <row r="46489">
      <c r="D46489" s="10"/>
      <c r="E46489" s="10"/>
      <c r="G46489" s="81"/>
      <c r="AU46489" s="25"/>
    </row>
    <row r="46490">
      <c r="D46490" s="10"/>
      <c r="E46490" s="10"/>
      <c r="G46490" s="81"/>
      <c r="AU46490" s="25"/>
    </row>
    <row r="46491">
      <c r="D46491" s="10"/>
      <c r="E46491" s="10"/>
      <c r="G46491" s="81"/>
      <c r="AU46491" s="25"/>
    </row>
    <row r="46492">
      <c r="D46492" s="10"/>
      <c r="E46492" s="10"/>
      <c r="G46492" s="81"/>
      <c r="AU46492" s="25"/>
    </row>
    <row r="46493">
      <c r="D46493" s="10"/>
      <c r="E46493" s="10"/>
      <c r="G46493" s="81"/>
      <c r="AU46493" s="25"/>
    </row>
    <row r="46494">
      <c r="D46494" s="10"/>
      <c r="E46494" s="10"/>
      <c r="G46494" s="81"/>
      <c r="AU46494" s="25"/>
    </row>
    <row r="46495">
      <c r="D46495" s="10"/>
      <c r="E46495" s="10"/>
      <c r="G46495" s="81"/>
      <c r="AU46495" s="25"/>
    </row>
    <row r="46496">
      <c r="D46496" s="10"/>
      <c r="E46496" s="10"/>
      <c r="G46496" s="81"/>
      <c r="AU46496" s="25"/>
    </row>
    <row r="46497">
      <c r="D46497" s="10"/>
      <c r="E46497" s="10"/>
      <c r="G46497" s="81"/>
      <c r="AU46497" s="25"/>
    </row>
    <row r="46498">
      <c r="D46498" s="10"/>
      <c r="E46498" s="10"/>
      <c r="G46498" s="81"/>
      <c r="AU46498" s="25"/>
    </row>
    <row r="46499">
      <c r="D46499" s="10"/>
      <c r="E46499" s="10"/>
      <c r="G46499" s="81"/>
      <c r="AU46499" s="25"/>
    </row>
    <row r="46500">
      <c r="D46500" s="10"/>
      <c r="E46500" s="10"/>
      <c r="G46500" s="81"/>
      <c r="AU46500" s="25"/>
    </row>
    <row r="46501">
      <c r="D46501" s="10"/>
      <c r="E46501" s="10"/>
      <c r="G46501" s="81"/>
      <c r="AU46501" s="25"/>
    </row>
    <row r="46502">
      <c r="D46502" s="10"/>
      <c r="E46502" s="10"/>
      <c r="G46502" s="81"/>
      <c r="AU46502" s="25"/>
    </row>
    <row r="46503">
      <c r="D46503" s="10"/>
      <c r="E46503" s="10"/>
      <c r="G46503" s="81"/>
      <c r="AU46503" s="25"/>
    </row>
    <row r="46504">
      <c r="D46504" s="10"/>
      <c r="E46504" s="10"/>
      <c r="G46504" s="81"/>
      <c r="AU46504" s="25"/>
    </row>
    <row r="46505">
      <c r="D46505" s="10"/>
      <c r="E46505" s="10"/>
      <c r="G46505" s="81"/>
      <c r="AU46505" s="25"/>
    </row>
    <row r="46506">
      <c r="D46506" s="10"/>
      <c r="E46506" s="10"/>
      <c r="G46506" s="81"/>
      <c r="AU46506" s="25"/>
    </row>
    <row r="46507">
      <c r="D46507" s="10"/>
      <c r="E46507" s="10"/>
      <c r="G46507" s="81"/>
      <c r="AU46507" s="25"/>
    </row>
    <row r="46508">
      <c r="D46508" s="10"/>
      <c r="E46508" s="10"/>
      <c r="G46508" s="81"/>
      <c r="AU46508" s="25"/>
    </row>
    <row r="46509">
      <c r="D46509" s="10"/>
      <c r="E46509" s="10"/>
      <c r="G46509" s="81"/>
      <c r="AU46509" s="25"/>
    </row>
    <row r="46510">
      <c r="D46510" s="10"/>
      <c r="E46510" s="10"/>
      <c r="G46510" s="81"/>
      <c r="AU46510" s="25"/>
    </row>
    <row r="46511">
      <c r="D46511" s="10"/>
      <c r="E46511" s="10"/>
      <c r="G46511" s="81"/>
      <c r="AU46511" s="25"/>
    </row>
    <row r="46512">
      <c r="D46512" s="10"/>
      <c r="E46512" s="10"/>
      <c r="G46512" s="81"/>
      <c r="AU46512" s="25"/>
    </row>
    <row r="46513">
      <c r="D46513" s="10"/>
      <c r="E46513" s="10"/>
      <c r="G46513" s="81"/>
      <c r="AU46513" s="25"/>
    </row>
    <row r="46514">
      <c r="D46514" s="10"/>
      <c r="E46514" s="10"/>
      <c r="G46514" s="81"/>
      <c r="AU46514" s="25"/>
    </row>
    <row r="46515">
      <c r="D46515" s="10"/>
      <c r="E46515" s="10"/>
      <c r="G46515" s="81"/>
      <c r="AU46515" s="25"/>
    </row>
    <row r="46516">
      <c r="D46516" s="10"/>
      <c r="E46516" s="10"/>
      <c r="G46516" s="81"/>
      <c r="AU46516" s="25"/>
    </row>
    <row r="46517">
      <c r="D46517" s="10"/>
      <c r="E46517" s="10"/>
      <c r="G46517" s="81"/>
      <c r="AU46517" s="25"/>
    </row>
    <row r="46518">
      <c r="D46518" s="10"/>
      <c r="E46518" s="10"/>
      <c r="G46518" s="81"/>
      <c r="AU46518" s="25"/>
    </row>
    <row r="46519">
      <c r="D46519" s="10"/>
      <c r="E46519" s="10"/>
      <c r="G46519" s="81"/>
      <c r="AU46519" s="25"/>
    </row>
    <row r="46520">
      <c r="D46520" s="10"/>
      <c r="E46520" s="10"/>
      <c r="G46520" s="81"/>
      <c r="AU46520" s="25"/>
    </row>
    <row r="46521">
      <c r="D46521" s="10"/>
      <c r="E46521" s="10"/>
      <c r="G46521" s="81"/>
      <c r="AU46521" s="25"/>
    </row>
    <row r="46522">
      <c r="D46522" s="10"/>
      <c r="E46522" s="10"/>
      <c r="G46522" s="81"/>
      <c r="AU46522" s="25"/>
    </row>
    <row r="46523">
      <c r="D46523" s="10"/>
      <c r="E46523" s="10"/>
      <c r="G46523" s="81"/>
      <c r="AU46523" s="25"/>
    </row>
    <row r="46524">
      <c r="D46524" s="10"/>
      <c r="E46524" s="10"/>
      <c r="G46524" s="81"/>
      <c r="AU46524" s="25"/>
    </row>
    <row r="46525">
      <c r="D46525" s="10"/>
      <c r="E46525" s="10"/>
      <c r="G46525" s="81"/>
      <c r="AU46525" s="25"/>
    </row>
    <row r="46526">
      <c r="D46526" s="10"/>
      <c r="E46526" s="10"/>
      <c r="G46526" s="81"/>
      <c r="AU46526" s="25"/>
    </row>
    <row r="46527">
      <c r="D46527" s="10"/>
      <c r="E46527" s="10"/>
      <c r="G46527" s="81"/>
      <c r="AU46527" s="25"/>
    </row>
    <row r="46528">
      <c r="D46528" s="10"/>
      <c r="E46528" s="10"/>
      <c r="G46528" s="81"/>
      <c r="AU46528" s="25"/>
    </row>
    <row r="46529">
      <c r="D46529" s="10"/>
      <c r="E46529" s="10"/>
      <c r="G46529" s="81"/>
      <c r="AU46529" s="25"/>
    </row>
    <row r="46530">
      <c r="D46530" s="10"/>
      <c r="E46530" s="10"/>
      <c r="G46530" s="81"/>
      <c r="AU46530" s="25"/>
    </row>
    <row r="46531">
      <c r="D46531" s="10"/>
      <c r="E46531" s="10"/>
      <c r="G46531" s="81"/>
      <c r="AU46531" s="25"/>
    </row>
    <row r="46532">
      <c r="D46532" s="10"/>
      <c r="E46532" s="10"/>
      <c r="G46532" s="81"/>
      <c r="AU46532" s="25"/>
    </row>
    <row r="46533">
      <c r="D46533" s="10"/>
      <c r="E46533" s="10"/>
      <c r="G46533" s="81"/>
      <c r="AU46533" s="25"/>
    </row>
    <row r="46534">
      <c r="D46534" s="10"/>
      <c r="E46534" s="10"/>
      <c r="G46534" s="81"/>
      <c r="AU46534" s="25"/>
    </row>
    <row r="46535">
      <c r="D46535" s="10"/>
      <c r="E46535" s="10"/>
      <c r="G46535" s="81"/>
      <c r="AU46535" s="25"/>
    </row>
    <row r="46536">
      <c r="D46536" s="10"/>
      <c r="E46536" s="10"/>
      <c r="G46536" s="81"/>
      <c r="AU46536" s="25"/>
    </row>
    <row r="46537">
      <c r="D46537" s="10"/>
      <c r="E46537" s="10"/>
      <c r="G46537" s="81"/>
      <c r="AU46537" s="25"/>
    </row>
    <row r="46538">
      <c r="D46538" s="10"/>
      <c r="E46538" s="10"/>
      <c r="G46538" s="81"/>
      <c r="AU46538" s="25"/>
    </row>
    <row r="46539">
      <c r="D46539" s="10"/>
      <c r="E46539" s="10"/>
      <c r="G46539" s="81"/>
      <c r="AU46539" s="25"/>
    </row>
    <row r="46540">
      <c r="D46540" s="10"/>
      <c r="E46540" s="10"/>
      <c r="G46540" s="81"/>
      <c r="AU46540" s="25"/>
    </row>
    <row r="46541">
      <c r="D46541" s="10"/>
      <c r="E46541" s="10"/>
      <c r="G46541" s="81"/>
      <c r="AU46541" s="25"/>
    </row>
    <row r="46542">
      <c r="D46542" s="10"/>
      <c r="E46542" s="10"/>
      <c r="G46542" s="81"/>
      <c r="AU46542" s="25"/>
    </row>
    <row r="46543">
      <c r="D46543" s="10"/>
      <c r="E46543" s="10"/>
      <c r="G46543" s="81"/>
      <c r="AU46543" s="25"/>
    </row>
    <row r="46544">
      <c r="D46544" s="10"/>
      <c r="E46544" s="10"/>
      <c r="G46544" s="81"/>
      <c r="AU46544" s="25"/>
    </row>
    <row r="46545">
      <c r="D46545" s="10"/>
      <c r="E46545" s="10"/>
      <c r="G46545" s="81"/>
      <c r="AU46545" s="25"/>
    </row>
    <row r="46546">
      <c r="D46546" s="10"/>
      <c r="E46546" s="10"/>
      <c r="G46546" s="81"/>
      <c r="AU46546" s="25"/>
    </row>
    <row r="46547">
      <c r="D46547" s="10"/>
      <c r="E46547" s="10"/>
      <c r="G46547" s="81"/>
      <c r="AU46547" s="25"/>
    </row>
    <row r="46548">
      <c r="D46548" s="10"/>
      <c r="E46548" s="10"/>
      <c r="G46548" s="81"/>
      <c r="AU46548" s="25"/>
    </row>
    <row r="46549">
      <c r="D46549" s="10"/>
      <c r="E46549" s="10"/>
      <c r="G46549" s="81"/>
      <c r="AU46549" s="25"/>
    </row>
    <row r="46550">
      <c r="D46550" s="10"/>
      <c r="E46550" s="10"/>
      <c r="G46550" s="81"/>
      <c r="AU46550" s="25"/>
    </row>
    <row r="46551">
      <c r="D46551" s="10"/>
      <c r="E46551" s="10"/>
      <c r="G46551" s="81"/>
      <c r="AU46551" s="25"/>
    </row>
    <row r="46552">
      <c r="D46552" s="10"/>
      <c r="E46552" s="10"/>
      <c r="G46552" s="81"/>
      <c r="AU46552" s="25"/>
    </row>
    <row r="46553">
      <c r="D46553" s="10"/>
      <c r="E46553" s="10"/>
      <c r="G46553" s="81"/>
      <c r="AU46553" s="25"/>
    </row>
    <row r="46554">
      <c r="D46554" s="10"/>
      <c r="E46554" s="10"/>
      <c r="G46554" s="81"/>
      <c r="AU46554" s="25"/>
    </row>
    <row r="46555">
      <c r="D46555" s="10"/>
      <c r="E46555" s="10"/>
      <c r="G46555" s="81"/>
      <c r="AU46555" s="25"/>
    </row>
    <row r="46556">
      <c r="D46556" s="10"/>
      <c r="E46556" s="10"/>
      <c r="G46556" s="81"/>
      <c r="AU46556" s="25"/>
    </row>
    <row r="46557">
      <c r="D46557" s="10"/>
      <c r="E46557" s="10"/>
      <c r="G46557" s="81"/>
      <c r="AU46557" s="25"/>
    </row>
    <row r="46558">
      <c r="D46558" s="10"/>
      <c r="E46558" s="10"/>
      <c r="G46558" s="81"/>
      <c r="AU46558" s="25"/>
    </row>
    <row r="46559">
      <c r="D46559" s="10"/>
      <c r="E46559" s="10"/>
      <c r="G46559" s="81"/>
      <c r="AU46559" s="25"/>
    </row>
    <row r="46560">
      <c r="D46560" s="10"/>
      <c r="E46560" s="10"/>
      <c r="G46560" s="81"/>
      <c r="AU46560" s="25"/>
    </row>
    <row r="46561">
      <c r="D46561" s="10"/>
      <c r="E46561" s="10"/>
      <c r="G46561" s="81"/>
      <c r="AU46561" s="25"/>
    </row>
    <row r="46562">
      <c r="D46562" s="10"/>
      <c r="E46562" s="10"/>
      <c r="G46562" s="81"/>
      <c r="AU46562" s="25"/>
    </row>
    <row r="46563">
      <c r="D46563" s="10"/>
      <c r="E46563" s="10"/>
      <c r="G46563" s="81"/>
      <c r="AU46563" s="25"/>
    </row>
    <row r="46564">
      <c r="D46564" s="10"/>
      <c r="E46564" s="10"/>
      <c r="G46564" s="81"/>
      <c r="AU46564" s="25"/>
    </row>
    <row r="46565">
      <c r="D46565" s="10"/>
      <c r="E46565" s="10"/>
      <c r="G46565" s="81"/>
      <c r="AU46565" s="25"/>
    </row>
    <row r="46566">
      <c r="D46566" s="10"/>
      <c r="E46566" s="10"/>
      <c r="G46566" s="81"/>
      <c r="AU46566" s="25"/>
    </row>
    <row r="46567">
      <c r="D46567" s="10"/>
      <c r="E46567" s="10"/>
      <c r="G46567" s="81"/>
      <c r="AU46567" s="25"/>
    </row>
    <row r="46568">
      <c r="D46568" s="10"/>
      <c r="E46568" s="10"/>
      <c r="G46568" s="81"/>
      <c r="AU46568" s="25"/>
    </row>
    <row r="46569">
      <c r="D46569" s="10"/>
      <c r="E46569" s="10"/>
      <c r="G46569" s="81"/>
      <c r="AU46569" s="25"/>
    </row>
    <row r="46570">
      <c r="D46570" s="10"/>
      <c r="E46570" s="10"/>
      <c r="G46570" s="81"/>
      <c r="AU46570" s="25"/>
    </row>
    <row r="46571">
      <c r="D46571" s="10"/>
      <c r="E46571" s="10"/>
      <c r="G46571" s="81"/>
      <c r="AU46571" s="25"/>
    </row>
    <row r="46572">
      <c r="D46572" s="10"/>
      <c r="E46572" s="10"/>
      <c r="G46572" s="81"/>
      <c r="AU46572" s="25"/>
    </row>
    <row r="46573">
      <c r="D46573" s="10"/>
      <c r="E46573" s="10"/>
      <c r="G46573" s="81"/>
      <c r="AU46573" s="25"/>
    </row>
    <row r="46574">
      <c r="D46574" s="10"/>
      <c r="E46574" s="10"/>
      <c r="G46574" s="81"/>
      <c r="AU46574" s="25"/>
    </row>
    <row r="46575">
      <c r="D46575" s="10"/>
      <c r="E46575" s="10"/>
      <c r="G46575" s="81"/>
      <c r="AU46575" s="25"/>
    </row>
    <row r="46576">
      <c r="D46576" s="10"/>
      <c r="E46576" s="10"/>
      <c r="G46576" s="81"/>
      <c r="AU46576" s="25"/>
    </row>
    <row r="46577">
      <c r="D46577" s="10"/>
      <c r="E46577" s="10"/>
      <c r="G46577" s="81"/>
      <c r="AU46577" s="25"/>
    </row>
    <row r="46578">
      <c r="D46578" s="10"/>
      <c r="E46578" s="10"/>
      <c r="G46578" s="81"/>
      <c r="AU46578" s="25"/>
    </row>
    <row r="46579">
      <c r="D46579" s="10"/>
      <c r="E46579" s="10"/>
      <c r="G46579" s="81"/>
      <c r="AU46579" s="25"/>
    </row>
    <row r="46580">
      <c r="D46580" s="10"/>
      <c r="E46580" s="10"/>
      <c r="G46580" s="81"/>
      <c r="AU46580" s="25"/>
    </row>
    <row r="46581">
      <c r="D46581" s="10"/>
      <c r="E46581" s="10"/>
      <c r="G46581" s="81"/>
      <c r="AU46581" s="25"/>
    </row>
    <row r="46582">
      <c r="D46582" s="10"/>
      <c r="E46582" s="10"/>
      <c r="G46582" s="81"/>
      <c r="AU46582" s="25"/>
    </row>
    <row r="46583">
      <c r="D46583" s="10"/>
      <c r="E46583" s="10"/>
      <c r="G46583" s="81"/>
      <c r="AU46583" s="25"/>
    </row>
    <row r="46584">
      <c r="D46584" s="10"/>
      <c r="E46584" s="10"/>
      <c r="G46584" s="81"/>
      <c r="AU46584" s="25"/>
    </row>
    <row r="46585">
      <c r="D46585" s="10"/>
      <c r="E46585" s="10"/>
      <c r="G46585" s="81"/>
      <c r="AU46585" s="25"/>
    </row>
    <row r="46586">
      <c r="D46586" s="10"/>
      <c r="E46586" s="10"/>
      <c r="G46586" s="81"/>
      <c r="AU46586" s="25"/>
    </row>
    <row r="46587">
      <c r="D46587" s="10"/>
      <c r="E46587" s="10"/>
      <c r="G46587" s="81"/>
      <c r="AU46587" s="25"/>
    </row>
    <row r="46588">
      <c r="D46588" s="10"/>
      <c r="E46588" s="10"/>
      <c r="G46588" s="81"/>
      <c r="AU46588" s="25"/>
    </row>
    <row r="46589">
      <c r="D46589" s="10"/>
      <c r="E46589" s="10"/>
      <c r="G46589" s="81"/>
      <c r="AU46589" s="25"/>
    </row>
    <row r="46590">
      <c r="D46590" s="10"/>
      <c r="E46590" s="10"/>
      <c r="G46590" s="81"/>
      <c r="AU46590" s="25"/>
    </row>
    <row r="46591">
      <c r="D46591" s="10"/>
      <c r="E46591" s="10"/>
      <c r="G46591" s="81"/>
      <c r="AU46591" s="25"/>
    </row>
    <row r="46592">
      <c r="D46592" s="10"/>
      <c r="E46592" s="10"/>
      <c r="G46592" s="81"/>
      <c r="AU46592" s="25"/>
    </row>
    <row r="46593">
      <c r="D46593" s="10"/>
      <c r="E46593" s="10"/>
      <c r="G46593" s="81"/>
      <c r="AU46593" s="25"/>
    </row>
    <row r="46594">
      <c r="D46594" s="10"/>
      <c r="E46594" s="10"/>
      <c r="G46594" s="81"/>
      <c r="AU46594" s="25"/>
    </row>
    <row r="46595">
      <c r="D46595" s="10"/>
      <c r="E46595" s="10"/>
      <c r="G46595" s="81"/>
      <c r="AU46595" s="25"/>
    </row>
    <row r="46596">
      <c r="D46596" s="10"/>
      <c r="E46596" s="10"/>
      <c r="G46596" s="81"/>
      <c r="AU46596" s="25"/>
    </row>
    <row r="46597">
      <c r="D46597" s="10"/>
      <c r="E46597" s="10"/>
      <c r="G46597" s="81"/>
      <c r="AU46597" s="25"/>
    </row>
    <row r="46598">
      <c r="D46598" s="10"/>
      <c r="E46598" s="10"/>
      <c r="G46598" s="81"/>
      <c r="AU46598" s="25"/>
    </row>
    <row r="46599">
      <c r="D46599" s="10"/>
      <c r="E46599" s="10"/>
      <c r="G46599" s="81"/>
      <c r="AU46599" s="25"/>
    </row>
    <row r="46600">
      <c r="D46600" s="10"/>
      <c r="E46600" s="10"/>
      <c r="G46600" s="81"/>
      <c r="AU46600" s="25"/>
    </row>
    <row r="46601">
      <c r="D46601" s="10"/>
      <c r="E46601" s="10"/>
      <c r="G46601" s="81"/>
      <c r="AU46601" s="25"/>
    </row>
    <row r="46602">
      <c r="D46602" s="10"/>
      <c r="E46602" s="10"/>
      <c r="G46602" s="81"/>
      <c r="AU46602" s="25"/>
    </row>
    <row r="46603">
      <c r="D46603" s="10"/>
      <c r="E46603" s="10"/>
      <c r="G46603" s="81"/>
      <c r="AU46603" s="25"/>
    </row>
    <row r="46604">
      <c r="D46604" s="10"/>
      <c r="E46604" s="10"/>
      <c r="G46604" s="81"/>
      <c r="AU46604" s="25"/>
    </row>
    <row r="46605">
      <c r="D46605" s="10"/>
      <c r="E46605" s="10"/>
      <c r="G46605" s="81"/>
      <c r="AU46605" s="25"/>
    </row>
    <row r="46606">
      <c r="D46606" s="10"/>
      <c r="E46606" s="10"/>
      <c r="G46606" s="81"/>
      <c r="AU46606" s="25"/>
    </row>
    <row r="46607">
      <c r="D46607" s="10"/>
      <c r="E46607" s="10"/>
      <c r="G46607" s="81"/>
      <c r="AU46607" s="25"/>
    </row>
    <row r="46608">
      <c r="D46608" s="10"/>
      <c r="E46608" s="10"/>
      <c r="G46608" s="81"/>
      <c r="AU46608" s="25"/>
    </row>
    <row r="46609">
      <c r="D46609" s="10"/>
      <c r="E46609" s="10"/>
      <c r="G46609" s="81"/>
      <c r="AU46609" s="25"/>
    </row>
    <row r="46610">
      <c r="D46610" s="10"/>
      <c r="E46610" s="10"/>
      <c r="G46610" s="81"/>
      <c r="AU46610" s="25"/>
    </row>
    <row r="46611">
      <c r="D46611" s="10"/>
      <c r="E46611" s="10"/>
      <c r="G46611" s="81"/>
      <c r="AU46611" s="25"/>
    </row>
    <row r="46612">
      <c r="D46612" s="10"/>
      <c r="E46612" s="10"/>
      <c r="G46612" s="81"/>
      <c r="AU46612" s="25"/>
    </row>
    <row r="46613">
      <c r="D46613" s="10"/>
      <c r="E46613" s="10"/>
      <c r="G46613" s="81"/>
      <c r="AU46613" s="25"/>
    </row>
    <row r="46614">
      <c r="D46614" s="10"/>
      <c r="E46614" s="10"/>
      <c r="G46614" s="81"/>
      <c r="AU46614" s="25"/>
    </row>
    <row r="46615">
      <c r="D46615" s="10"/>
      <c r="E46615" s="10"/>
      <c r="G46615" s="81"/>
      <c r="AU46615" s="25"/>
    </row>
    <row r="46616">
      <c r="D46616" s="10"/>
      <c r="E46616" s="10"/>
      <c r="G46616" s="81"/>
      <c r="AU46616" s="25"/>
    </row>
    <row r="46617">
      <c r="D46617" s="10"/>
      <c r="E46617" s="10"/>
      <c r="G46617" s="81"/>
      <c r="AU46617" s="25"/>
    </row>
    <row r="46618">
      <c r="D46618" s="10"/>
      <c r="E46618" s="10"/>
      <c r="G46618" s="81"/>
      <c r="AU46618" s="25"/>
    </row>
    <row r="46619">
      <c r="D46619" s="10"/>
      <c r="E46619" s="10"/>
      <c r="G46619" s="81"/>
      <c r="AU46619" s="25"/>
    </row>
    <row r="46620">
      <c r="D46620" s="10"/>
      <c r="E46620" s="10"/>
      <c r="G46620" s="81"/>
      <c r="AU46620" s="25"/>
    </row>
    <row r="46621">
      <c r="D46621" s="10"/>
      <c r="E46621" s="10"/>
      <c r="G46621" s="81"/>
      <c r="AU46621" s="25"/>
    </row>
    <row r="46622">
      <c r="D46622" s="10"/>
      <c r="E46622" s="10"/>
      <c r="G46622" s="81"/>
      <c r="AU46622" s="25"/>
    </row>
    <row r="46623">
      <c r="D46623" s="10"/>
      <c r="E46623" s="10"/>
      <c r="G46623" s="81"/>
      <c r="AU46623" s="25"/>
    </row>
    <row r="46624">
      <c r="D46624" s="10"/>
      <c r="E46624" s="10"/>
      <c r="G46624" s="81"/>
      <c r="AU46624" s="25"/>
    </row>
    <row r="46625">
      <c r="D46625" s="10"/>
      <c r="E46625" s="10"/>
      <c r="G46625" s="81"/>
      <c r="AU46625" s="25"/>
    </row>
    <row r="46626">
      <c r="D46626" s="10"/>
      <c r="E46626" s="10"/>
      <c r="G46626" s="81"/>
      <c r="AU46626" s="25"/>
    </row>
    <row r="46627">
      <c r="D46627" s="10"/>
      <c r="E46627" s="10"/>
      <c r="G46627" s="81"/>
      <c r="AU46627" s="25"/>
    </row>
    <row r="46628">
      <c r="D46628" s="10"/>
      <c r="E46628" s="10"/>
      <c r="G46628" s="81"/>
      <c r="AU46628" s="25"/>
    </row>
    <row r="46629">
      <c r="D46629" s="10"/>
      <c r="E46629" s="10"/>
      <c r="G46629" s="81"/>
      <c r="AU46629" s="25"/>
    </row>
    <row r="46630">
      <c r="D46630" s="10"/>
      <c r="E46630" s="10"/>
      <c r="G46630" s="81"/>
      <c r="AU46630" s="25"/>
    </row>
    <row r="46631">
      <c r="D46631" s="10"/>
      <c r="E46631" s="10"/>
      <c r="G46631" s="81"/>
      <c r="AU46631" s="25"/>
    </row>
    <row r="46632">
      <c r="D46632" s="10"/>
      <c r="E46632" s="10"/>
      <c r="G46632" s="81"/>
      <c r="AU46632" s="25"/>
    </row>
    <row r="46633">
      <c r="D46633" s="10"/>
      <c r="E46633" s="10"/>
      <c r="G46633" s="81"/>
      <c r="AU46633" s="25"/>
    </row>
    <row r="46634">
      <c r="D46634" s="10"/>
      <c r="E46634" s="10"/>
      <c r="G46634" s="81"/>
      <c r="AU46634" s="25"/>
    </row>
    <row r="46635">
      <c r="D46635" s="10"/>
      <c r="E46635" s="10"/>
      <c r="G46635" s="81"/>
      <c r="AU46635" s="25"/>
    </row>
    <row r="46636">
      <c r="D46636" s="10"/>
      <c r="E46636" s="10"/>
      <c r="G46636" s="81"/>
      <c r="AU46636" s="25"/>
    </row>
    <row r="46637">
      <c r="D46637" s="10"/>
      <c r="E46637" s="10"/>
      <c r="G46637" s="81"/>
      <c r="AU46637" s="25"/>
    </row>
    <row r="46638">
      <c r="D46638" s="10"/>
      <c r="E46638" s="10"/>
      <c r="G46638" s="81"/>
      <c r="AU46638" s="25"/>
    </row>
    <row r="46639">
      <c r="D46639" s="10"/>
      <c r="E46639" s="10"/>
      <c r="G46639" s="81"/>
      <c r="AU46639" s="25"/>
    </row>
    <row r="46640">
      <c r="D46640" s="10"/>
      <c r="E46640" s="10"/>
      <c r="G46640" s="81"/>
      <c r="AU46640" s="25"/>
    </row>
    <row r="46641">
      <c r="D46641" s="10"/>
      <c r="E46641" s="10"/>
      <c r="G46641" s="81"/>
      <c r="AU46641" s="25"/>
    </row>
    <row r="46642">
      <c r="D46642" s="10"/>
      <c r="E46642" s="10"/>
      <c r="G46642" s="81"/>
      <c r="AU46642" s="25"/>
    </row>
    <row r="46643">
      <c r="D46643" s="10"/>
      <c r="E46643" s="10"/>
      <c r="G46643" s="81"/>
      <c r="AU46643" s="25"/>
    </row>
    <row r="46644">
      <c r="D46644" s="10"/>
      <c r="E46644" s="10"/>
      <c r="G46644" s="81"/>
      <c r="AU46644" s="25"/>
    </row>
    <row r="46645">
      <c r="D46645" s="10"/>
      <c r="E46645" s="10"/>
      <c r="G46645" s="81"/>
      <c r="AU46645" s="25"/>
    </row>
    <row r="46646">
      <c r="D46646" s="10"/>
      <c r="E46646" s="10"/>
      <c r="G46646" s="81"/>
      <c r="AU46646" s="25"/>
    </row>
    <row r="46647">
      <c r="D46647" s="10"/>
      <c r="E46647" s="10"/>
      <c r="G46647" s="81"/>
      <c r="AU46647" s="25"/>
    </row>
    <row r="46648">
      <c r="D46648" s="10"/>
      <c r="E46648" s="10"/>
      <c r="G46648" s="81"/>
      <c r="AU46648" s="25"/>
    </row>
    <row r="46649">
      <c r="D46649" s="10"/>
      <c r="E46649" s="10"/>
      <c r="G46649" s="81"/>
      <c r="AU46649" s="25"/>
    </row>
    <row r="46650">
      <c r="D46650" s="10"/>
      <c r="E46650" s="10"/>
      <c r="G46650" s="81"/>
      <c r="AU46650" s="25"/>
    </row>
    <row r="46651">
      <c r="D46651" s="10"/>
      <c r="E46651" s="10"/>
      <c r="G46651" s="81"/>
      <c r="AU46651" s="25"/>
    </row>
    <row r="46652">
      <c r="D46652" s="10"/>
      <c r="E46652" s="10"/>
      <c r="G46652" s="81"/>
      <c r="AU46652" s="25"/>
    </row>
    <row r="46653">
      <c r="D46653" s="10"/>
      <c r="E46653" s="10"/>
      <c r="G46653" s="81"/>
      <c r="AU46653" s="25"/>
    </row>
    <row r="46654">
      <c r="D46654" s="10"/>
      <c r="E46654" s="10"/>
      <c r="G46654" s="81"/>
      <c r="AU46654" s="25"/>
    </row>
    <row r="46655">
      <c r="D46655" s="10"/>
      <c r="E46655" s="10"/>
      <c r="G46655" s="81"/>
      <c r="AU46655" s="25"/>
    </row>
    <row r="46656">
      <c r="D46656" s="10"/>
      <c r="E46656" s="10"/>
      <c r="G46656" s="81"/>
      <c r="AU46656" s="25"/>
    </row>
    <row r="46657">
      <c r="D46657" s="10"/>
      <c r="E46657" s="10"/>
      <c r="G46657" s="81"/>
      <c r="AU46657" s="25"/>
    </row>
    <row r="46658">
      <c r="D46658" s="10"/>
      <c r="E46658" s="10"/>
      <c r="G46658" s="81"/>
      <c r="AU46658" s="25"/>
    </row>
    <row r="46659">
      <c r="D46659" s="10"/>
      <c r="E46659" s="10"/>
      <c r="G46659" s="81"/>
      <c r="AU46659" s="25"/>
    </row>
    <row r="46660">
      <c r="D46660" s="10"/>
      <c r="E46660" s="10"/>
      <c r="G46660" s="81"/>
      <c r="AU46660" s="25"/>
    </row>
    <row r="46661">
      <c r="D46661" s="10"/>
      <c r="E46661" s="10"/>
      <c r="G46661" s="81"/>
      <c r="AU46661" s="25"/>
    </row>
    <row r="46662">
      <c r="D46662" s="10"/>
      <c r="E46662" s="10"/>
      <c r="G46662" s="81"/>
      <c r="AU46662" s="25"/>
    </row>
    <row r="46663">
      <c r="D46663" s="10"/>
      <c r="E46663" s="10"/>
      <c r="G46663" s="81"/>
      <c r="AU46663" s="25"/>
    </row>
    <row r="46664">
      <c r="D46664" s="10"/>
      <c r="E46664" s="10"/>
      <c r="G46664" s="81"/>
      <c r="AU46664" s="25"/>
    </row>
    <row r="46665">
      <c r="D46665" s="10"/>
      <c r="E46665" s="10"/>
      <c r="G46665" s="81"/>
      <c r="AU46665" s="25"/>
    </row>
    <row r="46666">
      <c r="D46666" s="10"/>
      <c r="E46666" s="10"/>
      <c r="G46666" s="81"/>
      <c r="AU46666" s="25"/>
    </row>
    <row r="46667">
      <c r="D46667" s="10"/>
      <c r="E46667" s="10"/>
      <c r="G46667" s="81"/>
      <c r="AU46667" s="25"/>
    </row>
    <row r="46668">
      <c r="D46668" s="10"/>
      <c r="E46668" s="10"/>
      <c r="G46668" s="81"/>
      <c r="AU46668" s="25"/>
    </row>
    <row r="46669">
      <c r="D46669" s="10"/>
      <c r="E46669" s="10"/>
      <c r="G46669" s="81"/>
      <c r="AU46669" s="25"/>
    </row>
    <row r="46670">
      <c r="D46670" s="10"/>
      <c r="E46670" s="10"/>
      <c r="G46670" s="81"/>
      <c r="AU46670" s="25"/>
    </row>
    <row r="46671">
      <c r="D46671" s="10"/>
      <c r="E46671" s="10"/>
      <c r="G46671" s="81"/>
      <c r="AU46671" s="25"/>
    </row>
    <row r="46672">
      <c r="D46672" s="10"/>
      <c r="E46672" s="10"/>
      <c r="G46672" s="81"/>
      <c r="AU46672" s="25"/>
    </row>
    <row r="46673">
      <c r="D46673" s="10"/>
      <c r="E46673" s="10"/>
      <c r="G46673" s="81"/>
      <c r="AU46673" s="25"/>
    </row>
    <row r="46674">
      <c r="D46674" s="10"/>
      <c r="E46674" s="10"/>
      <c r="G46674" s="81"/>
      <c r="AU46674" s="25"/>
    </row>
    <row r="46675">
      <c r="D46675" s="10"/>
      <c r="E46675" s="10"/>
      <c r="G46675" s="81"/>
      <c r="AU46675" s="25"/>
    </row>
    <row r="46676">
      <c r="D46676" s="10"/>
      <c r="E46676" s="10"/>
      <c r="G46676" s="81"/>
      <c r="AU46676" s="25"/>
    </row>
    <row r="46677">
      <c r="D46677" s="10"/>
      <c r="E46677" s="10"/>
      <c r="G46677" s="81"/>
      <c r="AU46677" s="25"/>
    </row>
    <row r="46678">
      <c r="D46678" s="10"/>
      <c r="E46678" s="10"/>
      <c r="G46678" s="81"/>
      <c r="AU46678" s="25"/>
    </row>
    <row r="46679">
      <c r="D46679" s="10"/>
      <c r="E46679" s="10"/>
      <c r="G46679" s="81"/>
      <c r="AU46679" s="25"/>
    </row>
    <row r="46680">
      <c r="D46680" s="10"/>
      <c r="E46680" s="10"/>
      <c r="G46680" s="81"/>
      <c r="AU46680" s="25"/>
    </row>
    <row r="46681">
      <c r="D46681" s="10"/>
      <c r="E46681" s="10"/>
      <c r="G46681" s="81"/>
      <c r="AU46681" s="25"/>
    </row>
    <row r="46682">
      <c r="D46682" s="10"/>
      <c r="E46682" s="10"/>
      <c r="G46682" s="81"/>
      <c r="AU46682" s="25"/>
    </row>
    <row r="46683">
      <c r="D46683" s="10"/>
      <c r="E46683" s="10"/>
      <c r="G46683" s="81"/>
      <c r="AU46683" s="25"/>
    </row>
    <row r="46684">
      <c r="D46684" s="10"/>
      <c r="E46684" s="10"/>
      <c r="G46684" s="81"/>
      <c r="AU46684" s="25"/>
    </row>
    <row r="46685">
      <c r="D46685" s="10"/>
      <c r="E46685" s="10"/>
      <c r="G46685" s="81"/>
      <c r="AU46685" s="25"/>
    </row>
    <row r="46686">
      <c r="D46686" s="10"/>
      <c r="E46686" s="10"/>
      <c r="G46686" s="81"/>
      <c r="AU46686" s="25"/>
    </row>
    <row r="46687">
      <c r="D46687" s="10"/>
      <c r="E46687" s="10"/>
      <c r="G46687" s="81"/>
      <c r="AU46687" s="25"/>
    </row>
    <row r="46688">
      <c r="D46688" s="10"/>
      <c r="E46688" s="10"/>
      <c r="G46688" s="81"/>
      <c r="AU46688" s="25"/>
    </row>
    <row r="46689">
      <c r="D46689" s="10"/>
      <c r="E46689" s="10"/>
      <c r="G46689" s="81"/>
      <c r="AU46689" s="25"/>
    </row>
    <row r="46690">
      <c r="D46690" s="10"/>
      <c r="E46690" s="10"/>
      <c r="G46690" s="81"/>
      <c r="AU46690" s="25"/>
    </row>
    <row r="46691">
      <c r="D46691" s="10"/>
      <c r="E46691" s="10"/>
      <c r="G46691" s="81"/>
      <c r="AU46691" s="25"/>
    </row>
    <row r="46692">
      <c r="D46692" s="10"/>
      <c r="E46692" s="10"/>
      <c r="G46692" s="81"/>
      <c r="AU46692" s="25"/>
    </row>
    <row r="46693">
      <c r="D46693" s="10"/>
      <c r="E46693" s="10"/>
      <c r="G46693" s="81"/>
      <c r="AU46693" s="25"/>
    </row>
    <row r="46694">
      <c r="D46694" s="10"/>
      <c r="E46694" s="10"/>
      <c r="G46694" s="81"/>
      <c r="AU46694" s="25"/>
    </row>
    <row r="46695">
      <c r="D46695" s="10"/>
      <c r="E46695" s="10"/>
      <c r="G46695" s="81"/>
      <c r="AU46695" s="25"/>
    </row>
    <row r="46696">
      <c r="D46696" s="10"/>
      <c r="E46696" s="10"/>
      <c r="G46696" s="81"/>
      <c r="AU46696" s="25"/>
    </row>
    <row r="46697">
      <c r="D46697" s="10"/>
      <c r="E46697" s="10"/>
      <c r="G46697" s="81"/>
      <c r="AU46697" s="25"/>
    </row>
    <row r="46698">
      <c r="D46698" s="10"/>
      <c r="E46698" s="10"/>
      <c r="G46698" s="81"/>
      <c r="AU46698" s="25"/>
    </row>
    <row r="46699">
      <c r="D46699" s="10"/>
      <c r="E46699" s="10"/>
      <c r="G46699" s="81"/>
      <c r="AU46699" s="25"/>
    </row>
    <row r="46700">
      <c r="D46700" s="10"/>
      <c r="E46700" s="10"/>
      <c r="G46700" s="81"/>
      <c r="AU46700" s="25"/>
    </row>
    <row r="46701">
      <c r="D46701" s="10"/>
      <c r="E46701" s="10"/>
      <c r="G46701" s="81"/>
      <c r="AU46701" s="25"/>
    </row>
    <row r="46702">
      <c r="D46702" s="10"/>
      <c r="E46702" s="10"/>
      <c r="G46702" s="81"/>
      <c r="AU46702" s="25"/>
    </row>
    <row r="46703">
      <c r="D46703" s="10"/>
      <c r="E46703" s="10"/>
      <c r="G46703" s="81"/>
      <c r="AU46703" s="25"/>
    </row>
    <row r="46704">
      <c r="D46704" s="10"/>
      <c r="E46704" s="10"/>
      <c r="G46704" s="81"/>
      <c r="AU46704" s="25"/>
    </row>
    <row r="46705">
      <c r="D46705" s="10"/>
      <c r="E46705" s="10"/>
      <c r="G46705" s="81"/>
      <c r="AU46705" s="25"/>
    </row>
    <row r="46706">
      <c r="D46706" s="10"/>
      <c r="E46706" s="10"/>
      <c r="G46706" s="81"/>
      <c r="AU46706" s="25"/>
    </row>
    <row r="46707">
      <c r="D46707" s="10"/>
      <c r="E46707" s="10"/>
      <c r="G46707" s="81"/>
      <c r="AU46707" s="25"/>
    </row>
    <row r="46708">
      <c r="D46708" s="10"/>
      <c r="E46708" s="10"/>
      <c r="G46708" s="81"/>
      <c r="AU46708" s="25"/>
    </row>
    <row r="46709">
      <c r="D46709" s="10"/>
      <c r="E46709" s="10"/>
      <c r="G46709" s="81"/>
      <c r="AU46709" s="25"/>
    </row>
    <row r="46710">
      <c r="D46710" s="10"/>
      <c r="E46710" s="10"/>
      <c r="G46710" s="81"/>
      <c r="AU46710" s="25"/>
    </row>
    <row r="46711">
      <c r="D46711" s="10"/>
      <c r="E46711" s="10"/>
      <c r="G46711" s="81"/>
      <c r="AU46711" s="25"/>
    </row>
    <row r="46712">
      <c r="D46712" s="10"/>
      <c r="E46712" s="10"/>
      <c r="G46712" s="81"/>
      <c r="AU46712" s="25"/>
    </row>
    <row r="46713">
      <c r="D46713" s="10"/>
      <c r="E46713" s="10"/>
      <c r="G46713" s="81"/>
      <c r="AU46713" s="25"/>
    </row>
    <row r="46714">
      <c r="D46714" s="10"/>
      <c r="E46714" s="10"/>
      <c r="G46714" s="81"/>
      <c r="AU46714" s="25"/>
    </row>
    <row r="46715">
      <c r="D46715" s="10"/>
      <c r="E46715" s="10"/>
      <c r="G46715" s="81"/>
      <c r="AU46715" s="25"/>
    </row>
    <row r="46716">
      <c r="D46716" s="10"/>
      <c r="E46716" s="10"/>
      <c r="G46716" s="81"/>
      <c r="AU46716" s="25"/>
    </row>
    <row r="46717">
      <c r="D46717" s="10"/>
      <c r="E46717" s="10"/>
      <c r="G46717" s="81"/>
      <c r="AU46717" s="25"/>
    </row>
    <row r="46718">
      <c r="D46718" s="10"/>
      <c r="E46718" s="10"/>
      <c r="G46718" s="81"/>
      <c r="AU46718" s="25"/>
    </row>
    <row r="46719">
      <c r="D46719" s="10"/>
      <c r="E46719" s="10"/>
      <c r="G46719" s="81"/>
      <c r="AU46719" s="25"/>
    </row>
    <row r="46720">
      <c r="D46720" s="10"/>
      <c r="E46720" s="10"/>
      <c r="G46720" s="81"/>
      <c r="AU46720" s="25"/>
    </row>
    <row r="46721">
      <c r="D46721" s="10"/>
      <c r="E46721" s="10"/>
      <c r="G46721" s="81"/>
      <c r="AU46721" s="25"/>
    </row>
    <row r="46722">
      <c r="D46722" s="10"/>
      <c r="E46722" s="10"/>
      <c r="G46722" s="81"/>
      <c r="AU46722" s="25"/>
    </row>
    <row r="46723">
      <c r="D46723" s="10"/>
      <c r="E46723" s="10"/>
      <c r="G46723" s="81"/>
      <c r="AU46723" s="25"/>
    </row>
    <row r="46724">
      <c r="D46724" s="10"/>
      <c r="E46724" s="10"/>
      <c r="G46724" s="81"/>
      <c r="AU46724" s="25"/>
    </row>
    <row r="46725">
      <c r="D46725" s="10"/>
      <c r="E46725" s="10"/>
      <c r="G46725" s="81"/>
      <c r="AU46725" s="25"/>
    </row>
    <row r="46726">
      <c r="D46726" s="10"/>
      <c r="E46726" s="10"/>
      <c r="G46726" s="81"/>
      <c r="AU46726" s="25"/>
    </row>
    <row r="46727">
      <c r="D46727" s="10"/>
      <c r="E46727" s="10"/>
      <c r="G46727" s="81"/>
      <c r="AU46727" s="25"/>
    </row>
    <row r="46728">
      <c r="D46728" s="10"/>
      <c r="E46728" s="10"/>
      <c r="G46728" s="81"/>
      <c r="AU46728" s="25"/>
    </row>
    <row r="46729">
      <c r="D46729" s="10"/>
      <c r="E46729" s="10"/>
      <c r="G46729" s="81"/>
      <c r="AU46729" s="25"/>
    </row>
    <row r="46730">
      <c r="D46730" s="10"/>
      <c r="E46730" s="10"/>
      <c r="G46730" s="81"/>
      <c r="AU46730" s="25"/>
    </row>
    <row r="46731">
      <c r="D46731" s="10"/>
      <c r="E46731" s="10"/>
      <c r="G46731" s="81"/>
      <c r="AU46731" s="25"/>
    </row>
    <row r="46732">
      <c r="D46732" s="10"/>
      <c r="E46732" s="10"/>
      <c r="G46732" s="81"/>
      <c r="AU46732" s="25"/>
    </row>
    <row r="46733">
      <c r="D46733" s="10"/>
      <c r="E46733" s="10"/>
      <c r="G46733" s="81"/>
      <c r="AU46733" s="25"/>
    </row>
    <row r="46734">
      <c r="D46734" s="10"/>
      <c r="E46734" s="10"/>
      <c r="G46734" s="81"/>
      <c r="AU46734" s="25"/>
    </row>
    <row r="46735">
      <c r="D46735" s="10"/>
      <c r="E46735" s="10"/>
      <c r="G46735" s="81"/>
      <c r="AU46735" s="25"/>
    </row>
    <row r="46736">
      <c r="D46736" s="10"/>
      <c r="E46736" s="10"/>
      <c r="G46736" s="81"/>
      <c r="AU46736" s="25"/>
    </row>
    <row r="46737">
      <c r="D46737" s="10"/>
      <c r="E46737" s="10"/>
      <c r="G46737" s="81"/>
      <c r="AU46737" s="25"/>
    </row>
    <row r="46738">
      <c r="D46738" s="10"/>
      <c r="E46738" s="10"/>
      <c r="G46738" s="81"/>
      <c r="AU46738" s="25"/>
    </row>
    <row r="46739">
      <c r="D46739" s="10"/>
      <c r="E46739" s="10"/>
      <c r="G46739" s="81"/>
      <c r="AU46739" s="25"/>
    </row>
    <row r="46740">
      <c r="D46740" s="10"/>
      <c r="E46740" s="10"/>
      <c r="G46740" s="81"/>
      <c r="AU46740" s="25"/>
    </row>
    <row r="46741">
      <c r="D46741" s="10"/>
      <c r="E46741" s="10"/>
      <c r="G46741" s="81"/>
      <c r="AU46741" s="25"/>
    </row>
    <row r="46742">
      <c r="D46742" s="10"/>
      <c r="E46742" s="10"/>
      <c r="G46742" s="81"/>
      <c r="AU46742" s="25"/>
    </row>
    <row r="46743">
      <c r="D46743" s="10"/>
      <c r="E46743" s="10"/>
      <c r="G46743" s="81"/>
      <c r="AU46743" s="25"/>
    </row>
    <row r="46744">
      <c r="D46744" s="10"/>
      <c r="E46744" s="10"/>
      <c r="G46744" s="81"/>
      <c r="AU46744" s="25"/>
    </row>
    <row r="46745">
      <c r="D46745" s="10"/>
      <c r="E46745" s="10"/>
      <c r="G46745" s="81"/>
      <c r="AU46745" s="25"/>
    </row>
    <row r="46746">
      <c r="D46746" s="10"/>
      <c r="E46746" s="10"/>
      <c r="G46746" s="81"/>
      <c r="AU46746" s="25"/>
    </row>
    <row r="46747">
      <c r="D46747" s="10"/>
      <c r="E46747" s="10"/>
      <c r="G46747" s="81"/>
      <c r="AU46747" s="25"/>
    </row>
    <row r="46748">
      <c r="D46748" s="10"/>
      <c r="E46748" s="10"/>
      <c r="G46748" s="81"/>
      <c r="AU46748" s="25"/>
    </row>
    <row r="46749">
      <c r="D46749" s="10"/>
      <c r="E46749" s="10"/>
      <c r="G46749" s="81"/>
      <c r="AU46749" s="25"/>
    </row>
    <row r="46750">
      <c r="D46750" s="10"/>
      <c r="E46750" s="10"/>
      <c r="G46750" s="81"/>
      <c r="AU46750" s="25"/>
    </row>
    <row r="46751">
      <c r="D46751" s="10"/>
      <c r="E46751" s="10"/>
      <c r="G46751" s="81"/>
      <c r="AU46751" s="25"/>
    </row>
    <row r="46752">
      <c r="D46752" s="10"/>
      <c r="E46752" s="10"/>
      <c r="G46752" s="81"/>
      <c r="AU46752" s="25"/>
    </row>
    <row r="46753">
      <c r="D46753" s="10"/>
      <c r="E46753" s="10"/>
      <c r="G46753" s="81"/>
      <c r="AU46753" s="25"/>
    </row>
    <row r="46754">
      <c r="D46754" s="10"/>
      <c r="E46754" s="10"/>
      <c r="G46754" s="81"/>
      <c r="AU46754" s="25"/>
    </row>
    <row r="46755">
      <c r="D46755" s="10"/>
      <c r="E46755" s="10"/>
      <c r="G46755" s="81"/>
      <c r="AU46755" s="25"/>
    </row>
    <row r="46756">
      <c r="D46756" s="10"/>
      <c r="E46756" s="10"/>
      <c r="G46756" s="81"/>
      <c r="AU46756" s="25"/>
    </row>
    <row r="46757">
      <c r="D46757" s="10"/>
      <c r="E46757" s="10"/>
      <c r="G46757" s="81"/>
      <c r="AU46757" s="25"/>
    </row>
    <row r="46758">
      <c r="D46758" s="10"/>
      <c r="E46758" s="10"/>
      <c r="G46758" s="81"/>
      <c r="AU46758" s="25"/>
    </row>
    <row r="46759">
      <c r="D46759" s="10"/>
      <c r="E46759" s="10"/>
      <c r="G46759" s="81"/>
      <c r="AU46759" s="25"/>
    </row>
    <row r="46760">
      <c r="D46760" s="10"/>
      <c r="E46760" s="10"/>
      <c r="G46760" s="81"/>
      <c r="AU46760" s="25"/>
    </row>
    <row r="46761">
      <c r="D46761" s="10"/>
      <c r="E46761" s="10"/>
      <c r="G46761" s="81"/>
      <c r="AU46761" s="25"/>
    </row>
    <row r="46762">
      <c r="D46762" s="10"/>
      <c r="E46762" s="10"/>
      <c r="G46762" s="81"/>
      <c r="AU46762" s="25"/>
    </row>
    <row r="46763">
      <c r="D46763" s="10"/>
      <c r="E46763" s="10"/>
      <c r="G46763" s="81"/>
      <c r="AU46763" s="25"/>
    </row>
    <row r="46764">
      <c r="D46764" s="10"/>
      <c r="E46764" s="10"/>
      <c r="G46764" s="81"/>
      <c r="AU46764" s="25"/>
    </row>
    <row r="46765">
      <c r="D46765" s="10"/>
      <c r="E46765" s="10"/>
      <c r="G46765" s="81"/>
      <c r="AU46765" s="25"/>
    </row>
    <row r="46766">
      <c r="D46766" s="10"/>
      <c r="E46766" s="10"/>
      <c r="G46766" s="81"/>
      <c r="AU46766" s="25"/>
    </row>
    <row r="46767">
      <c r="D46767" s="10"/>
      <c r="E46767" s="10"/>
      <c r="G46767" s="81"/>
      <c r="AU46767" s="25"/>
    </row>
    <row r="46768">
      <c r="D46768" s="10"/>
      <c r="E46768" s="10"/>
      <c r="G46768" s="81"/>
      <c r="AU46768" s="25"/>
    </row>
    <row r="46769">
      <c r="D46769" s="10"/>
      <c r="E46769" s="10"/>
      <c r="G46769" s="81"/>
      <c r="AU46769" s="25"/>
    </row>
    <row r="46770">
      <c r="D46770" s="10"/>
      <c r="E46770" s="10"/>
      <c r="G46770" s="81"/>
      <c r="AU46770" s="25"/>
    </row>
    <row r="46771">
      <c r="D46771" s="10"/>
      <c r="E46771" s="10"/>
      <c r="G46771" s="81"/>
      <c r="AU46771" s="25"/>
    </row>
    <row r="46772">
      <c r="D46772" s="10"/>
      <c r="E46772" s="10"/>
      <c r="G46772" s="81"/>
      <c r="AU46772" s="25"/>
    </row>
    <row r="46773">
      <c r="D46773" s="10"/>
      <c r="E46773" s="10"/>
      <c r="G46773" s="81"/>
      <c r="AU46773" s="25"/>
    </row>
    <row r="46774">
      <c r="D46774" s="10"/>
      <c r="E46774" s="10"/>
      <c r="G46774" s="81"/>
      <c r="AU46774" s="25"/>
    </row>
    <row r="46775">
      <c r="D46775" s="10"/>
      <c r="E46775" s="10"/>
      <c r="G46775" s="81"/>
      <c r="AU46775" s="25"/>
    </row>
    <row r="46776">
      <c r="D46776" s="10"/>
      <c r="E46776" s="10"/>
      <c r="G46776" s="81"/>
      <c r="AU46776" s="25"/>
    </row>
    <row r="46777">
      <c r="D46777" s="10"/>
      <c r="E46777" s="10"/>
      <c r="G46777" s="81"/>
      <c r="AU46777" s="25"/>
    </row>
    <row r="46778">
      <c r="D46778" s="10"/>
      <c r="E46778" s="10"/>
      <c r="G46778" s="81"/>
      <c r="AU46778" s="25"/>
    </row>
    <row r="46779">
      <c r="D46779" s="10"/>
      <c r="E46779" s="10"/>
      <c r="G46779" s="81"/>
      <c r="AU46779" s="25"/>
    </row>
    <row r="46780">
      <c r="D46780" s="10"/>
      <c r="E46780" s="10"/>
      <c r="G46780" s="81"/>
      <c r="AU46780" s="25"/>
    </row>
    <row r="46781">
      <c r="D46781" s="10"/>
      <c r="E46781" s="10"/>
      <c r="G46781" s="81"/>
      <c r="AU46781" s="25"/>
    </row>
    <row r="46782">
      <c r="D46782" s="10"/>
      <c r="E46782" s="10"/>
      <c r="G46782" s="81"/>
      <c r="AU46782" s="25"/>
    </row>
    <row r="46783">
      <c r="D46783" s="10"/>
      <c r="E46783" s="10"/>
      <c r="G46783" s="81"/>
      <c r="AU46783" s="25"/>
    </row>
    <row r="46784">
      <c r="D46784" s="10"/>
      <c r="E46784" s="10"/>
      <c r="G46784" s="81"/>
      <c r="AU46784" s="25"/>
    </row>
    <row r="46785">
      <c r="D46785" s="10"/>
      <c r="E46785" s="10"/>
      <c r="G46785" s="81"/>
      <c r="AU46785" s="25"/>
    </row>
    <row r="46786">
      <c r="D46786" s="10"/>
      <c r="E46786" s="10"/>
      <c r="G46786" s="81"/>
      <c r="AU46786" s="25"/>
    </row>
    <row r="46787">
      <c r="D46787" s="10"/>
      <c r="E46787" s="10"/>
      <c r="G46787" s="81"/>
      <c r="AU46787" s="25"/>
    </row>
    <row r="46788">
      <c r="D46788" s="10"/>
      <c r="E46788" s="10"/>
      <c r="G46788" s="81"/>
      <c r="AU46788" s="25"/>
    </row>
    <row r="46789">
      <c r="D46789" s="10"/>
      <c r="E46789" s="10"/>
      <c r="G46789" s="81"/>
      <c r="AU46789" s="25"/>
    </row>
    <row r="46790">
      <c r="D46790" s="10"/>
      <c r="E46790" s="10"/>
      <c r="G46790" s="81"/>
      <c r="AU46790" s="25"/>
    </row>
    <row r="46791">
      <c r="D46791" s="10"/>
      <c r="E46791" s="10"/>
      <c r="G46791" s="81"/>
      <c r="AU46791" s="25"/>
    </row>
    <row r="46792">
      <c r="D46792" s="10"/>
      <c r="E46792" s="10"/>
      <c r="G46792" s="81"/>
      <c r="AU46792" s="25"/>
    </row>
    <row r="46793">
      <c r="D46793" s="10"/>
      <c r="E46793" s="10"/>
      <c r="G46793" s="81"/>
      <c r="AU46793" s="25"/>
    </row>
    <row r="46794">
      <c r="D46794" s="10"/>
      <c r="E46794" s="10"/>
      <c r="G46794" s="81"/>
      <c r="AU46794" s="25"/>
    </row>
    <row r="46795">
      <c r="D46795" s="10"/>
      <c r="E46795" s="10"/>
      <c r="G46795" s="81"/>
      <c r="AU46795" s="25"/>
    </row>
    <row r="46796">
      <c r="D46796" s="10"/>
      <c r="E46796" s="10"/>
      <c r="G46796" s="81"/>
      <c r="AU46796" s="25"/>
    </row>
    <row r="46797">
      <c r="D46797" s="10"/>
      <c r="E46797" s="10"/>
      <c r="G46797" s="81"/>
      <c r="AU46797" s="25"/>
    </row>
    <row r="46798">
      <c r="D46798" s="10"/>
      <c r="E46798" s="10"/>
      <c r="G46798" s="81"/>
      <c r="AU46798" s="25"/>
    </row>
    <row r="46799">
      <c r="D46799" s="10"/>
      <c r="E46799" s="10"/>
      <c r="G46799" s="81"/>
      <c r="AU46799" s="25"/>
    </row>
    <row r="46800">
      <c r="D46800" s="10"/>
      <c r="E46800" s="10"/>
      <c r="G46800" s="81"/>
      <c r="AU46800" s="25"/>
    </row>
    <row r="46801">
      <c r="D46801" s="10"/>
      <c r="E46801" s="10"/>
      <c r="G46801" s="81"/>
      <c r="AU46801" s="25"/>
    </row>
    <row r="46802">
      <c r="D46802" s="10"/>
      <c r="E46802" s="10"/>
      <c r="G46802" s="81"/>
      <c r="AU46802" s="25"/>
    </row>
    <row r="46803">
      <c r="D46803" s="10"/>
      <c r="E46803" s="10"/>
      <c r="G46803" s="81"/>
      <c r="AU46803" s="25"/>
    </row>
    <row r="46804">
      <c r="D46804" s="10"/>
      <c r="E46804" s="10"/>
      <c r="G46804" s="81"/>
      <c r="AU46804" s="25"/>
    </row>
    <row r="46805">
      <c r="D46805" s="10"/>
      <c r="E46805" s="10"/>
      <c r="G46805" s="81"/>
      <c r="AU46805" s="25"/>
    </row>
    <row r="46806">
      <c r="D46806" s="10"/>
      <c r="E46806" s="10"/>
      <c r="G46806" s="81"/>
      <c r="AU46806" s="25"/>
    </row>
    <row r="46807">
      <c r="D46807" s="10"/>
      <c r="E46807" s="10"/>
      <c r="G46807" s="81"/>
      <c r="AU46807" s="25"/>
    </row>
    <row r="46808">
      <c r="D46808" s="10"/>
      <c r="E46808" s="10"/>
      <c r="G46808" s="81"/>
      <c r="AU46808" s="25"/>
    </row>
    <row r="46809">
      <c r="D46809" s="10"/>
      <c r="E46809" s="10"/>
      <c r="G46809" s="81"/>
      <c r="AU46809" s="25"/>
    </row>
    <row r="46810">
      <c r="D46810" s="10"/>
      <c r="E46810" s="10"/>
      <c r="G46810" s="81"/>
      <c r="AU46810" s="25"/>
    </row>
    <row r="46811">
      <c r="D46811" s="10"/>
      <c r="E46811" s="10"/>
      <c r="G46811" s="81"/>
      <c r="AU46811" s="25"/>
    </row>
    <row r="46812">
      <c r="D46812" s="10"/>
      <c r="E46812" s="10"/>
      <c r="G46812" s="81"/>
      <c r="AU46812" s="25"/>
    </row>
    <row r="46813">
      <c r="D46813" s="10"/>
      <c r="E46813" s="10"/>
      <c r="G46813" s="81"/>
      <c r="AU46813" s="25"/>
    </row>
    <row r="46814">
      <c r="D46814" s="10"/>
      <c r="E46814" s="10"/>
      <c r="G46814" s="81"/>
      <c r="AU46814" s="25"/>
    </row>
    <row r="46815">
      <c r="D46815" s="10"/>
      <c r="E46815" s="10"/>
      <c r="G46815" s="81"/>
      <c r="AU46815" s="25"/>
    </row>
    <row r="46816">
      <c r="D46816" s="10"/>
      <c r="E46816" s="10"/>
      <c r="G46816" s="81"/>
      <c r="AU46816" s="25"/>
    </row>
    <row r="46817">
      <c r="D46817" s="10"/>
      <c r="E46817" s="10"/>
      <c r="G46817" s="81"/>
      <c r="AU46817" s="25"/>
    </row>
    <row r="46818">
      <c r="D46818" s="10"/>
      <c r="E46818" s="10"/>
      <c r="G46818" s="81"/>
      <c r="AU46818" s="25"/>
    </row>
    <row r="46819">
      <c r="D46819" s="10"/>
      <c r="E46819" s="10"/>
      <c r="G46819" s="81"/>
      <c r="AU46819" s="25"/>
    </row>
    <row r="46820">
      <c r="D46820" s="10"/>
      <c r="E46820" s="10"/>
      <c r="G46820" s="81"/>
      <c r="AU46820" s="25"/>
    </row>
    <row r="46821">
      <c r="D46821" s="10"/>
      <c r="E46821" s="10"/>
      <c r="G46821" s="81"/>
      <c r="AU46821" s="25"/>
    </row>
    <row r="46822">
      <c r="D46822" s="10"/>
      <c r="E46822" s="10"/>
      <c r="G46822" s="81"/>
      <c r="AU46822" s="25"/>
    </row>
    <row r="46823">
      <c r="D46823" s="10"/>
      <c r="E46823" s="10"/>
      <c r="G46823" s="81"/>
      <c r="AU46823" s="25"/>
    </row>
    <row r="46824">
      <c r="D46824" s="10"/>
      <c r="E46824" s="10"/>
      <c r="G46824" s="81"/>
      <c r="AU46824" s="25"/>
    </row>
    <row r="46825">
      <c r="D46825" s="10"/>
      <c r="E46825" s="10"/>
      <c r="G46825" s="81"/>
      <c r="AU46825" s="25"/>
    </row>
    <row r="46826">
      <c r="D46826" s="10"/>
      <c r="E46826" s="10"/>
      <c r="G46826" s="81"/>
      <c r="AU46826" s="25"/>
    </row>
    <row r="46827">
      <c r="D46827" s="10"/>
      <c r="E46827" s="10"/>
      <c r="G46827" s="81"/>
      <c r="AU46827" s="25"/>
    </row>
    <row r="46828">
      <c r="D46828" s="10"/>
      <c r="E46828" s="10"/>
      <c r="G46828" s="81"/>
      <c r="AU46828" s="25"/>
    </row>
    <row r="46829">
      <c r="D46829" s="10"/>
      <c r="E46829" s="10"/>
      <c r="G46829" s="81"/>
      <c r="AU46829" s="25"/>
    </row>
    <row r="46830">
      <c r="D46830" s="10"/>
      <c r="E46830" s="10"/>
      <c r="G46830" s="81"/>
      <c r="AU46830" s="25"/>
    </row>
    <row r="46831">
      <c r="D46831" s="10"/>
      <c r="E46831" s="10"/>
      <c r="G46831" s="81"/>
      <c r="AU46831" s="25"/>
    </row>
    <row r="46832">
      <c r="D46832" s="10"/>
      <c r="E46832" s="10"/>
      <c r="G46832" s="81"/>
      <c r="AU46832" s="25"/>
    </row>
    <row r="46833">
      <c r="D46833" s="10"/>
      <c r="E46833" s="10"/>
      <c r="G46833" s="81"/>
      <c r="AU46833" s="25"/>
    </row>
    <row r="46834">
      <c r="D46834" s="10"/>
      <c r="E46834" s="10"/>
      <c r="G46834" s="81"/>
      <c r="AU46834" s="25"/>
    </row>
    <row r="46835">
      <c r="D46835" s="10"/>
      <c r="E46835" s="10"/>
      <c r="G46835" s="81"/>
      <c r="AU46835" s="25"/>
    </row>
    <row r="46836">
      <c r="D46836" s="10"/>
      <c r="E46836" s="10"/>
      <c r="G46836" s="81"/>
      <c r="AU46836" s="25"/>
    </row>
    <row r="46837">
      <c r="D46837" s="10"/>
      <c r="E46837" s="10"/>
      <c r="G46837" s="81"/>
      <c r="AU46837" s="25"/>
    </row>
    <row r="46838">
      <c r="D46838" s="10"/>
      <c r="E46838" s="10"/>
      <c r="G46838" s="81"/>
      <c r="AU46838" s="25"/>
    </row>
    <row r="46839">
      <c r="D46839" s="10"/>
      <c r="E46839" s="10"/>
      <c r="G46839" s="81"/>
      <c r="AU46839" s="25"/>
    </row>
    <row r="46840">
      <c r="D46840" s="10"/>
      <c r="E46840" s="10"/>
      <c r="G46840" s="81"/>
      <c r="AU46840" s="25"/>
    </row>
    <row r="46841">
      <c r="D46841" s="10"/>
      <c r="E46841" s="10"/>
      <c r="G46841" s="81"/>
      <c r="AU46841" s="25"/>
    </row>
    <row r="46842">
      <c r="D46842" s="10"/>
      <c r="E46842" s="10"/>
      <c r="G46842" s="81"/>
      <c r="AU46842" s="25"/>
    </row>
    <row r="46843">
      <c r="D46843" s="10"/>
      <c r="E46843" s="10"/>
      <c r="G46843" s="81"/>
      <c r="AU46843" s="25"/>
    </row>
    <row r="46844">
      <c r="D46844" s="10"/>
      <c r="E46844" s="10"/>
      <c r="G46844" s="81"/>
      <c r="AU46844" s="25"/>
    </row>
    <row r="46845">
      <c r="D46845" s="10"/>
      <c r="E46845" s="10"/>
      <c r="G46845" s="81"/>
      <c r="AU46845" s="25"/>
    </row>
    <row r="46846">
      <c r="D46846" s="10"/>
      <c r="E46846" s="10"/>
      <c r="G46846" s="81"/>
      <c r="AU46846" s="25"/>
    </row>
    <row r="46847">
      <c r="D46847" s="10"/>
      <c r="E46847" s="10"/>
      <c r="G46847" s="81"/>
      <c r="AU46847" s="25"/>
    </row>
    <row r="46848">
      <c r="D46848" s="10"/>
      <c r="E46848" s="10"/>
      <c r="G46848" s="81"/>
      <c r="AU46848" s="25"/>
    </row>
    <row r="46849">
      <c r="D46849" s="10"/>
      <c r="E46849" s="10"/>
      <c r="G46849" s="81"/>
      <c r="AU46849" s="25"/>
    </row>
    <row r="46850">
      <c r="D46850" s="10"/>
      <c r="E46850" s="10"/>
      <c r="G46850" s="81"/>
      <c r="AU46850" s="25"/>
    </row>
    <row r="46851">
      <c r="D46851" s="10"/>
      <c r="E46851" s="10"/>
      <c r="G46851" s="81"/>
      <c r="AU46851" s="25"/>
    </row>
    <row r="46852">
      <c r="D46852" s="10"/>
      <c r="E46852" s="10"/>
      <c r="G46852" s="81"/>
      <c r="AU46852" s="25"/>
    </row>
    <row r="46853">
      <c r="D46853" s="10"/>
      <c r="E46853" s="10"/>
      <c r="G46853" s="81"/>
      <c r="AU46853" s="25"/>
    </row>
    <row r="46854">
      <c r="D46854" s="10"/>
      <c r="E46854" s="10"/>
      <c r="G46854" s="81"/>
      <c r="AU46854" s="25"/>
    </row>
    <row r="46855">
      <c r="D46855" s="10"/>
      <c r="E46855" s="10"/>
      <c r="G46855" s="81"/>
      <c r="AU46855" s="25"/>
    </row>
    <row r="46856">
      <c r="D46856" s="10"/>
      <c r="E46856" s="10"/>
      <c r="G46856" s="81"/>
      <c r="AU46856" s="25"/>
    </row>
    <row r="46857">
      <c r="D46857" s="10"/>
      <c r="E46857" s="10"/>
      <c r="G46857" s="81"/>
      <c r="AU46857" s="25"/>
    </row>
    <row r="46858">
      <c r="D46858" s="10"/>
      <c r="E46858" s="10"/>
      <c r="G46858" s="81"/>
      <c r="AU46858" s="25"/>
    </row>
    <row r="46859">
      <c r="D46859" s="10"/>
      <c r="E46859" s="10"/>
      <c r="G46859" s="81"/>
      <c r="AU46859" s="25"/>
    </row>
    <row r="46860">
      <c r="D46860" s="10"/>
      <c r="E46860" s="10"/>
      <c r="G46860" s="81"/>
      <c r="AU46860" s="25"/>
    </row>
    <row r="46861">
      <c r="D46861" s="10"/>
      <c r="E46861" s="10"/>
      <c r="G46861" s="81"/>
      <c r="AU46861" s="25"/>
    </row>
    <row r="46862">
      <c r="D46862" s="10"/>
      <c r="E46862" s="10"/>
      <c r="G46862" s="81"/>
      <c r="AU46862" s="25"/>
    </row>
    <row r="46863">
      <c r="D46863" s="10"/>
      <c r="E46863" s="10"/>
      <c r="G46863" s="81"/>
      <c r="AU46863" s="25"/>
    </row>
    <row r="46864">
      <c r="D46864" s="10"/>
      <c r="E46864" s="10"/>
      <c r="G46864" s="81"/>
      <c r="AU46864" s="25"/>
    </row>
    <row r="46865">
      <c r="D46865" s="10"/>
      <c r="E46865" s="10"/>
      <c r="G46865" s="81"/>
      <c r="AU46865" s="25"/>
    </row>
    <row r="46866">
      <c r="D46866" s="10"/>
      <c r="E46866" s="10"/>
      <c r="G46866" s="81"/>
      <c r="AU46866" s="25"/>
    </row>
    <row r="46867">
      <c r="D46867" s="10"/>
      <c r="E46867" s="10"/>
      <c r="G46867" s="81"/>
      <c r="AU46867" s="25"/>
    </row>
    <row r="46868">
      <c r="D46868" s="10"/>
      <c r="E46868" s="10"/>
      <c r="G46868" s="81"/>
      <c r="AU46868" s="25"/>
    </row>
    <row r="46869">
      <c r="D46869" s="10"/>
      <c r="E46869" s="10"/>
      <c r="G46869" s="81"/>
      <c r="AU46869" s="25"/>
    </row>
    <row r="46870">
      <c r="D46870" s="10"/>
      <c r="E46870" s="10"/>
      <c r="G46870" s="81"/>
      <c r="AU46870" s="25"/>
    </row>
    <row r="46871">
      <c r="D46871" s="10"/>
      <c r="E46871" s="10"/>
      <c r="G46871" s="81"/>
      <c r="AU46871" s="25"/>
    </row>
    <row r="46872">
      <c r="D46872" s="10"/>
      <c r="E46872" s="10"/>
      <c r="G46872" s="81"/>
      <c r="AU46872" s="25"/>
    </row>
    <row r="46873">
      <c r="D46873" s="10"/>
      <c r="E46873" s="10"/>
      <c r="G46873" s="81"/>
      <c r="AU46873" s="25"/>
    </row>
    <row r="46874">
      <c r="D46874" s="10"/>
      <c r="E46874" s="10"/>
      <c r="G46874" s="81"/>
      <c r="AU46874" s="25"/>
    </row>
    <row r="46875">
      <c r="D46875" s="10"/>
      <c r="E46875" s="10"/>
      <c r="G46875" s="81"/>
      <c r="AU46875" s="25"/>
    </row>
    <row r="46876">
      <c r="D46876" s="10"/>
      <c r="E46876" s="10"/>
      <c r="G46876" s="81"/>
      <c r="AU46876" s="25"/>
    </row>
    <row r="46877">
      <c r="D46877" s="10"/>
      <c r="E46877" s="10"/>
      <c r="G46877" s="81"/>
      <c r="AU46877" s="25"/>
    </row>
    <row r="46878">
      <c r="D46878" s="10"/>
      <c r="E46878" s="10"/>
      <c r="G46878" s="81"/>
      <c r="AU46878" s="25"/>
    </row>
    <row r="46879">
      <c r="D46879" s="10"/>
      <c r="E46879" s="10"/>
      <c r="G46879" s="81"/>
      <c r="AU46879" s="25"/>
    </row>
    <row r="46880">
      <c r="D46880" s="10"/>
      <c r="E46880" s="10"/>
      <c r="G46880" s="81"/>
      <c r="AU46880" s="25"/>
    </row>
    <row r="46881">
      <c r="D46881" s="10"/>
      <c r="E46881" s="10"/>
      <c r="G46881" s="81"/>
      <c r="AU46881" s="25"/>
    </row>
    <row r="46882">
      <c r="D46882" s="10"/>
      <c r="E46882" s="10"/>
      <c r="G46882" s="81"/>
      <c r="AU46882" s="25"/>
    </row>
    <row r="46883">
      <c r="D46883" s="10"/>
      <c r="E46883" s="10"/>
      <c r="G46883" s="81"/>
      <c r="AU46883" s="25"/>
    </row>
    <row r="46884">
      <c r="D46884" s="10"/>
      <c r="E46884" s="10"/>
      <c r="G46884" s="81"/>
      <c r="AU46884" s="25"/>
    </row>
    <row r="46885">
      <c r="D46885" s="10"/>
      <c r="E46885" s="10"/>
      <c r="G46885" s="81"/>
      <c r="AU46885" s="25"/>
    </row>
    <row r="46886">
      <c r="D46886" s="10"/>
      <c r="E46886" s="10"/>
      <c r="G46886" s="81"/>
      <c r="AU46886" s="25"/>
    </row>
    <row r="46887">
      <c r="D46887" s="10"/>
      <c r="E46887" s="10"/>
      <c r="G46887" s="81"/>
      <c r="AU46887" s="25"/>
    </row>
    <row r="46888">
      <c r="D46888" s="10"/>
      <c r="E46888" s="10"/>
      <c r="G46888" s="81"/>
      <c r="AU46888" s="25"/>
    </row>
    <row r="46889">
      <c r="D46889" s="10"/>
      <c r="E46889" s="10"/>
      <c r="G46889" s="81"/>
      <c r="AU46889" s="25"/>
    </row>
    <row r="46890">
      <c r="D46890" s="10"/>
      <c r="E46890" s="10"/>
      <c r="G46890" s="81"/>
      <c r="AU46890" s="25"/>
    </row>
    <row r="46891">
      <c r="D46891" s="10"/>
      <c r="E46891" s="10"/>
      <c r="G46891" s="81"/>
      <c r="AU46891" s="25"/>
    </row>
    <row r="46892">
      <c r="D46892" s="10"/>
      <c r="E46892" s="10"/>
      <c r="G46892" s="81"/>
      <c r="AU46892" s="25"/>
    </row>
    <row r="46893">
      <c r="D46893" s="10"/>
      <c r="E46893" s="10"/>
      <c r="G46893" s="81"/>
      <c r="AU46893" s="25"/>
    </row>
    <row r="46894">
      <c r="D46894" s="10"/>
      <c r="E46894" s="10"/>
      <c r="G46894" s="81"/>
      <c r="AU46894" s="25"/>
    </row>
    <row r="46895">
      <c r="D46895" s="10"/>
      <c r="E46895" s="10"/>
      <c r="G46895" s="81"/>
      <c r="AU46895" s="25"/>
    </row>
    <row r="46896">
      <c r="D46896" s="10"/>
      <c r="E46896" s="10"/>
      <c r="G46896" s="81"/>
      <c r="AU46896" s="25"/>
    </row>
    <row r="46897">
      <c r="D46897" s="10"/>
      <c r="E46897" s="10"/>
      <c r="G46897" s="81"/>
      <c r="AU46897" s="25"/>
    </row>
    <row r="46898">
      <c r="D46898" s="10"/>
      <c r="E46898" s="10"/>
      <c r="G46898" s="81"/>
      <c r="AU46898" s="25"/>
    </row>
    <row r="46899">
      <c r="D46899" s="10"/>
      <c r="E46899" s="10"/>
      <c r="G46899" s="81"/>
      <c r="AU46899" s="25"/>
    </row>
    <row r="46900">
      <c r="D46900" s="10"/>
      <c r="E46900" s="10"/>
      <c r="G46900" s="81"/>
      <c r="AU46900" s="25"/>
    </row>
    <row r="46901">
      <c r="D46901" s="10"/>
      <c r="E46901" s="10"/>
      <c r="G46901" s="81"/>
      <c r="AU46901" s="25"/>
    </row>
    <row r="46902">
      <c r="D46902" s="10"/>
      <c r="E46902" s="10"/>
      <c r="G46902" s="81"/>
      <c r="AU46902" s="25"/>
    </row>
    <row r="46903">
      <c r="D46903" s="10"/>
      <c r="E46903" s="10"/>
      <c r="G46903" s="81"/>
      <c r="AU46903" s="25"/>
    </row>
    <row r="46904">
      <c r="D46904" s="10"/>
      <c r="E46904" s="10"/>
      <c r="G46904" s="81"/>
      <c r="AU46904" s="25"/>
    </row>
    <row r="46905">
      <c r="D46905" s="10"/>
      <c r="E46905" s="10"/>
      <c r="G46905" s="81"/>
      <c r="AU46905" s="25"/>
    </row>
    <row r="46906">
      <c r="D46906" s="10"/>
      <c r="E46906" s="10"/>
      <c r="G46906" s="81"/>
      <c r="AU46906" s="25"/>
    </row>
    <row r="46907">
      <c r="D46907" s="10"/>
      <c r="E46907" s="10"/>
      <c r="G46907" s="81"/>
      <c r="AU46907" s="25"/>
    </row>
    <row r="46908">
      <c r="D46908" s="10"/>
      <c r="E46908" s="10"/>
      <c r="G46908" s="81"/>
      <c r="AU46908" s="25"/>
    </row>
    <row r="46909">
      <c r="D46909" s="10"/>
      <c r="E46909" s="10"/>
      <c r="G46909" s="81"/>
      <c r="AU46909" s="25"/>
    </row>
    <row r="46910">
      <c r="D46910" s="10"/>
      <c r="E46910" s="10"/>
      <c r="G46910" s="81"/>
      <c r="AU46910" s="25"/>
    </row>
    <row r="46911">
      <c r="D46911" s="10"/>
      <c r="E46911" s="10"/>
      <c r="G46911" s="81"/>
      <c r="AU46911" s="25"/>
    </row>
    <row r="46912">
      <c r="D46912" s="10"/>
      <c r="E46912" s="10"/>
      <c r="G46912" s="81"/>
      <c r="AU46912" s="25"/>
    </row>
    <row r="46913">
      <c r="D46913" s="10"/>
      <c r="E46913" s="10"/>
      <c r="G46913" s="81"/>
      <c r="AU46913" s="25"/>
    </row>
    <row r="46914">
      <c r="D46914" s="10"/>
      <c r="E46914" s="10"/>
      <c r="G46914" s="81"/>
      <c r="AU46914" s="25"/>
    </row>
    <row r="46915">
      <c r="D46915" s="10"/>
      <c r="E46915" s="10"/>
      <c r="G46915" s="81"/>
      <c r="AU46915" s="25"/>
    </row>
    <row r="46916">
      <c r="D46916" s="10"/>
      <c r="E46916" s="10"/>
      <c r="G46916" s="81"/>
      <c r="AU46916" s="25"/>
    </row>
    <row r="46917">
      <c r="D46917" s="10"/>
      <c r="E46917" s="10"/>
      <c r="G46917" s="81"/>
      <c r="AU46917" s="25"/>
    </row>
    <row r="46918">
      <c r="D46918" s="10"/>
      <c r="E46918" s="10"/>
      <c r="G46918" s="81"/>
      <c r="AU46918" s="25"/>
    </row>
    <row r="46919">
      <c r="D46919" s="10"/>
      <c r="E46919" s="10"/>
      <c r="G46919" s="81"/>
      <c r="AU46919" s="25"/>
    </row>
    <row r="46920">
      <c r="D46920" s="10"/>
      <c r="E46920" s="10"/>
      <c r="G46920" s="81"/>
      <c r="AU46920" s="25"/>
    </row>
    <row r="46921">
      <c r="D46921" s="10"/>
      <c r="E46921" s="10"/>
      <c r="G46921" s="81"/>
      <c r="AU46921" s="25"/>
    </row>
    <row r="46922">
      <c r="D46922" s="10"/>
      <c r="E46922" s="10"/>
      <c r="G46922" s="81"/>
      <c r="AU46922" s="25"/>
    </row>
    <row r="46923">
      <c r="D46923" s="10"/>
      <c r="E46923" s="10"/>
      <c r="G46923" s="81"/>
      <c r="AU46923" s="25"/>
    </row>
    <row r="46924">
      <c r="D46924" s="10"/>
      <c r="E46924" s="10"/>
      <c r="G46924" s="81"/>
      <c r="AU46924" s="25"/>
    </row>
    <row r="46925">
      <c r="D46925" s="10"/>
      <c r="E46925" s="10"/>
      <c r="G46925" s="81"/>
      <c r="AU46925" s="25"/>
    </row>
    <row r="46926">
      <c r="D46926" s="10"/>
      <c r="E46926" s="10"/>
      <c r="G46926" s="81"/>
      <c r="AU46926" s="25"/>
    </row>
    <row r="46927">
      <c r="D46927" s="10"/>
      <c r="E46927" s="10"/>
      <c r="G46927" s="81"/>
      <c r="AU46927" s="25"/>
    </row>
    <row r="46928">
      <c r="D46928" s="10"/>
      <c r="E46928" s="10"/>
      <c r="G46928" s="81"/>
      <c r="AU46928" s="25"/>
    </row>
    <row r="46929">
      <c r="D46929" s="10"/>
      <c r="E46929" s="10"/>
      <c r="G46929" s="81"/>
      <c r="AU46929" s="25"/>
    </row>
    <row r="46930">
      <c r="D46930" s="10"/>
      <c r="E46930" s="10"/>
      <c r="G46930" s="81"/>
      <c r="AU46930" s="25"/>
    </row>
    <row r="46931">
      <c r="D46931" s="10"/>
      <c r="E46931" s="10"/>
      <c r="G46931" s="81"/>
      <c r="AU46931" s="25"/>
    </row>
    <row r="46932">
      <c r="D46932" s="10"/>
      <c r="E46932" s="10"/>
      <c r="G46932" s="81"/>
      <c r="AU46932" s="25"/>
    </row>
    <row r="46933">
      <c r="D46933" s="10"/>
      <c r="E46933" s="10"/>
      <c r="G46933" s="81"/>
      <c r="AU46933" s="25"/>
    </row>
    <row r="46934">
      <c r="D46934" s="10"/>
      <c r="E46934" s="10"/>
      <c r="G46934" s="81"/>
      <c r="AU46934" s="25"/>
    </row>
    <row r="46935">
      <c r="D46935" s="10"/>
      <c r="E46935" s="10"/>
      <c r="G46935" s="81"/>
      <c r="AU46935" s="25"/>
    </row>
    <row r="46936">
      <c r="D46936" s="10"/>
      <c r="E46936" s="10"/>
      <c r="G46936" s="81"/>
      <c r="AU46936" s="25"/>
    </row>
    <row r="46937">
      <c r="D46937" s="10"/>
      <c r="E46937" s="10"/>
      <c r="G46937" s="81"/>
      <c r="AU46937" s="25"/>
    </row>
    <row r="46938">
      <c r="D46938" s="10"/>
      <c r="E46938" s="10"/>
      <c r="G46938" s="81"/>
      <c r="AU46938" s="25"/>
    </row>
    <row r="46939">
      <c r="D46939" s="10"/>
      <c r="E46939" s="10"/>
      <c r="G46939" s="81"/>
      <c r="AU46939" s="25"/>
    </row>
    <row r="46940">
      <c r="D46940" s="10"/>
      <c r="E46940" s="10"/>
      <c r="G46940" s="81"/>
      <c r="AU46940" s="25"/>
    </row>
    <row r="46941">
      <c r="D46941" s="10"/>
      <c r="E46941" s="10"/>
      <c r="G46941" s="81"/>
      <c r="AU46941" s="25"/>
    </row>
    <row r="46942">
      <c r="D46942" s="10"/>
      <c r="E46942" s="10"/>
      <c r="G46942" s="81"/>
      <c r="AU46942" s="25"/>
    </row>
    <row r="46943">
      <c r="D46943" s="10"/>
      <c r="E46943" s="10"/>
      <c r="G46943" s="81"/>
      <c r="AU46943" s="25"/>
    </row>
    <row r="46944">
      <c r="D46944" s="10"/>
      <c r="E46944" s="10"/>
      <c r="G46944" s="81"/>
      <c r="AU46944" s="25"/>
    </row>
    <row r="46945">
      <c r="D46945" s="10"/>
      <c r="E46945" s="10"/>
      <c r="G46945" s="81"/>
      <c r="AU46945" s="25"/>
    </row>
    <row r="46946">
      <c r="D46946" s="10"/>
      <c r="E46946" s="10"/>
      <c r="G46946" s="81"/>
      <c r="AU46946" s="25"/>
    </row>
    <row r="46947">
      <c r="D46947" s="10"/>
      <c r="E46947" s="10"/>
      <c r="G46947" s="81"/>
      <c r="AU46947" s="25"/>
    </row>
    <row r="46948">
      <c r="D46948" s="10"/>
      <c r="E46948" s="10"/>
      <c r="G46948" s="81"/>
      <c r="AU46948" s="25"/>
    </row>
    <row r="46949">
      <c r="D46949" s="10"/>
      <c r="E46949" s="10"/>
      <c r="G46949" s="81"/>
      <c r="AU46949" s="25"/>
    </row>
    <row r="46950">
      <c r="D46950" s="10"/>
      <c r="E46950" s="10"/>
      <c r="G46950" s="81"/>
      <c r="AU46950" s="25"/>
    </row>
    <row r="46951">
      <c r="D46951" s="10"/>
      <c r="E46951" s="10"/>
      <c r="G46951" s="81"/>
      <c r="AU46951" s="25"/>
    </row>
    <row r="46952">
      <c r="D46952" s="10"/>
      <c r="E46952" s="10"/>
      <c r="G46952" s="81"/>
      <c r="AU46952" s="25"/>
    </row>
    <row r="46953">
      <c r="D46953" s="10"/>
      <c r="E46953" s="10"/>
      <c r="G46953" s="81"/>
      <c r="AU46953" s="25"/>
    </row>
    <row r="46954">
      <c r="D46954" s="10"/>
      <c r="E46954" s="10"/>
      <c r="G46954" s="81"/>
      <c r="AU46954" s="25"/>
    </row>
    <row r="46955">
      <c r="D46955" s="10"/>
      <c r="E46955" s="10"/>
      <c r="G46955" s="81"/>
      <c r="AU46955" s="25"/>
    </row>
    <row r="46956">
      <c r="D46956" s="10"/>
      <c r="E46956" s="10"/>
      <c r="G46956" s="81"/>
      <c r="AU46956" s="25"/>
    </row>
    <row r="46957">
      <c r="D46957" s="10"/>
      <c r="E46957" s="10"/>
      <c r="G46957" s="81"/>
      <c r="AU46957" s="25"/>
    </row>
    <row r="46958">
      <c r="D46958" s="10"/>
      <c r="E46958" s="10"/>
      <c r="G46958" s="81"/>
      <c r="AU46958" s="25"/>
    </row>
    <row r="46959">
      <c r="D46959" s="10"/>
      <c r="E46959" s="10"/>
      <c r="G46959" s="81"/>
      <c r="AU46959" s="25"/>
    </row>
    <row r="46960">
      <c r="D46960" s="10"/>
      <c r="E46960" s="10"/>
      <c r="G46960" s="81"/>
      <c r="AU46960" s="25"/>
    </row>
    <row r="46961">
      <c r="D46961" s="10"/>
      <c r="E46961" s="10"/>
      <c r="G46961" s="81"/>
      <c r="AU46961" s="25"/>
    </row>
    <row r="46962">
      <c r="D46962" s="10"/>
      <c r="E46962" s="10"/>
      <c r="G46962" s="81"/>
      <c r="AU46962" s="25"/>
    </row>
    <row r="46963">
      <c r="D46963" s="10"/>
      <c r="E46963" s="10"/>
      <c r="G46963" s="81"/>
      <c r="AU46963" s="25"/>
    </row>
    <row r="46964">
      <c r="D46964" s="10"/>
      <c r="E46964" s="10"/>
      <c r="G46964" s="81"/>
      <c r="AU46964" s="25"/>
    </row>
    <row r="46965">
      <c r="D46965" s="10"/>
      <c r="E46965" s="10"/>
      <c r="G46965" s="81"/>
      <c r="AU46965" s="25"/>
    </row>
    <row r="46966">
      <c r="D46966" s="10"/>
      <c r="E46966" s="10"/>
      <c r="G46966" s="81"/>
      <c r="AU46966" s="25"/>
    </row>
    <row r="46967">
      <c r="D46967" s="10"/>
      <c r="E46967" s="10"/>
      <c r="G46967" s="81"/>
      <c r="AU46967" s="25"/>
    </row>
    <row r="46968">
      <c r="D46968" s="10"/>
      <c r="E46968" s="10"/>
      <c r="G46968" s="81"/>
      <c r="AU46968" s="25"/>
    </row>
    <row r="46969">
      <c r="D46969" s="10"/>
      <c r="E46969" s="10"/>
      <c r="G46969" s="81"/>
      <c r="AU46969" s="25"/>
    </row>
    <row r="46970">
      <c r="D46970" s="10"/>
      <c r="E46970" s="10"/>
      <c r="G46970" s="81"/>
      <c r="AU46970" s="25"/>
    </row>
    <row r="46971">
      <c r="D46971" s="10"/>
      <c r="E46971" s="10"/>
      <c r="G46971" s="81"/>
      <c r="AU46971" s="25"/>
    </row>
    <row r="46972">
      <c r="D46972" s="10"/>
      <c r="E46972" s="10"/>
      <c r="G46972" s="81"/>
      <c r="AU46972" s="25"/>
    </row>
    <row r="46973">
      <c r="D46973" s="10"/>
      <c r="E46973" s="10"/>
      <c r="G46973" s="81"/>
      <c r="AU46973" s="25"/>
    </row>
    <row r="46974">
      <c r="D46974" s="10"/>
      <c r="E46974" s="10"/>
      <c r="G46974" s="81"/>
      <c r="AU46974" s="25"/>
    </row>
    <row r="46975">
      <c r="D46975" s="10"/>
      <c r="E46975" s="10"/>
      <c r="G46975" s="81"/>
      <c r="AU46975" s="25"/>
    </row>
    <row r="46976">
      <c r="D46976" s="10"/>
      <c r="E46976" s="10"/>
      <c r="G46976" s="81"/>
      <c r="AU46976" s="25"/>
    </row>
    <row r="46977">
      <c r="D46977" s="10"/>
      <c r="E46977" s="10"/>
      <c r="G46977" s="81"/>
      <c r="AU46977" s="25"/>
    </row>
    <row r="46978">
      <c r="D46978" s="10"/>
      <c r="E46978" s="10"/>
      <c r="G46978" s="81"/>
      <c r="AU46978" s="25"/>
    </row>
    <row r="46979">
      <c r="D46979" s="10"/>
      <c r="E46979" s="10"/>
      <c r="G46979" s="81"/>
      <c r="AU46979" s="25"/>
    </row>
    <row r="46980">
      <c r="D46980" s="10"/>
      <c r="E46980" s="10"/>
      <c r="G46980" s="81"/>
      <c r="AU46980" s="25"/>
    </row>
    <row r="46981">
      <c r="D46981" s="10"/>
      <c r="E46981" s="10"/>
      <c r="G46981" s="81"/>
      <c r="AU46981" s="25"/>
    </row>
    <row r="46982">
      <c r="D46982" s="10"/>
      <c r="E46982" s="10"/>
      <c r="G46982" s="81"/>
      <c r="AU46982" s="25"/>
    </row>
    <row r="46983">
      <c r="D46983" s="10"/>
      <c r="E46983" s="10"/>
      <c r="G46983" s="81"/>
      <c r="AU46983" s="25"/>
    </row>
    <row r="46984">
      <c r="D46984" s="10"/>
      <c r="E46984" s="10"/>
      <c r="G46984" s="81"/>
      <c r="AU46984" s="25"/>
    </row>
    <row r="46985">
      <c r="D46985" s="10"/>
      <c r="E46985" s="10"/>
      <c r="G46985" s="81"/>
      <c r="AU46985" s="25"/>
    </row>
    <row r="46986">
      <c r="D46986" s="10"/>
      <c r="E46986" s="10"/>
      <c r="G46986" s="81"/>
      <c r="AU46986" s="25"/>
    </row>
    <row r="46987">
      <c r="D46987" s="10"/>
      <c r="E46987" s="10"/>
      <c r="G46987" s="81"/>
      <c r="AU46987" s="25"/>
    </row>
    <row r="46988">
      <c r="D46988" s="10"/>
      <c r="E46988" s="10"/>
      <c r="G46988" s="81"/>
      <c r="AU46988" s="25"/>
    </row>
    <row r="46989">
      <c r="D46989" s="10"/>
      <c r="E46989" s="10"/>
      <c r="G46989" s="81"/>
      <c r="AU46989" s="25"/>
    </row>
    <row r="46990">
      <c r="D46990" s="10"/>
      <c r="E46990" s="10"/>
      <c r="G46990" s="81"/>
      <c r="AU46990" s="25"/>
    </row>
    <row r="46991">
      <c r="D46991" s="10"/>
      <c r="E46991" s="10"/>
      <c r="G46991" s="81"/>
      <c r="AU46991" s="25"/>
    </row>
    <row r="46992">
      <c r="D46992" s="10"/>
      <c r="E46992" s="10"/>
      <c r="G46992" s="81"/>
      <c r="AU46992" s="25"/>
    </row>
    <row r="46993">
      <c r="D46993" s="10"/>
      <c r="E46993" s="10"/>
      <c r="G46993" s="81"/>
      <c r="AU46993" s="25"/>
    </row>
    <row r="46994">
      <c r="D46994" s="10"/>
      <c r="E46994" s="10"/>
      <c r="G46994" s="81"/>
      <c r="AU46994" s="25"/>
    </row>
    <row r="46995">
      <c r="D46995" s="10"/>
      <c r="E46995" s="10"/>
      <c r="G46995" s="81"/>
      <c r="AU46995" s="25"/>
    </row>
    <row r="46996">
      <c r="D46996" s="10"/>
      <c r="E46996" s="10"/>
      <c r="G46996" s="81"/>
      <c r="AU46996" s="25"/>
    </row>
    <row r="46997">
      <c r="D46997" s="10"/>
      <c r="E46997" s="10"/>
      <c r="G46997" s="81"/>
      <c r="AU46997" s="25"/>
    </row>
    <row r="46998">
      <c r="D46998" s="10"/>
      <c r="E46998" s="10"/>
      <c r="G46998" s="81"/>
      <c r="AU46998" s="25"/>
    </row>
    <row r="46999">
      <c r="D46999" s="10"/>
      <c r="E46999" s="10"/>
      <c r="G46999" s="81"/>
      <c r="AU46999" s="25"/>
    </row>
    <row r="47000">
      <c r="D47000" s="10"/>
      <c r="E47000" s="10"/>
      <c r="G47000" s="81"/>
      <c r="AU47000" s="25"/>
    </row>
    <row r="47001">
      <c r="D47001" s="10"/>
      <c r="E47001" s="10"/>
      <c r="G47001" s="81"/>
      <c r="AU47001" s="25"/>
    </row>
    <row r="47002">
      <c r="D47002" s="10"/>
      <c r="E47002" s="10"/>
      <c r="G47002" s="81"/>
      <c r="AU47002" s="25"/>
    </row>
    <row r="47003">
      <c r="D47003" s="10"/>
      <c r="E47003" s="10"/>
      <c r="G47003" s="81"/>
      <c r="AU47003" s="25"/>
    </row>
    <row r="47004">
      <c r="D47004" s="10"/>
      <c r="E47004" s="10"/>
      <c r="G47004" s="81"/>
      <c r="AU47004" s="25"/>
    </row>
    <row r="47005">
      <c r="D47005" s="10"/>
      <c r="E47005" s="10"/>
      <c r="G47005" s="81"/>
      <c r="AU47005" s="25"/>
    </row>
    <row r="47006">
      <c r="D47006" s="10"/>
      <c r="E47006" s="10"/>
      <c r="G47006" s="81"/>
      <c r="AU47006" s="25"/>
    </row>
    <row r="47007">
      <c r="D47007" s="10"/>
      <c r="E47007" s="10"/>
      <c r="G47007" s="81"/>
      <c r="AU47007" s="25"/>
    </row>
    <row r="47008">
      <c r="D47008" s="10"/>
      <c r="E47008" s="10"/>
      <c r="G47008" s="81"/>
      <c r="AU47008" s="25"/>
    </row>
    <row r="47009">
      <c r="D47009" s="10"/>
      <c r="E47009" s="10"/>
      <c r="G47009" s="81"/>
      <c r="AU47009" s="25"/>
    </row>
    <row r="47010">
      <c r="D47010" s="10"/>
      <c r="E47010" s="10"/>
      <c r="G47010" s="81"/>
      <c r="AU47010" s="25"/>
    </row>
    <row r="47011">
      <c r="D47011" s="10"/>
      <c r="E47011" s="10"/>
      <c r="G47011" s="81"/>
      <c r="AU47011" s="25"/>
    </row>
    <row r="47012">
      <c r="D47012" s="10"/>
      <c r="E47012" s="10"/>
      <c r="G47012" s="81"/>
      <c r="AU47012" s="25"/>
    </row>
    <row r="47013">
      <c r="D47013" s="10"/>
      <c r="E47013" s="10"/>
      <c r="G47013" s="81"/>
      <c r="AU47013" s="25"/>
    </row>
    <row r="47014">
      <c r="D47014" s="10"/>
      <c r="E47014" s="10"/>
      <c r="G47014" s="81"/>
      <c r="AU47014" s="25"/>
    </row>
    <row r="47015">
      <c r="D47015" s="10"/>
      <c r="E47015" s="10"/>
      <c r="G47015" s="81"/>
      <c r="AU47015" s="25"/>
    </row>
    <row r="47016">
      <c r="D47016" s="10"/>
      <c r="E47016" s="10"/>
      <c r="G47016" s="81"/>
      <c r="AU47016" s="25"/>
    </row>
    <row r="47017">
      <c r="D47017" s="10"/>
      <c r="E47017" s="10"/>
      <c r="G47017" s="81"/>
      <c r="AU47017" s="25"/>
    </row>
    <row r="47018">
      <c r="D47018" s="10"/>
      <c r="E47018" s="10"/>
      <c r="G47018" s="81"/>
      <c r="AU47018" s="25"/>
    </row>
    <row r="47019">
      <c r="D47019" s="10"/>
      <c r="E47019" s="10"/>
      <c r="G47019" s="81"/>
      <c r="AU47019" s="25"/>
    </row>
    <row r="47020">
      <c r="D47020" s="10"/>
      <c r="E47020" s="10"/>
      <c r="G47020" s="81"/>
      <c r="AU47020" s="25"/>
    </row>
    <row r="47021">
      <c r="D47021" s="10"/>
      <c r="E47021" s="10"/>
      <c r="G47021" s="81"/>
      <c r="AU47021" s="25"/>
    </row>
    <row r="47022">
      <c r="D47022" s="10"/>
      <c r="E47022" s="10"/>
      <c r="G47022" s="81"/>
      <c r="AU47022" s="25"/>
    </row>
    <row r="47023">
      <c r="D47023" s="10"/>
      <c r="E47023" s="10"/>
      <c r="G47023" s="81"/>
      <c r="AU47023" s="25"/>
    </row>
    <row r="47024">
      <c r="D47024" s="10"/>
      <c r="E47024" s="10"/>
      <c r="G47024" s="81"/>
      <c r="AU47024" s="25"/>
    </row>
    <row r="47025">
      <c r="D47025" s="10"/>
      <c r="E47025" s="10"/>
      <c r="G47025" s="81"/>
      <c r="AU47025" s="25"/>
    </row>
    <row r="47026">
      <c r="D47026" s="10"/>
      <c r="E47026" s="10"/>
      <c r="G47026" s="81"/>
      <c r="AU47026" s="25"/>
    </row>
    <row r="47027">
      <c r="D47027" s="10"/>
      <c r="E47027" s="10"/>
      <c r="G47027" s="81"/>
      <c r="AU47027" s="25"/>
    </row>
    <row r="47028">
      <c r="D47028" s="10"/>
      <c r="E47028" s="10"/>
      <c r="G47028" s="81"/>
      <c r="AU47028" s="25"/>
    </row>
    <row r="47029">
      <c r="D47029" s="10"/>
      <c r="E47029" s="10"/>
      <c r="G47029" s="81"/>
      <c r="AU47029" s="25"/>
    </row>
    <row r="47030">
      <c r="D47030" s="10"/>
      <c r="E47030" s="10"/>
      <c r="G47030" s="81"/>
      <c r="AU47030" s="25"/>
    </row>
    <row r="47031">
      <c r="D47031" s="10"/>
      <c r="E47031" s="10"/>
      <c r="G47031" s="81"/>
      <c r="AU47031" s="25"/>
    </row>
    <row r="47032">
      <c r="D47032" s="10"/>
      <c r="E47032" s="10"/>
      <c r="G47032" s="81"/>
      <c r="AU47032" s="25"/>
    </row>
    <row r="47033">
      <c r="D47033" s="10"/>
      <c r="E47033" s="10"/>
      <c r="G47033" s="81"/>
      <c r="AU47033" s="25"/>
    </row>
    <row r="47034">
      <c r="D47034" s="10"/>
      <c r="E47034" s="10"/>
      <c r="G47034" s="81"/>
      <c r="AU47034" s="25"/>
    </row>
    <row r="47035">
      <c r="D47035" s="10"/>
      <c r="E47035" s="10"/>
      <c r="G47035" s="81"/>
      <c r="AU47035" s="25"/>
    </row>
    <row r="47036">
      <c r="D47036" s="10"/>
      <c r="E47036" s="10"/>
      <c r="G47036" s="81"/>
      <c r="AU47036" s="25"/>
    </row>
    <row r="47037">
      <c r="D47037" s="10"/>
      <c r="E47037" s="10"/>
      <c r="G47037" s="81"/>
      <c r="AU47037" s="25"/>
    </row>
    <row r="47038">
      <c r="D47038" s="10"/>
      <c r="E47038" s="10"/>
      <c r="G47038" s="81"/>
      <c r="AU47038" s="25"/>
    </row>
    <row r="47039">
      <c r="D47039" s="10"/>
      <c r="E47039" s="10"/>
      <c r="G47039" s="81"/>
      <c r="AU47039" s="25"/>
    </row>
    <row r="47040">
      <c r="D47040" s="10"/>
      <c r="E47040" s="10"/>
      <c r="G47040" s="81"/>
      <c r="AU47040" s="25"/>
    </row>
    <row r="47041">
      <c r="D47041" s="10"/>
      <c r="E47041" s="10"/>
      <c r="G47041" s="81"/>
      <c r="AU47041" s="25"/>
    </row>
    <row r="47042">
      <c r="D47042" s="10"/>
      <c r="E47042" s="10"/>
      <c r="G47042" s="81"/>
      <c r="AU47042" s="25"/>
    </row>
    <row r="47043">
      <c r="D47043" s="10"/>
      <c r="E47043" s="10"/>
      <c r="G47043" s="81"/>
      <c r="AU47043" s="25"/>
    </row>
    <row r="47044">
      <c r="D47044" s="10"/>
      <c r="E47044" s="10"/>
      <c r="G47044" s="81"/>
      <c r="AU47044" s="25"/>
    </row>
    <row r="47045">
      <c r="D47045" s="10"/>
      <c r="E47045" s="10"/>
      <c r="G47045" s="81"/>
      <c r="AU47045" s="25"/>
    </row>
    <row r="47046">
      <c r="D47046" s="10"/>
      <c r="E47046" s="10"/>
      <c r="G47046" s="81"/>
      <c r="AU47046" s="25"/>
    </row>
    <row r="47047">
      <c r="D47047" s="10"/>
      <c r="E47047" s="10"/>
      <c r="G47047" s="81"/>
      <c r="AU47047" s="25"/>
    </row>
    <row r="47048">
      <c r="D47048" s="10"/>
      <c r="E47048" s="10"/>
      <c r="G47048" s="81"/>
      <c r="AU47048" s="25"/>
    </row>
    <row r="47049">
      <c r="D47049" s="10"/>
      <c r="E47049" s="10"/>
      <c r="G47049" s="81"/>
      <c r="AU47049" s="25"/>
    </row>
    <row r="47050">
      <c r="D47050" s="10"/>
      <c r="E47050" s="10"/>
      <c r="G47050" s="81"/>
      <c r="AU47050" s="25"/>
    </row>
    <row r="47051">
      <c r="D47051" s="10"/>
      <c r="E47051" s="10"/>
      <c r="G47051" s="81"/>
      <c r="AU47051" s="25"/>
    </row>
    <row r="47052">
      <c r="D47052" s="10"/>
      <c r="E47052" s="10"/>
      <c r="G47052" s="81"/>
      <c r="AU47052" s="25"/>
    </row>
    <row r="47053">
      <c r="D47053" s="10"/>
      <c r="E47053" s="10"/>
      <c r="G47053" s="81"/>
      <c r="AU47053" s="25"/>
    </row>
    <row r="47054">
      <c r="D47054" s="10"/>
      <c r="E47054" s="10"/>
      <c r="G47054" s="81"/>
      <c r="AU47054" s="25"/>
    </row>
    <row r="47055">
      <c r="D47055" s="10"/>
      <c r="E47055" s="10"/>
      <c r="G47055" s="81"/>
      <c r="AU47055" s="25"/>
    </row>
    <row r="47056">
      <c r="D47056" s="10"/>
      <c r="E47056" s="10"/>
      <c r="G47056" s="81"/>
      <c r="AU47056" s="25"/>
    </row>
    <row r="47057">
      <c r="D47057" s="10"/>
      <c r="E47057" s="10"/>
      <c r="G47057" s="81"/>
      <c r="AU47057" s="25"/>
    </row>
    <row r="47058">
      <c r="D47058" s="10"/>
      <c r="E47058" s="10"/>
      <c r="G47058" s="81"/>
      <c r="AU47058" s="25"/>
    </row>
    <row r="47059">
      <c r="D47059" s="10"/>
      <c r="E47059" s="10"/>
      <c r="G47059" s="81"/>
      <c r="AU47059" s="25"/>
    </row>
    <row r="47060">
      <c r="D47060" s="10"/>
      <c r="E47060" s="10"/>
      <c r="G47060" s="81"/>
      <c r="AU47060" s="25"/>
    </row>
    <row r="47061">
      <c r="D47061" s="10"/>
      <c r="E47061" s="10"/>
      <c r="G47061" s="81"/>
      <c r="AU47061" s="25"/>
    </row>
    <row r="47062">
      <c r="D47062" s="10"/>
      <c r="E47062" s="10"/>
      <c r="G47062" s="81"/>
      <c r="AU47062" s="25"/>
    </row>
    <row r="47063">
      <c r="D47063" s="10"/>
      <c r="E47063" s="10"/>
      <c r="G47063" s="81"/>
      <c r="AU47063" s="25"/>
    </row>
    <row r="47064">
      <c r="D47064" s="10"/>
      <c r="E47064" s="10"/>
      <c r="G47064" s="81"/>
      <c r="AU47064" s="25"/>
    </row>
    <row r="47065">
      <c r="D47065" s="10"/>
      <c r="E47065" s="10"/>
      <c r="G47065" s="81"/>
      <c r="AU47065" s="25"/>
    </row>
    <row r="47066">
      <c r="D47066" s="10"/>
      <c r="E47066" s="10"/>
      <c r="G47066" s="81"/>
      <c r="AU47066" s="25"/>
    </row>
    <row r="47067">
      <c r="D47067" s="10"/>
      <c r="E47067" s="10"/>
      <c r="G47067" s="81"/>
      <c r="AU47067" s="25"/>
    </row>
    <row r="47068">
      <c r="D47068" s="10"/>
      <c r="E47068" s="10"/>
      <c r="G47068" s="81"/>
      <c r="AU47068" s="25"/>
    </row>
    <row r="47069">
      <c r="D47069" s="10"/>
      <c r="E47069" s="10"/>
      <c r="G47069" s="81"/>
      <c r="AU47069" s="25"/>
    </row>
    <row r="47070">
      <c r="D47070" s="10"/>
      <c r="E47070" s="10"/>
      <c r="G47070" s="81"/>
      <c r="AU47070" s="25"/>
    </row>
    <row r="47071">
      <c r="D47071" s="10"/>
      <c r="E47071" s="10"/>
      <c r="G47071" s="81"/>
      <c r="AU47071" s="25"/>
    </row>
    <row r="47072">
      <c r="D47072" s="10"/>
      <c r="E47072" s="10"/>
      <c r="G47072" s="81"/>
      <c r="AU47072" s="25"/>
    </row>
    <row r="47073">
      <c r="D47073" s="10"/>
      <c r="E47073" s="10"/>
      <c r="G47073" s="81"/>
      <c r="AU47073" s="25"/>
    </row>
    <row r="47074">
      <c r="D47074" s="10"/>
      <c r="E47074" s="10"/>
      <c r="G47074" s="81"/>
      <c r="AU47074" s="25"/>
    </row>
    <row r="47075">
      <c r="D47075" s="10"/>
      <c r="E47075" s="10"/>
      <c r="G47075" s="81"/>
      <c r="AU47075" s="25"/>
    </row>
    <row r="47076">
      <c r="D47076" s="10"/>
      <c r="E47076" s="10"/>
      <c r="G47076" s="81"/>
      <c r="AU47076" s="25"/>
    </row>
    <row r="47077">
      <c r="D47077" s="10"/>
      <c r="E47077" s="10"/>
      <c r="G47077" s="81"/>
      <c r="AU47077" s="25"/>
    </row>
    <row r="47078">
      <c r="D47078" s="10"/>
      <c r="E47078" s="10"/>
      <c r="G47078" s="81"/>
      <c r="AU47078" s="25"/>
    </row>
    <row r="47079">
      <c r="D47079" s="10"/>
      <c r="E47079" s="10"/>
      <c r="G47079" s="81"/>
      <c r="AU47079" s="25"/>
    </row>
    <row r="47080">
      <c r="D47080" s="10"/>
      <c r="E47080" s="10"/>
      <c r="G47080" s="81"/>
      <c r="AU47080" s="25"/>
    </row>
    <row r="47081">
      <c r="D47081" s="10"/>
      <c r="E47081" s="10"/>
      <c r="G47081" s="81"/>
      <c r="AU47081" s="25"/>
    </row>
    <row r="47082">
      <c r="D47082" s="10"/>
      <c r="E47082" s="10"/>
      <c r="G47082" s="81"/>
      <c r="AU47082" s="25"/>
    </row>
    <row r="47083">
      <c r="D47083" s="10"/>
      <c r="E47083" s="10"/>
      <c r="G47083" s="81"/>
      <c r="AU47083" s="25"/>
    </row>
    <row r="47084">
      <c r="D47084" s="10"/>
      <c r="E47084" s="10"/>
      <c r="G47084" s="81"/>
      <c r="AU47084" s="25"/>
    </row>
    <row r="47085">
      <c r="D47085" s="10"/>
      <c r="E47085" s="10"/>
      <c r="G47085" s="81"/>
      <c r="AU47085" s="25"/>
    </row>
    <row r="47086">
      <c r="D47086" s="10"/>
      <c r="E47086" s="10"/>
      <c r="G47086" s="81"/>
      <c r="AU47086" s="25"/>
    </row>
    <row r="47087">
      <c r="D47087" s="10"/>
      <c r="E47087" s="10"/>
      <c r="G47087" s="81"/>
      <c r="AU47087" s="25"/>
    </row>
    <row r="47088">
      <c r="D47088" s="10"/>
      <c r="E47088" s="10"/>
      <c r="G47088" s="81"/>
      <c r="AU47088" s="25"/>
    </row>
    <row r="47089">
      <c r="D47089" s="10"/>
      <c r="E47089" s="10"/>
      <c r="G47089" s="81"/>
      <c r="AU47089" s="25"/>
    </row>
    <row r="47090">
      <c r="D47090" s="10"/>
      <c r="E47090" s="10"/>
      <c r="G47090" s="81"/>
      <c r="AU47090" s="25"/>
    </row>
    <row r="47091">
      <c r="D47091" s="10"/>
      <c r="E47091" s="10"/>
      <c r="G47091" s="81"/>
      <c r="AU47091" s="25"/>
    </row>
    <row r="47092">
      <c r="D47092" s="10"/>
      <c r="E47092" s="10"/>
      <c r="G47092" s="81"/>
      <c r="AU47092" s="25"/>
    </row>
    <row r="47093">
      <c r="D47093" s="10"/>
      <c r="E47093" s="10"/>
      <c r="G47093" s="81"/>
      <c r="AU47093" s="25"/>
    </row>
    <row r="47094">
      <c r="D47094" s="10"/>
      <c r="E47094" s="10"/>
      <c r="G47094" s="81"/>
      <c r="AU47094" s="25"/>
    </row>
    <row r="47095">
      <c r="D47095" s="10"/>
      <c r="E47095" s="10"/>
      <c r="G47095" s="81"/>
      <c r="AU47095" s="25"/>
    </row>
    <row r="47096">
      <c r="D47096" s="10"/>
      <c r="E47096" s="10"/>
      <c r="G47096" s="81"/>
      <c r="AU47096" s="25"/>
    </row>
    <row r="47097">
      <c r="D47097" s="10"/>
      <c r="E47097" s="10"/>
      <c r="G47097" s="81"/>
      <c r="AU47097" s="25"/>
    </row>
    <row r="47098">
      <c r="D47098" s="10"/>
      <c r="E47098" s="10"/>
      <c r="G47098" s="81"/>
      <c r="AU47098" s="25"/>
    </row>
    <row r="47099">
      <c r="D47099" s="10"/>
      <c r="E47099" s="10"/>
      <c r="G47099" s="81"/>
      <c r="AU47099" s="25"/>
    </row>
    <row r="47100">
      <c r="D47100" s="10"/>
      <c r="E47100" s="10"/>
      <c r="G47100" s="81"/>
      <c r="AU47100" s="25"/>
    </row>
    <row r="47101">
      <c r="D47101" s="10"/>
      <c r="E47101" s="10"/>
      <c r="G47101" s="81"/>
      <c r="AU47101" s="25"/>
    </row>
    <row r="47102">
      <c r="D47102" s="10"/>
      <c r="E47102" s="10"/>
      <c r="G47102" s="81"/>
      <c r="AU47102" s="25"/>
    </row>
    <row r="47103">
      <c r="D47103" s="10"/>
      <c r="E47103" s="10"/>
      <c r="G47103" s="81"/>
      <c r="AU47103" s="25"/>
    </row>
    <row r="47104">
      <c r="D47104" s="10"/>
      <c r="E47104" s="10"/>
      <c r="G47104" s="81"/>
      <c r="AU47104" s="25"/>
    </row>
    <row r="47105">
      <c r="D47105" s="10"/>
      <c r="E47105" s="10"/>
      <c r="G47105" s="81"/>
      <c r="AU47105" s="25"/>
    </row>
    <row r="47106">
      <c r="D47106" s="10"/>
      <c r="E47106" s="10"/>
      <c r="G47106" s="81"/>
      <c r="AU47106" s="25"/>
    </row>
    <row r="47107">
      <c r="D47107" s="10"/>
      <c r="E47107" s="10"/>
      <c r="G47107" s="81"/>
      <c r="AU47107" s="25"/>
    </row>
    <row r="47108">
      <c r="D47108" s="10"/>
      <c r="E47108" s="10"/>
      <c r="G47108" s="81"/>
      <c r="AU47108" s="25"/>
    </row>
    <row r="47109">
      <c r="D47109" s="10"/>
      <c r="E47109" s="10"/>
      <c r="G47109" s="81"/>
      <c r="AU47109" s="25"/>
    </row>
    <row r="47110">
      <c r="D47110" s="10"/>
      <c r="E47110" s="10"/>
      <c r="G47110" s="81"/>
      <c r="AU47110" s="25"/>
    </row>
    <row r="47111">
      <c r="D47111" s="10"/>
      <c r="E47111" s="10"/>
      <c r="G47111" s="81"/>
      <c r="AU47111" s="25"/>
    </row>
    <row r="47112">
      <c r="D47112" s="10"/>
      <c r="E47112" s="10"/>
      <c r="G47112" s="81"/>
      <c r="AU47112" s="25"/>
    </row>
    <row r="47113">
      <c r="D47113" s="10"/>
      <c r="E47113" s="10"/>
      <c r="G47113" s="81"/>
      <c r="AU47113" s="25"/>
    </row>
    <row r="47114">
      <c r="D47114" s="10"/>
      <c r="E47114" s="10"/>
      <c r="G47114" s="81"/>
      <c r="AU47114" s="25"/>
    </row>
    <row r="47115">
      <c r="D47115" s="10"/>
      <c r="E47115" s="10"/>
      <c r="G47115" s="81"/>
      <c r="AU47115" s="25"/>
    </row>
    <row r="47116">
      <c r="D47116" s="10"/>
      <c r="E47116" s="10"/>
      <c r="G47116" s="81"/>
      <c r="AU47116" s="25"/>
    </row>
    <row r="47117">
      <c r="D47117" s="10"/>
      <c r="E47117" s="10"/>
      <c r="G47117" s="81"/>
      <c r="AU47117" s="25"/>
    </row>
    <row r="47118">
      <c r="D47118" s="10"/>
      <c r="E47118" s="10"/>
      <c r="G47118" s="81"/>
      <c r="AU47118" s="25"/>
    </row>
    <row r="47119">
      <c r="D47119" s="10"/>
      <c r="E47119" s="10"/>
      <c r="G47119" s="81"/>
      <c r="AU47119" s="25"/>
    </row>
    <row r="47120">
      <c r="D47120" s="10"/>
      <c r="E47120" s="10"/>
      <c r="G47120" s="81"/>
      <c r="AU47120" s="25"/>
    </row>
    <row r="47121">
      <c r="D47121" s="10"/>
      <c r="E47121" s="10"/>
      <c r="G47121" s="81"/>
      <c r="AU47121" s="25"/>
    </row>
    <row r="47122">
      <c r="D47122" s="10"/>
      <c r="E47122" s="10"/>
      <c r="G47122" s="81"/>
      <c r="AU47122" s="25"/>
    </row>
    <row r="47123">
      <c r="D47123" s="10"/>
      <c r="E47123" s="10"/>
      <c r="G47123" s="81"/>
      <c r="AU47123" s="25"/>
    </row>
    <row r="47124">
      <c r="D47124" s="10"/>
      <c r="E47124" s="10"/>
      <c r="G47124" s="81"/>
      <c r="AU47124" s="25"/>
    </row>
    <row r="47125">
      <c r="D47125" s="10"/>
      <c r="E47125" s="10"/>
      <c r="G47125" s="81"/>
      <c r="AU47125" s="25"/>
    </row>
    <row r="47126">
      <c r="D47126" s="10"/>
      <c r="E47126" s="10"/>
      <c r="G47126" s="81"/>
      <c r="AU47126" s="25"/>
    </row>
    <row r="47127">
      <c r="D47127" s="10"/>
      <c r="E47127" s="10"/>
      <c r="G47127" s="81"/>
      <c r="AU47127" s="25"/>
    </row>
    <row r="47128">
      <c r="D47128" s="10"/>
      <c r="E47128" s="10"/>
      <c r="G47128" s="81"/>
      <c r="AU47128" s="25"/>
    </row>
    <row r="47129">
      <c r="D47129" s="10"/>
      <c r="E47129" s="10"/>
      <c r="G47129" s="81"/>
      <c r="AU47129" s="25"/>
    </row>
    <row r="47130">
      <c r="D47130" s="10"/>
      <c r="E47130" s="10"/>
      <c r="G47130" s="81"/>
      <c r="AU47130" s="25"/>
    </row>
    <row r="47131">
      <c r="D47131" s="10"/>
      <c r="E47131" s="10"/>
      <c r="G47131" s="81"/>
      <c r="AU47131" s="25"/>
    </row>
    <row r="47132">
      <c r="D47132" s="10"/>
      <c r="E47132" s="10"/>
      <c r="G47132" s="81"/>
      <c r="AU47132" s="25"/>
    </row>
    <row r="47133">
      <c r="D47133" s="10"/>
      <c r="E47133" s="10"/>
      <c r="G47133" s="81"/>
      <c r="AU47133" s="25"/>
    </row>
    <row r="47134">
      <c r="D47134" s="10"/>
      <c r="E47134" s="10"/>
      <c r="G47134" s="81"/>
      <c r="AU47134" s="25"/>
    </row>
    <row r="47135">
      <c r="D47135" s="10"/>
      <c r="E47135" s="10"/>
      <c r="G47135" s="81"/>
      <c r="AU47135" s="25"/>
    </row>
    <row r="47136">
      <c r="D47136" s="10"/>
      <c r="E47136" s="10"/>
      <c r="G47136" s="81"/>
      <c r="AU47136" s="25"/>
    </row>
    <row r="47137">
      <c r="D47137" s="10"/>
      <c r="E47137" s="10"/>
      <c r="G47137" s="81"/>
      <c r="AU47137" s="25"/>
    </row>
    <row r="47138">
      <c r="D47138" s="10"/>
      <c r="E47138" s="10"/>
      <c r="G47138" s="81"/>
      <c r="AU47138" s="25"/>
    </row>
    <row r="47139">
      <c r="D47139" s="10"/>
      <c r="E47139" s="10"/>
      <c r="G47139" s="81"/>
      <c r="AU47139" s="25"/>
    </row>
    <row r="47140">
      <c r="D47140" s="10"/>
      <c r="E47140" s="10"/>
      <c r="G47140" s="81"/>
      <c r="AU47140" s="25"/>
    </row>
    <row r="47141">
      <c r="D47141" s="10"/>
      <c r="E47141" s="10"/>
      <c r="G47141" s="81"/>
      <c r="AU47141" s="25"/>
    </row>
    <row r="47142">
      <c r="D47142" s="10"/>
      <c r="E47142" s="10"/>
      <c r="G47142" s="81"/>
      <c r="AU47142" s="25"/>
    </row>
    <row r="47143">
      <c r="D47143" s="10"/>
      <c r="E47143" s="10"/>
      <c r="G47143" s="81"/>
      <c r="AU47143" s="25"/>
    </row>
    <row r="47144">
      <c r="D47144" s="10"/>
      <c r="E47144" s="10"/>
      <c r="G47144" s="81"/>
      <c r="AU47144" s="25"/>
    </row>
    <row r="47145">
      <c r="D47145" s="10"/>
      <c r="E47145" s="10"/>
      <c r="G47145" s="81"/>
      <c r="AU47145" s="25"/>
    </row>
    <row r="47146">
      <c r="D47146" s="10"/>
      <c r="E47146" s="10"/>
      <c r="G47146" s="81"/>
      <c r="AU47146" s="25"/>
    </row>
    <row r="47147">
      <c r="D47147" s="10"/>
      <c r="E47147" s="10"/>
      <c r="G47147" s="81"/>
      <c r="AU47147" s="25"/>
    </row>
    <row r="47148">
      <c r="D47148" s="10"/>
      <c r="E47148" s="10"/>
      <c r="G47148" s="81"/>
      <c r="AU47148" s="25"/>
    </row>
    <row r="47149">
      <c r="D47149" s="10"/>
      <c r="E47149" s="10"/>
      <c r="G47149" s="81"/>
      <c r="AU47149" s="25"/>
    </row>
    <row r="47150">
      <c r="D47150" s="10"/>
      <c r="E47150" s="10"/>
      <c r="G47150" s="81"/>
      <c r="AU47150" s="25"/>
    </row>
    <row r="47151">
      <c r="D47151" s="10"/>
      <c r="E47151" s="10"/>
      <c r="G47151" s="81"/>
      <c r="AU47151" s="25"/>
    </row>
    <row r="47152">
      <c r="D47152" s="10"/>
      <c r="E47152" s="10"/>
      <c r="G47152" s="81"/>
      <c r="AU47152" s="25"/>
    </row>
    <row r="47153">
      <c r="D47153" s="10"/>
      <c r="E47153" s="10"/>
      <c r="G47153" s="81"/>
      <c r="AU47153" s="25"/>
    </row>
    <row r="47154">
      <c r="D47154" s="10"/>
      <c r="E47154" s="10"/>
      <c r="G47154" s="81"/>
      <c r="AU47154" s="25"/>
    </row>
    <row r="47155">
      <c r="D47155" s="10"/>
      <c r="E47155" s="10"/>
      <c r="G47155" s="81"/>
      <c r="AU47155" s="25"/>
    </row>
    <row r="47156">
      <c r="D47156" s="10"/>
      <c r="E47156" s="10"/>
      <c r="G47156" s="81"/>
      <c r="AU47156" s="25"/>
    </row>
    <row r="47157">
      <c r="D47157" s="10"/>
      <c r="E47157" s="10"/>
      <c r="G47157" s="81"/>
      <c r="AU47157" s="25"/>
    </row>
    <row r="47158">
      <c r="D47158" s="10"/>
      <c r="E47158" s="10"/>
      <c r="G47158" s="81"/>
      <c r="AU47158" s="25"/>
    </row>
    <row r="47159">
      <c r="D47159" s="10"/>
      <c r="E47159" s="10"/>
      <c r="G47159" s="81"/>
      <c r="AU47159" s="25"/>
    </row>
    <row r="47160">
      <c r="D47160" s="10"/>
      <c r="E47160" s="10"/>
      <c r="G47160" s="81"/>
      <c r="AU47160" s="25"/>
    </row>
    <row r="47161">
      <c r="D47161" s="10"/>
      <c r="E47161" s="10"/>
      <c r="G47161" s="81"/>
      <c r="AU47161" s="25"/>
    </row>
    <row r="47162">
      <c r="D47162" s="10"/>
      <c r="E47162" s="10"/>
      <c r="G47162" s="81"/>
      <c r="AU47162" s="25"/>
    </row>
    <row r="47163">
      <c r="D47163" s="10"/>
      <c r="E47163" s="10"/>
      <c r="G47163" s="81"/>
      <c r="AU47163" s="25"/>
    </row>
    <row r="47164">
      <c r="D47164" s="10"/>
      <c r="E47164" s="10"/>
      <c r="G47164" s="81"/>
      <c r="AU47164" s="25"/>
    </row>
    <row r="47165">
      <c r="D47165" s="10"/>
      <c r="E47165" s="10"/>
      <c r="G47165" s="81"/>
      <c r="AU47165" s="25"/>
    </row>
    <row r="47166">
      <c r="D47166" s="10"/>
      <c r="E47166" s="10"/>
      <c r="G47166" s="81"/>
      <c r="AU47166" s="25"/>
    </row>
    <row r="47167">
      <c r="D47167" s="10"/>
      <c r="E47167" s="10"/>
      <c r="G47167" s="81"/>
      <c r="AU47167" s="25"/>
    </row>
    <row r="47168">
      <c r="D47168" s="10"/>
      <c r="E47168" s="10"/>
      <c r="G47168" s="81"/>
      <c r="AU47168" s="25"/>
    </row>
    <row r="47169">
      <c r="D47169" s="10"/>
      <c r="E47169" s="10"/>
      <c r="G47169" s="81"/>
      <c r="AU47169" s="25"/>
    </row>
    <row r="47170">
      <c r="D47170" s="10"/>
      <c r="E47170" s="10"/>
      <c r="G47170" s="81"/>
      <c r="AU47170" s="25"/>
    </row>
    <row r="47171">
      <c r="D47171" s="10"/>
      <c r="E47171" s="10"/>
      <c r="G47171" s="81"/>
      <c r="AU47171" s="25"/>
    </row>
    <row r="47172">
      <c r="D47172" s="10"/>
      <c r="E47172" s="10"/>
      <c r="G47172" s="81"/>
      <c r="AU47172" s="25"/>
    </row>
    <row r="47173">
      <c r="D47173" s="10"/>
      <c r="E47173" s="10"/>
      <c r="G47173" s="81"/>
      <c r="AU47173" s="25"/>
    </row>
    <row r="47174">
      <c r="D47174" s="10"/>
      <c r="E47174" s="10"/>
      <c r="G47174" s="81"/>
      <c r="AU47174" s="25"/>
    </row>
    <row r="47175">
      <c r="D47175" s="10"/>
      <c r="E47175" s="10"/>
      <c r="G47175" s="81"/>
      <c r="AU47175" s="25"/>
    </row>
    <row r="47176">
      <c r="D47176" s="10"/>
      <c r="E47176" s="10"/>
      <c r="G47176" s="81"/>
      <c r="AU47176" s="25"/>
    </row>
    <row r="47177">
      <c r="D47177" s="10"/>
      <c r="E47177" s="10"/>
      <c r="G47177" s="81"/>
      <c r="AU47177" s="25"/>
    </row>
    <row r="47178">
      <c r="D47178" s="10"/>
      <c r="E47178" s="10"/>
      <c r="G47178" s="81"/>
      <c r="AU47178" s="25"/>
    </row>
    <row r="47179">
      <c r="D47179" s="10"/>
      <c r="E47179" s="10"/>
      <c r="G47179" s="81"/>
      <c r="AU47179" s="25"/>
    </row>
    <row r="47180">
      <c r="D47180" s="10"/>
      <c r="E47180" s="10"/>
      <c r="G47180" s="81"/>
      <c r="AU47180" s="25"/>
    </row>
    <row r="47181">
      <c r="D47181" s="10"/>
      <c r="E47181" s="10"/>
      <c r="G47181" s="81"/>
      <c r="AU47181" s="25"/>
    </row>
    <row r="47182">
      <c r="D47182" s="10"/>
      <c r="E47182" s="10"/>
      <c r="G47182" s="81"/>
      <c r="AU47182" s="25"/>
    </row>
    <row r="47183">
      <c r="D47183" s="10"/>
      <c r="E47183" s="10"/>
      <c r="G47183" s="81"/>
      <c r="AU47183" s="25"/>
    </row>
    <row r="47184">
      <c r="D47184" s="10"/>
      <c r="E47184" s="10"/>
      <c r="G47184" s="81"/>
      <c r="AU47184" s="25"/>
    </row>
    <row r="47185">
      <c r="D47185" s="10"/>
      <c r="E47185" s="10"/>
      <c r="G47185" s="81"/>
      <c r="AU47185" s="25"/>
    </row>
    <row r="47186">
      <c r="D47186" s="10"/>
      <c r="E47186" s="10"/>
      <c r="G47186" s="81"/>
      <c r="AU47186" s="25"/>
    </row>
    <row r="47187">
      <c r="D47187" s="10"/>
      <c r="E47187" s="10"/>
      <c r="G47187" s="81"/>
      <c r="AU47187" s="25"/>
    </row>
    <row r="47188">
      <c r="D47188" s="10"/>
      <c r="E47188" s="10"/>
      <c r="G47188" s="81"/>
      <c r="AU47188" s="25"/>
    </row>
    <row r="47189">
      <c r="D47189" s="10"/>
      <c r="E47189" s="10"/>
      <c r="G47189" s="81"/>
      <c r="AU47189" s="25"/>
    </row>
    <row r="47190">
      <c r="D47190" s="10"/>
      <c r="E47190" s="10"/>
      <c r="G47190" s="81"/>
      <c r="AU47190" s="25"/>
    </row>
    <row r="47191">
      <c r="D47191" s="10"/>
      <c r="E47191" s="10"/>
      <c r="G47191" s="81"/>
      <c r="AU47191" s="25"/>
    </row>
    <row r="47192">
      <c r="D47192" s="10"/>
      <c r="E47192" s="10"/>
      <c r="G47192" s="81"/>
      <c r="AU47192" s="25"/>
    </row>
    <row r="47193">
      <c r="D47193" s="10"/>
      <c r="E47193" s="10"/>
      <c r="G47193" s="81"/>
      <c r="AU47193" s="25"/>
    </row>
    <row r="47194">
      <c r="D47194" s="10"/>
      <c r="E47194" s="10"/>
      <c r="G47194" s="81"/>
      <c r="AU47194" s="25"/>
    </row>
    <row r="47195">
      <c r="D47195" s="10"/>
      <c r="E47195" s="10"/>
      <c r="G47195" s="81"/>
      <c r="AU47195" s="25"/>
    </row>
    <row r="47196">
      <c r="D47196" s="10"/>
      <c r="E47196" s="10"/>
      <c r="G47196" s="81"/>
      <c r="AU47196" s="25"/>
    </row>
    <row r="47197">
      <c r="D47197" s="10"/>
      <c r="E47197" s="10"/>
      <c r="G47197" s="81"/>
      <c r="AU47197" s="25"/>
    </row>
    <row r="47198">
      <c r="D47198" s="10"/>
      <c r="E47198" s="10"/>
      <c r="G47198" s="81"/>
      <c r="AU47198" s="25"/>
    </row>
    <row r="47199">
      <c r="D47199" s="10"/>
      <c r="E47199" s="10"/>
      <c r="G47199" s="81"/>
      <c r="AU47199" s="25"/>
    </row>
    <row r="47200">
      <c r="D47200" s="10"/>
      <c r="E47200" s="10"/>
      <c r="G47200" s="81"/>
      <c r="AU47200" s="25"/>
    </row>
    <row r="47201">
      <c r="D47201" s="10"/>
      <c r="E47201" s="10"/>
      <c r="G47201" s="81"/>
      <c r="AU47201" s="25"/>
    </row>
    <row r="47202">
      <c r="D47202" s="10"/>
      <c r="E47202" s="10"/>
      <c r="G47202" s="81"/>
      <c r="AU47202" s="25"/>
    </row>
    <row r="47203">
      <c r="D47203" s="10"/>
      <c r="E47203" s="10"/>
      <c r="G47203" s="81"/>
      <c r="AU47203" s="25"/>
    </row>
    <row r="47204">
      <c r="D47204" s="10"/>
      <c r="E47204" s="10"/>
      <c r="G47204" s="81"/>
      <c r="AU47204" s="25"/>
    </row>
    <row r="47205">
      <c r="D47205" s="10"/>
      <c r="E47205" s="10"/>
      <c r="G47205" s="81"/>
      <c r="AU47205" s="25"/>
    </row>
    <row r="47206">
      <c r="D47206" s="10"/>
      <c r="E47206" s="10"/>
      <c r="G47206" s="81"/>
      <c r="AU47206" s="25"/>
    </row>
    <row r="47207">
      <c r="D47207" s="10"/>
      <c r="E47207" s="10"/>
      <c r="G47207" s="81"/>
      <c r="AU47207" s="25"/>
    </row>
    <row r="47208">
      <c r="D47208" s="10"/>
      <c r="E47208" s="10"/>
      <c r="G47208" s="81"/>
      <c r="AU47208" s="25"/>
    </row>
    <row r="47209">
      <c r="D47209" s="10"/>
      <c r="E47209" s="10"/>
      <c r="G47209" s="81"/>
      <c r="AU47209" s="25"/>
    </row>
    <row r="47210">
      <c r="D47210" s="10"/>
      <c r="E47210" s="10"/>
      <c r="G47210" s="81"/>
      <c r="AU47210" s="25"/>
    </row>
    <row r="47211">
      <c r="D47211" s="10"/>
      <c r="E47211" s="10"/>
      <c r="G47211" s="81"/>
      <c r="AU47211" s="25"/>
    </row>
    <row r="47212">
      <c r="D47212" s="10"/>
      <c r="E47212" s="10"/>
      <c r="G47212" s="81"/>
      <c r="AU47212" s="25"/>
    </row>
    <row r="47213">
      <c r="D47213" s="10"/>
      <c r="E47213" s="10"/>
      <c r="G47213" s="81"/>
      <c r="AU47213" s="25"/>
    </row>
    <row r="47214">
      <c r="D47214" s="10"/>
      <c r="E47214" s="10"/>
      <c r="G47214" s="81"/>
      <c r="AU47214" s="25"/>
    </row>
    <row r="47215">
      <c r="D47215" s="10"/>
      <c r="E47215" s="10"/>
      <c r="G47215" s="81"/>
      <c r="AU47215" s="25"/>
    </row>
    <row r="47216">
      <c r="D47216" s="10"/>
      <c r="E47216" s="10"/>
      <c r="G47216" s="81"/>
      <c r="AU47216" s="25"/>
    </row>
    <row r="47217">
      <c r="D47217" s="10"/>
      <c r="E47217" s="10"/>
      <c r="G47217" s="81"/>
      <c r="AU47217" s="25"/>
    </row>
    <row r="47218">
      <c r="D47218" s="10"/>
      <c r="E47218" s="10"/>
      <c r="G47218" s="81"/>
      <c r="AU47218" s="25"/>
    </row>
    <row r="47219">
      <c r="D47219" s="10"/>
      <c r="E47219" s="10"/>
      <c r="G47219" s="81"/>
      <c r="AU47219" s="25"/>
    </row>
    <row r="47220">
      <c r="D47220" s="10"/>
      <c r="E47220" s="10"/>
      <c r="G47220" s="81"/>
      <c r="AU47220" s="25"/>
    </row>
    <row r="47221">
      <c r="D47221" s="10"/>
      <c r="E47221" s="10"/>
      <c r="G47221" s="81"/>
      <c r="AU47221" s="25"/>
    </row>
    <row r="47222">
      <c r="D47222" s="10"/>
      <c r="E47222" s="10"/>
      <c r="G47222" s="81"/>
      <c r="AU47222" s="25"/>
    </row>
    <row r="47223">
      <c r="D47223" s="10"/>
      <c r="E47223" s="10"/>
      <c r="G47223" s="81"/>
      <c r="AU47223" s="25"/>
    </row>
    <row r="47224">
      <c r="D47224" s="10"/>
      <c r="E47224" s="10"/>
      <c r="G47224" s="81"/>
      <c r="AU47224" s="25"/>
    </row>
    <row r="47225">
      <c r="D47225" s="10"/>
      <c r="E47225" s="10"/>
      <c r="G47225" s="81"/>
      <c r="AU47225" s="25"/>
    </row>
    <row r="47226">
      <c r="D47226" s="10"/>
      <c r="E47226" s="10"/>
      <c r="G47226" s="81"/>
      <c r="AU47226" s="25"/>
    </row>
    <row r="47227">
      <c r="D47227" s="10"/>
      <c r="E47227" s="10"/>
      <c r="G47227" s="81"/>
      <c r="AU47227" s="25"/>
    </row>
    <row r="47228">
      <c r="D47228" s="10"/>
      <c r="E47228" s="10"/>
      <c r="G47228" s="81"/>
      <c r="AU47228" s="25"/>
    </row>
    <row r="47229">
      <c r="D47229" s="10"/>
      <c r="E47229" s="10"/>
      <c r="G47229" s="81"/>
      <c r="AU47229" s="25"/>
    </row>
    <row r="47230">
      <c r="D47230" s="10"/>
      <c r="E47230" s="10"/>
      <c r="G47230" s="81"/>
      <c r="AU47230" s="25"/>
    </row>
    <row r="47231">
      <c r="D47231" s="10"/>
      <c r="E47231" s="10"/>
      <c r="G47231" s="81"/>
      <c r="AU47231" s="25"/>
    </row>
    <row r="47232">
      <c r="D47232" s="10"/>
      <c r="E47232" s="10"/>
      <c r="G47232" s="81"/>
      <c r="AU47232" s="25"/>
    </row>
    <row r="47233">
      <c r="D47233" s="10"/>
      <c r="E47233" s="10"/>
      <c r="G47233" s="81"/>
      <c r="AU47233" s="25"/>
    </row>
    <row r="47234">
      <c r="D47234" s="10"/>
      <c r="E47234" s="10"/>
      <c r="G47234" s="81"/>
      <c r="AU47234" s="25"/>
    </row>
    <row r="47235">
      <c r="D47235" s="10"/>
      <c r="E47235" s="10"/>
      <c r="G47235" s="81"/>
      <c r="AU47235" s="25"/>
    </row>
    <row r="47236">
      <c r="D47236" s="10"/>
      <c r="E47236" s="10"/>
      <c r="G47236" s="81"/>
      <c r="AU47236" s="25"/>
    </row>
    <row r="47237">
      <c r="D47237" s="10"/>
      <c r="E47237" s="10"/>
      <c r="G47237" s="81"/>
      <c r="AU47237" s="25"/>
    </row>
    <row r="47238">
      <c r="D47238" s="10"/>
      <c r="E47238" s="10"/>
      <c r="G47238" s="81"/>
      <c r="AU47238" s="25"/>
    </row>
    <row r="47239">
      <c r="D47239" s="10"/>
      <c r="E47239" s="10"/>
      <c r="G47239" s="81"/>
      <c r="AU47239" s="25"/>
    </row>
    <row r="47240">
      <c r="D47240" s="10"/>
      <c r="E47240" s="10"/>
      <c r="G47240" s="81"/>
      <c r="AU47240" s="25"/>
    </row>
    <row r="47241">
      <c r="D47241" s="10"/>
      <c r="E47241" s="10"/>
      <c r="G47241" s="81"/>
      <c r="AU47241" s="25"/>
    </row>
    <row r="47242">
      <c r="D47242" s="10"/>
      <c r="E47242" s="10"/>
      <c r="G47242" s="81"/>
      <c r="AU47242" s="25"/>
    </row>
    <row r="47243">
      <c r="D47243" s="10"/>
      <c r="E47243" s="10"/>
      <c r="G47243" s="81"/>
      <c r="AU47243" s="25"/>
    </row>
    <row r="47244">
      <c r="D47244" s="10"/>
      <c r="E47244" s="10"/>
      <c r="G47244" s="81"/>
      <c r="AU47244" s="25"/>
    </row>
    <row r="47245">
      <c r="D47245" s="10"/>
      <c r="E47245" s="10"/>
      <c r="G47245" s="81"/>
      <c r="AU47245" s="25"/>
    </row>
    <row r="47246">
      <c r="D47246" s="10"/>
      <c r="E47246" s="10"/>
      <c r="G47246" s="81"/>
      <c r="AU47246" s="25"/>
    </row>
    <row r="47247">
      <c r="D47247" s="10"/>
      <c r="E47247" s="10"/>
      <c r="G47247" s="81"/>
      <c r="AU47247" s="25"/>
    </row>
    <row r="47248">
      <c r="D47248" s="10"/>
      <c r="E47248" s="10"/>
      <c r="G47248" s="81"/>
      <c r="AU47248" s="25"/>
    </row>
    <row r="47249">
      <c r="D47249" s="10"/>
      <c r="E47249" s="10"/>
      <c r="G47249" s="81"/>
      <c r="AU47249" s="25"/>
    </row>
    <row r="47250">
      <c r="D47250" s="10"/>
      <c r="E47250" s="10"/>
      <c r="G47250" s="81"/>
      <c r="AU47250" s="25"/>
    </row>
    <row r="47251">
      <c r="D47251" s="10"/>
      <c r="E47251" s="10"/>
      <c r="G47251" s="81"/>
      <c r="AU47251" s="25"/>
    </row>
    <row r="47252">
      <c r="D47252" s="10"/>
      <c r="E47252" s="10"/>
      <c r="G47252" s="81"/>
      <c r="AU47252" s="25"/>
    </row>
    <row r="47253">
      <c r="D47253" s="10"/>
      <c r="E47253" s="10"/>
      <c r="G47253" s="81"/>
      <c r="AU47253" s="25"/>
    </row>
    <row r="47254">
      <c r="D47254" s="10"/>
      <c r="E47254" s="10"/>
      <c r="G47254" s="81"/>
      <c r="AU47254" s="25"/>
    </row>
    <row r="47255">
      <c r="D47255" s="10"/>
      <c r="E47255" s="10"/>
      <c r="G47255" s="81"/>
      <c r="AU47255" s="25"/>
    </row>
    <row r="47256">
      <c r="D47256" s="10"/>
      <c r="E47256" s="10"/>
      <c r="G47256" s="81"/>
      <c r="AU47256" s="25"/>
    </row>
    <row r="47257">
      <c r="D47257" s="10"/>
      <c r="E47257" s="10"/>
      <c r="G47257" s="81"/>
      <c r="AU47257" s="25"/>
    </row>
    <row r="47258">
      <c r="D47258" s="10"/>
      <c r="E47258" s="10"/>
      <c r="G47258" s="81"/>
      <c r="AU47258" s="25"/>
    </row>
    <row r="47259">
      <c r="D47259" s="10"/>
      <c r="E47259" s="10"/>
      <c r="G47259" s="81"/>
      <c r="AU47259" s="25"/>
    </row>
    <row r="47260">
      <c r="D47260" s="10"/>
      <c r="E47260" s="10"/>
      <c r="G47260" s="81"/>
      <c r="AU47260" s="25"/>
    </row>
    <row r="47261">
      <c r="D47261" s="10"/>
      <c r="E47261" s="10"/>
      <c r="G47261" s="81"/>
      <c r="AU47261" s="25"/>
    </row>
    <row r="47262">
      <c r="D47262" s="10"/>
      <c r="E47262" s="10"/>
      <c r="G47262" s="81"/>
      <c r="AU47262" s="25"/>
    </row>
    <row r="47263">
      <c r="D47263" s="10"/>
      <c r="E47263" s="10"/>
      <c r="G47263" s="81"/>
      <c r="AU47263" s="25"/>
    </row>
    <row r="47264">
      <c r="D47264" s="10"/>
      <c r="E47264" s="10"/>
      <c r="G47264" s="81"/>
      <c r="AU47264" s="25"/>
    </row>
    <row r="47265">
      <c r="D47265" s="10"/>
      <c r="E47265" s="10"/>
      <c r="G47265" s="81"/>
      <c r="AU47265" s="25"/>
    </row>
    <row r="47266">
      <c r="D47266" s="10"/>
      <c r="E47266" s="10"/>
      <c r="G47266" s="81"/>
      <c r="AU47266" s="25"/>
    </row>
    <row r="47267">
      <c r="D47267" s="10"/>
      <c r="E47267" s="10"/>
      <c r="G47267" s="81"/>
      <c r="AU47267" s="25"/>
    </row>
    <row r="47268">
      <c r="D47268" s="10"/>
      <c r="E47268" s="10"/>
      <c r="G47268" s="81"/>
      <c r="AU47268" s="25"/>
    </row>
    <row r="47269">
      <c r="D47269" s="10"/>
      <c r="E47269" s="10"/>
      <c r="G47269" s="81"/>
      <c r="AU47269" s="25"/>
    </row>
    <row r="47270">
      <c r="D47270" s="10"/>
      <c r="E47270" s="10"/>
      <c r="G47270" s="81"/>
      <c r="AU47270" s="25"/>
    </row>
    <row r="47271">
      <c r="D47271" s="10"/>
      <c r="E47271" s="10"/>
      <c r="G47271" s="81"/>
      <c r="AU47271" s="25"/>
    </row>
    <row r="47272">
      <c r="D47272" s="10"/>
      <c r="E47272" s="10"/>
      <c r="G47272" s="81"/>
      <c r="AU47272" s="25"/>
    </row>
    <row r="47273">
      <c r="D47273" s="10"/>
      <c r="E47273" s="10"/>
      <c r="G47273" s="81"/>
      <c r="AU47273" s="25"/>
    </row>
    <row r="47274">
      <c r="D47274" s="10"/>
      <c r="E47274" s="10"/>
      <c r="G47274" s="81"/>
      <c r="AU47274" s="25"/>
    </row>
    <row r="47275">
      <c r="D47275" s="10"/>
      <c r="E47275" s="10"/>
      <c r="G47275" s="81"/>
      <c r="AU47275" s="25"/>
    </row>
    <row r="47276">
      <c r="D47276" s="10"/>
      <c r="E47276" s="10"/>
      <c r="G47276" s="81"/>
      <c r="AU47276" s="25"/>
    </row>
    <row r="47277">
      <c r="D47277" s="10"/>
      <c r="E47277" s="10"/>
      <c r="G47277" s="81"/>
      <c r="AU47277" s="25"/>
    </row>
    <row r="47278">
      <c r="D47278" s="10"/>
      <c r="E47278" s="10"/>
      <c r="G47278" s="81"/>
      <c r="AU47278" s="25"/>
    </row>
    <row r="47279">
      <c r="D47279" s="10"/>
      <c r="E47279" s="10"/>
      <c r="G47279" s="81"/>
      <c r="AU47279" s="25"/>
    </row>
    <row r="47280">
      <c r="D47280" s="10"/>
      <c r="E47280" s="10"/>
      <c r="G47280" s="81"/>
      <c r="AU47280" s="25"/>
    </row>
    <row r="47281">
      <c r="D47281" s="10"/>
      <c r="E47281" s="10"/>
      <c r="G47281" s="81"/>
      <c r="AU47281" s="25"/>
    </row>
    <row r="47282">
      <c r="D47282" s="10"/>
      <c r="E47282" s="10"/>
      <c r="G47282" s="81"/>
      <c r="AU47282" s="25"/>
    </row>
    <row r="47283">
      <c r="D47283" s="10"/>
      <c r="E47283" s="10"/>
      <c r="G47283" s="81"/>
      <c r="AU47283" s="25"/>
    </row>
    <row r="47284">
      <c r="D47284" s="10"/>
      <c r="E47284" s="10"/>
      <c r="G47284" s="81"/>
      <c r="AU47284" s="25"/>
    </row>
    <row r="47285">
      <c r="D47285" s="10"/>
      <c r="E47285" s="10"/>
      <c r="G47285" s="81"/>
      <c r="AU47285" s="25"/>
    </row>
    <row r="47286">
      <c r="D47286" s="10"/>
      <c r="E47286" s="10"/>
      <c r="G47286" s="81"/>
      <c r="AU47286" s="25"/>
    </row>
    <row r="47287">
      <c r="D47287" s="10"/>
      <c r="E47287" s="10"/>
      <c r="G47287" s="81"/>
      <c r="AU47287" s="25"/>
    </row>
    <row r="47288">
      <c r="D47288" s="10"/>
      <c r="E47288" s="10"/>
      <c r="G47288" s="81"/>
      <c r="AU47288" s="25"/>
    </row>
    <row r="47289">
      <c r="D47289" s="10"/>
      <c r="E47289" s="10"/>
      <c r="G47289" s="81"/>
      <c r="AU47289" s="25"/>
    </row>
    <row r="47290">
      <c r="D47290" s="10"/>
      <c r="E47290" s="10"/>
      <c r="G47290" s="81"/>
      <c r="AU47290" s="25"/>
    </row>
    <row r="47291">
      <c r="D47291" s="10"/>
      <c r="E47291" s="10"/>
      <c r="G47291" s="81"/>
      <c r="AU47291" s="25"/>
    </row>
    <row r="47292">
      <c r="D47292" s="10"/>
      <c r="E47292" s="10"/>
      <c r="G47292" s="81"/>
      <c r="AU47292" s="25"/>
    </row>
    <row r="47293">
      <c r="D47293" s="10"/>
      <c r="E47293" s="10"/>
      <c r="G47293" s="81"/>
      <c r="AU47293" s="25"/>
    </row>
    <row r="47294">
      <c r="D47294" s="10"/>
      <c r="E47294" s="10"/>
      <c r="G47294" s="81"/>
      <c r="AU47294" s="25"/>
    </row>
    <row r="47295">
      <c r="D47295" s="10"/>
      <c r="E47295" s="10"/>
      <c r="G47295" s="81"/>
      <c r="AU47295" s="25"/>
    </row>
    <row r="47296">
      <c r="D47296" s="10"/>
      <c r="E47296" s="10"/>
      <c r="G47296" s="81"/>
      <c r="AU47296" s="25"/>
    </row>
    <row r="47297">
      <c r="D47297" s="10"/>
      <c r="E47297" s="10"/>
      <c r="G47297" s="81"/>
      <c r="AU47297" s="25"/>
    </row>
    <row r="47298">
      <c r="D47298" s="10"/>
      <c r="E47298" s="10"/>
      <c r="G47298" s="81"/>
      <c r="AU47298" s="25"/>
    </row>
    <row r="47299">
      <c r="D47299" s="10"/>
      <c r="E47299" s="10"/>
      <c r="G47299" s="81"/>
      <c r="AU47299" s="25"/>
    </row>
    <row r="47300">
      <c r="D47300" s="10"/>
      <c r="E47300" s="10"/>
      <c r="G47300" s="81"/>
      <c r="AU47300" s="25"/>
    </row>
    <row r="47301">
      <c r="D47301" s="10"/>
      <c r="E47301" s="10"/>
      <c r="G47301" s="81"/>
      <c r="AU47301" s="25"/>
    </row>
    <row r="47302">
      <c r="D47302" s="10"/>
      <c r="E47302" s="10"/>
      <c r="G47302" s="81"/>
      <c r="AU47302" s="25"/>
    </row>
    <row r="47303">
      <c r="D47303" s="10"/>
      <c r="E47303" s="10"/>
      <c r="G47303" s="81"/>
      <c r="AU47303" s="25"/>
    </row>
    <row r="47304">
      <c r="D47304" s="10"/>
      <c r="E47304" s="10"/>
      <c r="G47304" s="81"/>
      <c r="AU47304" s="25"/>
    </row>
    <row r="47305">
      <c r="D47305" s="10"/>
      <c r="E47305" s="10"/>
      <c r="G47305" s="81"/>
      <c r="AU47305" s="25"/>
    </row>
    <row r="47306">
      <c r="D47306" s="10"/>
      <c r="E47306" s="10"/>
      <c r="G47306" s="81"/>
      <c r="AU47306" s="25"/>
    </row>
    <row r="47307">
      <c r="D47307" s="10"/>
      <c r="E47307" s="10"/>
      <c r="G47307" s="81"/>
      <c r="AU47307" s="25"/>
    </row>
    <row r="47308">
      <c r="D47308" s="10"/>
      <c r="E47308" s="10"/>
      <c r="G47308" s="81"/>
      <c r="AU47308" s="25"/>
    </row>
    <row r="47309">
      <c r="D47309" s="10"/>
      <c r="E47309" s="10"/>
      <c r="G47309" s="81"/>
      <c r="AU47309" s="25"/>
    </row>
    <row r="47310">
      <c r="D47310" s="10"/>
      <c r="E47310" s="10"/>
      <c r="G47310" s="81"/>
      <c r="AU47310" s="25"/>
    </row>
    <row r="47311">
      <c r="D47311" s="10"/>
      <c r="E47311" s="10"/>
      <c r="G47311" s="81"/>
      <c r="AU47311" s="25"/>
    </row>
    <row r="47312">
      <c r="D47312" s="10"/>
      <c r="E47312" s="10"/>
      <c r="G47312" s="81"/>
      <c r="AU47312" s="25"/>
    </row>
    <row r="47313">
      <c r="D47313" s="10"/>
      <c r="E47313" s="10"/>
      <c r="G47313" s="81"/>
      <c r="AU47313" s="25"/>
    </row>
    <row r="47314">
      <c r="D47314" s="10"/>
      <c r="E47314" s="10"/>
      <c r="G47314" s="81"/>
      <c r="AU47314" s="25"/>
    </row>
    <row r="47315">
      <c r="D47315" s="10"/>
      <c r="E47315" s="10"/>
      <c r="G47315" s="81"/>
      <c r="AU47315" s="25"/>
    </row>
    <row r="47316">
      <c r="D47316" s="10"/>
      <c r="E47316" s="10"/>
      <c r="G47316" s="81"/>
      <c r="AU47316" s="25"/>
    </row>
    <row r="47317">
      <c r="D47317" s="10"/>
      <c r="E47317" s="10"/>
      <c r="G47317" s="81"/>
      <c r="AU47317" s="25"/>
    </row>
    <row r="47318">
      <c r="D47318" s="10"/>
      <c r="E47318" s="10"/>
      <c r="G47318" s="81"/>
      <c r="AU47318" s="25"/>
    </row>
    <row r="47319">
      <c r="D47319" s="10"/>
      <c r="E47319" s="10"/>
      <c r="G47319" s="81"/>
      <c r="AU47319" s="25"/>
    </row>
    <row r="47320">
      <c r="D47320" s="10"/>
      <c r="E47320" s="10"/>
      <c r="G47320" s="81"/>
      <c r="AU47320" s="25"/>
    </row>
    <row r="47321">
      <c r="D47321" s="10"/>
      <c r="E47321" s="10"/>
      <c r="G47321" s="81"/>
      <c r="AU47321" s="25"/>
    </row>
    <row r="47322">
      <c r="D47322" s="10"/>
      <c r="E47322" s="10"/>
      <c r="G47322" s="81"/>
      <c r="AU47322" s="25"/>
    </row>
    <row r="47323">
      <c r="D47323" s="10"/>
      <c r="E47323" s="10"/>
      <c r="G47323" s="81"/>
      <c r="AU47323" s="25"/>
    </row>
    <row r="47324">
      <c r="D47324" s="10"/>
      <c r="E47324" s="10"/>
      <c r="G47324" s="81"/>
      <c r="AU47324" s="25"/>
    </row>
    <row r="47325">
      <c r="D47325" s="10"/>
      <c r="E47325" s="10"/>
      <c r="G47325" s="81"/>
      <c r="AU47325" s="25"/>
    </row>
    <row r="47326">
      <c r="D47326" s="10"/>
      <c r="E47326" s="10"/>
      <c r="G47326" s="81"/>
      <c r="AU47326" s="25"/>
    </row>
    <row r="47327">
      <c r="D47327" s="10"/>
      <c r="E47327" s="10"/>
      <c r="G47327" s="81"/>
      <c r="AU47327" s="25"/>
    </row>
    <row r="47328">
      <c r="D47328" s="10"/>
      <c r="E47328" s="10"/>
      <c r="G47328" s="81"/>
      <c r="AU47328" s="25"/>
    </row>
    <row r="47329">
      <c r="D47329" s="10"/>
      <c r="E47329" s="10"/>
      <c r="G47329" s="81"/>
      <c r="AU47329" s="25"/>
    </row>
    <row r="47330">
      <c r="D47330" s="10"/>
      <c r="E47330" s="10"/>
      <c r="G47330" s="81"/>
      <c r="AU47330" s="25"/>
    </row>
    <row r="47331">
      <c r="D47331" s="10"/>
      <c r="E47331" s="10"/>
      <c r="G47331" s="81"/>
      <c r="AU47331" s="25"/>
    </row>
    <row r="47332">
      <c r="D47332" s="10"/>
      <c r="E47332" s="10"/>
      <c r="G47332" s="81"/>
      <c r="AU47332" s="25"/>
    </row>
    <row r="47333">
      <c r="D47333" s="10"/>
      <c r="E47333" s="10"/>
      <c r="G47333" s="81"/>
      <c r="AU47333" s="25"/>
    </row>
    <row r="47334">
      <c r="D47334" s="10"/>
      <c r="E47334" s="10"/>
      <c r="G47334" s="81"/>
      <c r="AU47334" s="25"/>
    </row>
    <row r="47335">
      <c r="D47335" s="10"/>
      <c r="E47335" s="10"/>
      <c r="G47335" s="81"/>
      <c r="AU47335" s="25"/>
    </row>
    <row r="47336">
      <c r="D47336" s="10"/>
      <c r="E47336" s="10"/>
      <c r="G47336" s="81"/>
      <c r="AU47336" s="25"/>
    </row>
    <row r="47337">
      <c r="D47337" s="10"/>
      <c r="E47337" s="10"/>
      <c r="G47337" s="81"/>
      <c r="AU47337" s="25"/>
    </row>
    <row r="47338">
      <c r="D47338" s="10"/>
      <c r="E47338" s="10"/>
      <c r="G47338" s="81"/>
      <c r="AU47338" s="25"/>
    </row>
    <row r="47339">
      <c r="D47339" s="10"/>
      <c r="E47339" s="10"/>
      <c r="G47339" s="81"/>
      <c r="AU47339" s="25"/>
    </row>
    <row r="47340">
      <c r="D47340" s="10"/>
      <c r="E47340" s="10"/>
      <c r="G47340" s="81"/>
      <c r="AU47340" s="25"/>
    </row>
    <row r="47341">
      <c r="D47341" s="10"/>
      <c r="E47341" s="10"/>
      <c r="G47341" s="81"/>
      <c r="AU47341" s="25"/>
    </row>
    <row r="47342">
      <c r="D47342" s="10"/>
      <c r="E47342" s="10"/>
      <c r="G47342" s="81"/>
      <c r="AU47342" s="25"/>
    </row>
    <row r="47343">
      <c r="D47343" s="10"/>
      <c r="E47343" s="10"/>
      <c r="G47343" s="81"/>
      <c r="AU47343" s="25"/>
    </row>
    <row r="47344">
      <c r="D47344" s="10"/>
      <c r="E47344" s="10"/>
      <c r="G47344" s="81"/>
      <c r="AU47344" s="25"/>
    </row>
    <row r="47345">
      <c r="D47345" s="10"/>
      <c r="E47345" s="10"/>
      <c r="G47345" s="81"/>
      <c r="AU47345" s="25"/>
    </row>
    <row r="47346">
      <c r="D47346" s="10"/>
      <c r="E47346" s="10"/>
      <c r="G47346" s="81"/>
      <c r="AU47346" s="25"/>
    </row>
    <row r="47347">
      <c r="D47347" s="10"/>
      <c r="E47347" s="10"/>
      <c r="G47347" s="81"/>
      <c r="AU47347" s="25"/>
    </row>
    <row r="47348">
      <c r="D47348" s="10"/>
      <c r="E47348" s="10"/>
      <c r="G47348" s="81"/>
      <c r="AU47348" s="25"/>
    </row>
    <row r="47349">
      <c r="D47349" s="10"/>
      <c r="E47349" s="10"/>
      <c r="G47349" s="81"/>
      <c r="AU47349" s="25"/>
    </row>
    <row r="47350">
      <c r="D47350" s="10"/>
      <c r="E47350" s="10"/>
      <c r="G47350" s="81"/>
      <c r="AU47350" s="25"/>
    </row>
    <row r="47351">
      <c r="D47351" s="10"/>
      <c r="E47351" s="10"/>
      <c r="G47351" s="81"/>
      <c r="AU47351" s="25"/>
    </row>
    <row r="47352">
      <c r="D47352" s="10"/>
      <c r="E47352" s="10"/>
      <c r="G47352" s="81"/>
      <c r="AU47352" s="25"/>
    </row>
    <row r="47353">
      <c r="D47353" s="10"/>
      <c r="E47353" s="10"/>
      <c r="G47353" s="81"/>
      <c r="AU47353" s="25"/>
    </row>
    <row r="47354">
      <c r="D47354" s="10"/>
      <c r="E47354" s="10"/>
      <c r="G47354" s="81"/>
      <c r="AU47354" s="25"/>
    </row>
    <row r="47355">
      <c r="D47355" s="10"/>
      <c r="E47355" s="10"/>
      <c r="G47355" s="81"/>
      <c r="AU47355" s="25"/>
    </row>
    <row r="47356">
      <c r="D47356" s="10"/>
      <c r="E47356" s="10"/>
      <c r="G47356" s="81"/>
      <c r="AU47356" s="25"/>
    </row>
    <row r="47357">
      <c r="D47357" s="10"/>
      <c r="E47357" s="10"/>
      <c r="G47357" s="81"/>
      <c r="AU47357" s="25"/>
    </row>
    <row r="47358">
      <c r="D47358" s="10"/>
      <c r="E47358" s="10"/>
      <c r="G47358" s="81"/>
      <c r="AU47358" s="25"/>
    </row>
    <row r="47359">
      <c r="D47359" s="10"/>
      <c r="E47359" s="10"/>
      <c r="G47359" s="81"/>
      <c r="AU47359" s="25"/>
    </row>
    <row r="47360">
      <c r="D47360" s="10"/>
      <c r="E47360" s="10"/>
      <c r="G47360" s="81"/>
      <c r="AU47360" s="25"/>
    </row>
    <row r="47361">
      <c r="D47361" s="10"/>
      <c r="E47361" s="10"/>
      <c r="G47361" s="81"/>
      <c r="AU47361" s="25"/>
    </row>
    <row r="47362">
      <c r="D47362" s="10"/>
      <c r="E47362" s="10"/>
      <c r="G47362" s="81"/>
      <c r="AU47362" s="25"/>
    </row>
    <row r="47363">
      <c r="D47363" s="10"/>
      <c r="E47363" s="10"/>
      <c r="G47363" s="81"/>
      <c r="AU47363" s="25"/>
    </row>
    <row r="47364">
      <c r="D47364" s="10"/>
      <c r="E47364" s="10"/>
      <c r="G47364" s="81"/>
      <c r="AU47364" s="25"/>
    </row>
    <row r="47365">
      <c r="D47365" s="10"/>
      <c r="E47365" s="10"/>
      <c r="G47365" s="81"/>
      <c r="AU47365" s="25"/>
    </row>
    <row r="47366">
      <c r="D47366" s="10"/>
      <c r="E47366" s="10"/>
      <c r="G47366" s="81"/>
      <c r="AU47366" s="25"/>
    </row>
    <row r="47367">
      <c r="D47367" s="10"/>
      <c r="E47367" s="10"/>
      <c r="G47367" s="81"/>
      <c r="AU47367" s="25"/>
    </row>
    <row r="47368">
      <c r="D47368" s="10"/>
      <c r="E47368" s="10"/>
      <c r="G47368" s="81"/>
      <c r="AU47368" s="25"/>
    </row>
    <row r="47369">
      <c r="D47369" s="10"/>
      <c r="E47369" s="10"/>
      <c r="G47369" s="81"/>
      <c r="AU47369" s="25"/>
    </row>
    <row r="47370">
      <c r="D47370" s="10"/>
      <c r="E47370" s="10"/>
      <c r="G47370" s="81"/>
      <c r="AU47370" s="25"/>
    </row>
    <row r="47371">
      <c r="D47371" s="10"/>
      <c r="E47371" s="10"/>
      <c r="G47371" s="81"/>
      <c r="AU47371" s="25"/>
    </row>
    <row r="47372">
      <c r="D47372" s="10"/>
      <c r="E47372" s="10"/>
      <c r="G47372" s="81"/>
      <c r="AU47372" s="25"/>
    </row>
    <row r="47373">
      <c r="D47373" s="10"/>
      <c r="E47373" s="10"/>
      <c r="G47373" s="81"/>
      <c r="AU47373" s="25"/>
    </row>
    <row r="47374">
      <c r="D47374" s="10"/>
      <c r="E47374" s="10"/>
      <c r="G47374" s="81"/>
      <c r="AU47374" s="25"/>
    </row>
    <row r="47375">
      <c r="D47375" s="10"/>
      <c r="E47375" s="10"/>
      <c r="G47375" s="81"/>
      <c r="AU47375" s="25"/>
    </row>
    <row r="47376">
      <c r="D47376" s="10"/>
      <c r="E47376" s="10"/>
      <c r="G47376" s="81"/>
      <c r="AU47376" s="25"/>
    </row>
    <row r="47377">
      <c r="D47377" s="10"/>
      <c r="E47377" s="10"/>
      <c r="G47377" s="81"/>
      <c r="AU47377" s="25"/>
    </row>
    <row r="47378">
      <c r="D47378" s="10"/>
      <c r="E47378" s="10"/>
      <c r="G47378" s="81"/>
      <c r="AU47378" s="25"/>
    </row>
    <row r="47379">
      <c r="D47379" s="10"/>
      <c r="E47379" s="10"/>
      <c r="G47379" s="81"/>
      <c r="AU47379" s="25"/>
    </row>
    <row r="47380">
      <c r="D47380" s="10"/>
      <c r="E47380" s="10"/>
      <c r="G47380" s="81"/>
      <c r="AU47380" s="25"/>
    </row>
    <row r="47381">
      <c r="D47381" s="10"/>
      <c r="E47381" s="10"/>
      <c r="G47381" s="81"/>
      <c r="AU47381" s="25"/>
    </row>
    <row r="47382">
      <c r="D47382" s="10"/>
      <c r="E47382" s="10"/>
      <c r="G47382" s="81"/>
      <c r="AU47382" s="25"/>
    </row>
    <row r="47383">
      <c r="D47383" s="10"/>
      <c r="E47383" s="10"/>
      <c r="G47383" s="81"/>
      <c r="AU47383" s="25"/>
    </row>
    <row r="47384">
      <c r="D47384" s="10"/>
      <c r="E47384" s="10"/>
      <c r="G47384" s="81"/>
      <c r="AU47384" s="25"/>
    </row>
    <row r="47385">
      <c r="D47385" s="10"/>
      <c r="E47385" s="10"/>
      <c r="G47385" s="81"/>
      <c r="AU47385" s="25"/>
    </row>
    <row r="47386">
      <c r="D47386" s="10"/>
      <c r="E47386" s="10"/>
      <c r="G47386" s="81"/>
      <c r="AU47386" s="25"/>
    </row>
    <row r="47387">
      <c r="D47387" s="10"/>
      <c r="E47387" s="10"/>
      <c r="G47387" s="81"/>
      <c r="AU47387" s="25"/>
    </row>
    <row r="47388">
      <c r="D47388" s="10"/>
      <c r="E47388" s="10"/>
      <c r="G47388" s="81"/>
      <c r="AU47388" s="25"/>
    </row>
    <row r="47389">
      <c r="D47389" s="10"/>
      <c r="E47389" s="10"/>
      <c r="G47389" s="81"/>
      <c r="AU47389" s="25"/>
    </row>
    <row r="47390">
      <c r="D47390" s="10"/>
      <c r="E47390" s="10"/>
      <c r="G47390" s="81"/>
      <c r="AU47390" s="25"/>
    </row>
    <row r="47391">
      <c r="D47391" s="10"/>
      <c r="E47391" s="10"/>
      <c r="G47391" s="81"/>
      <c r="AU47391" s="25"/>
    </row>
    <row r="47392">
      <c r="D47392" s="10"/>
      <c r="E47392" s="10"/>
      <c r="G47392" s="81"/>
      <c r="AU47392" s="25"/>
    </row>
    <row r="47393">
      <c r="D47393" s="10"/>
      <c r="E47393" s="10"/>
      <c r="G47393" s="81"/>
      <c r="AU47393" s="25"/>
    </row>
    <row r="47394">
      <c r="D47394" s="10"/>
      <c r="E47394" s="10"/>
      <c r="G47394" s="81"/>
      <c r="AU47394" s="25"/>
    </row>
    <row r="47395">
      <c r="D47395" s="10"/>
      <c r="E47395" s="10"/>
      <c r="G47395" s="81"/>
      <c r="AU47395" s="25"/>
    </row>
    <row r="47396">
      <c r="D47396" s="10"/>
      <c r="E47396" s="10"/>
      <c r="G47396" s="81"/>
      <c r="AU47396" s="25"/>
    </row>
    <row r="47397">
      <c r="D47397" s="10"/>
      <c r="E47397" s="10"/>
      <c r="G47397" s="81"/>
      <c r="AU47397" s="25"/>
    </row>
    <row r="47398">
      <c r="D47398" s="10"/>
      <c r="E47398" s="10"/>
      <c r="G47398" s="81"/>
      <c r="AU47398" s="25"/>
    </row>
    <row r="47399">
      <c r="D47399" s="10"/>
      <c r="E47399" s="10"/>
      <c r="G47399" s="81"/>
      <c r="AU47399" s="25"/>
    </row>
    <row r="47400">
      <c r="D47400" s="10"/>
      <c r="E47400" s="10"/>
      <c r="G47400" s="81"/>
      <c r="AU47400" s="25"/>
    </row>
    <row r="47401">
      <c r="D47401" s="10"/>
      <c r="E47401" s="10"/>
      <c r="G47401" s="81"/>
      <c r="AU47401" s="25"/>
    </row>
    <row r="47402">
      <c r="D47402" s="10"/>
      <c r="E47402" s="10"/>
      <c r="G47402" s="81"/>
      <c r="AU47402" s="25"/>
    </row>
    <row r="47403">
      <c r="D47403" s="10"/>
      <c r="E47403" s="10"/>
      <c r="G47403" s="81"/>
      <c r="AU47403" s="25"/>
    </row>
    <row r="47404">
      <c r="D47404" s="10"/>
      <c r="E47404" s="10"/>
      <c r="G47404" s="81"/>
      <c r="AU47404" s="25"/>
    </row>
    <row r="47405">
      <c r="D47405" s="10"/>
      <c r="E47405" s="10"/>
      <c r="G47405" s="81"/>
      <c r="AU47405" s="25"/>
    </row>
    <row r="47406">
      <c r="D47406" s="10"/>
      <c r="E47406" s="10"/>
      <c r="G47406" s="81"/>
      <c r="AU47406" s="25"/>
    </row>
    <row r="47407">
      <c r="D47407" s="10"/>
      <c r="E47407" s="10"/>
      <c r="G47407" s="81"/>
      <c r="AU47407" s="25"/>
    </row>
    <row r="47408">
      <c r="D47408" s="10"/>
      <c r="E47408" s="10"/>
      <c r="G47408" s="81"/>
      <c r="AU47408" s="25"/>
    </row>
    <row r="47409">
      <c r="D47409" s="10"/>
      <c r="E47409" s="10"/>
      <c r="G47409" s="81"/>
      <c r="AU47409" s="25"/>
    </row>
    <row r="47410">
      <c r="D47410" s="10"/>
      <c r="E47410" s="10"/>
      <c r="G47410" s="81"/>
      <c r="AU47410" s="25"/>
    </row>
    <row r="47411">
      <c r="D47411" s="10"/>
      <c r="E47411" s="10"/>
      <c r="G47411" s="81"/>
      <c r="AU47411" s="25"/>
    </row>
    <row r="47412">
      <c r="D47412" s="10"/>
      <c r="E47412" s="10"/>
      <c r="G47412" s="81"/>
      <c r="AU47412" s="25"/>
    </row>
    <row r="47413">
      <c r="D47413" s="10"/>
      <c r="E47413" s="10"/>
      <c r="G47413" s="81"/>
      <c r="AU47413" s="25"/>
    </row>
    <row r="47414">
      <c r="D47414" s="10"/>
      <c r="E47414" s="10"/>
      <c r="G47414" s="81"/>
      <c r="AU47414" s="25"/>
    </row>
    <row r="47415">
      <c r="D47415" s="10"/>
      <c r="E47415" s="10"/>
      <c r="G47415" s="81"/>
      <c r="AU47415" s="25"/>
    </row>
    <row r="47416">
      <c r="D47416" s="10"/>
      <c r="E47416" s="10"/>
      <c r="G47416" s="81"/>
      <c r="AU47416" s="25"/>
    </row>
    <row r="47417">
      <c r="D47417" s="10"/>
      <c r="E47417" s="10"/>
      <c r="G47417" s="81"/>
      <c r="AU47417" s="25"/>
    </row>
    <row r="47418">
      <c r="D47418" s="10"/>
      <c r="E47418" s="10"/>
      <c r="G47418" s="81"/>
      <c r="AU47418" s="25"/>
    </row>
    <row r="47419">
      <c r="D47419" s="10"/>
      <c r="E47419" s="10"/>
      <c r="G47419" s="81"/>
      <c r="AU47419" s="25"/>
    </row>
    <row r="47420">
      <c r="D47420" s="10"/>
      <c r="E47420" s="10"/>
      <c r="G47420" s="81"/>
      <c r="AU47420" s="25"/>
    </row>
    <row r="47421">
      <c r="D47421" s="10"/>
      <c r="E47421" s="10"/>
      <c r="G47421" s="81"/>
      <c r="AU47421" s="25"/>
    </row>
    <row r="47422">
      <c r="D47422" s="10"/>
      <c r="E47422" s="10"/>
      <c r="G47422" s="81"/>
      <c r="AU47422" s="25"/>
    </row>
    <row r="47423">
      <c r="D47423" s="10"/>
      <c r="E47423" s="10"/>
      <c r="G47423" s="81"/>
      <c r="AU47423" s="25"/>
    </row>
    <row r="47424">
      <c r="D47424" s="10"/>
      <c r="E47424" s="10"/>
      <c r="G47424" s="81"/>
      <c r="AU47424" s="25"/>
    </row>
    <row r="47425">
      <c r="D47425" s="10"/>
      <c r="E47425" s="10"/>
      <c r="G47425" s="81"/>
      <c r="AU47425" s="25"/>
    </row>
    <row r="47426">
      <c r="D47426" s="10"/>
      <c r="E47426" s="10"/>
      <c r="G47426" s="81"/>
      <c r="AU47426" s="25"/>
    </row>
    <row r="47427">
      <c r="D47427" s="10"/>
      <c r="E47427" s="10"/>
      <c r="G47427" s="81"/>
      <c r="AU47427" s="25"/>
    </row>
    <row r="47428">
      <c r="D47428" s="10"/>
      <c r="E47428" s="10"/>
      <c r="G47428" s="81"/>
      <c r="AU47428" s="25"/>
    </row>
    <row r="47429">
      <c r="D47429" s="10"/>
      <c r="E47429" s="10"/>
      <c r="G47429" s="81"/>
      <c r="AU47429" s="25"/>
    </row>
    <row r="47430">
      <c r="D47430" s="10"/>
      <c r="E47430" s="10"/>
      <c r="G47430" s="81"/>
      <c r="AU47430" s="25"/>
    </row>
    <row r="47431">
      <c r="D47431" s="10"/>
      <c r="E47431" s="10"/>
      <c r="G47431" s="81"/>
      <c r="AU47431" s="25"/>
    </row>
    <row r="47432">
      <c r="D47432" s="10"/>
      <c r="E47432" s="10"/>
      <c r="G47432" s="81"/>
      <c r="AU47432" s="25"/>
    </row>
    <row r="47433">
      <c r="D47433" s="10"/>
      <c r="E47433" s="10"/>
      <c r="G47433" s="81"/>
      <c r="AU47433" s="25"/>
    </row>
    <row r="47434">
      <c r="D47434" s="10"/>
      <c r="E47434" s="10"/>
      <c r="G47434" s="81"/>
      <c r="AU47434" s="25"/>
    </row>
    <row r="47435">
      <c r="D47435" s="10"/>
      <c r="E47435" s="10"/>
      <c r="G47435" s="81"/>
      <c r="AU47435" s="25"/>
    </row>
    <row r="47436">
      <c r="D47436" s="10"/>
      <c r="E47436" s="10"/>
      <c r="G47436" s="81"/>
      <c r="AU47436" s="25"/>
    </row>
    <row r="47437">
      <c r="D47437" s="10"/>
      <c r="E47437" s="10"/>
      <c r="G47437" s="81"/>
      <c r="AU47437" s="25"/>
    </row>
    <row r="47438">
      <c r="D47438" s="10"/>
      <c r="E47438" s="10"/>
      <c r="G47438" s="81"/>
      <c r="AU47438" s="25"/>
    </row>
    <row r="47439">
      <c r="D47439" s="10"/>
      <c r="E47439" s="10"/>
      <c r="G47439" s="81"/>
      <c r="AU47439" s="25"/>
    </row>
    <row r="47440">
      <c r="D47440" s="10"/>
      <c r="E47440" s="10"/>
      <c r="G47440" s="81"/>
      <c r="AU47440" s="25"/>
    </row>
    <row r="47441">
      <c r="D47441" s="10"/>
      <c r="E47441" s="10"/>
      <c r="G47441" s="81"/>
      <c r="AU47441" s="25"/>
    </row>
    <row r="47442">
      <c r="D47442" s="10"/>
      <c r="E47442" s="10"/>
      <c r="G47442" s="81"/>
      <c r="AU47442" s="25"/>
    </row>
    <row r="47443">
      <c r="D47443" s="10"/>
      <c r="E47443" s="10"/>
      <c r="G47443" s="81"/>
      <c r="AU47443" s="25"/>
    </row>
    <row r="47444">
      <c r="D47444" s="10"/>
      <c r="E47444" s="10"/>
      <c r="G47444" s="81"/>
      <c r="AU47444" s="25"/>
    </row>
    <row r="47445">
      <c r="D47445" s="10"/>
      <c r="E47445" s="10"/>
      <c r="G47445" s="81"/>
      <c r="AU47445" s="25"/>
    </row>
    <row r="47446">
      <c r="D47446" s="10"/>
      <c r="E47446" s="10"/>
      <c r="G47446" s="81"/>
      <c r="AU47446" s="25"/>
    </row>
    <row r="47447">
      <c r="D47447" s="10"/>
      <c r="E47447" s="10"/>
      <c r="G47447" s="81"/>
      <c r="AU47447" s="25"/>
    </row>
    <row r="47448">
      <c r="D47448" s="10"/>
      <c r="E47448" s="10"/>
      <c r="G47448" s="81"/>
      <c r="AU47448" s="25"/>
    </row>
    <row r="47449">
      <c r="D47449" s="10"/>
      <c r="E47449" s="10"/>
      <c r="G47449" s="81"/>
      <c r="AU47449" s="25"/>
    </row>
    <row r="47450">
      <c r="D47450" s="10"/>
      <c r="E47450" s="10"/>
      <c r="G47450" s="81"/>
      <c r="AU47450" s="25"/>
    </row>
    <row r="47451">
      <c r="D47451" s="10"/>
      <c r="E47451" s="10"/>
      <c r="G47451" s="81"/>
      <c r="AU47451" s="25"/>
    </row>
    <row r="47452">
      <c r="D47452" s="10"/>
      <c r="E47452" s="10"/>
      <c r="G47452" s="81"/>
      <c r="AU47452" s="25"/>
    </row>
    <row r="47453">
      <c r="D47453" s="10"/>
      <c r="E47453" s="10"/>
      <c r="G47453" s="81"/>
      <c r="AU47453" s="25"/>
    </row>
    <row r="47454">
      <c r="D47454" s="10"/>
      <c r="E47454" s="10"/>
      <c r="G47454" s="81"/>
      <c r="AU47454" s="25"/>
    </row>
    <row r="47455">
      <c r="D47455" s="10"/>
      <c r="E47455" s="10"/>
      <c r="G47455" s="81"/>
      <c r="AU47455" s="25"/>
    </row>
    <row r="47456">
      <c r="D47456" s="10"/>
      <c r="E47456" s="10"/>
      <c r="G47456" s="81"/>
      <c r="AU47456" s="25"/>
    </row>
    <row r="47457">
      <c r="D47457" s="10"/>
      <c r="E47457" s="10"/>
      <c r="G47457" s="81"/>
      <c r="AU47457" s="25"/>
    </row>
    <row r="47458">
      <c r="D47458" s="10"/>
      <c r="E47458" s="10"/>
      <c r="G47458" s="81"/>
      <c r="AU47458" s="25"/>
    </row>
    <row r="47459">
      <c r="D47459" s="10"/>
      <c r="E47459" s="10"/>
      <c r="G47459" s="81"/>
      <c r="AU47459" s="25"/>
    </row>
    <row r="47460">
      <c r="D47460" s="10"/>
      <c r="E47460" s="10"/>
      <c r="G47460" s="81"/>
      <c r="AU47460" s="25"/>
    </row>
    <row r="47461">
      <c r="D47461" s="10"/>
      <c r="E47461" s="10"/>
      <c r="G47461" s="81"/>
      <c r="AU47461" s="25"/>
    </row>
    <row r="47462">
      <c r="D47462" s="10"/>
      <c r="E47462" s="10"/>
      <c r="G47462" s="81"/>
      <c r="AU47462" s="25"/>
    </row>
    <row r="47463">
      <c r="D47463" s="10"/>
      <c r="E47463" s="10"/>
      <c r="G47463" s="81"/>
      <c r="AU47463" s="25"/>
    </row>
    <row r="47464">
      <c r="D47464" s="10"/>
      <c r="E47464" s="10"/>
      <c r="G47464" s="81"/>
      <c r="AU47464" s="25"/>
    </row>
    <row r="47465">
      <c r="D47465" s="10"/>
      <c r="E47465" s="10"/>
      <c r="G47465" s="81"/>
      <c r="AU47465" s="25"/>
    </row>
    <row r="47466">
      <c r="D47466" s="10"/>
      <c r="E47466" s="10"/>
      <c r="G47466" s="81"/>
      <c r="AU47466" s="25"/>
    </row>
    <row r="47467">
      <c r="D47467" s="10"/>
      <c r="E47467" s="10"/>
      <c r="G47467" s="81"/>
      <c r="AU47467" s="25"/>
    </row>
    <row r="47468">
      <c r="D47468" s="10"/>
      <c r="E47468" s="10"/>
      <c r="G47468" s="81"/>
      <c r="AU47468" s="25"/>
    </row>
    <row r="47469">
      <c r="D47469" s="10"/>
      <c r="E47469" s="10"/>
      <c r="G47469" s="81"/>
      <c r="AU47469" s="25"/>
    </row>
    <row r="47470">
      <c r="D47470" s="10"/>
      <c r="E47470" s="10"/>
      <c r="G47470" s="81"/>
      <c r="AU47470" s="25"/>
    </row>
    <row r="47471">
      <c r="D47471" s="10"/>
      <c r="E47471" s="10"/>
      <c r="G47471" s="81"/>
      <c r="AU47471" s="25"/>
    </row>
    <row r="47472">
      <c r="D47472" s="10"/>
      <c r="E47472" s="10"/>
      <c r="G47472" s="81"/>
      <c r="AU47472" s="25"/>
    </row>
    <row r="47473">
      <c r="D47473" s="10"/>
      <c r="E47473" s="10"/>
      <c r="G47473" s="81"/>
      <c r="AU47473" s="25"/>
    </row>
    <row r="47474">
      <c r="D47474" s="10"/>
      <c r="E47474" s="10"/>
      <c r="G47474" s="81"/>
      <c r="AU47474" s="25"/>
    </row>
    <row r="47475">
      <c r="D47475" s="10"/>
      <c r="E47475" s="10"/>
      <c r="G47475" s="81"/>
      <c r="AU47475" s="25"/>
    </row>
    <row r="47476">
      <c r="D47476" s="10"/>
      <c r="E47476" s="10"/>
      <c r="G47476" s="81"/>
      <c r="AU47476" s="25"/>
    </row>
    <row r="47477">
      <c r="D47477" s="10"/>
      <c r="E47477" s="10"/>
      <c r="G47477" s="81"/>
      <c r="AU47477" s="25"/>
    </row>
    <row r="47478">
      <c r="D47478" s="10"/>
      <c r="E47478" s="10"/>
      <c r="G47478" s="81"/>
      <c r="AU47478" s="25"/>
    </row>
    <row r="47479">
      <c r="D47479" s="10"/>
      <c r="E47479" s="10"/>
      <c r="G47479" s="81"/>
      <c r="AU47479" s="25"/>
    </row>
    <row r="47480">
      <c r="D47480" s="10"/>
      <c r="E47480" s="10"/>
      <c r="G47480" s="81"/>
      <c r="AU47480" s="25"/>
    </row>
    <row r="47481">
      <c r="D47481" s="10"/>
      <c r="E47481" s="10"/>
      <c r="G47481" s="81"/>
      <c r="AU47481" s="25"/>
    </row>
    <row r="47482">
      <c r="D47482" s="10"/>
      <c r="E47482" s="10"/>
      <c r="G47482" s="81"/>
      <c r="AU47482" s="25"/>
    </row>
    <row r="47483">
      <c r="D47483" s="10"/>
      <c r="E47483" s="10"/>
      <c r="G47483" s="81"/>
      <c r="AU47483" s="25"/>
    </row>
    <row r="47484">
      <c r="D47484" s="10"/>
      <c r="E47484" s="10"/>
      <c r="G47484" s="81"/>
      <c r="AU47484" s="25"/>
    </row>
    <row r="47485">
      <c r="D47485" s="10"/>
      <c r="E47485" s="10"/>
      <c r="G47485" s="81"/>
      <c r="AU47485" s="25"/>
    </row>
    <row r="47486">
      <c r="D47486" s="10"/>
      <c r="E47486" s="10"/>
      <c r="G47486" s="81"/>
      <c r="AU47486" s="25"/>
    </row>
    <row r="47487">
      <c r="D47487" s="10"/>
      <c r="E47487" s="10"/>
      <c r="G47487" s="81"/>
      <c r="AU47487" s="25"/>
    </row>
    <row r="47488">
      <c r="D47488" s="10"/>
      <c r="E47488" s="10"/>
      <c r="G47488" s="81"/>
      <c r="AU47488" s="25"/>
    </row>
    <row r="47489">
      <c r="D47489" s="10"/>
      <c r="E47489" s="10"/>
      <c r="G47489" s="81"/>
      <c r="AU47489" s="25"/>
    </row>
    <row r="47490">
      <c r="D47490" s="10"/>
      <c r="E47490" s="10"/>
      <c r="G47490" s="81"/>
      <c r="AU47490" s="25"/>
    </row>
    <row r="47491">
      <c r="D47491" s="10"/>
      <c r="E47491" s="10"/>
      <c r="G47491" s="81"/>
      <c r="AU47491" s="25"/>
    </row>
    <row r="47492">
      <c r="D47492" s="10"/>
      <c r="E47492" s="10"/>
      <c r="G47492" s="81"/>
      <c r="AU47492" s="25"/>
    </row>
    <row r="47493">
      <c r="D47493" s="10"/>
      <c r="E47493" s="10"/>
      <c r="G47493" s="81"/>
      <c r="AU47493" s="25"/>
    </row>
    <row r="47494">
      <c r="D47494" s="10"/>
      <c r="E47494" s="10"/>
      <c r="G47494" s="81"/>
      <c r="AU47494" s="25"/>
    </row>
    <row r="47495">
      <c r="D47495" s="10"/>
      <c r="E47495" s="10"/>
      <c r="G47495" s="81"/>
      <c r="AU47495" s="25"/>
    </row>
    <row r="47496">
      <c r="D47496" s="10"/>
      <c r="E47496" s="10"/>
      <c r="G47496" s="81"/>
      <c r="AU47496" s="25"/>
    </row>
    <row r="47497">
      <c r="D47497" s="10"/>
      <c r="E47497" s="10"/>
      <c r="G47497" s="81"/>
      <c r="AU47497" s="25"/>
    </row>
    <row r="47498">
      <c r="D47498" s="10"/>
      <c r="E47498" s="10"/>
      <c r="G47498" s="81"/>
      <c r="AU47498" s="25"/>
    </row>
    <row r="47499">
      <c r="D47499" s="10"/>
      <c r="E47499" s="10"/>
      <c r="G47499" s="81"/>
      <c r="AU47499" s="25"/>
    </row>
    <row r="47500">
      <c r="D47500" s="10"/>
      <c r="E47500" s="10"/>
      <c r="G47500" s="81"/>
      <c r="AU47500" s="25"/>
    </row>
    <row r="47501">
      <c r="D47501" s="10"/>
      <c r="E47501" s="10"/>
      <c r="G47501" s="81"/>
      <c r="AU47501" s="25"/>
    </row>
    <row r="47502">
      <c r="D47502" s="10"/>
      <c r="E47502" s="10"/>
      <c r="G47502" s="81"/>
      <c r="AU47502" s="25"/>
    </row>
    <row r="47503">
      <c r="D47503" s="10"/>
      <c r="E47503" s="10"/>
      <c r="G47503" s="81"/>
      <c r="AU47503" s="25"/>
    </row>
    <row r="47504">
      <c r="D47504" s="10"/>
      <c r="E47504" s="10"/>
      <c r="G47504" s="81"/>
      <c r="AU47504" s="25"/>
    </row>
    <row r="47505">
      <c r="D47505" s="10"/>
      <c r="E47505" s="10"/>
      <c r="G47505" s="81"/>
      <c r="AU47505" s="25"/>
    </row>
    <row r="47506">
      <c r="D47506" s="10"/>
      <c r="E47506" s="10"/>
      <c r="G47506" s="81"/>
      <c r="AU47506" s="25"/>
    </row>
    <row r="47507">
      <c r="D47507" s="10"/>
      <c r="E47507" s="10"/>
      <c r="G47507" s="81"/>
      <c r="AU47507" s="25"/>
    </row>
    <row r="47508">
      <c r="D47508" s="10"/>
      <c r="E47508" s="10"/>
      <c r="G47508" s="81"/>
      <c r="AU47508" s="25"/>
    </row>
    <row r="47509">
      <c r="D47509" s="10"/>
      <c r="E47509" s="10"/>
      <c r="G47509" s="81"/>
      <c r="AU47509" s="25"/>
    </row>
    <row r="47510">
      <c r="D47510" s="10"/>
      <c r="E47510" s="10"/>
      <c r="G47510" s="81"/>
      <c r="AU47510" s="25"/>
    </row>
    <row r="47511">
      <c r="D47511" s="10"/>
      <c r="E47511" s="10"/>
      <c r="G47511" s="81"/>
      <c r="AU47511" s="25"/>
    </row>
    <row r="47512">
      <c r="D47512" s="10"/>
      <c r="E47512" s="10"/>
      <c r="G47512" s="81"/>
      <c r="AU47512" s="25"/>
    </row>
    <row r="47513">
      <c r="D47513" s="10"/>
      <c r="E47513" s="10"/>
      <c r="G47513" s="81"/>
      <c r="AU47513" s="25"/>
    </row>
    <row r="47514">
      <c r="D47514" s="10"/>
      <c r="E47514" s="10"/>
      <c r="G47514" s="81"/>
      <c r="AU47514" s="25"/>
    </row>
    <row r="47515">
      <c r="D47515" s="10"/>
      <c r="E47515" s="10"/>
      <c r="G47515" s="81"/>
      <c r="AU47515" s="25"/>
    </row>
    <row r="47516">
      <c r="D47516" s="10"/>
      <c r="E47516" s="10"/>
      <c r="G47516" s="81"/>
      <c r="AU47516" s="25"/>
    </row>
    <row r="47517">
      <c r="D47517" s="10"/>
      <c r="E47517" s="10"/>
      <c r="G47517" s="81"/>
      <c r="AU47517" s="25"/>
    </row>
    <row r="47518">
      <c r="D47518" s="10"/>
      <c r="E47518" s="10"/>
      <c r="G47518" s="81"/>
      <c r="AU47518" s="25"/>
    </row>
    <row r="47519">
      <c r="D47519" s="10"/>
      <c r="E47519" s="10"/>
      <c r="G47519" s="81"/>
      <c r="AU47519" s="25"/>
    </row>
    <row r="47520">
      <c r="D47520" s="10"/>
      <c r="E47520" s="10"/>
      <c r="G47520" s="81"/>
      <c r="AU47520" s="25"/>
    </row>
    <row r="47521">
      <c r="D47521" s="10"/>
      <c r="E47521" s="10"/>
      <c r="G47521" s="81"/>
      <c r="AU47521" s="25"/>
    </row>
    <row r="47522">
      <c r="D47522" s="10"/>
      <c r="E47522" s="10"/>
      <c r="G47522" s="81"/>
      <c r="AU47522" s="25"/>
    </row>
    <row r="47523">
      <c r="D47523" s="10"/>
      <c r="E47523" s="10"/>
      <c r="G47523" s="81"/>
      <c r="AU47523" s="25"/>
    </row>
    <row r="47524">
      <c r="D47524" s="10"/>
      <c r="E47524" s="10"/>
      <c r="G47524" s="81"/>
      <c r="AU47524" s="25"/>
    </row>
    <row r="47525">
      <c r="D47525" s="10"/>
      <c r="E47525" s="10"/>
      <c r="G47525" s="81"/>
      <c r="AU47525" s="25"/>
    </row>
    <row r="47526">
      <c r="D47526" s="10"/>
      <c r="E47526" s="10"/>
      <c r="G47526" s="81"/>
      <c r="AU47526" s="25"/>
    </row>
    <row r="47527">
      <c r="D47527" s="10"/>
      <c r="E47527" s="10"/>
      <c r="G47527" s="81"/>
      <c r="AU47527" s="25"/>
    </row>
    <row r="47528">
      <c r="D47528" s="10"/>
      <c r="E47528" s="10"/>
      <c r="G47528" s="81"/>
      <c r="AU47528" s="25"/>
    </row>
    <row r="47529">
      <c r="D47529" s="10"/>
      <c r="E47529" s="10"/>
      <c r="G47529" s="81"/>
      <c r="AU47529" s="25"/>
    </row>
    <row r="47530">
      <c r="D47530" s="10"/>
      <c r="E47530" s="10"/>
      <c r="G47530" s="81"/>
      <c r="AU47530" s="25"/>
    </row>
    <row r="47531">
      <c r="D47531" s="10"/>
      <c r="E47531" s="10"/>
      <c r="G47531" s="81"/>
      <c r="AU47531" s="25"/>
    </row>
    <row r="47532">
      <c r="D47532" s="10"/>
      <c r="E47532" s="10"/>
      <c r="G47532" s="81"/>
      <c r="AU47532" s="25"/>
    </row>
    <row r="47533">
      <c r="D47533" s="10"/>
      <c r="E47533" s="10"/>
      <c r="G47533" s="81"/>
      <c r="AU47533" s="25"/>
    </row>
    <row r="47534">
      <c r="D47534" s="10"/>
      <c r="E47534" s="10"/>
      <c r="G47534" s="81"/>
      <c r="AU47534" s="25"/>
    </row>
    <row r="47535">
      <c r="D47535" s="10"/>
      <c r="E47535" s="10"/>
      <c r="G47535" s="81"/>
      <c r="AU47535" s="25"/>
    </row>
    <row r="47536">
      <c r="D47536" s="10"/>
      <c r="E47536" s="10"/>
      <c r="G47536" s="81"/>
      <c r="AU47536" s="25"/>
    </row>
    <row r="47537">
      <c r="D47537" s="10"/>
      <c r="E47537" s="10"/>
      <c r="G47537" s="81"/>
      <c r="AU47537" s="25"/>
    </row>
    <row r="47538">
      <c r="D47538" s="10"/>
      <c r="E47538" s="10"/>
      <c r="G47538" s="81"/>
      <c r="AU47538" s="25"/>
    </row>
    <row r="47539">
      <c r="D47539" s="10"/>
      <c r="E47539" s="10"/>
      <c r="G47539" s="81"/>
      <c r="AU47539" s="25"/>
    </row>
    <row r="47540">
      <c r="D47540" s="10"/>
      <c r="E47540" s="10"/>
      <c r="G47540" s="81"/>
      <c r="AU47540" s="25"/>
    </row>
    <row r="47541">
      <c r="D47541" s="10"/>
      <c r="E47541" s="10"/>
      <c r="G47541" s="81"/>
      <c r="AU47541" s="25"/>
    </row>
    <row r="47542">
      <c r="D47542" s="10"/>
      <c r="E47542" s="10"/>
      <c r="G47542" s="81"/>
      <c r="AU47542" s="25"/>
    </row>
    <row r="47543">
      <c r="D47543" s="10"/>
      <c r="E47543" s="10"/>
      <c r="G47543" s="81"/>
      <c r="AU47543" s="25"/>
    </row>
    <row r="47544">
      <c r="D47544" s="10"/>
      <c r="E47544" s="10"/>
      <c r="G47544" s="81"/>
      <c r="AU47544" s="25"/>
    </row>
    <row r="47545">
      <c r="D47545" s="10"/>
      <c r="E47545" s="10"/>
      <c r="G47545" s="81"/>
      <c r="AU47545" s="25"/>
    </row>
    <row r="47546">
      <c r="D47546" s="10"/>
      <c r="E47546" s="10"/>
      <c r="G47546" s="81"/>
      <c r="AU47546" s="25"/>
    </row>
    <row r="47547">
      <c r="D47547" s="10"/>
      <c r="E47547" s="10"/>
      <c r="G47547" s="81"/>
      <c r="AU47547" s="25"/>
    </row>
    <row r="47548">
      <c r="D47548" s="10"/>
      <c r="E47548" s="10"/>
      <c r="G47548" s="81"/>
      <c r="AU47548" s="25"/>
    </row>
    <row r="47549">
      <c r="D47549" s="10"/>
      <c r="E47549" s="10"/>
      <c r="G47549" s="81"/>
      <c r="AU47549" s="25"/>
    </row>
    <row r="47550">
      <c r="D47550" s="10"/>
      <c r="E47550" s="10"/>
      <c r="G47550" s="81"/>
      <c r="AU47550" s="25"/>
    </row>
    <row r="47551">
      <c r="D47551" s="10"/>
      <c r="E47551" s="10"/>
      <c r="G47551" s="81"/>
      <c r="AU47551" s="25"/>
    </row>
    <row r="47552">
      <c r="D47552" s="10"/>
      <c r="E47552" s="10"/>
      <c r="G47552" s="81"/>
      <c r="AU47552" s="25"/>
    </row>
    <row r="47553">
      <c r="D47553" s="10"/>
      <c r="E47553" s="10"/>
      <c r="G47553" s="81"/>
      <c r="AU47553" s="25"/>
    </row>
    <row r="47554">
      <c r="D47554" s="10"/>
      <c r="E47554" s="10"/>
      <c r="G47554" s="81"/>
      <c r="AU47554" s="25"/>
    </row>
    <row r="47555">
      <c r="D47555" s="10"/>
      <c r="E47555" s="10"/>
      <c r="G47555" s="81"/>
      <c r="AU47555" s="25"/>
    </row>
    <row r="47556">
      <c r="D47556" s="10"/>
      <c r="E47556" s="10"/>
      <c r="G47556" s="81"/>
      <c r="AU47556" s="25"/>
    </row>
    <row r="47557">
      <c r="D47557" s="10"/>
      <c r="E47557" s="10"/>
      <c r="G47557" s="81"/>
      <c r="AU47557" s="25"/>
    </row>
    <row r="47558">
      <c r="D47558" s="10"/>
      <c r="E47558" s="10"/>
      <c r="G47558" s="81"/>
      <c r="AU47558" s="25"/>
    </row>
    <row r="47559">
      <c r="D47559" s="10"/>
      <c r="E47559" s="10"/>
      <c r="G47559" s="81"/>
      <c r="AU47559" s="25"/>
    </row>
    <row r="47560">
      <c r="D47560" s="10"/>
      <c r="E47560" s="10"/>
      <c r="G47560" s="81"/>
      <c r="AU47560" s="25"/>
    </row>
    <row r="47561">
      <c r="D47561" s="10"/>
      <c r="E47561" s="10"/>
      <c r="G47561" s="81"/>
      <c r="AU47561" s="25"/>
    </row>
    <row r="47562">
      <c r="D47562" s="10"/>
      <c r="E47562" s="10"/>
      <c r="G47562" s="81"/>
      <c r="AU47562" s="25"/>
    </row>
    <row r="47563">
      <c r="D47563" s="10"/>
      <c r="E47563" s="10"/>
      <c r="G47563" s="81"/>
      <c r="AU47563" s="25"/>
    </row>
    <row r="47564">
      <c r="D47564" s="10"/>
      <c r="E47564" s="10"/>
      <c r="G47564" s="81"/>
      <c r="AU47564" s="25"/>
    </row>
    <row r="47565">
      <c r="D47565" s="10"/>
      <c r="E47565" s="10"/>
      <c r="G47565" s="81"/>
      <c r="AU47565" s="25"/>
    </row>
    <row r="47566">
      <c r="D47566" s="10"/>
      <c r="E47566" s="10"/>
      <c r="G47566" s="81"/>
      <c r="AU47566" s="25"/>
    </row>
    <row r="47567">
      <c r="D47567" s="10"/>
      <c r="E47567" s="10"/>
      <c r="G47567" s="81"/>
      <c r="AU47567" s="25"/>
    </row>
    <row r="47568">
      <c r="D47568" s="10"/>
      <c r="E47568" s="10"/>
      <c r="G47568" s="81"/>
      <c r="AU47568" s="25"/>
    </row>
    <row r="47569">
      <c r="D47569" s="10"/>
      <c r="E47569" s="10"/>
      <c r="G47569" s="81"/>
      <c r="AU47569" s="25"/>
    </row>
    <row r="47570">
      <c r="D47570" s="10"/>
      <c r="E47570" s="10"/>
      <c r="G47570" s="81"/>
      <c r="AU47570" s="25"/>
    </row>
    <row r="47571">
      <c r="D47571" s="10"/>
      <c r="E47571" s="10"/>
      <c r="G47571" s="81"/>
      <c r="AU47571" s="25"/>
    </row>
    <row r="47572">
      <c r="D47572" s="10"/>
      <c r="E47572" s="10"/>
      <c r="G47572" s="81"/>
      <c r="AU47572" s="25"/>
    </row>
    <row r="47573">
      <c r="D47573" s="10"/>
      <c r="E47573" s="10"/>
      <c r="G47573" s="81"/>
      <c r="AU47573" s="25"/>
    </row>
    <row r="47574">
      <c r="D47574" s="10"/>
      <c r="E47574" s="10"/>
      <c r="G47574" s="81"/>
      <c r="AU47574" s="25"/>
    </row>
    <row r="47575">
      <c r="D47575" s="10"/>
      <c r="E47575" s="10"/>
      <c r="G47575" s="81"/>
      <c r="AU47575" s="25"/>
    </row>
    <row r="47576">
      <c r="D47576" s="10"/>
      <c r="E47576" s="10"/>
      <c r="G47576" s="81"/>
      <c r="AU47576" s="25"/>
    </row>
    <row r="47577">
      <c r="D47577" s="10"/>
      <c r="E47577" s="10"/>
      <c r="G47577" s="81"/>
      <c r="AU47577" s="25"/>
    </row>
    <row r="47578">
      <c r="D47578" s="10"/>
      <c r="E47578" s="10"/>
      <c r="G47578" s="81"/>
      <c r="AU47578" s="25"/>
    </row>
    <row r="47579">
      <c r="D47579" s="10"/>
      <c r="E47579" s="10"/>
      <c r="G47579" s="81"/>
      <c r="AU47579" s="25"/>
    </row>
    <row r="47580">
      <c r="D47580" s="10"/>
      <c r="E47580" s="10"/>
      <c r="G47580" s="81"/>
      <c r="AU47580" s="25"/>
    </row>
    <row r="47581">
      <c r="D47581" s="10"/>
      <c r="E47581" s="10"/>
      <c r="G47581" s="81"/>
      <c r="AU47581" s="25"/>
    </row>
    <row r="47582">
      <c r="D47582" s="10"/>
      <c r="E47582" s="10"/>
      <c r="G47582" s="81"/>
      <c r="AU47582" s="25"/>
    </row>
    <row r="47583">
      <c r="D47583" s="10"/>
      <c r="E47583" s="10"/>
      <c r="G47583" s="81"/>
      <c r="AU47583" s="25"/>
    </row>
    <row r="47584">
      <c r="D47584" s="10"/>
      <c r="E47584" s="10"/>
      <c r="G47584" s="81"/>
      <c r="AU47584" s="25"/>
    </row>
    <row r="47585">
      <c r="D47585" s="10"/>
      <c r="E47585" s="10"/>
      <c r="G47585" s="81"/>
      <c r="AU47585" s="25"/>
    </row>
    <row r="47586">
      <c r="D47586" s="10"/>
      <c r="E47586" s="10"/>
      <c r="G47586" s="81"/>
      <c r="AU47586" s="25"/>
    </row>
    <row r="47587">
      <c r="D47587" s="10"/>
      <c r="E47587" s="10"/>
      <c r="G47587" s="81"/>
      <c r="AU47587" s="25"/>
    </row>
    <row r="47588">
      <c r="D47588" s="10"/>
      <c r="E47588" s="10"/>
      <c r="G47588" s="81"/>
      <c r="AU47588" s="25"/>
    </row>
    <row r="47589">
      <c r="D47589" s="10"/>
      <c r="E47589" s="10"/>
      <c r="G47589" s="81"/>
      <c r="AU47589" s="25"/>
    </row>
    <row r="47590">
      <c r="D47590" s="10"/>
      <c r="E47590" s="10"/>
      <c r="G47590" s="81"/>
      <c r="AU47590" s="25"/>
    </row>
    <row r="47591">
      <c r="D47591" s="10"/>
      <c r="E47591" s="10"/>
      <c r="G47591" s="81"/>
      <c r="AU47591" s="25"/>
    </row>
    <row r="47592">
      <c r="D47592" s="10"/>
      <c r="E47592" s="10"/>
      <c r="G47592" s="81"/>
      <c r="AU47592" s="25"/>
    </row>
    <row r="47593">
      <c r="D47593" s="10"/>
      <c r="E47593" s="10"/>
      <c r="G47593" s="81"/>
      <c r="AU47593" s="25"/>
    </row>
    <row r="47594">
      <c r="D47594" s="10"/>
      <c r="E47594" s="10"/>
      <c r="G47594" s="81"/>
      <c r="AU47594" s="25"/>
    </row>
    <row r="47595">
      <c r="D47595" s="10"/>
      <c r="E47595" s="10"/>
      <c r="G47595" s="81"/>
      <c r="AU47595" s="25"/>
    </row>
    <row r="47596">
      <c r="D47596" s="10"/>
      <c r="E47596" s="10"/>
      <c r="G47596" s="81"/>
      <c r="AU47596" s="25"/>
    </row>
    <row r="47597">
      <c r="D47597" s="10"/>
      <c r="E47597" s="10"/>
      <c r="G47597" s="81"/>
      <c r="AU47597" s="25"/>
    </row>
    <row r="47598">
      <c r="D47598" s="10"/>
      <c r="E47598" s="10"/>
      <c r="G47598" s="81"/>
      <c r="AU47598" s="25"/>
    </row>
    <row r="47599">
      <c r="D47599" s="10"/>
      <c r="E47599" s="10"/>
      <c r="G47599" s="81"/>
      <c r="AU47599" s="25"/>
    </row>
    <row r="47600">
      <c r="D47600" s="10"/>
      <c r="E47600" s="10"/>
      <c r="G47600" s="81"/>
      <c r="AU47600" s="25"/>
    </row>
    <row r="47601">
      <c r="D47601" s="10"/>
      <c r="E47601" s="10"/>
      <c r="G47601" s="81"/>
      <c r="AU47601" s="25"/>
    </row>
    <row r="47602">
      <c r="D47602" s="10"/>
      <c r="E47602" s="10"/>
      <c r="G47602" s="81"/>
      <c r="AU47602" s="25"/>
    </row>
    <row r="47603">
      <c r="D47603" s="10"/>
      <c r="E47603" s="10"/>
      <c r="G47603" s="81"/>
      <c r="AU47603" s="25"/>
    </row>
    <row r="47604">
      <c r="D47604" s="10"/>
      <c r="E47604" s="10"/>
      <c r="G47604" s="81"/>
      <c r="AU47604" s="25"/>
    </row>
    <row r="47605">
      <c r="D47605" s="10"/>
      <c r="E47605" s="10"/>
      <c r="G47605" s="81"/>
      <c r="AU47605" s="25"/>
    </row>
    <row r="47606">
      <c r="D47606" s="10"/>
      <c r="E47606" s="10"/>
      <c r="G47606" s="81"/>
      <c r="AU47606" s="25"/>
    </row>
    <row r="47607">
      <c r="D47607" s="10"/>
      <c r="E47607" s="10"/>
      <c r="G47607" s="81"/>
      <c r="AU47607" s="25"/>
    </row>
    <row r="47608">
      <c r="D47608" s="10"/>
      <c r="E47608" s="10"/>
      <c r="G47608" s="81"/>
      <c r="AU47608" s="25"/>
    </row>
    <row r="47609">
      <c r="D47609" s="10"/>
      <c r="E47609" s="10"/>
      <c r="G47609" s="81"/>
      <c r="AU47609" s="25"/>
    </row>
    <row r="47610">
      <c r="D47610" s="10"/>
      <c r="E47610" s="10"/>
      <c r="G47610" s="81"/>
      <c r="AU47610" s="25"/>
    </row>
    <row r="47611">
      <c r="D47611" s="10"/>
      <c r="E47611" s="10"/>
      <c r="G47611" s="81"/>
      <c r="AU47611" s="25"/>
    </row>
    <row r="47612">
      <c r="D47612" s="10"/>
      <c r="E47612" s="10"/>
      <c r="G47612" s="81"/>
      <c r="AU47612" s="25"/>
    </row>
    <row r="47613">
      <c r="D47613" s="10"/>
      <c r="E47613" s="10"/>
      <c r="G47613" s="81"/>
      <c r="AU47613" s="25"/>
    </row>
    <row r="47614">
      <c r="D47614" s="10"/>
      <c r="E47614" s="10"/>
      <c r="G47614" s="81"/>
      <c r="AU47614" s="25"/>
    </row>
    <row r="47615">
      <c r="D47615" s="10"/>
      <c r="E47615" s="10"/>
      <c r="G47615" s="81"/>
      <c r="AU47615" s="25"/>
    </row>
    <row r="47616">
      <c r="D47616" s="10"/>
      <c r="E47616" s="10"/>
      <c r="G47616" s="81"/>
      <c r="AU47616" s="25"/>
    </row>
    <row r="47617">
      <c r="D47617" s="10"/>
      <c r="E47617" s="10"/>
      <c r="G47617" s="81"/>
      <c r="AU47617" s="25"/>
    </row>
    <row r="47618">
      <c r="D47618" s="10"/>
      <c r="E47618" s="10"/>
      <c r="G47618" s="81"/>
      <c r="AU47618" s="25"/>
    </row>
    <row r="47619">
      <c r="D47619" s="10"/>
      <c r="E47619" s="10"/>
      <c r="G47619" s="81"/>
      <c r="AU47619" s="25"/>
    </row>
    <row r="47620">
      <c r="D47620" s="10"/>
      <c r="E47620" s="10"/>
      <c r="G47620" s="81"/>
      <c r="AU47620" s="25"/>
    </row>
    <row r="47621">
      <c r="D47621" s="10"/>
      <c r="E47621" s="10"/>
      <c r="G47621" s="81"/>
      <c r="AU47621" s="25"/>
    </row>
    <row r="47622">
      <c r="D47622" s="10"/>
      <c r="E47622" s="10"/>
      <c r="G47622" s="81"/>
      <c r="AU47622" s="25"/>
    </row>
    <row r="47623">
      <c r="D47623" s="10"/>
      <c r="E47623" s="10"/>
      <c r="G47623" s="81"/>
      <c r="AU47623" s="25"/>
    </row>
    <row r="47624">
      <c r="D47624" s="10"/>
      <c r="E47624" s="10"/>
      <c r="G47624" s="81"/>
      <c r="AU47624" s="25"/>
    </row>
    <row r="47625">
      <c r="D47625" s="10"/>
      <c r="E47625" s="10"/>
      <c r="G47625" s="81"/>
      <c r="AU47625" s="25"/>
    </row>
    <row r="47626">
      <c r="D47626" s="10"/>
      <c r="E47626" s="10"/>
      <c r="G47626" s="81"/>
      <c r="AU47626" s="25"/>
    </row>
    <row r="47627">
      <c r="D47627" s="10"/>
      <c r="E47627" s="10"/>
      <c r="G47627" s="81"/>
      <c r="AU47627" s="25"/>
    </row>
    <row r="47628">
      <c r="D47628" s="10"/>
      <c r="E47628" s="10"/>
      <c r="G47628" s="81"/>
      <c r="AU47628" s="25"/>
    </row>
    <row r="47629">
      <c r="D47629" s="10"/>
      <c r="E47629" s="10"/>
      <c r="G47629" s="81"/>
      <c r="AU47629" s="25"/>
    </row>
    <row r="47630">
      <c r="D47630" s="10"/>
      <c r="E47630" s="10"/>
      <c r="G47630" s="81"/>
      <c r="AU47630" s="25"/>
    </row>
    <row r="47631">
      <c r="D47631" s="10"/>
      <c r="E47631" s="10"/>
      <c r="G47631" s="81"/>
      <c r="AU47631" s="25"/>
    </row>
    <row r="47632">
      <c r="D47632" s="10"/>
      <c r="E47632" s="10"/>
      <c r="G47632" s="81"/>
      <c r="AU47632" s="25"/>
    </row>
    <row r="47633">
      <c r="D47633" s="10"/>
      <c r="E47633" s="10"/>
      <c r="G47633" s="81"/>
      <c r="AU47633" s="25"/>
    </row>
    <row r="47634">
      <c r="D47634" s="10"/>
      <c r="E47634" s="10"/>
      <c r="G47634" s="81"/>
      <c r="AU47634" s="25"/>
    </row>
    <row r="47635">
      <c r="D47635" s="10"/>
      <c r="E47635" s="10"/>
      <c r="G47635" s="81"/>
      <c r="AU47635" s="25"/>
    </row>
    <row r="47636">
      <c r="D47636" s="10"/>
      <c r="E47636" s="10"/>
      <c r="G47636" s="81"/>
      <c r="AU47636" s="25"/>
    </row>
    <row r="47637">
      <c r="D47637" s="10"/>
      <c r="E47637" s="10"/>
      <c r="G47637" s="81"/>
      <c r="AU47637" s="25"/>
    </row>
    <row r="47638">
      <c r="D47638" s="10"/>
      <c r="E47638" s="10"/>
      <c r="G47638" s="81"/>
      <c r="AU47638" s="25"/>
    </row>
    <row r="47639">
      <c r="D47639" s="10"/>
      <c r="E47639" s="10"/>
      <c r="G47639" s="81"/>
      <c r="AU47639" s="25"/>
    </row>
    <row r="47640">
      <c r="D47640" s="10"/>
      <c r="E47640" s="10"/>
      <c r="G47640" s="81"/>
      <c r="AU47640" s="25"/>
    </row>
    <row r="47641">
      <c r="D47641" s="10"/>
      <c r="E47641" s="10"/>
      <c r="G47641" s="81"/>
      <c r="AU47641" s="25"/>
    </row>
    <row r="47642">
      <c r="D47642" s="10"/>
      <c r="E47642" s="10"/>
      <c r="G47642" s="81"/>
      <c r="AU47642" s="25"/>
    </row>
    <row r="47643">
      <c r="D47643" s="10"/>
      <c r="E47643" s="10"/>
      <c r="G47643" s="81"/>
      <c r="AU47643" s="25"/>
    </row>
    <row r="47644">
      <c r="D47644" s="10"/>
      <c r="E47644" s="10"/>
      <c r="G47644" s="81"/>
      <c r="AU47644" s="25"/>
    </row>
    <row r="47645">
      <c r="D47645" s="10"/>
      <c r="E47645" s="10"/>
      <c r="G47645" s="81"/>
      <c r="AU47645" s="25"/>
    </row>
    <row r="47646">
      <c r="D47646" s="10"/>
      <c r="E47646" s="10"/>
      <c r="G47646" s="81"/>
      <c r="AU47646" s="25"/>
    </row>
    <row r="47647">
      <c r="D47647" s="10"/>
      <c r="E47647" s="10"/>
      <c r="G47647" s="81"/>
      <c r="AU47647" s="25"/>
    </row>
    <row r="47648">
      <c r="D47648" s="10"/>
      <c r="E47648" s="10"/>
      <c r="G47648" s="81"/>
      <c r="AU47648" s="25"/>
    </row>
    <row r="47649">
      <c r="D47649" s="10"/>
      <c r="E47649" s="10"/>
      <c r="G47649" s="81"/>
      <c r="AU47649" s="25"/>
    </row>
    <row r="47650">
      <c r="D47650" s="10"/>
      <c r="E47650" s="10"/>
      <c r="G47650" s="81"/>
      <c r="AU47650" s="25"/>
    </row>
    <row r="47651">
      <c r="D47651" s="10"/>
      <c r="E47651" s="10"/>
      <c r="G47651" s="81"/>
      <c r="AU47651" s="25"/>
    </row>
    <row r="47652">
      <c r="D47652" s="10"/>
      <c r="E47652" s="10"/>
      <c r="G47652" s="81"/>
      <c r="AU47652" s="25"/>
    </row>
    <row r="47653">
      <c r="D47653" s="10"/>
      <c r="E47653" s="10"/>
      <c r="G47653" s="81"/>
      <c r="AU47653" s="25"/>
    </row>
    <row r="47654">
      <c r="D47654" s="10"/>
      <c r="E47654" s="10"/>
      <c r="G47654" s="81"/>
      <c r="AU47654" s="25"/>
    </row>
    <row r="47655">
      <c r="D47655" s="10"/>
      <c r="E47655" s="10"/>
      <c r="G47655" s="81"/>
      <c r="AU47655" s="25"/>
    </row>
    <row r="47656">
      <c r="D47656" s="10"/>
      <c r="E47656" s="10"/>
      <c r="G47656" s="81"/>
      <c r="AU47656" s="25"/>
    </row>
    <row r="47657">
      <c r="D47657" s="10"/>
      <c r="E47657" s="10"/>
      <c r="G47657" s="81"/>
      <c r="AU47657" s="25"/>
    </row>
    <row r="47658">
      <c r="D47658" s="10"/>
      <c r="E47658" s="10"/>
      <c r="G47658" s="81"/>
      <c r="AU47658" s="25"/>
    </row>
    <row r="47659">
      <c r="D47659" s="10"/>
      <c r="E47659" s="10"/>
      <c r="G47659" s="81"/>
      <c r="AU47659" s="25"/>
    </row>
    <row r="47660">
      <c r="D47660" s="10"/>
      <c r="E47660" s="10"/>
      <c r="G47660" s="81"/>
      <c r="AU47660" s="25"/>
    </row>
    <row r="47661">
      <c r="D47661" s="10"/>
      <c r="E47661" s="10"/>
      <c r="G47661" s="81"/>
      <c r="AU47661" s="25"/>
    </row>
    <row r="47662">
      <c r="D47662" s="10"/>
      <c r="E47662" s="10"/>
      <c r="G47662" s="81"/>
      <c r="AU47662" s="25"/>
    </row>
    <row r="47663">
      <c r="D47663" s="10"/>
      <c r="E47663" s="10"/>
      <c r="G47663" s="81"/>
      <c r="AU47663" s="25"/>
    </row>
    <row r="47664">
      <c r="D47664" s="10"/>
      <c r="E47664" s="10"/>
      <c r="G47664" s="81"/>
      <c r="AU47664" s="25"/>
    </row>
    <row r="47665">
      <c r="D47665" s="10"/>
      <c r="E47665" s="10"/>
      <c r="G47665" s="81"/>
      <c r="AU47665" s="25"/>
    </row>
    <row r="47666">
      <c r="D47666" s="10"/>
      <c r="E47666" s="10"/>
      <c r="G47666" s="81"/>
      <c r="AU47666" s="25"/>
    </row>
    <row r="47667">
      <c r="D47667" s="10"/>
      <c r="E47667" s="10"/>
      <c r="G47667" s="81"/>
      <c r="AU47667" s="25"/>
    </row>
    <row r="47668">
      <c r="D47668" s="10"/>
      <c r="E47668" s="10"/>
      <c r="G47668" s="81"/>
      <c r="AU47668" s="25"/>
    </row>
    <row r="47669">
      <c r="D47669" s="10"/>
      <c r="E47669" s="10"/>
      <c r="G47669" s="81"/>
      <c r="AU47669" s="25"/>
    </row>
    <row r="47670">
      <c r="D47670" s="10"/>
      <c r="E47670" s="10"/>
      <c r="G47670" s="81"/>
      <c r="AU47670" s="25"/>
    </row>
    <row r="47671">
      <c r="D47671" s="10"/>
      <c r="E47671" s="10"/>
      <c r="G47671" s="81"/>
      <c r="AU47671" s="25"/>
    </row>
    <row r="47672">
      <c r="D47672" s="10"/>
      <c r="E47672" s="10"/>
      <c r="G47672" s="81"/>
      <c r="AU47672" s="25"/>
    </row>
    <row r="47673">
      <c r="D47673" s="10"/>
      <c r="E47673" s="10"/>
      <c r="G47673" s="81"/>
      <c r="AU47673" s="25"/>
    </row>
    <row r="47674">
      <c r="D47674" s="10"/>
      <c r="E47674" s="10"/>
      <c r="G47674" s="81"/>
      <c r="AU47674" s="25"/>
    </row>
    <row r="47675">
      <c r="D47675" s="10"/>
      <c r="E47675" s="10"/>
      <c r="G47675" s="81"/>
      <c r="AU47675" s="25"/>
    </row>
    <row r="47676">
      <c r="D47676" s="10"/>
      <c r="E47676" s="10"/>
      <c r="G47676" s="81"/>
      <c r="AU47676" s="25"/>
    </row>
    <row r="47677">
      <c r="D47677" s="10"/>
      <c r="E47677" s="10"/>
      <c r="G47677" s="81"/>
      <c r="AU47677" s="25"/>
    </row>
    <row r="47678">
      <c r="D47678" s="10"/>
      <c r="E47678" s="10"/>
      <c r="G47678" s="81"/>
      <c r="AU47678" s="25"/>
    </row>
    <row r="47679">
      <c r="D47679" s="10"/>
      <c r="E47679" s="10"/>
      <c r="G47679" s="81"/>
      <c r="AU47679" s="25"/>
    </row>
    <row r="47680">
      <c r="D47680" s="10"/>
      <c r="E47680" s="10"/>
      <c r="G47680" s="81"/>
      <c r="AU47680" s="25"/>
    </row>
    <row r="47681">
      <c r="D47681" s="10"/>
      <c r="E47681" s="10"/>
      <c r="G47681" s="81"/>
      <c r="AU47681" s="25"/>
    </row>
    <row r="47682">
      <c r="D47682" s="10"/>
      <c r="E47682" s="10"/>
      <c r="G47682" s="81"/>
      <c r="AU47682" s="25"/>
    </row>
    <row r="47683">
      <c r="D47683" s="10"/>
      <c r="E47683" s="10"/>
      <c r="G47683" s="81"/>
      <c r="AU47683" s="25"/>
    </row>
    <row r="47684">
      <c r="D47684" s="10"/>
      <c r="E47684" s="10"/>
      <c r="G47684" s="81"/>
      <c r="AU47684" s="25"/>
    </row>
    <row r="47685">
      <c r="D47685" s="10"/>
      <c r="E47685" s="10"/>
      <c r="G47685" s="81"/>
      <c r="AU47685" s="25"/>
    </row>
    <row r="47686">
      <c r="D47686" s="10"/>
      <c r="E47686" s="10"/>
      <c r="G47686" s="81"/>
      <c r="AU47686" s="25"/>
    </row>
    <row r="47687">
      <c r="D47687" s="10"/>
      <c r="E47687" s="10"/>
      <c r="G47687" s="81"/>
      <c r="AU47687" s="25"/>
    </row>
    <row r="47688">
      <c r="D47688" s="10"/>
      <c r="E47688" s="10"/>
      <c r="G47688" s="81"/>
      <c r="AU47688" s="25"/>
    </row>
    <row r="47689">
      <c r="D47689" s="10"/>
      <c r="E47689" s="10"/>
      <c r="G47689" s="81"/>
      <c r="AU47689" s="25"/>
    </row>
    <row r="47690">
      <c r="D47690" s="10"/>
      <c r="E47690" s="10"/>
      <c r="G47690" s="81"/>
      <c r="AU47690" s="25"/>
    </row>
    <row r="47691">
      <c r="D47691" s="10"/>
      <c r="E47691" s="10"/>
      <c r="G47691" s="81"/>
      <c r="AU47691" s="25"/>
    </row>
    <row r="47692">
      <c r="D47692" s="10"/>
      <c r="E47692" s="10"/>
      <c r="G47692" s="81"/>
      <c r="AU47692" s="25"/>
    </row>
    <row r="47693">
      <c r="D47693" s="10"/>
      <c r="E47693" s="10"/>
      <c r="G47693" s="81"/>
      <c r="AU47693" s="25"/>
    </row>
    <row r="47694">
      <c r="D47694" s="10"/>
      <c r="E47694" s="10"/>
      <c r="G47694" s="81"/>
      <c r="AU47694" s="25"/>
    </row>
    <row r="47695">
      <c r="D47695" s="10"/>
      <c r="E47695" s="10"/>
      <c r="G47695" s="81"/>
      <c r="AU47695" s="25"/>
    </row>
    <row r="47696">
      <c r="D47696" s="10"/>
      <c r="E47696" s="10"/>
      <c r="G47696" s="81"/>
      <c r="AU47696" s="25"/>
    </row>
    <row r="47697">
      <c r="D47697" s="10"/>
      <c r="E47697" s="10"/>
      <c r="G47697" s="81"/>
      <c r="AU47697" s="25"/>
    </row>
    <row r="47698">
      <c r="D47698" s="10"/>
      <c r="E47698" s="10"/>
      <c r="G47698" s="81"/>
      <c r="AU47698" s="25"/>
    </row>
    <row r="47699">
      <c r="D47699" s="10"/>
      <c r="E47699" s="10"/>
      <c r="G47699" s="81"/>
      <c r="AU47699" s="25"/>
    </row>
    <row r="47700">
      <c r="D47700" s="10"/>
      <c r="E47700" s="10"/>
      <c r="G47700" s="81"/>
      <c r="AU47700" s="25"/>
    </row>
    <row r="47701">
      <c r="D47701" s="10"/>
      <c r="E47701" s="10"/>
      <c r="G47701" s="81"/>
      <c r="AU47701" s="25"/>
    </row>
    <row r="47702">
      <c r="D47702" s="10"/>
      <c r="E47702" s="10"/>
      <c r="G47702" s="81"/>
      <c r="AU47702" s="25"/>
    </row>
    <row r="47703">
      <c r="D47703" s="10"/>
      <c r="E47703" s="10"/>
      <c r="G47703" s="81"/>
      <c r="AU47703" s="25"/>
    </row>
    <row r="47704">
      <c r="D47704" s="10"/>
      <c r="E47704" s="10"/>
      <c r="G47704" s="81"/>
      <c r="AU47704" s="25"/>
    </row>
    <row r="47705">
      <c r="D47705" s="10"/>
      <c r="E47705" s="10"/>
      <c r="G47705" s="81"/>
      <c r="AU47705" s="25"/>
    </row>
    <row r="47706">
      <c r="D47706" s="10"/>
      <c r="E47706" s="10"/>
      <c r="G47706" s="81"/>
      <c r="AU47706" s="25"/>
    </row>
    <row r="47707">
      <c r="D47707" s="10"/>
      <c r="E47707" s="10"/>
      <c r="G47707" s="81"/>
      <c r="AU47707" s="25"/>
    </row>
    <row r="47708">
      <c r="D47708" s="10"/>
      <c r="E47708" s="10"/>
      <c r="G47708" s="81"/>
      <c r="AU47708" s="25"/>
    </row>
    <row r="47709">
      <c r="D47709" s="10"/>
      <c r="E47709" s="10"/>
      <c r="G47709" s="81"/>
      <c r="AU47709" s="25"/>
    </row>
    <row r="47710">
      <c r="D47710" s="10"/>
      <c r="E47710" s="10"/>
      <c r="G47710" s="81"/>
      <c r="AU47710" s="25"/>
    </row>
    <row r="47711">
      <c r="D47711" s="10"/>
      <c r="E47711" s="10"/>
      <c r="G47711" s="81"/>
      <c r="AU47711" s="25"/>
    </row>
    <row r="47712">
      <c r="D47712" s="10"/>
      <c r="E47712" s="10"/>
      <c r="G47712" s="81"/>
      <c r="AU47712" s="25"/>
    </row>
    <row r="47713">
      <c r="D47713" s="10"/>
      <c r="E47713" s="10"/>
      <c r="G47713" s="81"/>
      <c r="AU47713" s="25"/>
    </row>
    <row r="47714">
      <c r="D47714" s="10"/>
      <c r="E47714" s="10"/>
      <c r="G47714" s="81"/>
      <c r="AU47714" s="25"/>
    </row>
    <row r="47715">
      <c r="D47715" s="10"/>
      <c r="E47715" s="10"/>
      <c r="G47715" s="81"/>
      <c r="AU47715" s="25"/>
    </row>
    <row r="47716">
      <c r="D47716" s="10"/>
      <c r="E47716" s="10"/>
      <c r="G47716" s="81"/>
      <c r="AU47716" s="25"/>
    </row>
    <row r="47717">
      <c r="D47717" s="10"/>
      <c r="E47717" s="10"/>
      <c r="G47717" s="81"/>
      <c r="AU47717" s="25"/>
    </row>
    <row r="47718">
      <c r="D47718" s="10"/>
      <c r="E47718" s="10"/>
      <c r="G47718" s="81"/>
      <c r="AU47718" s="25"/>
    </row>
    <row r="47719">
      <c r="D47719" s="10"/>
      <c r="E47719" s="10"/>
      <c r="G47719" s="81"/>
      <c r="AU47719" s="25"/>
    </row>
    <row r="47720">
      <c r="D47720" s="10"/>
      <c r="E47720" s="10"/>
      <c r="G47720" s="81"/>
      <c r="AU47720" s="25"/>
    </row>
    <row r="47721">
      <c r="D47721" s="10"/>
      <c r="E47721" s="10"/>
      <c r="G47721" s="81"/>
      <c r="AU47721" s="25"/>
    </row>
    <row r="47722">
      <c r="D47722" s="10"/>
      <c r="E47722" s="10"/>
      <c r="G47722" s="81"/>
      <c r="AU47722" s="25"/>
    </row>
    <row r="47723">
      <c r="D47723" s="10"/>
      <c r="E47723" s="10"/>
      <c r="G47723" s="81"/>
      <c r="AU47723" s="25"/>
    </row>
    <row r="47724">
      <c r="D47724" s="10"/>
      <c r="E47724" s="10"/>
      <c r="G47724" s="81"/>
      <c r="AU47724" s="25"/>
    </row>
    <row r="47725">
      <c r="D47725" s="10"/>
      <c r="E47725" s="10"/>
      <c r="G47725" s="81"/>
      <c r="AU47725" s="25"/>
    </row>
    <row r="47726">
      <c r="D47726" s="10"/>
      <c r="E47726" s="10"/>
      <c r="G47726" s="81"/>
      <c r="AU47726" s="25"/>
    </row>
    <row r="47727">
      <c r="D47727" s="10"/>
      <c r="E47727" s="10"/>
      <c r="G47727" s="81"/>
      <c r="AU47727" s="25"/>
    </row>
    <row r="47728">
      <c r="D47728" s="10"/>
      <c r="E47728" s="10"/>
      <c r="G47728" s="81"/>
      <c r="AU47728" s="25"/>
    </row>
    <row r="47729">
      <c r="D47729" s="10"/>
      <c r="E47729" s="10"/>
      <c r="G47729" s="81"/>
      <c r="AU47729" s="25"/>
    </row>
    <row r="47730">
      <c r="D47730" s="10"/>
      <c r="E47730" s="10"/>
      <c r="G47730" s="81"/>
      <c r="AU47730" s="25"/>
    </row>
    <row r="47731">
      <c r="D47731" s="10"/>
      <c r="E47731" s="10"/>
      <c r="G47731" s="81"/>
      <c r="AU47731" s="25"/>
    </row>
    <row r="47732">
      <c r="D47732" s="10"/>
      <c r="E47732" s="10"/>
      <c r="G47732" s="81"/>
      <c r="AU47732" s="25"/>
    </row>
    <row r="47733">
      <c r="D47733" s="10"/>
      <c r="E47733" s="10"/>
      <c r="G47733" s="81"/>
      <c r="AU47733" s="25"/>
    </row>
    <row r="47734">
      <c r="D47734" s="10"/>
      <c r="E47734" s="10"/>
      <c r="G47734" s="81"/>
      <c r="AU47734" s="25"/>
    </row>
    <row r="47735">
      <c r="D47735" s="10"/>
      <c r="E47735" s="10"/>
      <c r="G47735" s="81"/>
      <c r="AU47735" s="25"/>
    </row>
    <row r="47736">
      <c r="D47736" s="10"/>
      <c r="E47736" s="10"/>
      <c r="G47736" s="81"/>
      <c r="AU47736" s="25"/>
    </row>
    <row r="47737">
      <c r="D47737" s="10"/>
      <c r="E47737" s="10"/>
      <c r="G47737" s="81"/>
      <c r="AU47737" s="25"/>
    </row>
    <row r="47738">
      <c r="D47738" s="10"/>
      <c r="E47738" s="10"/>
      <c r="G47738" s="81"/>
      <c r="AU47738" s="25"/>
    </row>
    <row r="47739">
      <c r="D47739" s="10"/>
      <c r="E47739" s="10"/>
      <c r="G47739" s="81"/>
      <c r="AU47739" s="25"/>
    </row>
    <row r="47740">
      <c r="D47740" s="10"/>
      <c r="E47740" s="10"/>
      <c r="G47740" s="81"/>
      <c r="AU47740" s="25"/>
    </row>
    <row r="47741">
      <c r="D47741" s="10"/>
      <c r="E47741" s="10"/>
      <c r="G47741" s="81"/>
      <c r="AU47741" s="25"/>
    </row>
    <row r="47742">
      <c r="D47742" s="10"/>
      <c r="E47742" s="10"/>
      <c r="G47742" s="81"/>
      <c r="AU47742" s="25"/>
    </row>
    <row r="47743">
      <c r="D47743" s="10"/>
      <c r="E47743" s="10"/>
      <c r="G47743" s="81"/>
      <c r="AU47743" s="25"/>
    </row>
    <row r="47744">
      <c r="D47744" s="10"/>
      <c r="E47744" s="10"/>
      <c r="G47744" s="81"/>
      <c r="AU47744" s="25"/>
    </row>
    <row r="47745">
      <c r="D47745" s="10"/>
      <c r="E47745" s="10"/>
      <c r="G47745" s="81"/>
      <c r="AU47745" s="25"/>
    </row>
    <row r="47746">
      <c r="D47746" s="10"/>
      <c r="E47746" s="10"/>
      <c r="G47746" s="81"/>
      <c r="AU47746" s="25"/>
    </row>
    <row r="47747">
      <c r="D47747" s="10"/>
      <c r="E47747" s="10"/>
      <c r="G47747" s="81"/>
      <c r="AU47747" s="25"/>
    </row>
    <row r="47748">
      <c r="D47748" s="10"/>
      <c r="E47748" s="10"/>
      <c r="G47748" s="81"/>
      <c r="AU47748" s="25"/>
    </row>
    <row r="47749">
      <c r="D47749" s="10"/>
      <c r="E47749" s="10"/>
      <c r="G47749" s="81"/>
      <c r="AU47749" s="25"/>
    </row>
    <row r="47750">
      <c r="D47750" s="10"/>
      <c r="E47750" s="10"/>
      <c r="G47750" s="81"/>
      <c r="AU47750" s="25"/>
    </row>
    <row r="47751">
      <c r="D47751" s="10"/>
      <c r="E47751" s="10"/>
      <c r="G47751" s="81"/>
      <c r="AU47751" s="25"/>
    </row>
    <row r="47752">
      <c r="D47752" s="10"/>
      <c r="E47752" s="10"/>
      <c r="G47752" s="81"/>
      <c r="AU47752" s="25"/>
    </row>
    <row r="47753">
      <c r="D47753" s="10"/>
      <c r="E47753" s="10"/>
      <c r="G47753" s="81"/>
      <c r="AU47753" s="25"/>
    </row>
    <row r="47754">
      <c r="D47754" s="10"/>
      <c r="E47754" s="10"/>
      <c r="G47754" s="81"/>
      <c r="AU47754" s="25"/>
    </row>
    <row r="47755">
      <c r="D47755" s="10"/>
      <c r="E47755" s="10"/>
      <c r="G47755" s="81"/>
      <c r="AU47755" s="25"/>
    </row>
    <row r="47756">
      <c r="D47756" s="10"/>
      <c r="E47756" s="10"/>
      <c r="G47756" s="81"/>
      <c r="AU47756" s="25"/>
    </row>
    <row r="47757">
      <c r="D47757" s="10"/>
      <c r="E47757" s="10"/>
      <c r="G47757" s="81"/>
      <c r="AU47757" s="25"/>
    </row>
    <row r="47758">
      <c r="D47758" s="10"/>
      <c r="E47758" s="10"/>
      <c r="G47758" s="81"/>
      <c r="AU47758" s="25"/>
    </row>
    <row r="47759">
      <c r="D47759" s="10"/>
      <c r="E47759" s="10"/>
      <c r="G47759" s="81"/>
      <c r="AU47759" s="25"/>
    </row>
    <row r="47760">
      <c r="D47760" s="10"/>
      <c r="E47760" s="10"/>
      <c r="G47760" s="81"/>
      <c r="AU47760" s="25"/>
    </row>
    <row r="47761">
      <c r="D47761" s="10"/>
      <c r="E47761" s="10"/>
      <c r="G47761" s="81"/>
      <c r="AU47761" s="25"/>
    </row>
    <row r="47762">
      <c r="D47762" s="10"/>
      <c r="E47762" s="10"/>
      <c r="G47762" s="81"/>
      <c r="AU47762" s="25"/>
    </row>
    <row r="47763">
      <c r="D47763" s="10"/>
      <c r="E47763" s="10"/>
      <c r="G47763" s="81"/>
      <c r="AU47763" s="25"/>
    </row>
    <row r="47764">
      <c r="D47764" s="10"/>
      <c r="E47764" s="10"/>
      <c r="G47764" s="81"/>
      <c r="AU47764" s="25"/>
    </row>
    <row r="47765">
      <c r="D47765" s="10"/>
      <c r="E47765" s="10"/>
      <c r="G47765" s="81"/>
      <c r="AU47765" s="25"/>
    </row>
    <row r="47766">
      <c r="D47766" s="10"/>
      <c r="E47766" s="10"/>
      <c r="G47766" s="81"/>
      <c r="AU47766" s="25"/>
    </row>
    <row r="47767">
      <c r="D47767" s="10"/>
      <c r="E47767" s="10"/>
      <c r="G47767" s="81"/>
      <c r="AU47767" s="25"/>
    </row>
    <row r="47768">
      <c r="D47768" s="10"/>
      <c r="E47768" s="10"/>
      <c r="G47768" s="81"/>
      <c r="AU47768" s="25"/>
    </row>
    <row r="47769">
      <c r="D47769" s="10"/>
      <c r="E47769" s="10"/>
      <c r="G47769" s="81"/>
      <c r="AU47769" s="25"/>
    </row>
    <row r="47770">
      <c r="D47770" s="10"/>
      <c r="E47770" s="10"/>
      <c r="G47770" s="81"/>
      <c r="AU47770" s="25"/>
    </row>
    <row r="47771">
      <c r="D47771" s="10"/>
      <c r="E47771" s="10"/>
      <c r="G47771" s="81"/>
      <c r="AU47771" s="25"/>
    </row>
    <row r="47772">
      <c r="D47772" s="10"/>
      <c r="E47772" s="10"/>
      <c r="G47772" s="81"/>
      <c r="AU47772" s="25"/>
    </row>
    <row r="47773">
      <c r="D47773" s="10"/>
      <c r="E47773" s="10"/>
      <c r="G47773" s="81"/>
      <c r="AU47773" s="25"/>
    </row>
    <row r="47774">
      <c r="D47774" s="10"/>
      <c r="E47774" s="10"/>
      <c r="G47774" s="81"/>
      <c r="AU47774" s="25"/>
    </row>
    <row r="47775">
      <c r="D47775" s="10"/>
      <c r="E47775" s="10"/>
      <c r="G47775" s="81"/>
      <c r="AU47775" s="25"/>
    </row>
    <row r="47776">
      <c r="D47776" s="10"/>
      <c r="E47776" s="10"/>
      <c r="G47776" s="81"/>
      <c r="AU47776" s="25"/>
    </row>
    <row r="47777">
      <c r="D47777" s="10"/>
      <c r="E47777" s="10"/>
      <c r="G47777" s="81"/>
      <c r="AU47777" s="25"/>
    </row>
    <row r="47778">
      <c r="D47778" s="10"/>
      <c r="E47778" s="10"/>
      <c r="G47778" s="81"/>
      <c r="AU47778" s="25"/>
    </row>
    <row r="47779">
      <c r="D47779" s="10"/>
      <c r="E47779" s="10"/>
      <c r="G47779" s="81"/>
      <c r="AU47779" s="25"/>
    </row>
    <row r="47780">
      <c r="D47780" s="10"/>
      <c r="E47780" s="10"/>
      <c r="G47780" s="81"/>
      <c r="AU47780" s="25"/>
    </row>
    <row r="47781">
      <c r="D47781" s="10"/>
      <c r="E47781" s="10"/>
      <c r="G47781" s="81"/>
      <c r="AU47781" s="25"/>
    </row>
    <row r="47782">
      <c r="D47782" s="10"/>
      <c r="E47782" s="10"/>
      <c r="G47782" s="81"/>
      <c r="AU47782" s="25"/>
    </row>
    <row r="47783">
      <c r="D47783" s="10"/>
      <c r="E47783" s="10"/>
      <c r="G47783" s="81"/>
      <c r="AU47783" s="25"/>
    </row>
    <row r="47784">
      <c r="D47784" s="10"/>
      <c r="E47784" s="10"/>
      <c r="G47784" s="81"/>
      <c r="AU47784" s="25"/>
    </row>
    <row r="47785">
      <c r="D47785" s="10"/>
      <c r="E47785" s="10"/>
      <c r="G47785" s="81"/>
      <c r="AU47785" s="25"/>
    </row>
    <row r="47786">
      <c r="D47786" s="10"/>
      <c r="E47786" s="10"/>
      <c r="G47786" s="81"/>
      <c r="AU47786" s="25"/>
    </row>
    <row r="47787">
      <c r="D47787" s="10"/>
      <c r="E47787" s="10"/>
      <c r="G47787" s="81"/>
      <c r="AU47787" s="25"/>
    </row>
    <row r="47788">
      <c r="D47788" s="10"/>
      <c r="E47788" s="10"/>
      <c r="G47788" s="81"/>
      <c r="AU47788" s="25"/>
    </row>
    <row r="47789">
      <c r="D47789" s="10"/>
      <c r="E47789" s="10"/>
      <c r="G47789" s="81"/>
      <c r="AU47789" s="25"/>
    </row>
    <row r="47790">
      <c r="D47790" s="10"/>
      <c r="E47790" s="10"/>
      <c r="G47790" s="81"/>
      <c r="AU47790" s="25"/>
    </row>
    <row r="47791">
      <c r="D47791" s="10"/>
      <c r="E47791" s="10"/>
      <c r="G47791" s="81"/>
      <c r="AU47791" s="25"/>
    </row>
    <row r="47792">
      <c r="D47792" s="10"/>
      <c r="E47792" s="10"/>
      <c r="G47792" s="81"/>
      <c r="AU47792" s="25"/>
    </row>
    <row r="47793">
      <c r="D47793" s="10"/>
      <c r="E47793" s="10"/>
      <c r="G47793" s="81"/>
      <c r="AU47793" s="25"/>
    </row>
    <row r="47794">
      <c r="D47794" s="10"/>
      <c r="E47794" s="10"/>
      <c r="G47794" s="81"/>
      <c r="AU47794" s="25"/>
    </row>
    <row r="47795">
      <c r="D47795" s="10"/>
      <c r="E47795" s="10"/>
      <c r="G47795" s="81"/>
      <c r="AU47795" s="25"/>
    </row>
    <row r="47796">
      <c r="D47796" s="10"/>
      <c r="E47796" s="10"/>
      <c r="G47796" s="81"/>
      <c r="AU47796" s="25"/>
    </row>
    <row r="47797">
      <c r="D47797" s="10"/>
      <c r="E47797" s="10"/>
      <c r="G47797" s="81"/>
      <c r="AU47797" s="25"/>
    </row>
    <row r="47798">
      <c r="D47798" s="10"/>
      <c r="E47798" s="10"/>
      <c r="G47798" s="81"/>
      <c r="AU47798" s="25"/>
    </row>
    <row r="47799">
      <c r="D47799" s="10"/>
      <c r="E47799" s="10"/>
      <c r="G47799" s="81"/>
      <c r="AU47799" s="25"/>
    </row>
    <row r="47800">
      <c r="D47800" s="10"/>
      <c r="E47800" s="10"/>
      <c r="G47800" s="81"/>
      <c r="AU47800" s="25"/>
    </row>
    <row r="47801">
      <c r="D47801" s="10"/>
      <c r="E47801" s="10"/>
      <c r="G47801" s="81"/>
      <c r="AU47801" s="25"/>
    </row>
    <row r="47802">
      <c r="D47802" s="10"/>
      <c r="E47802" s="10"/>
      <c r="G47802" s="81"/>
      <c r="AU47802" s="25"/>
    </row>
    <row r="47803">
      <c r="D47803" s="10"/>
      <c r="E47803" s="10"/>
      <c r="G47803" s="81"/>
      <c r="AU47803" s="25"/>
    </row>
    <row r="47804">
      <c r="D47804" s="10"/>
      <c r="E47804" s="10"/>
      <c r="G47804" s="81"/>
      <c r="AU47804" s="25"/>
    </row>
    <row r="47805">
      <c r="D47805" s="10"/>
      <c r="E47805" s="10"/>
      <c r="G47805" s="81"/>
      <c r="AU47805" s="25"/>
    </row>
    <row r="47806">
      <c r="D47806" s="10"/>
      <c r="E47806" s="10"/>
      <c r="G47806" s="81"/>
      <c r="AU47806" s="25"/>
    </row>
    <row r="47807">
      <c r="D47807" s="10"/>
      <c r="E47807" s="10"/>
      <c r="G47807" s="81"/>
      <c r="AU47807" s="25"/>
    </row>
    <row r="47808">
      <c r="D47808" s="10"/>
      <c r="E47808" s="10"/>
      <c r="G47808" s="81"/>
      <c r="AU47808" s="25"/>
    </row>
    <row r="47809">
      <c r="D47809" s="10"/>
      <c r="E47809" s="10"/>
      <c r="G47809" s="81"/>
      <c r="AU47809" s="25"/>
    </row>
    <row r="47810">
      <c r="D47810" s="10"/>
      <c r="E47810" s="10"/>
      <c r="G47810" s="81"/>
      <c r="AU47810" s="25"/>
    </row>
    <row r="47811">
      <c r="D47811" s="10"/>
      <c r="E47811" s="10"/>
      <c r="G47811" s="81"/>
      <c r="AU47811" s="25"/>
    </row>
    <row r="47812">
      <c r="D47812" s="10"/>
      <c r="E47812" s="10"/>
      <c r="G47812" s="81"/>
      <c r="AU47812" s="25"/>
    </row>
    <row r="47813">
      <c r="D47813" s="10"/>
      <c r="E47813" s="10"/>
      <c r="G47813" s="81"/>
      <c r="AU47813" s="25"/>
    </row>
    <row r="47814">
      <c r="D47814" s="10"/>
      <c r="E47814" s="10"/>
      <c r="G47814" s="81"/>
      <c r="AU47814" s="25"/>
    </row>
    <row r="47815">
      <c r="D47815" s="10"/>
      <c r="E47815" s="10"/>
      <c r="G47815" s="81"/>
      <c r="AU47815" s="25"/>
    </row>
    <row r="47816">
      <c r="D47816" s="10"/>
      <c r="E47816" s="10"/>
      <c r="G47816" s="81"/>
      <c r="AU47816" s="25"/>
    </row>
    <row r="47817">
      <c r="D47817" s="10"/>
      <c r="E47817" s="10"/>
      <c r="G47817" s="81"/>
      <c r="AU47817" s="25"/>
    </row>
    <row r="47818">
      <c r="D47818" s="10"/>
      <c r="E47818" s="10"/>
      <c r="G47818" s="81"/>
      <c r="AU47818" s="25"/>
    </row>
    <row r="47819">
      <c r="D47819" s="10"/>
      <c r="E47819" s="10"/>
      <c r="G47819" s="81"/>
      <c r="AU47819" s="25"/>
    </row>
    <row r="47820">
      <c r="D47820" s="10"/>
      <c r="E47820" s="10"/>
      <c r="G47820" s="81"/>
      <c r="AU47820" s="25"/>
    </row>
    <row r="47821">
      <c r="D47821" s="10"/>
      <c r="E47821" s="10"/>
      <c r="G47821" s="81"/>
      <c r="AU47821" s="25"/>
    </row>
    <row r="47822">
      <c r="D47822" s="10"/>
      <c r="E47822" s="10"/>
      <c r="G47822" s="81"/>
      <c r="AU47822" s="25"/>
    </row>
    <row r="47823">
      <c r="D47823" s="10"/>
      <c r="E47823" s="10"/>
      <c r="G47823" s="81"/>
      <c r="AU47823" s="25"/>
    </row>
    <row r="47824">
      <c r="D47824" s="10"/>
      <c r="E47824" s="10"/>
      <c r="G47824" s="81"/>
      <c r="AU47824" s="25"/>
    </row>
    <row r="47825">
      <c r="D47825" s="10"/>
      <c r="E47825" s="10"/>
      <c r="G47825" s="81"/>
      <c r="AU47825" s="25"/>
    </row>
    <row r="47826">
      <c r="D47826" s="10"/>
      <c r="E47826" s="10"/>
      <c r="G47826" s="81"/>
      <c r="AU47826" s="25"/>
    </row>
    <row r="47827">
      <c r="D47827" s="10"/>
      <c r="E47827" s="10"/>
      <c r="G47827" s="81"/>
      <c r="AU47827" s="25"/>
    </row>
    <row r="47828">
      <c r="D47828" s="10"/>
      <c r="E47828" s="10"/>
      <c r="G47828" s="81"/>
      <c r="AU47828" s="25"/>
    </row>
    <row r="47829">
      <c r="D47829" s="10"/>
      <c r="E47829" s="10"/>
      <c r="G47829" s="81"/>
      <c r="AU47829" s="25"/>
    </row>
    <row r="47830">
      <c r="D47830" s="10"/>
      <c r="E47830" s="10"/>
      <c r="G47830" s="81"/>
      <c r="AU47830" s="25"/>
    </row>
    <row r="47831">
      <c r="D47831" s="10"/>
      <c r="E47831" s="10"/>
      <c r="G47831" s="81"/>
      <c r="AU47831" s="25"/>
    </row>
    <row r="47832">
      <c r="D47832" s="10"/>
      <c r="E47832" s="10"/>
      <c r="G47832" s="81"/>
      <c r="AU47832" s="25"/>
    </row>
    <row r="47833">
      <c r="D47833" s="10"/>
      <c r="E47833" s="10"/>
      <c r="G47833" s="81"/>
      <c r="AU47833" s="25"/>
    </row>
    <row r="47834">
      <c r="D47834" s="10"/>
      <c r="E47834" s="10"/>
      <c r="G47834" s="81"/>
      <c r="AU47834" s="25"/>
    </row>
    <row r="47835">
      <c r="D47835" s="10"/>
      <c r="E47835" s="10"/>
      <c r="G47835" s="81"/>
      <c r="AU47835" s="25"/>
    </row>
    <row r="47836">
      <c r="D47836" s="10"/>
      <c r="E47836" s="10"/>
      <c r="G47836" s="81"/>
      <c r="AU47836" s="25"/>
    </row>
    <row r="47837">
      <c r="D47837" s="10"/>
      <c r="E47837" s="10"/>
      <c r="G47837" s="81"/>
      <c r="AU47837" s="25"/>
    </row>
    <row r="47838">
      <c r="D47838" s="10"/>
      <c r="E47838" s="10"/>
      <c r="G47838" s="81"/>
      <c r="AU47838" s="25"/>
    </row>
    <row r="47839">
      <c r="D47839" s="10"/>
      <c r="E47839" s="10"/>
      <c r="G47839" s="81"/>
      <c r="AU47839" s="25"/>
    </row>
    <row r="47840">
      <c r="D47840" s="10"/>
      <c r="E47840" s="10"/>
      <c r="G47840" s="81"/>
      <c r="AU47840" s="25"/>
    </row>
    <row r="47841">
      <c r="D47841" s="10"/>
      <c r="E47841" s="10"/>
      <c r="G47841" s="81"/>
      <c r="AU47841" s="25"/>
    </row>
    <row r="47842">
      <c r="D47842" s="10"/>
      <c r="E47842" s="10"/>
      <c r="G47842" s="81"/>
      <c r="AU47842" s="25"/>
    </row>
    <row r="47843">
      <c r="D47843" s="10"/>
      <c r="E47843" s="10"/>
      <c r="G47843" s="81"/>
      <c r="AU47843" s="25"/>
    </row>
    <row r="47844">
      <c r="D47844" s="10"/>
      <c r="E47844" s="10"/>
      <c r="G47844" s="81"/>
      <c r="AU47844" s="25"/>
    </row>
    <row r="47845">
      <c r="D47845" s="10"/>
      <c r="E47845" s="10"/>
      <c r="G47845" s="81"/>
      <c r="AU47845" s="25"/>
    </row>
    <row r="47846">
      <c r="D47846" s="10"/>
      <c r="E47846" s="10"/>
      <c r="G47846" s="81"/>
      <c r="AU47846" s="25"/>
    </row>
    <row r="47847">
      <c r="D47847" s="10"/>
      <c r="E47847" s="10"/>
      <c r="G47847" s="81"/>
      <c r="AU47847" s="25"/>
    </row>
    <row r="47848">
      <c r="D47848" s="10"/>
      <c r="E47848" s="10"/>
      <c r="G47848" s="81"/>
      <c r="AU47848" s="25"/>
    </row>
    <row r="47849">
      <c r="D47849" s="10"/>
      <c r="E47849" s="10"/>
      <c r="G47849" s="81"/>
      <c r="AU47849" s="25"/>
    </row>
    <row r="47850">
      <c r="D47850" s="10"/>
      <c r="E47850" s="10"/>
      <c r="G47850" s="81"/>
      <c r="AU47850" s="25"/>
    </row>
    <row r="47851">
      <c r="D47851" s="10"/>
      <c r="E47851" s="10"/>
      <c r="G47851" s="81"/>
      <c r="AU47851" s="25"/>
    </row>
    <row r="47852">
      <c r="D47852" s="10"/>
      <c r="E47852" s="10"/>
      <c r="G47852" s="81"/>
      <c r="AU47852" s="25"/>
    </row>
    <row r="47853">
      <c r="D47853" s="10"/>
      <c r="E47853" s="10"/>
      <c r="G47853" s="81"/>
      <c r="AU47853" s="25"/>
    </row>
    <row r="47854">
      <c r="D47854" s="10"/>
      <c r="E47854" s="10"/>
      <c r="G47854" s="81"/>
      <c r="AU47854" s="25"/>
    </row>
    <row r="47855">
      <c r="D47855" s="10"/>
      <c r="E47855" s="10"/>
      <c r="G47855" s="81"/>
      <c r="AU47855" s="25"/>
    </row>
    <row r="47856">
      <c r="D47856" s="10"/>
      <c r="E47856" s="10"/>
      <c r="G47856" s="81"/>
      <c r="AU47856" s="25"/>
    </row>
    <row r="47857">
      <c r="D47857" s="10"/>
      <c r="E47857" s="10"/>
      <c r="G47857" s="81"/>
      <c r="AU47857" s="25"/>
    </row>
    <row r="47858">
      <c r="D47858" s="10"/>
      <c r="E47858" s="10"/>
      <c r="G47858" s="81"/>
      <c r="AU47858" s="25"/>
    </row>
    <row r="47859">
      <c r="D47859" s="10"/>
      <c r="E47859" s="10"/>
      <c r="G47859" s="81"/>
      <c r="AU47859" s="25"/>
    </row>
    <row r="47860">
      <c r="D47860" s="10"/>
      <c r="E47860" s="10"/>
      <c r="G47860" s="81"/>
      <c r="AU47860" s="25"/>
    </row>
    <row r="47861">
      <c r="D47861" s="10"/>
      <c r="E47861" s="10"/>
      <c r="G47861" s="81"/>
      <c r="AU47861" s="25"/>
    </row>
    <row r="47862">
      <c r="D47862" s="10"/>
      <c r="E47862" s="10"/>
      <c r="G47862" s="81"/>
      <c r="AU47862" s="25"/>
    </row>
    <row r="47863">
      <c r="D47863" s="10"/>
      <c r="E47863" s="10"/>
      <c r="G47863" s="81"/>
      <c r="AU47863" s="25"/>
    </row>
    <row r="47864">
      <c r="D47864" s="10"/>
      <c r="E47864" s="10"/>
      <c r="G47864" s="81"/>
      <c r="AU47864" s="25"/>
    </row>
    <row r="47865">
      <c r="D47865" s="10"/>
      <c r="E47865" s="10"/>
      <c r="G47865" s="81"/>
      <c r="AU47865" s="25"/>
    </row>
    <row r="47866">
      <c r="D47866" s="10"/>
      <c r="E47866" s="10"/>
      <c r="G47866" s="81"/>
      <c r="AU47866" s="25"/>
    </row>
    <row r="47867">
      <c r="D47867" s="10"/>
      <c r="E47867" s="10"/>
      <c r="G47867" s="81"/>
      <c r="AU47867" s="25"/>
    </row>
    <row r="47868">
      <c r="D47868" s="10"/>
      <c r="E47868" s="10"/>
      <c r="G47868" s="81"/>
      <c r="AU47868" s="25"/>
    </row>
    <row r="47869">
      <c r="D47869" s="10"/>
      <c r="E47869" s="10"/>
      <c r="G47869" s="81"/>
      <c r="AU47869" s="25"/>
    </row>
    <row r="47870">
      <c r="D47870" s="10"/>
      <c r="E47870" s="10"/>
      <c r="G47870" s="81"/>
      <c r="AU47870" s="25"/>
    </row>
    <row r="47871">
      <c r="D47871" s="10"/>
      <c r="E47871" s="10"/>
      <c r="G47871" s="81"/>
      <c r="AU47871" s="25"/>
    </row>
    <row r="47872">
      <c r="D47872" s="10"/>
      <c r="E47872" s="10"/>
      <c r="G47872" s="81"/>
      <c r="AU47872" s="25"/>
    </row>
    <row r="47873">
      <c r="D47873" s="10"/>
      <c r="E47873" s="10"/>
      <c r="G47873" s="81"/>
      <c r="AU47873" s="25"/>
    </row>
    <row r="47874">
      <c r="D47874" s="10"/>
      <c r="E47874" s="10"/>
      <c r="G47874" s="81"/>
      <c r="AU47874" s="25"/>
    </row>
    <row r="47875">
      <c r="D47875" s="10"/>
      <c r="E47875" s="10"/>
      <c r="G47875" s="81"/>
      <c r="AU47875" s="25"/>
    </row>
    <row r="47876">
      <c r="D47876" s="10"/>
      <c r="E47876" s="10"/>
      <c r="G47876" s="81"/>
      <c r="AU47876" s="25"/>
    </row>
    <row r="47877">
      <c r="D47877" s="10"/>
      <c r="E47877" s="10"/>
      <c r="G47877" s="81"/>
      <c r="AU47877" s="25"/>
    </row>
    <row r="47878">
      <c r="D47878" s="10"/>
      <c r="E47878" s="10"/>
      <c r="G47878" s="81"/>
      <c r="AU47878" s="25"/>
    </row>
    <row r="47879">
      <c r="D47879" s="10"/>
      <c r="E47879" s="10"/>
      <c r="G47879" s="81"/>
      <c r="AU47879" s="25"/>
    </row>
    <row r="47880">
      <c r="D47880" s="10"/>
      <c r="E47880" s="10"/>
      <c r="G47880" s="81"/>
      <c r="AU47880" s="25"/>
    </row>
    <row r="47881">
      <c r="D47881" s="10"/>
      <c r="E47881" s="10"/>
      <c r="G47881" s="81"/>
      <c r="AU47881" s="25"/>
    </row>
    <row r="47882">
      <c r="D47882" s="10"/>
      <c r="E47882" s="10"/>
      <c r="G47882" s="81"/>
      <c r="AU47882" s="25"/>
    </row>
    <row r="47883">
      <c r="D47883" s="10"/>
      <c r="E47883" s="10"/>
      <c r="G47883" s="81"/>
      <c r="AU47883" s="25"/>
    </row>
    <row r="47884">
      <c r="D47884" s="10"/>
      <c r="E47884" s="10"/>
      <c r="G47884" s="81"/>
      <c r="AU47884" s="25"/>
    </row>
    <row r="47885">
      <c r="D47885" s="10"/>
      <c r="E47885" s="10"/>
      <c r="G47885" s="81"/>
      <c r="AU47885" s="25"/>
    </row>
    <row r="47886">
      <c r="D47886" s="10"/>
      <c r="E47886" s="10"/>
      <c r="G47886" s="81"/>
      <c r="AU47886" s="25"/>
    </row>
    <row r="47887">
      <c r="D47887" s="10"/>
      <c r="E47887" s="10"/>
      <c r="G47887" s="81"/>
      <c r="AU47887" s="25"/>
    </row>
    <row r="47888">
      <c r="D47888" s="10"/>
      <c r="E47888" s="10"/>
      <c r="G47888" s="81"/>
      <c r="AU47888" s="25"/>
    </row>
    <row r="47889">
      <c r="D47889" s="10"/>
      <c r="E47889" s="10"/>
      <c r="G47889" s="81"/>
      <c r="AU47889" s="25"/>
    </row>
    <row r="47890">
      <c r="D47890" s="10"/>
      <c r="E47890" s="10"/>
      <c r="G47890" s="81"/>
      <c r="AU47890" s="25"/>
    </row>
    <row r="47891">
      <c r="D47891" s="10"/>
      <c r="E47891" s="10"/>
      <c r="G47891" s="81"/>
      <c r="AU47891" s="25"/>
    </row>
    <row r="47892">
      <c r="D47892" s="10"/>
      <c r="E47892" s="10"/>
      <c r="G47892" s="81"/>
      <c r="AU47892" s="25"/>
    </row>
    <row r="47893">
      <c r="D47893" s="10"/>
      <c r="E47893" s="10"/>
      <c r="G47893" s="81"/>
      <c r="AU47893" s="25"/>
    </row>
    <row r="47894">
      <c r="D47894" s="10"/>
      <c r="E47894" s="10"/>
      <c r="G47894" s="81"/>
      <c r="AU47894" s="25"/>
    </row>
    <row r="47895">
      <c r="D47895" s="10"/>
      <c r="E47895" s="10"/>
      <c r="G47895" s="81"/>
      <c r="AU47895" s="25"/>
    </row>
    <row r="47896">
      <c r="D47896" s="10"/>
      <c r="E47896" s="10"/>
      <c r="G47896" s="81"/>
      <c r="AU47896" s="25"/>
    </row>
    <row r="47897">
      <c r="D47897" s="10"/>
      <c r="E47897" s="10"/>
      <c r="G47897" s="81"/>
      <c r="AU47897" s="25"/>
    </row>
    <row r="47898">
      <c r="D47898" s="10"/>
      <c r="E47898" s="10"/>
      <c r="G47898" s="81"/>
      <c r="AU47898" s="25"/>
    </row>
    <row r="47899">
      <c r="D47899" s="10"/>
      <c r="E47899" s="10"/>
      <c r="G47899" s="81"/>
      <c r="AU47899" s="25"/>
    </row>
    <row r="47900">
      <c r="D47900" s="10"/>
      <c r="E47900" s="10"/>
      <c r="G47900" s="81"/>
      <c r="AU47900" s="25"/>
    </row>
    <row r="47901">
      <c r="D47901" s="10"/>
      <c r="E47901" s="10"/>
      <c r="G47901" s="81"/>
      <c r="AU47901" s="25"/>
    </row>
    <row r="47902">
      <c r="D47902" s="10"/>
      <c r="E47902" s="10"/>
      <c r="G47902" s="81"/>
      <c r="AU47902" s="25"/>
    </row>
    <row r="47903">
      <c r="D47903" s="10"/>
      <c r="E47903" s="10"/>
      <c r="G47903" s="81"/>
      <c r="AU47903" s="25"/>
    </row>
    <row r="47904">
      <c r="D47904" s="10"/>
      <c r="E47904" s="10"/>
      <c r="G47904" s="81"/>
      <c r="AU47904" s="25"/>
    </row>
    <row r="47905">
      <c r="D47905" s="10"/>
      <c r="E47905" s="10"/>
      <c r="G47905" s="81"/>
      <c r="AU47905" s="25"/>
    </row>
    <row r="47906">
      <c r="D47906" s="10"/>
      <c r="E47906" s="10"/>
      <c r="G47906" s="81"/>
      <c r="AU47906" s="25"/>
    </row>
    <row r="47907">
      <c r="D47907" s="10"/>
      <c r="E47907" s="10"/>
      <c r="G47907" s="81"/>
      <c r="AU47907" s="25"/>
    </row>
    <row r="47908">
      <c r="D47908" s="10"/>
      <c r="E47908" s="10"/>
      <c r="G47908" s="81"/>
      <c r="AU47908" s="25"/>
    </row>
    <row r="47909">
      <c r="D47909" s="10"/>
      <c r="E47909" s="10"/>
      <c r="G47909" s="81"/>
      <c r="AU47909" s="25"/>
    </row>
    <row r="47910">
      <c r="D47910" s="10"/>
      <c r="E47910" s="10"/>
      <c r="G47910" s="81"/>
      <c r="AU47910" s="25"/>
    </row>
    <row r="47911">
      <c r="D47911" s="10"/>
      <c r="E47911" s="10"/>
      <c r="G47911" s="81"/>
      <c r="AU47911" s="25"/>
    </row>
    <row r="47912">
      <c r="D47912" s="10"/>
      <c r="E47912" s="10"/>
      <c r="G47912" s="81"/>
      <c r="AU47912" s="25"/>
    </row>
    <row r="47913">
      <c r="D47913" s="10"/>
      <c r="E47913" s="10"/>
      <c r="G47913" s="81"/>
      <c r="AU47913" s="25"/>
    </row>
    <row r="47914">
      <c r="D47914" s="10"/>
      <c r="E47914" s="10"/>
      <c r="G47914" s="81"/>
      <c r="AU47914" s="25"/>
    </row>
    <row r="47915">
      <c r="D47915" s="10"/>
      <c r="E47915" s="10"/>
      <c r="G47915" s="81"/>
      <c r="AU47915" s="25"/>
    </row>
    <row r="47916">
      <c r="D47916" s="10"/>
      <c r="E47916" s="10"/>
      <c r="G47916" s="81"/>
      <c r="AU47916" s="25"/>
    </row>
    <row r="47917">
      <c r="D47917" s="10"/>
      <c r="E47917" s="10"/>
      <c r="G47917" s="81"/>
      <c r="AU47917" s="25"/>
    </row>
    <row r="47918">
      <c r="D47918" s="10"/>
      <c r="E47918" s="10"/>
      <c r="G47918" s="81"/>
      <c r="AU47918" s="25"/>
    </row>
    <row r="47919">
      <c r="D47919" s="10"/>
      <c r="E47919" s="10"/>
      <c r="G47919" s="81"/>
      <c r="AU47919" s="25"/>
    </row>
    <row r="47920">
      <c r="D47920" s="10"/>
      <c r="E47920" s="10"/>
      <c r="G47920" s="81"/>
      <c r="AU47920" s="25"/>
    </row>
    <row r="47921">
      <c r="D47921" s="10"/>
      <c r="E47921" s="10"/>
      <c r="G47921" s="81"/>
      <c r="AU47921" s="25"/>
    </row>
    <row r="47922">
      <c r="D47922" s="10"/>
      <c r="E47922" s="10"/>
      <c r="G47922" s="81"/>
      <c r="AU47922" s="25"/>
    </row>
    <row r="47923">
      <c r="D47923" s="10"/>
      <c r="E47923" s="10"/>
      <c r="G47923" s="81"/>
      <c r="AU47923" s="25"/>
    </row>
    <row r="47924">
      <c r="D47924" s="10"/>
      <c r="E47924" s="10"/>
      <c r="G47924" s="81"/>
      <c r="AU47924" s="25"/>
    </row>
    <row r="47925">
      <c r="D47925" s="10"/>
      <c r="E47925" s="10"/>
      <c r="G47925" s="81"/>
      <c r="AU47925" s="25"/>
    </row>
    <row r="47926">
      <c r="D47926" s="10"/>
      <c r="E47926" s="10"/>
      <c r="G47926" s="81"/>
      <c r="AU47926" s="25"/>
    </row>
    <row r="47927">
      <c r="D47927" s="10"/>
      <c r="E47927" s="10"/>
      <c r="G47927" s="81"/>
      <c r="AU47927" s="25"/>
    </row>
    <row r="47928">
      <c r="D47928" s="10"/>
      <c r="E47928" s="10"/>
      <c r="G47928" s="81"/>
      <c r="AU47928" s="25"/>
    </row>
    <row r="47929">
      <c r="D47929" s="10"/>
      <c r="E47929" s="10"/>
      <c r="G47929" s="81"/>
      <c r="AU47929" s="25"/>
    </row>
    <row r="47930">
      <c r="D47930" s="10"/>
      <c r="E47930" s="10"/>
      <c r="G47930" s="81"/>
      <c r="AU47930" s="25"/>
    </row>
    <row r="47931">
      <c r="D47931" s="10"/>
      <c r="E47931" s="10"/>
      <c r="G47931" s="81"/>
      <c r="AU47931" s="25"/>
    </row>
    <row r="47932">
      <c r="D47932" s="10"/>
      <c r="E47932" s="10"/>
      <c r="G47932" s="81"/>
      <c r="AU47932" s="25"/>
    </row>
    <row r="47933">
      <c r="D47933" s="10"/>
      <c r="E47933" s="10"/>
      <c r="G47933" s="81"/>
      <c r="AU47933" s="25"/>
    </row>
    <row r="47934">
      <c r="D47934" s="10"/>
      <c r="E47934" s="10"/>
      <c r="G47934" s="81"/>
      <c r="AU47934" s="25"/>
    </row>
    <row r="47935">
      <c r="D47935" s="10"/>
      <c r="E47935" s="10"/>
      <c r="G47935" s="81"/>
      <c r="AU47935" s="25"/>
    </row>
    <row r="47936">
      <c r="D47936" s="10"/>
      <c r="E47936" s="10"/>
      <c r="G47936" s="81"/>
      <c r="AU47936" s="25"/>
    </row>
    <row r="47937">
      <c r="D47937" s="10"/>
      <c r="E47937" s="10"/>
      <c r="G47937" s="81"/>
      <c r="AU47937" s="25"/>
    </row>
    <row r="47938">
      <c r="D47938" s="10"/>
      <c r="E47938" s="10"/>
      <c r="G47938" s="81"/>
      <c r="AU47938" s="25"/>
    </row>
    <row r="47939">
      <c r="D47939" s="10"/>
      <c r="E47939" s="10"/>
      <c r="G47939" s="81"/>
      <c r="AU47939" s="25"/>
    </row>
    <row r="47940">
      <c r="D47940" s="10"/>
      <c r="E47940" s="10"/>
      <c r="G47940" s="81"/>
      <c r="AU47940" s="25"/>
    </row>
    <row r="47941">
      <c r="D47941" s="10"/>
      <c r="E47941" s="10"/>
      <c r="G47941" s="81"/>
      <c r="AU47941" s="25"/>
    </row>
    <row r="47942">
      <c r="D47942" s="10"/>
      <c r="E47942" s="10"/>
      <c r="G47942" s="81"/>
      <c r="AU47942" s="25"/>
    </row>
    <row r="47943">
      <c r="D47943" s="10"/>
      <c r="E47943" s="10"/>
      <c r="G47943" s="81"/>
      <c r="AU47943" s="25"/>
    </row>
    <row r="47944">
      <c r="D47944" s="10"/>
      <c r="E47944" s="10"/>
      <c r="G47944" s="81"/>
      <c r="AU47944" s="25"/>
    </row>
    <row r="47945">
      <c r="D47945" s="10"/>
      <c r="E47945" s="10"/>
      <c r="G47945" s="81"/>
      <c r="AU47945" s="25"/>
    </row>
    <row r="47946">
      <c r="D47946" s="10"/>
      <c r="E47946" s="10"/>
      <c r="G47946" s="81"/>
      <c r="AU47946" s="25"/>
    </row>
    <row r="47947">
      <c r="D47947" s="10"/>
      <c r="E47947" s="10"/>
      <c r="G47947" s="81"/>
      <c r="AU47947" s="25"/>
    </row>
    <row r="47948">
      <c r="D47948" s="10"/>
      <c r="E47948" s="10"/>
      <c r="G47948" s="81"/>
      <c r="AU47948" s="25"/>
    </row>
    <row r="47949">
      <c r="D47949" s="10"/>
      <c r="E47949" s="10"/>
      <c r="G47949" s="81"/>
      <c r="AU47949" s="25"/>
    </row>
    <row r="47950">
      <c r="D47950" s="10"/>
      <c r="E47950" s="10"/>
      <c r="G47950" s="81"/>
      <c r="AU47950" s="25"/>
    </row>
    <row r="47951">
      <c r="D47951" s="10"/>
      <c r="E47951" s="10"/>
      <c r="G47951" s="81"/>
      <c r="AU47951" s="25"/>
    </row>
    <row r="47952">
      <c r="D47952" s="10"/>
      <c r="E47952" s="10"/>
      <c r="G47952" s="81"/>
      <c r="AU47952" s="25"/>
    </row>
    <row r="47953">
      <c r="D47953" s="10"/>
      <c r="E47953" s="10"/>
      <c r="G47953" s="81"/>
      <c r="AU47953" s="25"/>
    </row>
    <row r="47954">
      <c r="D47954" s="10"/>
      <c r="E47954" s="10"/>
      <c r="G47954" s="81"/>
      <c r="AU47954" s="25"/>
    </row>
    <row r="47955">
      <c r="D47955" s="10"/>
      <c r="E47955" s="10"/>
      <c r="G47955" s="81"/>
      <c r="AU47955" s="25"/>
    </row>
    <row r="47956">
      <c r="D47956" s="10"/>
      <c r="E47956" s="10"/>
      <c r="G47956" s="81"/>
      <c r="AU47956" s="25"/>
    </row>
    <row r="47957">
      <c r="D47957" s="10"/>
      <c r="E47957" s="10"/>
      <c r="G47957" s="81"/>
      <c r="AU47957" s="25"/>
    </row>
    <row r="47958">
      <c r="D47958" s="10"/>
      <c r="E47958" s="10"/>
      <c r="G47958" s="81"/>
      <c r="AU47958" s="25"/>
    </row>
    <row r="47959">
      <c r="D47959" s="10"/>
      <c r="E47959" s="10"/>
      <c r="G47959" s="81"/>
      <c r="AU47959" s="25"/>
    </row>
    <row r="47960">
      <c r="D47960" s="10"/>
      <c r="E47960" s="10"/>
      <c r="G47960" s="81"/>
      <c r="AU47960" s="25"/>
    </row>
    <row r="47961">
      <c r="D47961" s="10"/>
      <c r="E47961" s="10"/>
      <c r="G47961" s="81"/>
      <c r="AU47961" s="25"/>
    </row>
    <row r="47962">
      <c r="D47962" s="10"/>
      <c r="E47962" s="10"/>
      <c r="G47962" s="81"/>
      <c r="AU47962" s="25"/>
    </row>
    <row r="47963">
      <c r="D47963" s="10"/>
      <c r="E47963" s="10"/>
      <c r="G47963" s="81"/>
      <c r="AU47963" s="25"/>
    </row>
    <row r="47964">
      <c r="D47964" s="10"/>
      <c r="E47964" s="10"/>
      <c r="G47964" s="81"/>
      <c r="AU47964" s="25"/>
    </row>
    <row r="47965">
      <c r="D47965" s="10"/>
      <c r="E47965" s="10"/>
      <c r="G47965" s="81"/>
      <c r="AU47965" s="25"/>
    </row>
    <row r="47966">
      <c r="D47966" s="10"/>
      <c r="E47966" s="10"/>
      <c r="G47966" s="81"/>
      <c r="AU47966" s="25"/>
    </row>
    <row r="47967">
      <c r="D47967" s="10"/>
      <c r="E47967" s="10"/>
      <c r="G47967" s="81"/>
      <c r="AU47967" s="25"/>
    </row>
    <row r="47968">
      <c r="D47968" s="10"/>
      <c r="E47968" s="10"/>
      <c r="G47968" s="81"/>
      <c r="AU47968" s="25"/>
    </row>
    <row r="47969">
      <c r="D47969" s="10"/>
      <c r="E47969" s="10"/>
      <c r="G47969" s="81"/>
      <c r="AU47969" s="25"/>
    </row>
    <row r="47970">
      <c r="D47970" s="10"/>
      <c r="E47970" s="10"/>
      <c r="G47970" s="81"/>
      <c r="AU47970" s="25"/>
    </row>
    <row r="47971">
      <c r="D47971" s="10"/>
      <c r="E47971" s="10"/>
      <c r="G47971" s="81"/>
      <c r="AU47971" s="25"/>
    </row>
    <row r="47972">
      <c r="D47972" s="10"/>
      <c r="E47972" s="10"/>
      <c r="G47972" s="81"/>
      <c r="AU47972" s="25"/>
    </row>
    <row r="47973">
      <c r="D47973" s="10"/>
      <c r="E47973" s="10"/>
      <c r="G47973" s="81"/>
      <c r="AU47973" s="25"/>
    </row>
    <row r="47974">
      <c r="D47974" s="10"/>
      <c r="E47974" s="10"/>
      <c r="G47974" s="81"/>
      <c r="AU47974" s="25"/>
    </row>
    <row r="47975">
      <c r="D47975" s="10"/>
      <c r="E47975" s="10"/>
      <c r="G47975" s="81"/>
      <c r="AU47975" s="25"/>
    </row>
    <row r="47976">
      <c r="D47976" s="10"/>
      <c r="E47976" s="10"/>
      <c r="G47976" s="81"/>
      <c r="AU47976" s="25"/>
    </row>
    <row r="47977">
      <c r="D47977" s="10"/>
      <c r="E47977" s="10"/>
      <c r="G47977" s="81"/>
      <c r="AU47977" s="25"/>
    </row>
    <row r="47978">
      <c r="D47978" s="10"/>
      <c r="E47978" s="10"/>
      <c r="G47978" s="81"/>
      <c r="AU47978" s="25"/>
    </row>
    <row r="47979">
      <c r="D47979" s="10"/>
      <c r="E47979" s="10"/>
      <c r="G47979" s="81"/>
      <c r="AU47979" s="25"/>
    </row>
    <row r="47980">
      <c r="D47980" s="10"/>
      <c r="E47980" s="10"/>
      <c r="G47980" s="81"/>
      <c r="AU47980" s="25"/>
    </row>
    <row r="47981">
      <c r="D47981" s="10"/>
      <c r="E47981" s="10"/>
      <c r="G47981" s="81"/>
      <c r="AU47981" s="25"/>
    </row>
    <row r="47982">
      <c r="D47982" s="10"/>
      <c r="E47982" s="10"/>
      <c r="G47982" s="81"/>
      <c r="AU47982" s="25"/>
    </row>
    <row r="47983">
      <c r="D47983" s="10"/>
      <c r="E47983" s="10"/>
      <c r="G47983" s="81"/>
      <c r="AU47983" s="25"/>
    </row>
    <row r="47984">
      <c r="D47984" s="10"/>
      <c r="E47984" s="10"/>
      <c r="G47984" s="81"/>
      <c r="AU47984" s="25"/>
    </row>
    <row r="47985">
      <c r="D47985" s="10"/>
      <c r="E47985" s="10"/>
      <c r="G47985" s="81"/>
      <c r="AU47985" s="25"/>
    </row>
    <row r="47986">
      <c r="D47986" s="10"/>
      <c r="E47986" s="10"/>
      <c r="G47986" s="81"/>
      <c r="AU47986" s="25"/>
    </row>
    <row r="47987">
      <c r="D47987" s="10"/>
      <c r="E47987" s="10"/>
      <c r="G47987" s="81"/>
      <c r="AU47987" s="25"/>
    </row>
    <row r="47988">
      <c r="D47988" s="10"/>
      <c r="E47988" s="10"/>
      <c r="G47988" s="81"/>
      <c r="AU47988" s="25"/>
    </row>
    <row r="47989">
      <c r="D47989" s="10"/>
      <c r="E47989" s="10"/>
      <c r="G47989" s="81"/>
      <c r="AU47989" s="25"/>
    </row>
    <row r="47990">
      <c r="D47990" s="10"/>
      <c r="E47990" s="10"/>
      <c r="G47990" s="81"/>
      <c r="AU47990" s="25"/>
    </row>
    <row r="47991">
      <c r="D47991" s="10"/>
      <c r="E47991" s="10"/>
      <c r="G47991" s="81"/>
      <c r="AU47991" s="25"/>
    </row>
    <row r="47992">
      <c r="D47992" s="10"/>
      <c r="E47992" s="10"/>
      <c r="G47992" s="81"/>
      <c r="AU47992" s="25"/>
    </row>
    <row r="47993">
      <c r="D47993" s="10"/>
      <c r="E47993" s="10"/>
      <c r="G47993" s="81"/>
      <c r="AU47993" s="25"/>
    </row>
    <row r="47994">
      <c r="D47994" s="10"/>
      <c r="E47994" s="10"/>
      <c r="G47994" s="81"/>
      <c r="AU47994" s="25"/>
    </row>
    <row r="47995">
      <c r="D47995" s="10"/>
      <c r="E47995" s="10"/>
      <c r="G47995" s="81"/>
      <c r="AU47995" s="25"/>
    </row>
    <row r="47996">
      <c r="D47996" s="10"/>
      <c r="E47996" s="10"/>
      <c r="G47996" s="81"/>
      <c r="AU47996" s="25"/>
    </row>
    <row r="47997">
      <c r="D47997" s="10"/>
      <c r="E47997" s="10"/>
      <c r="G47997" s="81"/>
      <c r="AU47997" s="25"/>
    </row>
    <row r="47998">
      <c r="D47998" s="10"/>
      <c r="E47998" s="10"/>
      <c r="G47998" s="81"/>
      <c r="AU47998" s="25"/>
    </row>
    <row r="47999">
      <c r="D47999" s="10"/>
      <c r="E47999" s="10"/>
      <c r="G47999" s="81"/>
      <c r="AU47999" s="25"/>
    </row>
    <row r="48000">
      <c r="D48000" s="10"/>
      <c r="E48000" s="10"/>
      <c r="G48000" s="81"/>
      <c r="AU48000" s="25"/>
    </row>
    <row r="48001">
      <c r="D48001" s="10"/>
      <c r="E48001" s="10"/>
      <c r="G48001" s="81"/>
      <c r="AU48001" s="25"/>
    </row>
    <row r="48002">
      <c r="D48002" s="10"/>
      <c r="E48002" s="10"/>
      <c r="G48002" s="81"/>
      <c r="AU48002" s="25"/>
    </row>
    <row r="48003">
      <c r="D48003" s="10"/>
      <c r="E48003" s="10"/>
      <c r="G48003" s="81"/>
      <c r="AU48003" s="25"/>
    </row>
    <row r="48004">
      <c r="D48004" s="10"/>
      <c r="E48004" s="10"/>
      <c r="G48004" s="81"/>
      <c r="AU48004" s="25"/>
    </row>
    <row r="48005">
      <c r="D48005" s="10"/>
      <c r="E48005" s="10"/>
      <c r="G48005" s="81"/>
      <c r="AU48005" s="25"/>
    </row>
    <row r="48006">
      <c r="D48006" s="10"/>
      <c r="E48006" s="10"/>
      <c r="G48006" s="81"/>
      <c r="AU48006" s="25"/>
    </row>
    <row r="48007">
      <c r="D48007" s="10"/>
      <c r="E48007" s="10"/>
      <c r="G48007" s="81"/>
      <c r="AU48007" s="25"/>
    </row>
    <row r="48008">
      <c r="D48008" s="10"/>
      <c r="E48008" s="10"/>
      <c r="G48008" s="81"/>
      <c r="AU48008" s="25"/>
    </row>
    <row r="48009">
      <c r="D48009" s="10"/>
      <c r="E48009" s="10"/>
      <c r="G48009" s="81"/>
      <c r="AU48009" s="25"/>
    </row>
    <row r="48010">
      <c r="D48010" s="10"/>
      <c r="E48010" s="10"/>
      <c r="G48010" s="81"/>
      <c r="AU48010" s="25"/>
    </row>
    <row r="48011">
      <c r="D48011" s="10"/>
      <c r="E48011" s="10"/>
      <c r="G48011" s="81"/>
      <c r="AU48011" s="25"/>
    </row>
    <row r="48012">
      <c r="D48012" s="10"/>
      <c r="E48012" s="10"/>
      <c r="G48012" s="81"/>
      <c r="AU48012" s="25"/>
    </row>
    <row r="48013">
      <c r="D48013" s="10"/>
      <c r="E48013" s="10"/>
      <c r="G48013" s="81"/>
      <c r="AU48013" s="25"/>
    </row>
    <row r="48014">
      <c r="D48014" s="10"/>
      <c r="E48014" s="10"/>
      <c r="G48014" s="81"/>
      <c r="AU48014" s="25"/>
    </row>
    <row r="48015">
      <c r="D48015" s="10"/>
      <c r="E48015" s="10"/>
      <c r="G48015" s="81"/>
      <c r="AU48015" s="25"/>
    </row>
    <row r="48016">
      <c r="D48016" s="10"/>
      <c r="E48016" s="10"/>
      <c r="G48016" s="81"/>
      <c r="AU48016" s="25"/>
    </row>
    <row r="48017">
      <c r="D48017" s="10"/>
      <c r="E48017" s="10"/>
      <c r="G48017" s="81"/>
      <c r="AU48017" s="25"/>
    </row>
    <row r="48018">
      <c r="D48018" s="10"/>
      <c r="E48018" s="10"/>
      <c r="G48018" s="81"/>
      <c r="AU48018" s="25"/>
    </row>
    <row r="48019">
      <c r="D48019" s="10"/>
      <c r="E48019" s="10"/>
      <c r="G48019" s="81"/>
      <c r="AU48019" s="25"/>
    </row>
    <row r="48020">
      <c r="D48020" s="10"/>
      <c r="E48020" s="10"/>
      <c r="G48020" s="81"/>
      <c r="AU48020" s="25"/>
    </row>
    <row r="48021">
      <c r="D48021" s="10"/>
      <c r="E48021" s="10"/>
      <c r="G48021" s="81"/>
      <c r="AU48021" s="25"/>
    </row>
    <row r="48022">
      <c r="D48022" s="10"/>
      <c r="E48022" s="10"/>
      <c r="G48022" s="81"/>
      <c r="AU48022" s="25"/>
    </row>
    <row r="48023">
      <c r="D48023" s="10"/>
      <c r="E48023" s="10"/>
      <c r="G48023" s="81"/>
      <c r="AU48023" s="25"/>
    </row>
    <row r="48024">
      <c r="D48024" s="10"/>
      <c r="E48024" s="10"/>
      <c r="G48024" s="81"/>
      <c r="AU48024" s="25"/>
    </row>
    <row r="48025">
      <c r="D48025" s="10"/>
      <c r="E48025" s="10"/>
      <c r="G48025" s="81"/>
      <c r="AU48025" s="25"/>
    </row>
    <row r="48026">
      <c r="D48026" s="10"/>
      <c r="E48026" s="10"/>
      <c r="G48026" s="81"/>
      <c r="AU48026" s="25"/>
    </row>
    <row r="48027">
      <c r="D48027" s="10"/>
      <c r="E48027" s="10"/>
      <c r="G48027" s="81"/>
      <c r="AU48027" s="25"/>
    </row>
    <row r="48028">
      <c r="D48028" s="10"/>
      <c r="E48028" s="10"/>
      <c r="G48028" s="81"/>
      <c r="AU48028" s="25"/>
    </row>
    <row r="48029">
      <c r="D48029" s="10"/>
      <c r="E48029" s="10"/>
      <c r="G48029" s="81"/>
      <c r="AU48029" s="25"/>
    </row>
    <row r="48030">
      <c r="D48030" s="10"/>
      <c r="E48030" s="10"/>
      <c r="G48030" s="81"/>
      <c r="AU48030" s="25"/>
    </row>
    <row r="48031">
      <c r="D48031" s="10"/>
      <c r="E48031" s="10"/>
      <c r="G48031" s="81"/>
      <c r="AU48031" s="25"/>
    </row>
    <row r="48032">
      <c r="D48032" s="10"/>
      <c r="E48032" s="10"/>
      <c r="G48032" s="81"/>
      <c r="AU48032" s="25"/>
    </row>
    <row r="48033">
      <c r="D48033" s="10"/>
      <c r="E48033" s="10"/>
      <c r="G48033" s="81"/>
      <c r="AU48033" s="25"/>
    </row>
    <row r="48034">
      <c r="D48034" s="10"/>
      <c r="E48034" s="10"/>
      <c r="G48034" s="81"/>
      <c r="AU48034" s="25"/>
    </row>
    <row r="48035">
      <c r="D48035" s="10"/>
      <c r="E48035" s="10"/>
      <c r="G48035" s="81"/>
      <c r="AU48035" s="25"/>
    </row>
    <row r="48036">
      <c r="D48036" s="10"/>
      <c r="E48036" s="10"/>
      <c r="G48036" s="81"/>
      <c r="AU48036" s="25"/>
    </row>
    <row r="48037">
      <c r="D48037" s="10"/>
      <c r="E48037" s="10"/>
      <c r="G48037" s="81"/>
      <c r="AU48037" s="25"/>
    </row>
    <row r="48038">
      <c r="D48038" s="10"/>
      <c r="E48038" s="10"/>
      <c r="G48038" s="81"/>
      <c r="AU48038" s="25"/>
    </row>
    <row r="48039">
      <c r="D48039" s="10"/>
      <c r="E48039" s="10"/>
      <c r="G48039" s="81"/>
      <c r="AU48039" s="25"/>
    </row>
    <row r="48040">
      <c r="D48040" s="10"/>
      <c r="E48040" s="10"/>
      <c r="G48040" s="81"/>
      <c r="AU48040" s="25"/>
    </row>
    <row r="48041">
      <c r="D48041" s="10"/>
      <c r="E48041" s="10"/>
      <c r="G48041" s="81"/>
      <c r="AU48041" s="25"/>
    </row>
    <row r="48042">
      <c r="D48042" s="10"/>
      <c r="E48042" s="10"/>
      <c r="G48042" s="81"/>
      <c r="AU48042" s="25"/>
    </row>
    <row r="48043">
      <c r="D48043" s="10"/>
      <c r="E48043" s="10"/>
      <c r="G48043" s="81"/>
      <c r="AU48043" s="25"/>
    </row>
    <row r="48044">
      <c r="D48044" s="10"/>
      <c r="E48044" s="10"/>
      <c r="G48044" s="81"/>
      <c r="AU48044" s="25"/>
    </row>
    <row r="48045">
      <c r="D48045" s="10"/>
      <c r="E48045" s="10"/>
      <c r="G48045" s="81"/>
      <c r="AU48045" s="25"/>
    </row>
    <row r="48046">
      <c r="D48046" s="10"/>
      <c r="E48046" s="10"/>
      <c r="G48046" s="81"/>
      <c r="AU48046" s="25"/>
    </row>
    <row r="48047">
      <c r="D48047" s="10"/>
      <c r="E48047" s="10"/>
      <c r="G48047" s="81"/>
      <c r="AU48047" s="25"/>
    </row>
    <row r="48048">
      <c r="D48048" s="10"/>
      <c r="E48048" s="10"/>
      <c r="G48048" s="81"/>
      <c r="AU48048" s="25"/>
    </row>
    <row r="48049">
      <c r="D48049" s="10"/>
      <c r="E48049" s="10"/>
      <c r="G48049" s="81"/>
      <c r="AU48049" s="25"/>
    </row>
    <row r="48050">
      <c r="D48050" s="10"/>
      <c r="E48050" s="10"/>
      <c r="G48050" s="81"/>
      <c r="AU48050" s="25"/>
    </row>
    <row r="48051">
      <c r="D48051" s="10"/>
      <c r="E48051" s="10"/>
      <c r="G48051" s="81"/>
      <c r="AU48051" s="25"/>
    </row>
    <row r="48052">
      <c r="D48052" s="10"/>
      <c r="E48052" s="10"/>
      <c r="G48052" s="81"/>
      <c r="AU48052" s="25"/>
    </row>
    <row r="48053">
      <c r="D48053" s="10"/>
      <c r="E48053" s="10"/>
      <c r="G48053" s="81"/>
      <c r="AU48053" s="25"/>
    </row>
    <row r="48054">
      <c r="D48054" s="10"/>
      <c r="E48054" s="10"/>
      <c r="G48054" s="81"/>
      <c r="AU48054" s="25"/>
    </row>
    <row r="48055">
      <c r="D48055" s="10"/>
      <c r="E48055" s="10"/>
      <c r="G48055" s="81"/>
      <c r="AU48055" s="25"/>
    </row>
    <row r="48056">
      <c r="D48056" s="10"/>
      <c r="E48056" s="10"/>
      <c r="G48056" s="81"/>
      <c r="AU48056" s="25"/>
    </row>
    <row r="48057">
      <c r="D48057" s="10"/>
      <c r="E48057" s="10"/>
      <c r="G48057" s="81"/>
      <c r="AU48057" s="25"/>
    </row>
    <row r="48058">
      <c r="D48058" s="10"/>
      <c r="E48058" s="10"/>
      <c r="G48058" s="81"/>
      <c r="AU48058" s="25"/>
    </row>
    <row r="48059">
      <c r="D48059" s="10"/>
      <c r="E48059" s="10"/>
      <c r="G48059" s="81"/>
      <c r="AU48059" s="25"/>
    </row>
    <row r="48060">
      <c r="D48060" s="10"/>
      <c r="E48060" s="10"/>
      <c r="G48060" s="81"/>
      <c r="AU48060" s="25"/>
    </row>
    <row r="48061">
      <c r="D48061" s="10"/>
      <c r="E48061" s="10"/>
      <c r="G48061" s="81"/>
      <c r="AU48061" s="25"/>
    </row>
    <row r="48062">
      <c r="D48062" s="10"/>
      <c r="E48062" s="10"/>
      <c r="G48062" s="81"/>
      <c r="AU48062" s="25"/>
    </row>
    <row r="48063">
      <c r="D48063" s="10"/>
      <c r="E48063" s="10"/>
      <c r="G48063" s="81"/>
      <c r="AU48063" s="25"/>
    </row>
    <row r="48064">
      <c r="D48064" s="10"/>
      <c r="E48064" s="10"/>
      <c r="G48064" s="81"/>
      <c r="AU48064" s="25"/>
    </row>
    <row r="48065">
      <c r="D48065" s="10"/>
      <c r="E48065" s="10"/>
      <c r="G48065" s="81"/>
      <c r="AU48065" s="25"/>
    </row>
    <row r="48066">
      <c r="D48066" s="10"/>
      <c r="E48066" s="10"/>
      <c r="G48066" s="81"/>
      <c r="AU48066" s="25"/>
    </row>
    <row r="48067">
      <c r="D48067" s="10"/>
      <c r="E48067" s="10"/>
      <c r="G48067" s="81"/>
      <c r="AU48067" s="25"/>
    </row>
    <row r="48068">
      <c r="D48068" s="10"/>
      <c r="E48068" s="10"/>
      <c r="G48068" s="81"/>
      <c r="AU48068" s="25"/>
    </row>
    <row r="48069">
      <c r="D48069" s="10"/>
      <c r="E48069" s="10"/>
      <c r="G48069" s="81"/>
      <c r="AU48069" s="25"/>
    </row>
    <row r="48070">
      <c r="D48070" s="10"/>
      <c r="E48070" s="10"/>
      <c r="G48070" s="81"/>
      <c r="AU48070" s="25"/>
    </row>
    <row r="48071">
      <c r="D48071" s="10"/>
      <c r="E48071" s="10"/>
      <c r="G48071" s="81"/>
      <c r="AU48071" s="25"/>
    </row>
    <row r="48072">
      <c r="D48072" s="10"/>
      <c r="E48072" s="10"/>
      <c r="G48072" s="81"/>
      <c r="AU48072" s="25"/>
    </row>
    <row r="48073">
      <c r="D48073" s="10"/>
      <c r="E48073" s="10"/>
      <c r="G48073" s="81"/>
      <c r="AU48073" s="25"/>
    </row>
    <row r="48074">
      <c r="D48074" s="10"/>
      <c r="E48074" s="10"/>
      <c r="G48074" s="81"/>
      <c r="AU48074" s="25"/>
    </row>
    <row r="48075">
      <c r="D48075" s="10"/>
      <c r="E48075" s="10"/>
      <c r="G48075" s="81"/>
      <c r="AU48075" s="25"/>
    </row>
    <row r="48076">
      <c r="D48076" s="10"/>
      <c r="E48076" s="10"/>
      <c r="G48076" s="81"/>
      <c r="AU48076" s="25"/>
    </row>
    <row r="48077">
      <c r="D48077" s="10"/>
      <c r="E48077" s="10"/>
      <c r="G48077" s="81"/>
      <c r="AU48077" s="25"/>
    </row>
    <row r="48078">
      <c r="D48078" s="10"/>
      <c r="E48078" s="10"/>
      <c r="G48078" s="81"/>
      <c r="AU48078" s="25"/>
    </row>
    <row r="48079">
      <c r="D48079" s="10"/>
      <c r="E48079" s="10"/>
      <c r="G48079" s="81"/>
      <c r="AU48079" s="25"/>
    </row>
    <row r="48080">
      <c r="D48080" s="10"/>
      <c r="E48080" s="10"/>
      <c r="G48080" s="81"/>
      <c r="AU48080" s="25"/>
    </row>
    <row r="48081">
      <c r="D48081" s="10"/>
      <c r="E48081" s="10"/>
      <c r="G48081" s="81"/>
      <c r="AU48081" s="25"/>
    </row>
    <row r="48082">
      <c r="D48082" s="10"/>
      <c r="E48082" s="10"/>
      <c r="G48082" s="81"/>
      <c r="AU48082" s="25"/>
    </row>
    <row r="48083">
      <c r="D48083" s="10"/>
      <c r="E48083" s="10"/>
      <c r="G48083" s="81"/>
      <c r="AU48083" s="25"/>
    </row>
    <row r="48084">
      <c r="D48084" s="10"/>
      <c r="E48084" s="10"/>
      <c r="G48084" s="81"/>
      <c r="AU48084" s="25"/>
    </row>
    <row r="48085">
      <c r="D48085" s="10"/>
      <c r="E48085" s="10"/>
      <c r="G48085" s="81"/>
      <c r="AU48085" s="25"/>
    </row>
    <row r="48086">
      <c r="D48086" s="10"/>
      <c r="E48086" s="10"/>
      <c r="G48086" s="81"/>
      <c r="AU48086" s="25"/>
    </row>
    <row r="48087">
      <c r="D48087" s="10"/>
      <c r="E48087" s="10"/>
      <c r="G48087" s="81"/>
      <c r="AU48087" s="25"/>
    </row>
    <row r="48088">
      <c r="D48088" s="10"/>
      <c r="E48088" s="10"/>
      <c r="G48088" s="81"/>
      <c r="AU48088" s="25"/>
    </row>
    <row r="48089">
      <c r="D48089" s="10"/>
      <c r="E48089" s="10"/>
      <c r="G48089" s="81"/>
      <c r="AU48089" s="25"/>
    </row>
    <row r="48090">
      <c r="D48090" s="10"/>
      <c r="E48090" s="10"/>
      <c r="G48090" s="81"/>
      <c r="AU48090" s="25"/>
    </row>
    <row r="48091">
      <c r="D48091" s="10"/>
      <c r="E48091" s="10"/>
      <c r="G48091" s="81"/>
      <c r="AU48091" s="25"/>
    </row>
    <row r="48092">
      <c r="D48092" s="10"/>
      <c r="E48092" s="10"/>
      <c r="G48092" s="81"/>
      <c r="AU48092" s="25"/>
    </row>
    <row r="48093">
      <c r="D48093" s="10"/>
      <c r="E48093" s="10"/>
      <c r="G48093" s="81"/>
      <c r="AU48093" s="25"/>
    </row>
    <row r="48094">
      <c r="D48094" s="10"/>
      <c r="E48094" s="10"/>
      <c r="G48094" s="81"/>
      <c r="AU48094" s="25"/>
    </row>
    <row r="48095">
      <c r="D48095" s="10"/>
      <c r="E48095" s="10"/>
      <c r="G48095" s="81"/>
      <c r="AU48095" s="25"/>
    </row>
    <row r="48096">
      <c r="D48096" s="10"/>
      <c r="E48096" s="10"/>
      <c r="G48096" s="81"/>
      <c r="AU48096" s="25"/>
    </row>
    <row r="48097">
      <c r="D48097" s="10"/>
      <c r="E48097" s="10"/>
      <c r="G48097" s="81"/>
      <c r="AU48097" s="25"/>
    </row>
    <row r="48098">
      <c r="D48098" s="10"/>
      <c r="E48098" s="10"/>
      <c r="G48098" s="81"/>
      <c r="AU48098" s="25"/>
    </row>
    <row r="48099">
      <c r="D48099" s="10"/>
      <c r="E48099" s="10"/>
      <c r="G48099" s="81"/>
      <c r="AU48099" s="25"/>
    </row>
    <row r="48100">
      <c r="D48100" s="10"/>
      <c r="E48100" s="10"/>
      <c r="G48100" s="81"/>
      <c r="AU48100" s="25"/>
    </row>
    <row r="48101">
      <c r="D48101" s="10"/>
      <c r="E48101" s="10"/>
      <c r="G48101" s="81"/>
      <c r="AU48101" s="25"/>
    </row>
    <row r="48102">
      <c r="D48102" s="10"/>
      <c r="E48102" s="10"/>
      <c r="G48102" s="81"/>
      <c r="AU48102" s="25"/>
    </row>
    <row r="48103">
      <c r="D48103" s="10"/>
      <c r="E48103" s="10"/>
      <c r="G48103" s="81"/>
      <c r="AU48103" s="25"/>
    </row>
    <row r="48104">
      <c r="D48104" s="10"/>
      <c r="E48104" s="10"/>
      <c r="G48104" s="81"/>
      <c r="AU48104" s="25"/>
    </row>
    <row r="48105">
      <c r="D48105" s="10"/>
      <c r="E48105" s="10"/>
      <c r="G48105" s="81"/>
      <c r="AU48105" s="25"/>
    </row>
    <row r="48106">
      <c r="D48106" s="10"/>
      <c r="E48106" s="10"/>
      <c r="G48106" s="81"/>
      <c r="AU48106" s="25"/>
    </row>
    <row r="48107">
      <c r="D48107" s="10"/>
      <c r="E48107" s="10"/>
      <c r="G48107" s="81"/>
      <c r="AU48107" s="25"/>
    </row>
    <row r="48108">
      <c r="D48108" s="10"/>
      <c r="E48108" s="10"/>
      <c r="G48108" s="81"/>
      <c r="AU48108" s="25"/>
    </row>
    <row r="48109">
      <c r="D48109" s="10"/>
      <c r="E48109" s="10"/>
      <c r="G48109" s="81"/>
      <c r="AU48109" s="25"/>
    </row>
    <row r="48110">
      <c r="D48110" s="10"/>
      <c r="E48110" s="10"/>
      <c r="G48110" s="81"/>
      <c r="AU48110" s="25"/>
    </row>
    <row r="48111">
      <c r="D48111" s="10"/>
      <c r="E48111" s="10"/>
      <c r="G48111" s="81"/>
      <c r="AU48111" s="25"/>
    </row>
    <row r="48112">
      <c r="D48112" s="10"/>
      <c r="E48112" s="10"/>
      <c r="G48112" s="81"/>
      <c r="AU48112" s="25"/>
    </row>
    <row r="48113">
      <c r="D48113" s="10"/>
      <c r="E48113" s="10"/>
      <c r="G48113" s="81"/>
      <c r="AU48113" s="25"/>
    </row>
    <row r="48114">
      <c r="D48114" s="10"/>
      <c r="E48114" s="10"/>
      <c r="G48114" s="81"/>
      <c r="AU48114" s="25"/>
    </row>
    <row r="48115">
      <c r="D48115" s="10"/>
      <c r="E48115" s="10"/>
      <c r="G48115" s="81"/>
      <c r="AU48115" s="25"/>
    </row>
    <row r="48116">
      <c r="D48116" s="10"/>
      <c r="E48116" s="10"/>
      <c r="G48116" s="81"/>
      <c r="AU48116" s="25"/>
    </row>
    <row r="48117">
      <c r="D48117" s="10"/>
      <c r="E48117" s="10"/>
      <c r="G48117" s="81"/>
      <c r="AU48117" s="25"/>
    </row>
    <row r="48118">
      <c r="D48118" s="10"/>
      <c r="E48118" s="10"/>
      <c r="G48118" s="81"/>
      <c r="AU48118" s="25"/>
    </row>
    <row r="48119">
      <c r="D48119" s="10"/>
      <c r="E48119" s="10"/>
      <c r="G48119" s="81"/>
      <c r="AU48119" s="25"/>
    </row>
    <row r="48120">
      <c r="D48120" s="10"/>
      <c r="E48120" s="10"/>
      <c r="G48120" s="81"/>
      <c r="AU48120" s="25"/>
    </row>
    <row r="48121">
      <c r="D48121" s="10"/>
      <c r="E48121" s="10"/>
      <c r="G48121" s="81"/>
      <c r="AU48121" s="25"/>
    </row>
    <row r="48122">
      <c r="D48122" s="10"/>
      <c r="E48122" s="10"/>
      <c r="G48122" s="81"/>
      <c r="AU48122" s="25"/>
    </row>
    <row r="48123">
      <c r="D48123" s="10"/>
      <c r="E48123" s="10"/>
      <c r="G48123" s="81"/>
      <c r="AU48123" s="25"/>
    </row>
    <row r="48124">
      <c r="D48124" s="10"/>
      <c r="E48124" s="10"/>
      <c r="G48124" s="81"/>
      <c r="AU48124" s="25"/>
    </row>
    <row r="48125">
      <c r="D48125" s="10"/>
      <c r="E48125" s="10"/>
      <c r="G48125" s="81"/>
      <c r="AU48125" s="25"/>
    </row>
    <row r="48126">
      <c r="D48126" s="10"/>
      <c r="E48126" s="10"/>
      <c r="G48126" s="81"/>
      <c r="AU48126" s="25"/>
    </row>
    <row r="48127">
      <c r="D48127" s="10"/>
      <c r="E48127" s="10"/>
      <c r="G48127" s="81"/>
      <c r="AU48127" s="25"/>
    </row>
    <row r="48128">
      <c r="D48128" s="10"/>
      <c r="E48128" s="10"/>
      <c r="G48128" s="81"/>
      <c r="AU48128" s="25"/>
    </row>
    <row r="48129">
      <c r="D48129" s="10"/>
      <c r="E48129" s="10"/>
      <c r="G48129" s="81"/>
      <c r="AU48129" s="25"/>
    </row>
    <row r="48130">
      <c r="D48130" s="10"/>
      <c r="E48130" s="10"/>
      <c r="G48130" s="81"/>
      <c r="AU48130" s="25"/>
    </row>
    <row r="48131">
      <c r="D48131" s="10"/>
      <c r="E48131" s="10"/>
      <c r="G48131" s="81"/>
      <c r="AU48131" s="25"/>
    </row>
    <row r="48132">
      <c r="D48132" s="10"/>
      <c r="E48132" s="10"/>
      <c r="G48132" s="81"/>
      <c r="AU48132" s="25"/>
    </row>
    <row r="48133">
      <c r="D48133" s="10"/>
      <c r="E48133" s="10"/>
      <c r="G48133" s="81"/>
      <c r="AU48133" s="25"/>
    </row>
    <row r="48134">
      <c r="D48134" s="10"/>
      <c r="E48134" s="10"/>
      <c r="G48134" s="81"/>
      <c r="AU48134" s="25"/>
    </row>
    <row r="48135">
      <c r="D48135" s="10"/>
      <c r="E48135" s="10"/>
      <c r="G48135" s="81"/>
      <c r="AU48135" s="25"/>
    </row>
    <row r="48136">
      <c r="D48136" s="10"/>
      <c r="E48136" s="10"/>
      <c r="G48136" s="81"/>
      <c r="AU48136" s="25"/>
    </row>
    <row r="48137">
      <c r="D48137" s="10"/>
      <c r="E48137" s="10"/>
      <c r="G48137" s="81"/>
      <c r="AU48137" s="25"/>
    </row>
    <row r="48138">
      <c r="D48138" s="10"/>
      <c r="E48138" s="10"/>
      <c r="G48138" s="81"/>
      <c r="AU48138" s="25"/>
    </row>
    <row r="48139">
      <c r="D48139" s="10"/>
      <c r="E48139" s="10"/>
      <c r="G48139" s="81"/>
      <c r="AU48139" s="25"/>
    </row>
    <row r="48140">
      <c r="D48140" s="10"/>
      <c r="E48140" s="10"/>
      <c r="G48140" s="81"/>
      <c r="AU48140" s="25"/>
    </row>
    <row r="48141">
      <c r="D48141" s="10"/>
      <c r="E48141" s="10"/>
      <c r="G48141" s="81"/>
      <c r="AU48141" s="25"/>
    </row>
    <row r="48142">
      <c r="D48142" s="10"/>
      <c r="E48142" s="10"/>
      <c r="G48142" s="81"/>
      <c r="AU48142" s="25"/>
    </row>
    <row r="48143">
      <c r="D48143" s="10"/>
      <c r="E48143" s="10"/>
      <c r="G48143" s="81"/>
      <c r="AU48143" s="25"/>
    </row>
    <row r="48144">
      <c r="D48144" s="10"/>
      <c r="E48144" s="10"/>
      <c r="G48144" s="81"/>
      <c r="AU48144" s="25"/>
    </row>
    <row r="48145">
      <c r="D48145" s="10"/>
      <c r="E48145" s="10"/>
      <c r="G48145" s="81"/>
      <c r="AU48145" s="25"/>
    </row>
    <row r="48146">
      <c r="D48146" s="10"/>
      <c r="E48146" s="10"/>
      <c r="G48146" s="81"/>
      <c r="AU48146" s="25"/>
    </row>
    <row r="48147">
      <c r="D48147" s="10"/>
      <c r="E48147" s="10"/>
      <c r="G48147" s="81"/>
      <c r="AU48147" s="25"/>
    </row>
    <row r="48148">
      <c r="D48148" s="10"/>
      <c r="E48148" s="10"/>
      <c r="G48148" s="81"/>
      <c r="AU48148" s="25"/>
    </row>
    <row r="48149">
      <c r="D48149" s="10"/>
      <c r="E48149" s="10"/>
      <c r="G48149" s="81"/>
      <c r="AU48149" s="25"/>
    </row>
    <row r="48150">
      <c r="D48150" s="10"/>
      <c r="E48150" s="10"/>
      <c r="G48150" s="81"/>
      <c r="AU48150" s="25"/>
    </row>
    <row r="48151">
      <c r="D48151" s="10"/>
      <c r="E48151" s="10"/>
      <c r="G48151" s="81"/>
      <c r="AU48151" s="25"/>
    </row>
    <row r="48152">
      <c r="D48152" s="10"/>
      <c r="E48152" s="10"/>
      <c r="G48152" s="81"/>
      <c r="AU48152" s="25"/>
    </row>
    <row r="48153">
      <c r="D48153" s="10"/>
      <c r="E48153" s="10"/>
      <c r="G48153" s="81"/>
      <c r="AU48153" s="25"/>
    </row>
    <row r="48154">
      <c r="D48154" s="10"/>
      <c r="E48154" s="10"/>
      <c r="G48154" s="81"/>
      <c r="AU48154" s="25"/>
    </row>
    <row r="48155">
      <c r="D48155" s="10"/>
      <c r="E48155" s="10"/>
      <c r="G48155" s="81"/>
      <c r="AU48155" s="25"/>
    </row>
    <row r="48156">
      <c r="D48156" s="10"/>
      <c r="E48156" s="10"/>
      <c r="G48156" s="81"/>
      <c r="AU48156" s="25"/>
    </row>
    <row r="48157">
      <c r="D48157" s="10"/>
      <c r="E48157" s="10"/>
      <c r="G48157" s="81"/>
      <c r="AU48157" s="25"/>
    </row>
    <row r="48158">
      <c r="D48158" s="10"/>
      <c r="E48158" s="10"/>
      <c r="G48158" s="81"/>
      <c r="AU48158" s="25"/>
    </row>
    <row r="48159">
      <c r="D48159" s="10"/>
      <c r="E48159" s="10"/>
      <c r="G48159" s="81"/>
      <c r="AU48159" s="25"/>
    </row>
    <row r="48160">
      <c r="D48160" s="10"/>
      <c r="E48160" s="10"/>
      <c r="G48160" s="81"/>
      <c r="AU48160" s="25"/>
    </row>
    <row r="48161">
      <c r="D48161" s="10"/>
      <c r="E48161" s="10"/>
      <c r="G48161" s="81"/>
      <c r="AU48161" s="25"/>
    </row>
    <row r="48162">
      <c r="D48162" s="10"/>
      <c r="E48162" s="10"/>
      <c r="G48162" s="81"/>
      <c r="AU48162" s="25"/>
    </row>
    <row r="48163">
      <c r="D48163" s="10"/>
      <c r="E48163" s="10"/>
      <c r="G48163" s="81"/>
      <c r="AU48163" s="25"/>
    </row>
    <row r="48164">
      <c r="D48164" s="10"/>
      <c r="E48164" s="10"/>
      <c r="G48164" s="81"/>
      <c r="AU48164" s="25"/>
    </row>
    <row r="48165">
      <c r="D48165" s="10"/>
      <c r="E48165" s="10"/>
      <c r="G48165" s="81"/>
      <c r="AU48165" s="25"/>
    </row>
    <row r="48166">
      <c r="D48166" s="10"/>
      <c r="E48166" s="10"/>
      <c r="G48166" s="81"/>
      <c r="AU48166" s="25"/>
    </row>
    <row r="48167">
      <c r="D48167" s="10"/>
      <c r="E48167" s="10"/>
      <c r="G48167" s="81"/>
      <c r="AU48167" s="25"/>
    </row>
    <row r="48168">
      <c r="D48168" s="10"/>
      <c r="E48168" s="10"/>
      <c r="G48168" s="81"/>
      <c r="AU48168" s="25"/>
    </row>
    <row r="48169">
      <c r="D48169" s="10"/>
      <c r="E48169" s="10"/>
      <c r="G48169" s="81"/>
      <c r="AU48169" s="25"/>
    </row>
    <row r="48170">
      <c r="D48170" s="10"/>
      <c r="E48170" s="10"/>
      <c r="G48170" s="81"/>
      <c r="AU48170" s="25"/>
    </row>
    <row r="48171">
      <c r="D48171" s="10"/>
      <c r="E48171" s="10"/>
      <c r="G48171" s="81"/>
      <c r="AU48171" s="25"/>
    </row>
    <row r="48172">
      <c r="D48172" s="10"/>
      <c r="E48172" s="10"/>
      <c r="G48172" s="81"/>
      <c r="AU48172" s="25"/>
    </row>
    <row r="48173">
      <c r="D48173" s="10"/>
      <c r="E48173" s="10"/>
      <c r="G48173" s="81"/>
      <c r="AU48173" s="25"/>
    </row>
    <row r="48174">
      <c r="D48174" s="10"/>
      <c r="E48174" s="10"/>
      <c r="G48174" s="81"/>
      <c r="AU48174" s="25"/>
    </row>
    <row r="48175">
      <c r="D48175" s="10"/>
      <c r="E48175" s="10"/>
      <c r="G48175" s="81"/>
      <c r="AU48175" s="25"/>
    </row>
    <row r="48176">
      <c r="D48176" s="10"/>
      <c r="E48176" s="10"/>
      <c r="G48176" s="81"/>
      <c r="AU48176" s="25"/>
    </row>
    <row r="48177">
      <c r="D48177" s="10"/>
      <c r="E48177" s="10"/>
      <c r="G48177" s="81"/>
      <c r="AU48177" s="25"/>
    </row>
    <row r="48178">
      <c r="D48178" s="10"/>
      <c r="E48178" s="10"/>
      <c r="G48178" s="81"/>
      <c r="AU48178" s="25"/>
    </row>
    <row r="48179">
      <c r="D48179" s="10"/>
      <c r="E48179" s="10"/>
      <c r="G48179" s="81"/>
      <c r="AU48179" s="25"/>
    </row>
    <row r="48180">
      <c r="D48180" s="10"/>
      <c r="E48180" s="10"/>
      <c r="G48180" s="81"/>
      <c r="AU48180" s="25"/>
    </row>
    <row r="48181">
      <c r="D48181" s="10"/>
      <c r="E48181" s="10"/>
      <c r="G48181" s="81"/>
      <c r="AU48181" s="25"/>
    </row>
    <row r="48182">
      <c r="D48182" s="10"/>
      <c r="E48182" s="10"/>
      <c r="G48182" s="81"/>
      <c r="AU48182" s="25"/>
    </row>
    <row r="48183">
      <c r="D48183" s="10"/>
      <c r="E48183" s="10"/>
      <c r="G48183" s="81"/>
      <c r="AU48183" s="25"/>
    </row>
    <row r="48184">
      <c r="D48184" s="10"/>
      <c r="E48184" s="10"/>
      <c r="G48184" s="81"/>
      <c r="AU48184" s="25"/>
    </row>
    <row r="48185">
      <c r="D48185" s="10"/>
      <c r="E48185" s="10"/>
      <c r="G48185" s="81"/>
      <c r="AU48185" s="25"/>
    </row>
    <row r="48186">
      <c r="D48186" s="10"/>
      <c r="E48186" s="10"/>
      <c r="G48186" s="81"/>
      <c r="AU48186" s="25"/>
    </row>
    <row r="48187">
      <c r="D48187" s="10"/>
      <c r="E48187" s="10"/>
      <c r="G48187" s="81"/>
      <c r="AU48187" s="25"/>
    </row>
    <row r="48188">
      <c r="D48188" s="10"/>
      <c r="E48188" s="10"/>
      <c r="G48188" s="81"/>
      <c r="AU48188" s="25"/>
    </row>
    <row r="48189">
      <c r="D48189" s="10"/>
      <c r="E48189" s="10"/>
      <c r="G48189" s="81"/>
      <c r="AU48189" s="25"/>
    </row>
    <row r="48190">
      <c r="D48190" s="10"/>
      <c r="E48190" s="10"/>
      <c r="G48190" s="81"/>
      <c r="AU48190" s="25"/>
    </row>
    <row r="48191">
      <c r="D48191" s="10"/>
      <c r="E48191" s="10"/>
      <c r="G48191" s="81"/>
      <c r="AU48191" s="25"/>
    </row>
    <row r="48192">
      <c r="D48192" s="10"/>
      <c r="E48192" s="10"/>
      <c r="G48192" s="81"/>
      <c r="AU48192" s="25"/>
    </row>
    <row r="48193">
      <c r="D48193" s="10"/>
      <c r="E48193" s="10"/>
      <c r="G48193" s="81"/>
      <c r="AU48193" s="25"/>
    </row>
    <row r="48194">
      <c r="D48194" s="10"/>
      <c r="E48194" s="10"/>
      <c r="G48194" s="81"/>
      <c r="AU48194" s="25"/>
    </row>
    <row r="48195">
      <c r="D48195" s="10"/>
      <c r="E48195" s="10"/>
      <c r="G48195" s="81"/>
      <c r="AU48195" s="25"/>
    </row>
    <row r="48196">
      <c r="D48196" s="10"/>
      <c r="E48196" s="10"/>
      <c r="G48196" s="81"/>
      <c r="AU48196" s="25"/>
    </row>
    <row r="48197">
      <c r="D48197" s="10"/>
      <c r="E48197" s="10"/>
      <c r="G48197" s="81"/>
      <c r="AU48197" s="25"/>
    </row>
    <row r="48198">
      <c r="D48198" s="10"/>
      <c r="E48198" s="10"/>
      <c r="G48198" s="81"/>
      <c r="AU48198" s="25"/>
    </row>
    <row r="48199">
      <c r="D48199" s="10"/>
      <c r="E48199" s="10"/>
      <c r="G48199" s="81"/>
      <c r="AU48199" s="25"/>
    </row>
    <row r="48200">
      <c r="D48200" s="10"/>
      <c r="E48200" s="10"/>
      <c r="G48200" s="81"/>
      <c r="AU48200" s="25"/>
    </row>
    <row r="48201">
      <c r="D48201" s="10"/>
      <c r="E48201" s="10"/>
      <c r="G48201" s="81"/>
      <c r="AU48201" s="25"/>
    </row>
    <row r="48202">
      <c r="D48202" s="10"/>
      <c r="E48202" s="10"/>
      <c r="G48202" s="81"/>
      <c r="AU48202" s="25"/>
    </row>
    <row r="48203">
      <c r="D48203" s="10"/>
      <c r="E48203" s="10"/>
      <c r="G48203" s="81"/>
      <c r="AU48203" s="25"/>
    </row>
    <row r="48204">
      <c r="D48204" s="10"/>
      <c r="E48204" s="10"/>
      <c r="G48204" s="81"/>
      <c r="AU48204" s="25"/>
    </row>
    <row r="48205">
      <c r="D48205" s="10"/>
      <c r="E48205" s="10"/>
      <c r="G48205" s="81"/>
      <c r="AU48205" s="25"/>
    </row>
    <row r="48206">
      <c r="D48206" s="10"/>
      <c r="E48206" s="10"/>
      <c r="G48206" s="81"/>
      <c r="AU48206" s="25"/>
    </row>
    <row r="48207">
      <c r="D48207" s="10"/>
      <c r="E48207" s="10"/>
      <c r="G48207" s="81"/>
      <c r="AU48207" s="25"/>
    </row>
    <row r="48208">
      <c r="D48208" s="10"/>
      <c r="E48208" s="10"/>
      <c r="G48208" s="81"/>
      <c r="AU48208" s="25"/>
    </row>
    <row r="48209">
      <c r="D48209" s="10"/>
      <c r="E48209" s="10"/>
      <c r="G48209" s="81"/>
      <c r="AU48209" s="25"/>
    </row>
    <row r="48210">
      <c r="D48210" s="10"/>
      <c r="E48210" s="10"/>
      <c r="G48210" s="81"/>
      <c r="AU48210" s="25"/>
    </row>
    <row r="48211">
      <c r="D48211" s="10"/>
      <c r="E48211" s="10"/>
      <c r="G48211" s="81"/>
      <c r="AU48211" s="25"/>
    </row>
    <row r="48212">
      <c r="D48212" s="10"/>
      <c r="E48212" s="10"/>
      <c r="G48212" s="81"/>
      <c r="AU48212" s="25"/>
    </row>
    <row r="48213">
      <c r="D48213" s="10"/>
      <c r="E48213" s="10"/>
      <c r="G48213" s="81"/>
      <c r="AU48213" s="25"/>
    </row>
    <row r="48214">
      <c r="D48214" s="10"/>
      <c r="E48214" s="10"/>
      <c r="G48214" s="81"/>
      <c r="AU48214" s="25"/>
    </row>
    <row r="48215">
      <c r="D48215" s="10"/>
      <c r="E48215" s="10"/>
      <c r="G48215" s="81"/>
      <c r="AU48215" s="25"/>
    </row>
    <row r="48216">
      <c r="D48216" s="10"/>
      <c r="E48216" s="10"/>
      <c r="G48216" s="81"/>
      <c r="AU48216" s="25"/>
    </row>
    <row r="48217">
      <c r="D48217" s="10"/>
      <c r="E48217" s="10"/>
      <c r="G48217" s="81"/>
      <c r="AU48217" s="25"/>
    </row>
    <row r="48218">
      <c r="D48218" s="10"/>
      <c r="E48218" s="10"/>
      <c r="G48218" s="81"/>
      <c r="AU48218" s="25"/>
    </row>
    <row r="48219">
      <c r="D48219" s="10"/>
      <c r="E48219" s="10"/>
      <c r="G48219" s="81"/>
      <c r="AU48219" s="25"/>
    </row>
    <row r="48220">
      <c r="D48220" s="10"/>
      <c r="E48220" s="10"/>
      <c r="G48220" s="81"/>
      <c r="AU48220" s="25"/>
    </row>
    <row r="48221">
      <c r="D48221" s="10"/>
      <c r="E48221" s="10"/>
      <c r="G48221" s="81"/>
      <c r="AU48221" s="25"/>
    </row>
    <row r="48222">
      <c r="D48222" s="10"/>
      <c r="E48222" s="10"/>
      <c r="G48222" s="81"/>
      <c r="AU48222" s="25"/>
    </row>
    <row r="48223">
      <c r="D48223" s="10"/>
      <c r="E48223" s="10"/>
      <c r="G48223" s="81"/>
      <c r="AU48223" s="25"/>
    </row>
    <row r="48224">
      <c r="D48224" s="10"/>
      <c r="E48224" s="10"/>
      <c r="G48224" s="81"/>
      <c r="AU48224" s="25"/>
    </row>
    <row r="48225">
      <c r="D48225" s="10"/>
      <c r="E48225" s="10"/>
      <c r="G48225" s="81"/>
      <c r="AU48225" s="25"/>
    </row>
    <row r="48226">
      <c r="D48226" s="10"/>
      <c r="E48226" s="10"/>
      <c r="G48226" s="81"/>
      <c r="AU48226" s="25"/>
    </row>
    <row r="48227">
      <c r="D48227" s="10"/>
      <c r="E48227" s="10"/>
      <c r="G48227" s="81"/>
      <c r="AU48227" s="25"/>
    </row>
    <row r="48228">
      <c r="D48228" s="10"/>
      <c r="E48228" s="10"/>
      <c r="G48228" s="81"/>
      <c r="AU48228" s="25"/>
    </row>
    <row r="48229">
      <c r="D48229" s="10"/>
      <c r="E48229" s="10"/>
      <c r="G48229" s="81"/>
      <c r="AU48229" s="25"/>
    </row>
    <row r="48230">
      <c r="D48230" s="10"/>
      <c r="E48230" s="10"/>
      <c r="G48230" s="81"/>
      <c r="AU48230" s="25"/>
    </row>
    <row r="48231">
      <c r="D48231" s="10"/>
      <c r="E48231" s="10"/>
      <c r="G48231" s="81"/>
      <c r="AU48231" s="25"/>
    </row>
    <row r="48232">
      <c r="D48232" s="10"/>
      <c r="E48232" s="10"/>
      <c r="G48232" s="81"/>
      <c r="AU48232" s="25"/>
    </row>
    <row r="48233">
      <c r="D48233" s="10"/>
      <c r="E48233" s="10"/>
      <c r="G48233" s="81"/>
      <c r="AU48233" s="25"/>
    </row>
    <row r="48234">
      <c r="D48234" s="10"/>
      <c r="E48234" s="10"/>
      <c r="G48234" s="81"/>
      <c r="AU48234" s="25"/>
    </row>
    <row r="48235">
      <c r="D48235" s="10"/>
      <c r="E48235" s="10"/>
      <c r="G48235" s="81"/>
      <c r="AU48235" s="25"/>
    </row>
    <row r="48236">
      <c r="D48236" s="10"/>
      <c r="E48236" s="10"/>
      <c r="G48236" s="81"/>
      <c r="AU48236" s="25"/>
    </row>
    <row r="48237">
      <c r="D48237" s="10"/>
      <c r="E48237" s="10"/>
      <c r="G48237" s="81"/>
      <c r="AU48237" s="25"/>
    </row>
    <row r="48238">
      <c r="D48238" s="10"/>
      <c r="E48238" s="10"/>
      <c r="G48238" s="81"/>
      <c r="AU48238" s="25"/>
    </row>
    <row r="48239">
      <c r="D48239" s="10"/>
      <c r="E48239" s="10"/>
      <c r="G48239" s="81"/>
      <c r="AU48239" s="25"/>
    </row>
    <row r="48240">
      <c r="D48240" s="10"/>
      <c r="E48240" s="10"/>
      <c r="G48240" s="81"/>
      <c r="AU48240" s="25"/>
    </row>
    <row r="48241">
      <c r="D48241" s="10"/>
      <c r="E48241" s="10"/>
      <c r="G48241" s="81"/>
      <c r="AU48241" s="25"/>
    </row>
    <row r="48242">
      <c r="D48242" s="10"/>
      <c r="E48242" s="10"/>
      <c r="G48242" s="81"/>
      <c r="AU48242" s="25"/>
    </row>
    <row r="48243">
      <c r="D48243" s="10"/>
      <c r="E48243" s="10"/>
      <c r="G48243" s="81"/>
      <c r="AU48243" s="25"/>
    </row>
    <row r="48244">
      <c r="D48244" s="10"/>
      <c r="E48244" s="10"/>
      <c r="G48244" s="81"/>
      <c r="AU48244" s="25"/>
    </row>
    <row r="48245">
      <c r="D48245" s="10"/>
      <c r="E48245" s="10"/>
      <c r="G48245" s="81"/>
      <c r="AU48245" s="25"/>
    </row>
    <row r="48246">
      <c r="D48246" s="10"/>
      <c r="E48246" s="10"/>
      <c r="G48246" s="81"/>
      <c r="AU48246" s="25"/>
    </row>
    <row r="48247">
      <c r="D48247" s="10"/>
      <c r="E48247" s="10"/>
      <c r="G48247" s="81"/>
      <c r="AU48247" s="25"/>
    </row>
    <row r="48248">
      <c r="D48248" s="10"/>
      <c r="E48248" s="10"/>
      <c r="G48248" s="81"/>
      <c r="AU48248" s="25"/>
    </row>
    <row r="48249">
      <c r="D48249" s="10"/>
      <c r="E48249" s="10"/>
      <c r="G48249" s="81"/>
      <c r="AU48249" s="25"/>
    </row>
    <row r="48250">
      <c r="D48250" s="10"/>
      <c r="E48250" s="10"/>
      <c r="G48250" s="81"/>
      <c r="AU48250" s="25"/>
    </row>
    <row r="48251">
      <c r="D48251" s="10"/>
      <c r="E48251" s="10"/>
      <c r="G48251" s="81"/>
      <c r="AU48251" s="25"/>
    </row>
    <row r="48252">
      <c r="D48252" s="10"/>
      <c r="E48252" s="10"/>
      <c r="G48252" s="81"/>
      <c r="AU48252" s="25"/>
    </row>
    <row r="48253">
      <c r="D48253" s="10"/>
      <c r="E48253" s="10"/>
      <c r="G48253" s="81"/>
      <c r="AU48253" s="25"/>
    </row>
    <row r="48254">
      <c r="D48254" s="10"/>
      <c r="E48254" s="10"/>
      <c r="G48254" s="81"/>
      <c r="AU48254" s="25"/>
    </row>
    <row r="48255">
      <c r="D48255" s="10"/>
      <c r="E48255" s="10"/>
      <c r="G48255" s="81"/>
      <c r="AU48255" s="25"/>
    </row>
    <row r="48256">
      <c r="D48256" s="10"/>
      <c r="E48256" s="10"/>
      <c r="G48256" s="81"/>
      <c r="AU48256" s="25"/>
    </row>
    <row r="48257">
      <c r="D48257" s="10"/>
      <c r="E48257" s="10"/>
      <c r="G48257" s="81"/>
      <c r="AU48257" s="25"/>
    </row>
    <row r="48258">
      <c r="D48258" s="10"/>
      <c r="E48258" s="10"/>
      <c r="G48258" s="81"/>
      <c r="AU48258" s="25"/>
    </row>
    <row r="48259">
      <c r="D48259" s="10"/>
      <c r="E48259" s="10"/>
      <c r="G48259" s="81"/>
      <c r="AU48259" s="25"/>
    </row>
    <row r="48260">
      <c r="D48260" s="10"/>
      <c r="E48260" s="10"/>
      <c r="G48260" s="81"/>
      <c r="AU48260" s="25"/>
    </row>
    <row r="48261">
      <c r="D48261" s="10"/>
      <c r="E48261" s="10"/>
      <c r="G48261" s="81"/>
      <c r="AU48261" s="25"/>
    </row>
    <row r="48262">
      <c r="D48262" s="10"/>
      <c r="E48262" s="10"/>
      <c r="G48262" s="81"/>
      <c r="AU48262" s="25"/>
    </row>
    <row r="48263">
      <c r="D48263" s="10"/>
      <c r="E48263" s="10"/>
      <c r="G48263" s="81"/>
      <c r="AU48263" s="25"/>
    </row>
    <row r="48264">
      <c r="D48264" s="10"/>
      <c r="E48264" s="10"/>
      <c r="G48264" s="81"/>
      <c r="AU48264" s="25"/>
    </row>
    <row r="48265">
      <c r="D48265" s="10"/>
      <c r="E48265" s="10"/>
      <c r="G48265" s="81"/>
      <c r="AU48265" s="25"/>
    </row>
    <row r="48266">
      <c r="D48266" s="10"/>
      <c r="E48266" s="10"/>
      <c r="G48266" s="81"/>
      <c r="AU48266" s="25"/>
    </row>
    <row r="48267">
      <c r="D48267" s="10"/>
      <c r="E48267" s="10"/>
      <c r="G48267" s="81"/>
      <c r="AU48267" s="25"/>
    </row>
    <row r="48268">
      <c r="D48268" s="10"/>
      <c r="E48268" s="10"/>
      <c r="G48268" s="81"/>
      <c r="AU48268" s="25"/>
    </row>
    <row r="48269">
      <c r="D48269" s="10"/>
      <c r="E48269" s="10"/>
      <c r="G48269" s="81"/>
      <c r="AU48269" s="25"/>
    </row>
    <row r="48270">
      <c r="D48270" s="10"/>
      <c r="E48270" s="10"/>
      <c r="G48270" s="81"/>
      <c r="AU48270" s="25"/>
    </row>
    <row r="48271">
      <c r="D48271" s="10"/>
      <c r="E48271" s="10"/>
      <c r="G48271" s="81"/>
      <c r="AU48271" s="25"/>
    </row>
    <row r="48272">
      <c r="D48272" s="10"/>
      <c r="E48272" s="10"/>
      <c r="G48272" s="81"/>
      <c r="AU48272" s="25"/>
    </row>
    <row r="48273">
      <c r="D48273" s="10"/>
      <c r="E48273" s="10"/>
      <c r="G48273" s="81"/>
      <c r="AU48273" s="25"/>
    </row>
    <row r="48274">
      <c r="D48274" s="10"/>
      <c r="E48274" s="10"/>
      <c r="G48274" s="81"/>
      <c r="AU48274" s="25"/>
    </row>
    <row r="48275">
      <c r="D48275" s="10"/>
      <c r="E48275" s="10"/>
      <c r="G48275" s="81"/>
      <c r="AU48275" s="25"/>
    </row>
    <row r="48276">
      <c r="D48276" s="10"/>
      <c r="E48276" s="10"/>
      <c r="G48276" s="81"/>
      <c r="AU48276" s="25"/>
    </row>
    <row r="48277">
      <c r="D48277" s="10"/>
      <c r="E48277" s="10"/>
      <c r="G48277" s="81"/>
      <c r="AU48277" s="25"/>
    </row>
    <row r="48278">
      <c r="D48278" s="10"/>
      <c r="E48278" s="10"/>
      <c r="G48278" s="81"/>
      <c r="AU48278" s="25"/>
    </row>
    <row r="48279">
      <c r="D48279" s="10"/>
      <c r="E48279" s="10"/>
      <c r="G48279" s="81"/>
      <c r="AU48279" s="25"/>
    </row>
    <row r="48280">
      <c r="D48280" s="10"/>
      <c r="E48280" s="10"/>
      <c r="G48280" s="81"/>
      <c r="AU48280" s="25"/>
    </row>
    <row r="48281">
      <c r="D48281" s="10"/>
      <c r="E48281" s="10"/>
      <c r="G48281" s="81"/>
      <c r="AU48281" s="25"/>
    </row>
    <row r="48282">
      <c r="D48282" s="10"/>
      <c r="E48282" s="10"/>
      <c r="G48282" s="81"/>
      <c r="AU48282" s="25"/>
    </row>
    <row r="48283">
      <c r="D48283" s="10"/>
      <c r="E48283" s="10"/>
      <c r="G48283" s="81"/>
      <c r="AU48283" s="25"/>
    </row>
    <row r="48284">
      <c r="D48284" s="10"/>
      <c r="E48284" s="10"/>
      <c r="G48284" s="81"/>
      <c r="AU48284" s="25"/>
    </row>
    <row r="48285">
      <c r="D48285" s="10"/>
      <c r="E48285" s="10"/>
      <c r="G48285" s="81"/>
      <c r="AU48285" s="25"/>
    </row>
    <row r="48286">
      <c r="D48286" s="10"/>
      <c r="E48286" s="10"/>
      <c r="G48286" s="81"/>
      <c r="AU48286" s="25"/>
    </row>
    <row r="48287">
      <c r="D48287" s="10"/>
      <c r="E48287" s="10"/>
      <c r="G48287" s="81"/>
      <c r="AU48287" s="25"/>
    </row>
    <row r="48288">
      <c r="D48288" s="10"/>
      <c r="E48288" s="10"/>
      <c r="G48288" s="81"/>
      <c r="AU48288" s="25"/>
    </row>
    <row r="48289">
      <c r="D48289" s="10"/>
      <c r="E48289" s="10"/>
      <c r="G48289" s="81"/>
      <c r="AU48289" s="25"/>
    </row>
    <row r="48290">
      <c r="D48290" s="10"/>
      <c r="E48290" s="10"/>
      <c r="G48290" s="81"/>
      <c r="AU48290" s="25"/>
    </row>
    <row r="48291">
      <c r="D48291" s="10"/>
      <c r="E48291" s="10"/>
      <c r="G48291" s="81"/>
      <c r="AU48291" s="25"/>
    </row>
    <row r="48292">
      <c r="D48292" s="10"/>
      <c r="E48292" s="10"/>
      <c r="G48292" s="81"/>
      <c r="AU48292" s="25"/>
    </row>
    <row r="48293">
      <c r="D48293" s="10"/>
      <c r="E48293" s="10"/>
      <c r="G48293" s="81"/>
      <c r="AU48293" s="25"/>
    </row>
    <row r="48294">
      <c r="D48294" s="10"/>
      <c r="E48294" s="10"/>
      <c r="G48294" s="81"/>
      <c r="AU48294" s="25"/>
    </row>
    <row r="48295">
      <c r="D48295" s="10"/>
      <c r="E48295" s="10"/>
      <c r="G48295" s="81"/>
      <c r="AU48295" s="25"/>
    </row>
    <row r="48296">
      <c r="D48296" s="10"/>
      <c r="E48296" s="10"/>
      <c r="G48296" s="81"/>
      <c r="AU48296" s="25"/>
    </row>
    <row r="48297">
      <c r="D48297" s="10"/>
      <c r="E48297" s="10"/>
      <c r="G48297" s="81"/>
      <c r="AU48297" s="25"/>
    </row>
    <row r="48298">
      <c r="D48298" s="10"/>
      <c r="E48298" s="10"/>
      <c r="G48298" s="81"/>
      <c r="AU48298" s="25"/>
    </row>
    <row r="48299">
      <c r="D48299" s="10"/>
      <c r="E48299" s="10"/>
      <c r="G48299" s="81"/>
      <c r="AU48299" s="25"/>
    </row>
    <row r="48300">
      <c r="D48300" s="10"/>
      <c r="E48300" s="10"/>
      <c r="G48300" s="81"/>
      <c r="AU48300" s="25"/>
    </row>
    <row r="48301">
      <c r="D48301" s="10"/>
      <c r="E48301" s="10"/>
      <c r="G48301" s="81"/>
      <c r="AU48301" s="25"/>
    </row>
    <row r="48302">
      <c r="D48302" s="10"/>
      <c r="E48302" s="10"/>
      <c r="G48302" s="81"/>
      <c r="AU48302" s="25"/>
    </row>
    <row r="48303">
      <c r="D48303" s="10"/>
      <c r="E48303" s="10"/>
      <c r="G48303" s="81"/>
      <c r="AU48303" s="25"/>
    </row>
    <row r="48304">
      <c r="D48304" s="10"/>
      <c r="E48304" s="10"/>
      <c r="G48304" s="81"/>
      <c r="AU48304" s="25"/>
    </row>
    <row r="48305">
      <c r="D48305" s="10"/>
      <c r="E48305" s="10"/>
      <c r="G48305" s="81"/>
      <c r="AU48305" s="25"/>
    </row>
    <row r="48306">
      <c r="D48306" s="10"/>
      <c r="E48306" s="10"/>
      <c r="G48306" s="81"/>
      <c r="AU48306" s="25"/>
    </row>
    <row r="48307">
      <c r="D48307" s="10"/>
      <c r="E48307" s="10"/>
      <c r="G48307" s="81"/>
      <c r="AU48307" s="25"/>
    </row>
    <row r="48308">
      <c r="D48308" s="10"/>
      <c r="E48308" s="10"/>
      <c r="G48308" s="81"/>
      <c r="AU48308" s="25"/>
    </row>
    <row r="48309">
      <c r="D48309" s="10"/>
      <c r="E48309" s="10"/>
      <c r="G48309" s="81"/>
      <c r="AU48309" s="25"/>
    </row>
    <row r="48310">
      <c r="D48310" s="10"/>
      <c r="E48310" s="10"/>
      <c r="G48310" s="81"/>
      <c r="AU48310" s="25"/>
    </row>
    <row r="48311">
      <c r="D48311" s="10"/>
      <c r="E48311" s="10"/>
      <c r="G48311" s="81"/>
      <c r="AU48311" s="25"/>
    </row>
    <row r="48312">
      <c r="D48312" s="10"/>
      <c r="E48312" s="10"/>
      <c r="G48312" s="81"/>
      <c r="AU48312" s="25"/>
    </row>
    <row r="48313">
      <c r="D48313" s="10"/>
      <c r="E48313" s="10"/>
      <c r="G48313" s="81"/>
      <c r="AU48313" s="25"/>
    </row>
    <row r="48314">
      <c r="D48314" s="10"/>
      <c r="E48314" s="10"/>
      <c r="G48314" s="81"/>
      <c r="AU48314" s="25"/>
    </row>
    <row r="48315">
      <c r="D48315" s="10"/>
      <c r="E48315" s="10"/>
      <c r="G48315" s="81"/>
      <c r="AU48315" s="25"/>
    </row>
    <row r="48316">
      <c r="D48316" s="10"/>
      <c r="E48316" s="10"/>
      <c r="G48316" s="81"/>
      <c r="AU48316" s="25"/>
    </row>
    <row r="48317">
      <c r="D48317" s="10"/>
      <c r="E48317" s="10"/>
      <c r="G48317" s="81"/>
      <c r="AU48317" s="25"/>
    </row>
    <row r="48318">
      <c r="D48318" s="10"/>
      <c r="E48318" s="10"/>
      <c r="G48318" s="81"/>
      <c r="AU48318" s="25"/>
    </row>
    <row r="48319">
      <c r="D48319" s="10"/>
      <c r="E48319" s="10"/>
      <c r="G48319" s="81"/>
      <c r="AU48319" s="25"/>
    </row>
    <row r="48320">
      <c r="D48320" s="10"/>
      <c r="E48320" s="10"/>
      <c r="G48320" s="81"/>
      <c r="AU48320" s="25"/>
    </row>
    <row r="48321">
      <c r="D48321" s="10"/>
      <c r="E48321" s="10"/>
      <c r="G48321" s="81"/>
      <c r="AU48321" s="25"/>
    </row>
    <row r="48322">
      <c r="D48322" s="10"/>
      <c r="E48322" s="10"/>
      <c r="G48322" s="81"/>
      <c r="AU48322" s="25"/>
    </row>
    <row r="48323">
      <c r="D48323" s="10"/>
      <c r="E48323" s="10"/>
      <c r="G48323" s="81"/>
      <c r="AU48323" s="25"/>
    </row>
    <row r="48324">
      <c r="D48324" s="10"/>
      <c r="E48324" s="10"/>
      <c r="G48324" s="81"/>
      <c r="AU48324" s="25"/>
    </row>
    <row r="48325">
      <c r="D48325" s="10"/>
      <c r="E48325" s="10"/>
      <c r="G48325" s="81"/>
      <c r="AU48325" s="25"/>
    </row>
    <row r="48326">
      <c r="D48326" s="10"/>
      <c r="E48326" s="10"/>
      <c r="G48326" s="81"/>
      <c r="AU48326" s="25"/>
    </row>
    <row r="48327">
      <c r="D48327" s="10"/>
      <c r="E48327" s="10"/>
      <c r="G48327" s="81"/>
      <c r="AU48327" s="25"/>
    </row>
    <row r="48328">
      <c r="D48328" s="10"/>
      <c r="E48328" s="10"/>
      <c r="G48328" s="81"/>
      <c r="AU48328" s="25"/>
    </row>
    <row r="48329">
      <c r="D48329" s="10"/>
      <c r="E48329" s="10"/>
      <c r="G48329" s="81"/>
      <c r="AU48329" s="25"/>
    </row>
    <row r="48330">
      <c r="D48330" s="10"/>
      <c r="E48330" s="10"/>
      <c r="G48330" s="81"/>
      <c r="AU48330" s="25"/>
    </row>
    <row r="48331">
      <c r="D48331" s="10"/>
      <c r="E48331" s="10"/>
      <c r="G48331" s="81"/>
      <c r="AU48331" s="25"/>
    </row>
    <row r="48332">
      <c r="D48332" s="10"/>
      <c r="E48332" s="10"/>
      <c r="G48332" s="81"/>
      <c r="AU48332" s="25"/>
    </row>
    <row r="48333">
      <c r="D48333" s="10"/>
      <c r="E48333" s="10"/>
      <c r="G48333" s="81"/>
      <c r="AU48333" s="25"/>
    </row>
    <row r="48334">
      <c r="D48334" s="10"/>
      <c r="E48334" s="10"/>
      <c r="G48334" s="81"/>
      <c r="AU48334" s="25"/>
    </row>
    <row r="48335">
      <c r="D48335" s="10"/>
      <c r="E48335" s="10"/>
      <c r="G48335" s="81"/>
      <c r="AU48335" s="25"/>
    </row>
    <row r="48336">
      <c r="D48336" s="10"/>
      <c r="E48336" s="10"/>
      <c r="G48336" s="81"/>
      <c r="AU48336" s="25"/>
    </row>
    <row r="48337">
      <c r="D48337" s="10"/>
      <c r="E48337" s="10"/>
      <c r="G48337" s="81"/>
      <c r="AU48337" s="25"/>
    </row>
    <row r="48338">
      <c r="D48338" s="10"/>
      <c r="E48338" s="10"/>
      <c r="G48338" s="81"/>
      <c r="AU48338" s="25"/>
    </row>
    <row r="48339">
      <c r="D48339" s="10"/>
      <c r="E48339" s="10"/>
      <c r="G48339" s="81"/>
      <c r="AU48339" s="25"/>
    </row>
    <row r="48340">
      <c r="D48340" s="10"/>
      <c r="E48340" s="10"/>
      <c r="G48340" s="81"/>
      <c r="AU48340" s="25"/>
    </row>
    <row r="48341">
      <c r="D48341" s="10"/>
      <c r="E48341" s="10"/>
      <c r="G48341" s="81"/>
      <c r="AU48341" s="25"/>
    </row>
    <row r="48342">
      <c r="D48342" s="10"/>
      <c r="E48342" s="10"/>
      <c r="G48342" s="81"/>
      <c r="AU48342" s="25"/>
    </row>
    <row r="48343">
      <c r="D48343" s="10"/>
      <c r="E48343" s="10"/>
      <c r="G48343" s="81"/>
      <c r="AU48343" s="25"/>
    </row>
    <row r="48344">
      <c r="D48344" s="10"/>
      <c r="E48344" s="10"/>
      <c r="G48344" s="81"/>
      <c r="AU48344" s="25"/>
    </row>
    <row r="48345">
      <c r="D48345" s="10"/>
      <c r="E48345" s="10"/>
      <c r="G48345" s="81"/>
      <c r="AU48345" s="25"/>
    </row>
    <row r="48346">
      <c r="D48346" s="10"/>
      <c r="E48346" s="10"/>
      <c r="G48346" s="81"/>
      <c r="AU48346" s="25"/>
    </row>
    <row r="48347">
      <c r="D48347" s="10"/>
      <c r="E48347" s="10"/>
      <c r="G48347" s="81"/>
      <c r="AU48347" s="25"/>
    </row>
    <row r="48348">
      <c r="D48348" s="10"/>
      <c r="E48348" s="10"/>
      <c r="G48348" s="81"/>
      <c r="AU48348" s="25"/>
    </row>
    <row r="48349">
      <c r="D48349" s="10"/>
      <c r="E48349" s="10"/>
      <c r="G48349" s="81"/>
      <c r="AU48349" s="25"/>
    </row>
    <row r="48350">
      <c r="D48350" s="10"/>
      <c r="E48350" s="10"/>
      <c r="G48350" s="81"/>
      <c r="AU48350" s="25"/>
    </row>
    <row r="48351">
      <c r="D48351" s="10"/>
      <c r="E48351" s="10"/>
      <c r="G48351" s="81"/>
      <c r="AU48351" s="25"/>
    </row>
    <row r="48352">
      <c r="D48352" s="10"/>
      <c r="E48352" s="10"/>
      <c r="G48352" s="81"/>
      <c r="AU48352" s="25"/>
    </row>
    <row r="48353">
      <c r="D48353" s="10"/>
      <c r="E48353" s="10"/>
      <c r="G48353" s="81"/>
      <c r="AU48353" s="25"/>
    </row>
    <row r="48354">
      <c r="D48354" s="10"/>
      <c r="E48354" s="10"/>
      <c r="G48354" s="81"/>
      <c r="AU48354" s="25"/>
    </row>
    <row r="48355">
      <c r="D48355" s="10"/>
      <c r="E48355" s="10"/>
      <c r="G48355" s="81"/>
      <c r="AU48355" s="25"/>
    </row>
    <row r="48356">
      <c r="D48356" s="10"/>
      <c r="E48356" s="10"/>
      <c r="G48356" s="81"/>
      <c r="AU48356" s="25"/>
    </row>
    <row r="48357">
      <c r="D48357" s="10"/>
      <c r="E48357" s="10"/>
      <c r="G48357" s="81"/>
      <c r="AU48357" s="25"/>
    </row>
    <row r="48358">
      <c r="D48358" s="10"/>
      <c r="E48358" s="10"/>
      <c r="G48358" s="81"/>
      <c r="AU48358" s="25"/>
    </row>
    <row r="48359">
      <c r="D48359" s="10"/>
      <c r="E48359" s="10"/>
      <c r="G48359" s="81"/>
      <c r="AU48359" s="25"/>
    </row>
    <row r="48360">
      <c r="D48360" s="10"/>
      <c r="E48360" s="10"/>
      <c r="G48360" s="81"/>
      <c r="AU48360" s="25"/>
    </row>
    <row r="48361">
      <c r="D48361" s="10"/>
      <c r="E48361" s="10"/>
      <c r="G48361" s="81"/>
      <c r="AU48361" s="25"/>
    </row>
    <row r="48362">
      <c r="D48362" s="10"/>
      <c r="E48362" s="10"/>
      <c r="G48362" s="81"/>
      <c r="AU48362" s="25"/>
    </row>
    <row r="48363">
      <c r="D48363" s="10"/>
      <c r="E48363" s="10"/>
      <c r="G48363" s="81"/>
      <c r="AU48363" s="25"/>
    </row>
    <row r="48364">
      <c r="D48364" s="10"/>
      <c r="E48364" s="10"/>
      <c r="G48364" s="81"/>
      <c r="AU48364" s="25"/>
    </row>
    <row r="48365">
      <c r="D48365" s="10"/>
      <c r="E48365" s="10"/>
      <c r="G48365" s="81"/>
      <c r="AU48365" s="25"/>
    </row>
    <row r="48366">
      <c r="D48366" s="10"/>
      <c r="E48366" s="10"/>
      <c r="G48366" s="81"/>
      <c r="AU48366" s="25"/>
    </row>
    <row r="48367">
      <c r="D48367" s="10"/>
      <c r="E48367" s="10"/>
      <c r="G48367" s="81"/>
      <c r="AU48367" s="25"/>
    </row>
    <row r="48368">
      <c r="D48368" s="10"/>
      <c r="E48368" s="10"/>
      <c r="G48368" s="81"/>
      <c r="AU48368" s="25"/>
    </row>
    <row r="48369">
      <c r="D48369" s="10"/>
      <c r="E48369" s="10"/>
      <c r="G48369" s="81"/>
      <c r="AU48369" s="25"/>
    </row>
    <row r="48370">
      <c r="D48370" s="10"/>
      <c r="E48370" s="10"/>
      <c r="G48370" s="81"/>
      <c r="AU48370" s="25"/>
    </row>
    <row r="48371">
      <c r="D48371" s="10"/>
      <c r="E48371" s="10"/>
      <c r="G48371" s="81"/>
      <c r="AU48371" s="25"/>
    </row>
    <row r="48372">
      <c r="D48372" s="10"/>
      <c r="E48372" s="10"/>
      <c r="G48372" s="81"/>
      <c r="AU48372" s="25"/>
    </row>
    <row r="48373">
      <c r="D48373" s="10"/>
      <c r="E48373" s="10"/>
      <c r="G48373" s="81"/>
      <c r="AU48373" s="25"/>
    </row>
    <row r="48374">
      <c r="D48374" s="10"/>
      <c r="E48374" s="10"/>
      <c r="G48374" s="81"/>
      <c r="AU48374" s="25"/>
    </row>
    <row r="48375">
      <c r="D48375" s="10"/>
      <c r="E48375" s="10"/>
      <c r="G48375" s="81"/>
      <c r="AU48375" s="25"/>
    </row>
    <row r="48376">
      <c r="D48376" s="10"/>
      <c r="E48376" s="10"/>
      <c r="G48376" s="81"/>
      <c r="AU48376" s="25"/>
    </row>
    <row r="48377">
      <c r="D48377" s="10"/>
      <c r="E48377" s="10"/>
      <c r="G48377" s="81"/>
      <c r="AU48377" s="25"/>
    </row>
    <row r="48378">
      <c r="D48378" s="10"/>
      <c r="E48378" s="10"/>
      <c r="G48378" s="81"/>
      <c r="AU48378" s="25"/>
    </row>
    <row r="48379">
      <c r="D48379" s="10"/>
      <c r="E48379" s="10"/>
      <c r="G48379" s="81"/>
      <c r="AU48379" s="25"/>
    </row>
    <row r="48380">
      <c r="D48380" s="10"/>
      <c r="E48380" s="10"/>
      <c r="G48380" s="81"/>
      <c r="AU48380" s="25"/>
    </row>
    <row r="48381">
      <c r="D48381" s="10"/>
      <c r="E48381" s="10"/>
      <c r="G48381" s="81"/>
      <c r="AU48381" s="25"/>
    </row>
    <row r="48382">
      <c r="D48382" s="10"/>
      <c r="E48382" s="10"/>
      <c r="G48382" s="81"/>
      <c r="AU48382" s="25"/>
    </row>
    <row r="48383">
      <c r="D48383" s="10"/>
      <c r="E48383" s="10"/>
      <c r="G48383" s="81"/>
      <c r="AU48383" s="25"/>
    </row>
    <row r="48384">
      <c r="D48384" s="10"/>
      <c r="E48384" s="10"/>
      <c r="G48384" s="81"/>
      <c r="AU48384" s="25"/>
    </row>
    <row r="48385">
      <c r="D48385" s="10"/>
      <c r="E48385" s="10"/>
      <c r="G48385" s="81"/>
      <c r="AU48385" s="25"/>
    </row>
    <row r="48386">
      <c r="D48386" s="10"/>
      <c r="E48386" s="10"/>
      <c r="G48386" s="81"/>
      <c r="AU48386" s="25"/>
    </row>
    <row r="48387">
      <c r="D48387" s="10"/>
      <c r="E48387" s="10"/>
      <c r="G48387" s="81"/>
      <c r="AU48387" s="25"/>
    </row>
    <row r="48388">
      <c r="D48388" s="10"/>
      <c r="E48388" s="10"/>
      <c r="G48388" s="81"/>
      <c r="AU48388" s="25"/>
    </row>
    <row r="48389">
      <c r="D48389" s="10"/>
      <c r="E48389" s="10"/>
      <c r="G48389" s="81"/>
      <c r="AU48389" s="25"/>
    </row>
    <row r="48390">
      <c r="D48390" s="10"/>
      <c r="E48390" s="10"/>
      <c r="G48390" s="81"/>
      <c r="AU48390" s="25"/>
    </row>
    <row r="48391">
      <c r="D48391" s="10"/>
      <c r="E48391" s="10"/>
      <c r="G48391" s="81"/>
      <c r="AU48391" s="25"/>
    </row>
    <row r="48392">
      <c r="D48392" s="10"/>
      <c r="E48392" s="10"/>
      <c r="G48392" s="81"/>
      <c r="AU48392" s="25"/>
    </row>
    <row r="48393">
      <c r="D48393" s="10"/>
      <c r="E48393" s="10"/>
      <c r="G48393" s="81"/>
      <c r="AU48393" s="25"/>
    </row>
    <row r="48394">
      <c r="D48394" s="10"/>
      <c r="E48394" s="10"/>
      <c r="G48394" s="81"/>
      <c r="AU48394" s="25"/>
    </row>
    <row r="48395">
      <c r="D48395" s="10"/>
      <c r="E48395" s="10"/>
      <c r="G48395" s="81"/>
      <c r="AU48395" s="25"/>
    </row>
    <row r="48396">
      <c r="D48396" s="10"/>
      <c r="E48396" s="10"/>
      <c r="G48396" s="81"/>
      <c r="AU48396" s="25"/>
    </row>
    <row r="48397">
      <c r="D48397" s="10"/>
      <c r="E48397" s="10"/>
      <c r="G48397" s="81"/>
      <c r="AU48397" s="25"/>
    </row>
    <row r="48398">
      <c r="D48398" s="10"/>
      <c r="E48398" s="10"/>
      <c r="G48398" s="81"/>
      <c r="AU48398" s="25"/>
    </row>
    <row r="48399">
      <c r="D48399" s="10"/>
      <c r="E48399" s="10"/>
      <c r="G48399" s="81"/>
      <c r="AU48399" s="25"/>
    </row>
    <row r="48400">
      <c r="D48400" s="10"/>
      <c r="E48400" s="10"/>
      <c r="G48400" s="81"/>
      <c r="AU48400" s="25"/>
    </row>
    <row r="48401">
      <c r="D48401" s="10"/>
      <c r="E48401" s="10"/>
      <c r="G48401" s="81"/>
      <c r="AU48401" s="25"/>
    </row>
    <row r="48402">
      <c r="D48402" s="10"/>
      <c r="E48402" s="10"/>
      <c r="G48402" s="81"/>
      <c r="AU48402" s="25"/>
    </row>
    <row r="48403">
      <c r="D48403" s="10"/>
      <c r="E48403" s="10"/>
      <c r="G48403" s="81"/>
      <c r="AU48403" s="25"/>
    </row>
    <row r="48404">
      <c r="D48404" s="10"/>
      <c r="E48404" s="10"/>
      <c r="G48404" s="81"/>
      <c r="AU48404" s="25"/>
    </row>
    <row r="48405">
      <c r="D48405" s="10"/>
      <c r="E48405" s="10"/>
      <c r="G48405" s="81"/>
      <c r="AU48405" s="25"/>
    </row>
    <row r="48406">
      <c r="D48406" s="10"/>
      <c r="E48406" s="10"/>
      <c r="G48406" s="81"/>
      <c r="AU48406" s="25"/>
    </row>
    <row r="48407">
      <c r="D48407" s="10"/>
      <c r="E48407" s="10"/>
      <c r="G48407" s="81"/>
      <c r="AU48407" s="25"/>
    </row>
    <row r="48408">
      <c r="D48408" s="10"/>
      <c r="E48408" s="10"/>
      <c r="G48408" s="81"/>
      <c r="AU48408" s="25"/>
    </row>
    <row r="48409">
      <c r="D48409" s="10"/>
      <c r="E48409" s="10"/>
      <c r="G48409" s="81"/>
      <c r="AU48409" s="25"/>
    </row>
    <row r="48410">
      <c r="D48410" s="10"/>
      <c r="E48410" s="10"/>
      <c r="G48410" s="81"/>
      <c r="AU48410" s="25"/>
    </row>
    <row r="48411">
      <c r="D48411" s="10"/>
      <c r="E48411" s="10"/>
      <c r="G48411" s="81"/>
      <c r="AU48411" s="25"/>
    </row>
    <row r="48412">
      <c r="D48412" s="10"/>
      <c r="E48412" s="10"/>
      <c r="G48412" s="81"/>
      <c r="AU48412" s="25"/>
    </row>
    <row r="48413">
      <c r="D48413" s="10"/>
      <c r="E48413" s="10"/>
      <c r="G48413" s="81"/>
      <c r="AU48413" s="25"/>
    </row>
    <row r="48414">
      <c r="D48414" s="10"/>
      <c r="E48414" s="10"/>
      <c r="G48414" s="81"/>
      <c r="AU48414" s="25"/>
    </row>
    <row r="48415">
      <c r="D48415" s="10"/>
      <c r="E48415" s="10"/>
      <c r="G48415" s="81"/>
      <c r="AU48415" s="25"/>
    </row>
    <row r="48416">
      <c r="D48416" s="10"/>
      <c r="E48416" s="10"/>
      <c r="G48416" s="81"/>
      <c r="AU48416" s="25"/>
    </row>
    <row r="48417">
      <c r="D48417" s="10"/>
      <c r="E48417" s="10"/>
      <c r="G48417" s="81"/>
      <c r="AU48417" s="25"/>
    </row>
    <row r="48418">
      <c r="D48418" s="10"/>
      <c r="E48418" s="10"/>
      <c r="G48418" s="81"/>
      <c r="AU48418" s="25"/>
    </row>
    <row r="48419">
      <c r="D48419" s="10"/>
      <c r="E48419" s="10"/>
      <c r="G48419" s="81"/>
      <c r="AU48419" s="25"/>
    </row>
    <row r="48420">
      <c r="D48420" s="10"/>
      <c r="E48420" s="10"/>
      <c r="G48420" s="81"/>
      <c r="AU48420" s="25"/>
    </row>
    <row r="48421">
      <c r="D48421" s="10"/>
      <c r="E48421" s="10"/>
      <c r="G48421" s="81"/>
      <c r="AU48421" s="25"/>
    </row>
    <row r="48422">
      <c r="D48422" s="10"/>
      <c r="E48422" s="10"/>
      <c r="G48422" s="81"/>
      <c r="AU48422" s="25"/>
    </row>
    <row r="48423">
      <c r="D48423" s="10"/>
      <c r="E48423" s="10"/>
      <c r="G48423" s="81"/>
      <c r="AU48423" s="25"/>
    </row>
    <row r="48424">
      <c r="D48424" s="10"/>
      <c r="E48424" s="10"/>
      <c r="G48424" s="81"/>
      <c r="AU48424" s="25"/>
    </row>
    <row r="48425">
      <c r="D48425" s="10"/>
      <c r="E48425" s="10"/>
      <c r="G48425" s="81"/>
      <c r="AU48425" s="25"/>
    </row>
    <row r="48426">
      <c r="D48426" s="10"/>
      <c r="E48426" s="10"/>
      <c r="G48426" s="81"/>
      <c r="AU48426" s="25"/>
    </row>
    <row r="48427">
      <c r="D48427" s="10"/>
      <c r="E48427" s="10"/>
      <c r="G48427" s="81"/>
      <c r="AU48427" s="25"/>
    </row>
    <row r="48428">
      <c r="D48428" s="10"/>
      <c r="E48428" s="10"/>
      <c r="G48428" s="81"/>
      <c r="AU48428" s="25"/>
    </row>
    <row r="48429">
      <c r="D48429" s="10"/>
      <c r="E48429" s="10"/>
      <c r="G48429" s="81"/>
      <c r="AU48429" s="25"/>
    </row>
    <row r="48430">
      <c r="D48430" s="10"/>
      <c r="E48430" s="10"/>
      <c r="G48430" s="81"/>
      <c r="AU48430" s="25"/>
    </row>
    <row r="48431">
      <c r="D48431" s="10"/>
      <c r="E48431" s="10"/>
      <c r="G48431" s="81"/>
      <c r="AU48431" s="25"/>
    </row>
    <row r="48432">
      <c r="D48432" s="10"/>
      <c r="E48432" s="10"/>
      <c r="G48432" s="81"/>
      <c r="AU48432" s="25"/>
    </row>
    <row r="48433">
      <c r="D48433" s="10"/>
      <c r="E48433" s="10"/>
      <c r="G48433" s="81"/>
      <c r="AU48433" s="25"/>
    </row>
    <row r="48434">
      <c r="D48434" s="10"/>
      <c r="E48434" s="10"/>
      <c r="G48434" s="81"/>
      <c r="AU48434" s="25"/>
    </row>
    <row r="48435">
      <c r="D48435" s="10"/>
      <c r="E48435" s="10"/>
      <c r="G48435" s="81"/>
      <c r="AU48435" s="25"/>
    </row>
    <row r="48436">
      <c r="D48436" s="10"/>
      <c r="E48436" s="10"/>
      <c r="G48436" s="81"/>
      <c r="AU48436" s="25"/>
    </row>
    <row r="48437">
      <c r="D48437" s="10"/>
      <c r="E48437" s="10"/>
      <c r="G48437" s="81"/>
      <c r="AU48437" s="25"/>
    </row>
    <row r="48438">
      <c r="D48438" s="10"/>
      <c r="E48438" s="10"/>
      <c r="G48438" s="81"/>
      <c r="AU48438" s="25"/>
    </row>
    <row r="48439">
      <c r="D48439" s="10"/>
      <c r="E48439" s="10"/>
      <c r="G48439" s="81"/>
      <c r="AU48439" s="25"/>
    </row>
    <row r="48440">
      <c r="D48440" s="10"/>
      <c r="E48440" s="10"/>
      <c r="G48440" s="81"/>
      <c r="AU48440" s="25"/>
    </row>
    <row r="48441">
      <c r="D48441" s="10"/>
      <c r="E48441" s="10"/>
      <c r="G48441" s="81"/>
      <c r="AU48441" s="25"/>
    </row>
    <row r="48442">
      <c r="D48442" s="10"/>
      <c r="E48442" s="10"/>
      <c r="G48442" s="81"/>
      <c r="AU48442" s="25"/>
    </row>
    <row r="48443">
      <c r="D48443" s="10"/>
      <c r="E48443" s="10"/>
      <c r="G48443" s="81"/>
      <c r="AU48443" s="25"/>
    </row>
    <row r="48444">
      <c r="D48444" s="10"/>
      <c r="E48444" s="10"/>
      <c r="G48444" s="81"/>
      <c r="AU48444" s="25"/>
    </row>
    <row r="48445">
      <c r="D48445" s="10"/>
      <c r="E48445" s="10"/>
      <c r="G48445" s="81"/>
      <c r="AU48445" s="25"/>
    </row>
    <row r="48446">
      <c r="D48446" s="10"/>
      <c r="E48446" s="10"/>
      <c r="G48446" s="81"/>
      <c r="AU48446" s="25"/>
    </row>
    <row r="48447">
      <c r="D48447" s="10"/>
      <c r="E48447" s="10"/>
      <c r="G48447" s="81"/>
      <c r="AU48447" s="25"/>
    </row>
    <row r="48448">
      <c r="D48448" s="10"/>
      <c r="E48448" s="10"/>
      <c r="G48448" s="81"/>
      <c r="AU48448" s="25"/>
    </row>
    <row r="48449">
      <c r="D48449" s="10"/>
      <c r="E48449" s="10"/>
      <c r="G48449" s="81"/>
      <c r="AU48449" s="25"/>
    </row>
    <row r="48450">
      <c r="D48450" s="10"/>
      <c r="E48450" s="10"/>
      <c r="G48450" s="81"/>
      <c r="AU48450" s="25"/>
    </row>
    <row r="48451">
      <c r="D48451" s="10"/>
      <c r="E48451" s="10"/>
      <c r="G48451" s="81"/>
      <c r="AU48451" s="25"/>
    </row>
    <row r="48452">
      <c r="D48452" s="10"/>
      <c r="E48452" s="10"/>
      <c r="G48452" s="81"/>
      <c r="AU48452" s="25"/>
    </row>
    <row r="48453">
      <c r="D48453" s="10"/>
      <c r="E48453" s="10"/>
      <c r="G48453" s="81"/>
      <c r="AU48453" s="25"/>
    </row>
    <row r="48454">
      <c r="D48454" s="10"/>
      <c r="E48454" s="10"/>
      <c r="G48454" s="81"/>
      <c r="AU48454" s="25"/>
    </row>
    <row r="48455">
      <c r="D48455" s="10"/>
      <c r="E48455" s="10"/>
      <c r="G48455" s="81"/>
      <c r="AU48455" s="25"/>
    </row>
    <row r="48456">
      <c r="D48456" s="10"/>
      <c r="E48456" s="10"/>
      <c r="G48456" s="81"/>
      <c r="AU48456" s="25"/>
    </row>
    <row r="48457">
      <c r="D48457" s="10"/>
      <c r="E48457" s="10"/>
      <c r="G48457" s="81"/>
      <c r="AU48457" s="25"/>
    </row>
    <row r="48458">
      <c r="D48458" s="10"/>
      <c r="E48458" s="10"/>
      <c r="G48458" s="81"/>
      <c r="AU48458" s="25"/>
    </row>
    <row r="48459">
      <c r="D48459" s="10"/>
      <c r="E48459" s="10"/>
      <c r="G48459" s="81"/>
      <c r="AU48459" s="25"/>
    </row>
    <row r="48460">
      <c r="D48460" s="10"/>
      <c r="E48460" s="10"/>
      <c r="G48460" s="81"/>
      <c r="AU48460" s="25"/>
    </row>
    <row r="48461">
      <c r="D48461" s="10"/>
      <c r="E48461" s="10"/>
      <c r="G48461" s="81"/>
      <c r="AU48461" s="25"/>
    </row>
    <row r="48462">
      <c r="D48462" s="10"/>
      <c r="E48462" s="10"/>
      <c r="G48462" s="81"/>
      <c r="AU48462" s="25"/>
    </row>
    <row r="48463">
      <c r="D48463" s="10"/>
      <c r="E48463" s="10"/>
      <c r="G48463" s="81"/>
      <c r="AU48463" s="25"/>
    </row>
    <row r="48464">
      <c r="D48464" s="10"/>
      <c r="E48464" s="10"/>
      <c r="G48464" s="81"/>
      <c r="AU48464" s="25"/>
    </row>
    <row r="48465">
      <c r="D48465" s="10"/>
      <c r="E48465" s="10"/>
      <c r="G48465" s="81"/>
      <c r="AU48465" s="25"/>
    </row>
    <row r="48466">
      <c r="D48466" s="10"/>
      <c r="E48466" s="10"/>
      <c r="G48466" s="81"/>
      <c r="AU48466" s="25"/>
    </row>
    <row r="48467">
      <c r="D48467" s="10"/>
      <c r="E48467" s="10"/>
      <c r="G48467" s="81"/>
      <c r="AU48467" s="25"/>
    </row>
    <row r="48468">
      <c r="D48468" s="10"/>
      <c r="E48468" s="10"/>
      <c r="G48468" s="81"/>
      <c r="AU48468" s="25"/>
    </row>
    <row r="48469">
      <c r="D48469" s="10"/>
      <c r="E48469" s="10"/>
      <c r="G48469" s="81"/>
      <c r="AU48469" s="25"/>
    </row>
    <row r="48470">
      <c r="D48470" s="10"/>
      <c r="E48470" s="10"/>
      <c r="G48470" s="81"/>
      <c r="AU48470" s="25"/>
    </row>
    <row r="48471">
      <c r="D48471" s="10"/>
      <c r="E48471" s="10"/>
      <c r="G48471" s="81"/>
      <c r="AU48471" s="25"/>
    </row>
    <row r="48472">
      <c r="D48472" s="10"/>
      <c r="E48472" s="10"/>
      <c r="G48472" s="81"/>
      <c r="AU48472" s="25"/>
    </row>
    <row r="48473">
      <c r="D48473" s="10"/>
      <c r="E48473" s="10"/>
      <c r="G48473" s="81"/>
      <c r="AU48473" s="25"/>
    </row>
    <row r="48474">
      <c r="D48474" s="10"/>
      <c r="E48474" s="10"/>
      <c r="G48474" s="81"/>
      <c r="AU48474" s="25"/>
    </row>
    <row r="48475">
      <c r="D48475" s="10"/>
      <c r="E48475" s="10"/>
      <c r="G48475" s="81"/>
      <c r="AU48475" s="25"/>
    </row>
    <row r="48476">
      <c r="D48476" s="10"/>
      <c r="E48476" s="10"/>
      <c r="G48476" s="81"/>
      <c r="AU48476" s="25"/>
    </row>
    <row r="48477">
      <c r="D48477" s="10"/>
      <c r="E48477" s="10"/>
      <c r="G48477" s="81"/>
      <c r="AU48477" s="25"/>
    </row>
    <row r="48478">
      <c r="D48478" s="10"/>
      <c r="E48478" s="10"/>
      <c r="G48478" s="81"/>
      <c r="AU48478" s="25"/>
    </row>
    <row r="48479">
      <c r="D48479" s="10"/>
      <c r="E48479" s="10"/>
      <c r="G48479" s="81"/>
      <c r="AU48479" s="25"/>
    </row>
    <row r="48480">
      <c r="D48480" s="10"/>
      <c r="E48480" s="10"/>
      <c r="G48480" s="81"/>
      <c r="AU48480" s="25"/>
    </row>
    <row r="48481">
      <c r="D48481" s="10"/>
      <c r="E48481" s="10"/>
      <c r="G48481" s="81"/>
      <c r="AU48481" s="25"/>
    </row>
    <row r="48482">
      <c r="D48482" s="10"/>
      <c r="E48482" s="10"/>
      <c r="G48482" s="81"/>
      <c r="AU48482" s="25"/>
    </row>
    <row r="48483">
      <c r="D48483" s="10"/>
      <c r="E48483" s="10"/>
      <c r="G48483" s="81"/>
      <c r="AU48483" s="25"/>
    </row>
    <row r="48484">
      <c r="D48484" s="10"/>
      <c r="E48484" s="10"/>
      <c r="G48484" s="81"/>
      <c r="AU48484" s="25"/>
    </row>
    <row r="48485">
      <c r="D48485" s="10"/>
      <c r="E48485" s="10"/>
      <c r="G48485" s="81"/>
      <c r="AU48485" s="25"/>
    </row>
    <row r="48486">
      <c r="D48486" s="10"/>
      <c r="E48486" s="10"/>
      <c r="G48486" s="81"/>
      <c r="AU48486" s="25"/>
    </row>
    <row r="48487">
      <c r="D48487" s="10"/>
      <c r="E48487" s="10"/>
      <c r="G48487" s="81"/>
      <c r="AU48487" s="25"/>
    </row>
    <row r="48488">
      <c r="D48488" s="10"/>
      <c r="E48488" s="10"/>
      <c r="G48488" s="81"/>
      <c r="AU48488" s="25"/>
    </row>
    <row r="48489">
      <c r="D48489" s="10"/>
      <c r="E48489" s="10"/>
      <c r="G48489" s="81"/>
      <c r="AU48489" s="25"/>
    </row>
    <row r="48490">
      <c r="D48490" s="10"/>
      <c r="E48490" s="10"/>
      <c r="G48490" s="81"/>
      <c r="AU48490" s="25"/>
    </row>
    <row r="48491">
      <c r="D48491" s="10"/>
      <c r="E48491" s="10"/>
      <c r="G48491" s="81"/>
      <c r="AU48491" s="25"/>
    </row>
    <row r="48492">
      <c r="D48492" s="10"/>
      <c r="E48492" s="10"/>
      <c r="G48492" s="81"/>
      <c r="AU48492" s="25"/>
    </row>
    <row r="48493">
      <c r="D48493" s="10"/>
      <c r="E48493" s="10"/>
      <c r="G48493" s="81"/>
      <c r="AU48493" s="25"/>
    </row>
    <row r="48494">
      <c r="D48494" s="10"/>
      <c r="E48494" s="10"/>
      <c r="G48494" s="81"/>
      <c r="AU48494" s="25"/>
    </row>
    <row r="48495">
      <c r="D48495" s="10"/>
      <c r="E48495" s="10"/>
      <c r="G48495" s="81"/>
      <c r="AU48495" s="25"/>
    </row>
    <row r="48496">
      <c r="D48496" s="10"/>
      <c r="E48496" s="10"/>
      <c r="G48496" s="81"/>
      <c r="AU48496" s="25"/>
    </row>
    <row r="48497">
      <c r="D48497" s="10"/>
      <c r="E48497" s="10"/>
      <c r="G48497" s="81"/>
      <c r="AU48497" s="25"/>
    </row>
    <row r="48498">
      <c r="D48498" s="10"/>
      <c r="E48498" s="10"/>
      <c r="G48498" s="81"/>
      <c r="AU48498" s="25"/>
    </row>
    <row r="48499">
      <c r="D48499" s="10"/>
      <c r="E48499" s="10"/>
      <c r="G48499" s="81"/>
      <c r="AU48499" s="25"/>
    </row>
    <row r="48500">
      <c r="D48500" s="10"/>
      <c r="E48500" s="10"/>
      <c r="G48500" s="81"/>
      <c r="AU48500" s="25"/>
    </row>
    <row r="48501">
      <c r="D48501" s="10"/>
      <c r="E48501" s="10"/>
      <c r="G48501" s="81"/>
      <c r="AU48501" s="25"/>
    </row>
    <row r="48502">
      <c r="D48502" s="10"/>
      <c r="E48502" s="10"/>
      <c r="G48502" s="81"/>
      <c r="AU48502" s="25"/>
    </row>
    <row r="48503">
      <c r="D48503" s="10"/>
      <c r="E48503" s="10"/>
      <c r="G48503" s="81"/>
      <c r="AU48503" s="25"/>
    </row>
    <row r="48504">
      <c r="D48504" s="10"/>
      <c r="E48504" s="10"/>
      <c r="G48504" s="81"/>
      <c r="AU48504" s="25"/>
    </row>
    <row r="48505">
      <c r="D48505" s="10"/>
      <c r="E48505" s="10"/>
      <c r="G48505" s="81"/>
      <c r="AU48505" s="25"/>
    </row>
    <row r="48506">
      <c r="D48506" s="10"/>
      <c r="E48506" s="10"/>
      <c r="G48506" s="81"/>
      <c r="AU48506" s="25"/>
    </row>
    <row r="48507">
      <c r="D48507" s="10"/>
      <c r="E48507" s="10"/>
      <c r="G48507" s="81"/>
      <c r="AU48507" s="25"/>
    </row>
    <row r="48508">
      <c r="D48508" s="10"/>
      <c r="E48508" s="10"/>
      <c r="G48508" s="81"/>
      <c r="AU48508" s="25"/>
    </row>
    <row r="48509">
      <c r="D48509" s="10"/>
      <c r="E48509" s="10"/>
      <c r="G48509" s="81"/>
      <c r="AU48509" s="25"/>
    </row>
    <row r="48510">
      <c r="D48510" s="10"/>
      <c r="E48510" s="10"/>
      <c r="G48510" s="81"/>
      <c r="AU48510" s="25"/>
    </row>
    <row r="48511">
      <c r="D48511" s="10"/>
      <c r="E48511" s="10"/>
      <c r="G48511" s="81"/>
      <c r="AU48511" s="25"/>
    </row>
    <row r="48512">
      <c r="D48512" s="10"/>
      <c r="E48512" s="10"/>
      <c r="G48512" s="81"/>
      <c r="AU48512" s="25"/>
    </row>
    <row r="48513">
      <c r="D48513" s="10"/>
      <c r="E48513" s="10"/>
      <c r="G48513" s="81"/>
      <c r="AU48513" s="25"/>
    </row>
    <row r="48514">
      <c r="D48514" s="10"/>
      <c r="E48514" s="10"/>
      <c r="G48514" s="81"/>
      <c r="AU48514" s="25"/>
    </row>
    <row r="48515">
      <c r="D48515" s="10"/>
      <c r="E48515" s="10"/>
      <c r="G48515" s="81"/>
      <c r="AU48515" s="25"/>
    </row>
    <row r="48516">
      <c r="D48516" s="10"/>
      <c r="E48516" s="10"/>
      <c r="G48516" s="81"/>
      <c r="AU48516" s="25"/>
    </row>
    <row r="48517">
      <c r="D48517" s="10"/>
      <c r="E48517" s="10"/>
      <c r="G48517" s="81"/>
      <c r="AU48517" s="25"/>
    </row>
    <row r="48518">
      <c r="D48518" s="10"/>
      <c r="E48518" s="10"/>
      <c r="G48518" s="81"/>
      <c r="AU48518" s="25"/>
    </row>
    <row r="48519">
      <c r="D48519" s="10"/>
      <c r="E48519" s="10"/>
      <c r="G48519" s="81"/>
      <c r="AU48519" s="25"/>
    </row>
    <row r="48520">
      <c r="D48520" s="10"/>
      <c r="E48520" s="10"/>
      <c r="G48520" s="81"/>
      <c r="AU48520" s="25"/>
    </row>
    <row r="48521">
      <c r="D48521" s="10"/>
      <c r="E48521" s="10"/>
      <c r="G48521" s="81"/>
      <c r="AU48521" s="25"/>
    </row>
    <row r="48522">
      <c r="D48522" s="10"/>
      <c r="E48522" s="10"/>
      <c r="G48522" s="81"/>
      <c r="AU48522" s="25"/>
    </row>
    <row r="48523">
      <c r="D48523" s="10"/>
      <c r="E48523" s="10"/>
      <c r="G48523" s="81"/>
      <c r="AU48523" s="25"/>
    </row>
    <row r="48524">
      <c r="D48524" s="10"/>
      <c r="E48524" s="10"/>
      <c r="G48524" s="81"/>
      <c r="AU48524" s="25"/>
    </row>
    <row r="48525">
      <c r="D48525" s="10"/>
      <c r="E48525" s="10"/>
      <c r="G48525" s="81"/>
      <c r="AU48525" s="25"/>
    </row>
    <row r="48526">
      <c r="D48526" s="10"/>
      <c r="E48526" s="10"/>
      <c r="G48526" s="81"/>
      <c r="AU48526" s="25"/>
    </row>
    <row r="48527">
      <c r="D48527" s="10"/>
      <c r="E48527" s="10"/>
      <c r="G48527" s="81"/>
      <c r="AU48527" s="25"/>
    </row>
    <row r="48528">
      <c r="D48528" s="10"/>
      <c r="E48528" s="10"/>
      <c r="G48528" s="81"/>
      <c r="AU48528" s="25"/>
    </row>
    <row r="48529">
      <c r="D48529" s="10"/>
      <c r="E48529" s="10"/>
      <c r="G48529" s="81"/>
      <c r="AU48529" s="25"/>
    </row>
    <row r="48530">
      <c r="D48530" s="10"/>
      <c r="E48530" s="10"/>
      <c r="G48530" s="81"/>
      <c r="AU48530" s="25"/>
    </row>
    <row r="48531">
      <c r="D48531" s="10"/>
      <c r="E48531" s="10"/>
      <c r="G48531" s="81"/>
      <c r="AU48531" s="25"/>
    </row>
    <row r="48532">
      <c r="D48532" s="10"/>
      <c r="E48532" s="10"/>
      <c r="G48532" s="81"/>
      <c r="AU48532" s="25"/>
    </row>
    <row r="48533">
      <c r="D48533" s="10"/>
      <c r="E48533" s="10"/>
      <c r="G48533" s="81"/>
      <c r="AU48533" s="25"/>
    </row>
    <row r="48534">
      <c r="D48534" s="10"/>
      <c r="E48534" s="10"/>
      <c r="G48534" s="81"/>
      <c r="AU48534" s="25"/>
    </row>
    <row r="48535">
      <c r="D48535" s="10"/>
      <c r="E48535" s="10"/>
      <c r="G48535" s="81"/>
      <c r="AU48535" s="25"/>
    </row>
    <row r="48536">
      <c r="D48536" s="10"/>
      <c r="E48536" s="10"/>
      <c r="G48536" s="81"/>
      <c r="AU48536" s="25"/>
    </row>
    <row r="48537">
      <c r="D48537" s="10"/>
      <c r="E48537" s="10"/>
      <c r="G48537" s="81"/>
      <c r="AU48537" s="25"/>
    </row>
    <row r="48538">
      <c r="D48538" s="10"/>
      <c r="E48538" s="10"/>
      <c r="G48538" s="81"/>
      <c r="AU48538" s="25"/>
    </row>
    <row r="48539">
      <c r="D48539" s="10"/>
      <c r="E48539" s="10"/>
      <c r="G48539" s="81"/>
      <c r="AU48539" s="25"/>
    </row>
    <row r="48540">
      <c r="D48540" s="10"/>
      <c r="E48540" s="10"/>
      <c r="G48540" s="81"/>
      <c r="AU48540" s="25"/>
    </row>
    <row r="48541">
      <c r="D48541" s="10"/>
      <c r="E48541" s="10"/>
      <c r="G48541" s="81"/>
      <c r="AU48541" s="25"/>
    </row>
    <row r="48542">
      <c r="D48542" s="10"/>
      <c r="E48542" s="10"/>
      <c r="G48542" s="81"/>
      <c r="AU48542" s="25"/>
    </row>
    <row r="48543">
      <c r="D48543" s="10"/>
      <c r="E48543" s="10"/>
      <c r="G48543" s="81"/>
      <c r="AU48543" s="25"/>
    </row>
    <row r="48544">
      <c r="D48544" s="10"/>
      <c r="E48544" s="10"/>
      <c r="G48544" s="81"/>
      <c r="AU48544" s="25"/>
    </row>
    <row r="48545">
      <c r="D48545" s="10"/>
      <c r="E48545" s="10"/>
      <c r="G48545" s="81"/>
      <c r="AU48545" s="25"/>
    </row>
    <row r="48546">
      <c r="D48546" s="10"/>
      <c r="E48546" s="10"/>
      <c r="G48546" s="81"/>
      <c r="AU48546" s="25"/>
    </row>
    <row r="48547">
      <c r="D48547" s="10"/>
      <c r="E48547" s="10"/>
      <c r="G48547" s="81"/>
      <c r="AU48547" s="25"/>
    </row>
    <row r="48548">
      <c r="D48548" s="10"/>
      <c r="E48548" s="10"/>
      <c r="G48548" s="81"/>
      <c r="AU48548" s="25"/>
    </row>
    <row r="48549">
      <c r="D48549" s="10"/>
      <c r="E48549" s="10"/>
      <c r="G48549" s="81"/>
      <c r="AU48549" s="25"/>
    </row>
    <row r="48550">
      <c r="D48550" s="10"/>
      <c r="E48550" s="10"/>
      <c r="G48550" s="81"/>
      <c r="AU48550" s="25"/>
    </row>
    <row r="48551">
      <c r="D48551" s="10"/>
      <c r="E48551" s="10"/>
      <c r="G48551" s="81"/>
      <c r="AU48551" s="25"/>
    </row>
    <row r="48552">
      <c r="D48552" s="10"/>
      <c r="E48552" s="10"/>
      <c r="G48552" s="81"/>
      <c r="AU48552" s="25"/>
    </row>
    <row r="48553">
      <c r="D48553" s="10"/>
      <c r="E48553" s="10"/>
      <c r="G48553" s="81"/>
      <c r="AU48553" s="25"/>
    </row>
    <row r="48554">
      <c r="D48554" s="10"/>
      <c r="E48554" s="10"/>
      <c r="G48554" s="81"/>
      <c r="AU48554" s="25"/>
    </row>
    <row r="48555">
      <c r="D48555" s="10"/>
      <c r="E48555" s="10"/>
      <c r="G48555" s="81"/>
      <c r="AU48555" s="25"/>
    </row>
    <row r="48556">
      <c r="D48556" s="10"/>
      <c r="E48556" s="10"/>
      <c r="G48556" s="81"/>
      <c r="AU48556" s="25"/>
    </row>
    <row r="48557">
      <c r="D48557" s="10"/>
      <c r="E48557" s="10"/>
      <c r="G48557" s="81"/>
      <c r="AU48557" s="25"/>
    </row>
    <row r="48558">
      <c r="D48558" s="10"/>
      <c r="E48558" s="10"/>
      <c r="G48558" s="81"/>
      <c r="AU48558" s="25"/>
    </row>
    <row r="48559">
      <c r="D48559" s="10"/>
      <c r="E48559" s="10"/>
      <c r="G48559" s="81"/>
      <c r="AU48559" s="25"/>
    </row>
    <row r="48560">
      <c r="D48560" s="10"/>
      <c r="E48560" s="10"/>
      <c r="G48560" s="81"/>
      <c r="AU48560" s="25"/>
    </row>
    <row r="48561">
      <c r="D48561" s="10"/>
      <c r="E48561" s="10"/>
      <c r="G48561" s="81"/>
      <c r="AU48561" s="25"/>
    </row>
    <row r="48562">
      <c r="D48562" s="10"/>
      <c r="E48562" s="10"/>
      <c r="G48562" s="81"/>
      <c r="AU48562" s="25"/>
    </row>
    <row r="48563">
      <c r="D48563" s="10"/>
      <c r="E48563" s="10"/>
      <c r="G48563" s="81"/>
      <c r="AU48563" s="25"/>
    </row>
    <row r="48564">
      <c r="D48564" s="10"/>
      <c r="E48564" s="10"/>
      <c r="G48564" s="81"/>
      <c r="AU48564" s="25"/>
    </row>
    <row r="48565">
      <c r="D48565" s="10"/>
      <c r="E48565" s="10"/>
      <c r="G48565" s="81"/>
      <c r="AU48565" s="25"/>
    </row>
    <row r="48566">
      <c r="D48566" s="10"/>
      <c r="E48566" s="10"/>
      <c r="G48566" s="81"/>
      <c r="AU48566" s="25"/>
    </row>
    <row r="48567">
      <c r="D48567" s="10"/>
      <c r="E48567" s="10"/>
      <c r="G48567" s="81"/>
      <c r="AU48567" s="25"/>
    </row>
    <row r="48568">
      <c r="D48568" s="10"/>
      <c r="E48568" s="10"/>
      <c r="G48568" s="81"/>
      <c r="AU48568" s="25"/>
    </row>
    <row r="48569">
      <c r="D48569" s="10"/>
      <c r="E48569" s="10"/>
      <c r="G48569" s="81"/>
      <c r="AU48569" s="25"/>
    </row>
    <row r="48570">
      <c r="D48570" s="10"/>
      <c r="E48570" s="10"/>
      <c r="G48570" s="81"/>
      <c r="AU48570" s="25"/>
    </row>
    <row r="48571">
      <c r="D48571" s="10"/>
      <c r="E48571" s="10"/>
      <c r="G48571" s="81"/>
      <c r="AU48571" s="25"/>
    </row>
    <row r="48572">
      <c r="D48572" s="10"/>
      <c r="E48572" s="10"/>
      <c r="G48572" s="81"/>
      <c r="AU48572" s="25"/>
    </row>
    <row r="48573">
      <c r="D48573" s="10"/>
      <c r="E48573" s="10"/>
      <c r="G48573" s="81"/>
      <c r="AU48573" s="25"/>
    </row>
    <row r="48574">
      <c r="D48574" s="10"/>
      <c r="E48574" s="10"/>
      <c r="G48574" s="81"/>
      <c r="AU48574" s="25"/>
    </row>
    <row r="48575">
      <c r="D48575" s="10"/>
      <c r="E48575" s="10"/>
      <c r="G48575" s="81"/>
      <c r="AU48575" s="25"/>
    </row>
    <row r="48576">
      <c r="D48576" s="10"/>
      <c r="E48576" s="10"/>
      <c r="G48576" s="81"/>
      <c r="AU48576" s="25"/>
    </row>
    <row r="48577">
      <c r="D48577" s="10"/>
      <c r="E48577" s="10"/>
      <c r="G48577" s="81"/>
      <c r="AU48577" s="25"/>
    </row>
    <row r="48578">
      <c r="D48578" s="10"/>
      <c r="E48578" s="10"/>
      <c r="G48578" s="81"/>
      <c r="AU48578" s="25"/>
    </row>
    <row r="48579">
      <c r="D48579" s="10"/>
      <c r="E48579" s="10"/>
      <c r="G48579" s="81"/>
      <c r="AU48579" s="25"/>
    </row>
    <row r="48580">
      <c r="D48580" s="10"/>
      <c r="E48580" s="10"/>
      <c r="G48580" s="81"/>
      <c r="AU48580" s="25"/>
    </row>
    <row r="48581">
      <c r="D48581" s="10"/>
      <c r="E48581" s="10"/>
      <c r="G48581" s="81"/>
      <c r="AU48581" s="25"/>
    </row>
    <row r="48582">
      <c r="D48582" s="10"/>
      <c r="E48582" s="10"/>
      <c r="G48582" s="81"/>
      <c r="AU48582" s="25"/>
    </row>
    <row r="48583">
      <c r="D48583" s="10"/>
      <c r="E48583" s="10"/>
      <c r="G48583" s="81"/>
      <c r="AU48583" s="25"/>
    </row>
    <row r="48584">
      <c r="D48584" s="10"/>
      <c r="E48584" s="10"/>
      <c r="G48584" s="81"/>
      <c r="AU48584" s="25"/>
    </row>
    <row r="48585">
      <c r="D48585" s="10"/>
      <c r="E48585" s="10"/>
      <c r="G48585" s="81"/>
      <c r="AU48585" s="25"/>
    </row>
    <row r="48586">
      <c r="D48586" s="10"/>
      <c r="E48586" s="10"/>
      <c r="G48586" s="81"/>
      <c r="AU48586" s="25"/>
    </row>
    <row r="48587">
      <c r="D48587" s="10"/>
      <c r="E48587" s="10"/>
      <c r="G48587" s="81"/>
      <c r="AU48587" s="25"/>
    </row>
    <row r="48588">
      <c r="D48588" s="10"/>
      <c r="E48588" s="10"/>
      <c r="G48588" s="81"/>
      <c r="AU48588" s="25"/>
    </row>
    <row r="48589">
      <c r="D48589" s="10"/>
      <c r="E48589" s="10"/>
      <c r="G48589" s="81"/>
      <c r="AU48589" s="25"/>
    </row>
    <row r="48590">
      <c r="D48590" s="10"/>
      <c r="E48590" s="10"/>
      <c r="G48590" s="81"/>
      <c r="AU48590" s="25"/>
    </row>
    <row r="48591">
      <c r="D48591" s="10"/>
      <c r="E48591" s="10"/>
      <c r="G48591" s="81"/>
      <c r="AU48591" s="25"/>
    </row>
    <row r="48592">
      <c r="D48592" s="10"/>
      <c r="E48592" s="10"/>
      <c r="G48592" s="81"/>
      <c r="AU48592" s="25"/>
    </row>
    <row r="48593">
      <c r="D48593" s="10"/>
      <c r="E48593" s="10"/>
      <c r="G48593" s="81"/>
      <c r="AU48593" s="25"/>
    </row>
    <row r="48594">
      <c r="D48594" s="10"/>
      <c r="E48594" s="10"/>
      <c r="G48594" s="81"/>
      <c r="AU48594" s="25"/>
    </row>
    <row r="48595">
      <c r="D48595" s="10"/>
      <c r="E48595" s="10"/>
      <c r="G48595" s="81"/>
      <c r="AU48595" s="25"/>
    </row>
    <row r="48596">
      <c r="D48596" s="10"/>
      <c r="E48596" s="10"/>
      <c r="G48596" s="81"/>
      <c r="AU48596" s="25"/>
    </row>
    <row r="48597">
      <c r="D48597" s="10"/>
      <c r="E48597" s="10"/>
      <c r="G48597" s="81"/>
      <c r="AU48597" s="25"/>
    </row>
    <row r="48598">
      <c r="D48598" s="10"/>
      <c r="E48598" s="10"/>
      <c r="G48598" s="81"/>
      <c r="AU48598" s="25"/>
    </row>
    <row r="48599">
      <c r="D48599" s="10"/>
      <c r="E48599" s="10"/>
      <c r="G48599" s="81"/>
      <c r="AU48599" s="25"/>
    </row>
    <row r="48600">
      <c r="D48600" s="10"/>
      <c r="E48600" s="10"/>
      <c r="G48600" s="81"/>
      <c r="AU48600" s="25"/>
    </row>
    <row r="48601">
      <c r="D48601" s="10"/>
      <c r="E48601" s="10"/>
      <c r="G48601" s="81"/>
      <c r="AU48601" s="25"/>
    </row>
    <row r="48602">
      <c r="D48602" s="10"/>
      <c r="E48602" s="10"/>
      <c r="G48602" s="81"/>
      <c r="AU48602" s="25"/>
    </row>
    <row r="48603">
      <c r="D48603" s="10"/>
      <c r="E48603" s="10"/>
      <c r="G48603" s="81"/>
      <c r="AU48603" s="25"/>
    </row>
    <row r="48604">
      <c r="D48604" s="10"/>
      <c r="E48604" s="10"/>
      <c r="G48604" s="81"/>
      <c r="AU48604" s="25"/>
    </row>
    <row r="48605">
      <c r="D48605" s="10"/>
      <c r="E48605" s="10"/>
      <c r="G48605" s="81"/>
      <c r="AU48605" s="25"/>
    </row>
    <row r="48606">
      <c r="D48606" s="10"/>
      <c r="E48606" s="10"/>
      <c r="G48606" s="81"/>
      <c r="AU48606" s="25"/>
    </row>
    <row r="48607">
      <c r="D48607" s="10"/>
      <c r="E48607" s="10"/>
      <c r="G48607" s="81"/>
      <c r="AU48607" s="25"/>
    </row>
    <row r="48608">
      <c r="D48608" s="10"/>
      <c r="E48608" s="10"/>
      <c r="G48608" s="81"/>
      <c r="AU48608" s="25"/>
    </row>
    <row r="48609">
      <c r="D48609" s="10"/>
      <c r="E48609" s="10"/>
      <c r="G48609" s="81"/>
      <c r="AU48609" s="25"/>
    </row>
    <row r="48610">
      <c r="D48610" s="10"/>
      <c r="E48610" s="10"/>
      <c r="G48610" s="81"/>
      <c r="AU48610" s="25"/>
    </row>
    <row r="48611">
      <c r="D48611" s="10"/>
      <c r="E48611" s="10"/>
      <c r="G48611" s="81"/>
      <c r="AU48611" s="25"/>
    </row>
    <row r="48612">
      <c r="D48612" s="10"/>
      <c r="E48612" s="10"/>
      <c r="G48612" s="81"/>
      <c r="AU48612" s="25"/>
    </row>
    <row r="48613">
      <c r="D48613" s="10"/>
      <c r="E48613" s="10"/>
      <c r="G48613" s="81"/>
      <c r="AU48613" s="25"/>
    </row>
    <row r="48614">
      <c r="D48614" s="10"/>
      <c r="E48614" s="10"/>
      <c r="G48614" s="81"/>
      <c r="AU48614" s="25"/>
    </row>
    <row r="48615">
      <c r="D48615" s="10"/>
      <c r="E48615" s="10"/>
      <c r="G48615" s="81"/>
      <c r="AU48615" s="25"/>
    </row>
    <row r="48616">
      <c r="D48616" s="10"/>
      <c r="E48616" s="10"/>
      <c r="G48616" s="81"/>
      <c r="AU48616" s="25"/>
    </row>
    <row r="48617">
      <c r="D48617" s="10"/>
      <c r="E48617" s="10"/>
      <c r="G48617" s="81"/>
      <c r="AU48617" s="25"/>
    </row>
    <row r="48618">
      <c r="D48618" s="10"/>
      <c r="E48618" s="10"/>
      <c r="G48618" s="81"/>
      <c r="AU48618" s="25"/>
    </row>
    <row r="48619">
      <c r="D48619" s="10"/>
      <c r="E48619" s="10"/>
      <c r="G48619" s="81"/>
      <c r="AU48619" s="25"/>
    </row>
    <row r="48620">
      <c r="D48620" s="10"/>
      <c r="E48620" s="10"/>
      <c r="G48620" s="81"/>
      <c r="AU48620" s="25"/>
    </row>
    <row r="48621">
      <c r="D48621" s="10"/>
      <c r="E48621" s="10"/>
      <c r="G48621" s="81"/>
      <c r="AU48621" s="25"/>
    </row>
    <row r="48622">
      <c r="D48622" s="10"/>
      <c r="E48622" s="10"/>
      <c r="G48622" s="81"/>
      <c r="AU48622" s="25"/>
    </row>
    <row r="48623">
      <c r="D48623" s="10"/>
      <c r="E48623" s="10"/>
      <c r="G48623" s="81"/>
      <c r="AU48623" s="25"/>
    </row>
    <row r="48624">
      <c r="D48624" s="10"/>
      <c r="E48624" s="10"/>
      <c r="G48624" s="81"/>
      <c r="AU48624" s="25"/>
    </row>
    <row r="48625">
      <c r="D48625" s="10"/>
      <c r="E48625" s="10"/>
      <c r="G48625" s="81"/>
      <c r="AU48625" s="25"/>
    </row>
    <row r="48626">
      <c r="D48626" s="10"/>
      <c r="E48626" s="10"/>
      <c r="G48626" s="81"/>
      <c r="AU48626" s="25"/>
    </row>
    <row r="48627">
      <c r="D48627" s="10"/>
      <c r="E48627" s="10"/>
      <c r="G48627" s="81"/>
      <c r="AU48627" s="25"/>
    </row>
    <row r="48628">
      <c r="D48628" s="10"/>
      <c r="E48628" s="10"/>
      <c r="G48628" s="81"/>
      <c r="AU48628" s="25"/>
    </row>
    <row r="48629">
      <c r="D48629" s="10"/>
      <c r="E48629" s="10"/>
      <c r="G48629" s="81"/>
      <c r="AU48629" s="25"/>
    </row>
    <row r="48630">
      <c r="D48630" s="10"/>
      <c r="E48630" s="10"/>
      <c r="G48630" s="81"/>
      <c r="AU48630" s="25"/>
    </row>
    <row r="48631">
      <c r="D48631" s="10"/>
      <c r="E48631" s="10"/>
      <c r="G48631" s="81"/>
      <c r="AU48631" s="25"/>
    </row>
    <row r="48632">
      <c r="D48632" s="10"/>
      <c r="E48632" s="10"/>
      <c r="G48632" s="81"/>
      <c r="AU48632" s="25"/>
    </row>
    <row r="48633">
      <c r="D48633" s="10"/>
      <c r="E48633" s="10"/>
      <c r="G48633" s="81"/>
      <c r="AU48633" s="25"/>
    </row>
    <row r="48634">
      <c r="D48634" s="10"/>
      <c r="E48634" s="10"/>
      <c r="G48634" s="81"/>
      <c r="AU48634" s="25"/>
    </row>
    <row r="48635">
      <c r="D48635" s="10"/>
      <c r="E48635" s="10"/>
      <c r="G48635" s="81"/>
      <c r="AU48635" s="25"/>
    </row>
    <row r="48636">
      <c r="D48636" s="10"/>
      <c r="E48636" s="10"/>
      <c r="G48636" s="81"/>
      <c r="AU48636" s="25"/>
    </row>
    <row r="48637">
      <c r="D48637" s="10"/>
      <c r="E48637" s="10"/>
      <c r="G48637" s="81"/>
      <c r="AU48637" s="25"/>
    </row>
    <row r="48638">
      <c r="D48638" s="10"/>
      <c r="E48638" s="10"/>
      <c r="G48638" s="81"/>
      <c r="AU48638" s="25"/>
    </row>
    <row r="48639">
      <c r="D48639" s="10"/>
      <c r="E48639" s="10"/>
      <c r="G48639" s="81"/>
      <c r="AU48639" s="25"/>
    </row>
    <row r="48640">
      <c r="D48640" s="10"/>
      <c r="E48640" s="10"/>
      <c r="G48640" s="81"/>
      <c r="AU48640" s="25"/>
    </row>
    <row r="48641">
      <c r="D48641" s="10"/>
      <c r="E48641" s="10"/>
      <c r="G48641" s="81"/>
      <c r="AU48641" s="25"/>
    </row>
    <row r="48642">
      <c r="D48642" s="10"/>
      <c r="E48642" s="10"/>
      <c r="G48642" s="81"/>
      <c r="AU48642" s="25"/>
    </row>
    <row r="48643">
      <c r="D48643" s="10"/>
      <c r="E48643" s="10"/>
      <c r="G48643" s="81"/>
      <c r="AU48643" s="25"/>
    </row>
    <row r="48644">
      <c r="D48644" s="10"/>
      <c r="E48644" s="10"/>
      <c r="G48644" s="81"/>
      <c r="AU48644" s="25"/>
    </row>
    <row r="48645">
      <c r="D48645" s="10"/>
      <c r="E48645" s="10"/>
      <c r="G48645" s="81"/>
      <c r="AU48645" s="25"/>
    </row>
    <row r="48646">
      <c r="D48646" s="10"/>
      <c r="E48646" s="10"/>
      <c r="G48646" s="81"/>
      <c r="AU48646" s="25"/>
    </row>
    <row r="48647">
      <c r="D48647" s="10"/>
      <c r="E48647" s="10"/>
      <c r="G48647" s="81"/>
      <c r="AU48647" s="25"/>
    </row>
    <row r="48648">
      <c r="D48648" s="10"/>
      <c r="E48648" s="10"/>
      <c r="G48648" s="81"/>
      <c r="AU48648" s="25"/>
    </row>
    <row r="48649">
      <c r="D48649" s="10"/>
      <c r="E48649" s="10"/>
      <c r="G48649" s="81"/>
      <c r="AU48649" s="25"/>
    </row>
    <row r="48650">
      <c r="D48650" s="10"/>
      <c r="E48650" s="10"/>
      <c r="G48650" s="81"/>
      <c r="AU48650" s="25"/>
    </row>
    <row r="48651">
      <c r="D48651" s="10"/>
      <c r="E48651" s="10"/>
      <c r="G48651" s="81"/>
      <c r="AU48651" s="25"/>
    </row>
    <row r="48652">
      <c r="D48652" s="10"/>
      <c r="E48652" s="10"/>
      <c r="G48652" s="81"/>
      <c r="AU48652" s="25"/>
    </row>
    <row r="48653">
      <c r="D48653" s="10"/>
      <c r="E48653" s="10"/>
      <c r="G48653" s="81"/>
      <c r="AU48653" s="25"/>
    </row>
    <row r="48654">
      <c r="D48654" s="10"/>
      <c r="E48654" s="10"/>
      <c r="G48654" s="81"/>
      <c r="AU48654" s="25"/>
    </row>
    <row r="48655">
      <c r="D48655" s="10"/>
      <c r="E48655" s="10"/>
      <c r="G48655" s="81"/>
      <c r="AU48655" s="25"/>
    </row>
    <row r="48656">
      <c r="D48656" s="10"/>
      <c r="E48656" s="10"/>
      <c r="G48656" s="81"/>
      <c r="AU48656" s="25"/>
    </row>
    <row r="48657">
      <c r="D48657" s="10"/>
      <c r="E48657" s="10"/>
      <c r="G48657" s="81"/>
      <c r="AU48657" s="25"/>
    </row>
    <row r="48658">
      <c r="D48658" s="10"/>
      <c r="E48658" s="10"/>
      <c r="G48658" s="81"/>
      <c r="AU48658" s="25"/>
    </row>
    <row r="48659">
      <c r="D48659" s="10"/>
      <c r="E48659" s="10"/>
      <c r="G48659" s="81"/>
      <c r="AU48659" s="25"/>
    </row>
    <row r="48660">
      <c r="D48660" s="10"/>
      <c r="E48660" s="10"/>
      <c r="G48660" s="81"/>
      <c r="AU48660" s="25"/>
    </row>
    <row r="48661">
      <c r="D48661" s="10"/>
      <c r="E48661" s="10"/>
      <c r="G48661" s="81"/>
      <c r="AU48661" s="25"/>
    </row>
    <row r="48662">
      <c r="D48662" s="10"/>
      <c r="E48662" s="10"/>
      <c r="G48662" s="81"/>
      <c r="AU48662" s="25"/>
    </row>
    <row r="48663">
      <c r="D48663" s="10"/>
      <c r="E48663" s="10"/>
      <c r="G48663" s="81"/>
      <c r="AU48663" s="25"/>
    </row>
    <row r="48664">
      <c r="D48664" s="10"/>
      <c r="E48664" s="10"/>
      <c r="G48664" s="81"/>
      <c r="AU48664" s="25"/>
    </row>
    <row r="48665">
      <c r="D48665" s="10"/>
      <c r="E48665" s="10"/>
      <c r="G48665" s="81"/>
      <c r="AU48665" s="25"/>
    </row>
    <row r="48666">
      <c r="D48666" s="10"/>
      <c r="E48666" s="10"/>
      <c r="G48666" s="81"/>
      <c r="AU48666" s="25"/>
    </row>
    <row r="48667">
      <c r="D48667" s="10"/>
      <c r="E48667" s="10"/>
      <c r="G48667" s="81"/>
      <c r="AU48667" s="25"/>
    </row>
    <row r="48668">
      <c r="D48668" s="10"/>
      <c r="E48668" s="10"/>
      <c r="G48668" s="81"/>
      <c r="AU48668" s="25"/>
    </row>
    <row r="48669">
      <c r="D48669" s="10"/>
      <c r="E48669" s="10"/>
      <c r="G48669" s="81"/>
      <c r="AU48669" s="25"/>
    </row>
    <row r="48670">
      <c r="D48670" s="10"/>
      <c r="E48670" s="10"/>
      <c r="G48670" s="81"/>
      <c r="AU48670" s="25"/>
    </row>
    <row r="48671">
      <c r="D48671" s="10"/>
      <c r="E48671" s="10"/>
      <c r="G48671" s="81"/>
      <c r="AU48671" s="25"/>
    </row>
    <row r="48672">
      <c r="D48672" s="10"/>
      <c r="E48672" s="10"/>
      <c r="G48672" s="81"/>
      <c r="AU48672" s="25"/>
    </row>
    <row r="48673">
      <c r="D48673" s="10"/>
      <c r="E48673" s="10"/>
      <c r="G48673" s="81"/>
      <c r="AU48673" s="25"/>
    </row>
    <row r="48674">
      <c r="D48674" s="10"/>
      <c r="E48674" s="10"/>
      <c r="G48674" s="81"/>
      <c r="AU48674" s="25"/>
    </row>
    <row r="48675">
      <c r="D48675" s="10"/>
      <c r="E48675" s="10"/>
      <c r="G48675" s="81"/>
      <c r="AU48675" s="25"/>
    </row>
    <row r="48676">
      <c r="D48676" s="10"/>
      <c r="E48676" s="10"/>
      <c r="G48676" s="81"/>
      <c r="AU48676" s="25"/>
    </row>
    <row r="48677">
      <c r="D48677" s="10"/>
      <c r="E48677" s="10"/>
      <c r="G48677" s="81"/>
      <c r="AU48677" s="25"/>
    </row>
    <row r="48678">
      <c r="D48678" s="10"/>
      <c r="E48678" s="10"/>
      <c r="G48678" s="81"/>
      <c r="AU48678" s="25"/>
    </row>
    <row r="48679">
      <c r="D48679" s="10"/>
      <c r="E48679" s="10"/>
      <c r="G48679" s="81"/>
      <c r="AU48679" s="25"/>
    </row>
    <row r="48680">
      <c r="D48680" s="10"/>
      <c r="E48680" s="10"/>
      <c r="G48680" s="81"/>
      <c r="AU48680" s="25"/>
    </row>
    <row r="48681">
      <c r="D48681" s="10"/>
      <c r="E48681" s="10"/>
      <c r="G48681" s="81"/>
      <c r="AU48681" s="25"/>
    </row>
    <row r="48682">
      <c r="D48682" s="10"/>
      <c r="E48682" s="10"/>
      <c r="G48682" s="81"/>
      <c r="AU48682" s="25"/>
    </row>
    <row r="48683">
      <c r="D48683" s="10"/>
      <c r="E48683" s="10"/>
      <c r="G48683" s="81"/>
      <c r="AU48683" s="25"/>
    </row>
    <row r="48684">
      <c r="D48684" s="10"/>
      <c r="E48684" s="10"/>
      <c r="G48684" s="81"/>
      <c r="AU48684" s="25"/>
    </row>
    <row r="48685">
      <c r="D48685" s="10"/>
      <c r="E48685" s="10"/>
      <c r="G48685" s="81"/>
      <c r="AU48685" s="25"/>
    </row>
    <row r="48686">
      <c r="D48686" s="10"/>
      <c r="E48686" s="10"/>
      <c r="G48686" s="81"/>
      <c r="AU48686" s="25"/>
    </row>
    <row r="48687">
      <c r="D48687" s="10"/>
      <c r="E48687" s="10"/>
      <c r="G48687" s="81"/>
      <c r="AU48687" s="25"/>
    </row>
    <row r="48688">
      <c r="D48688" s="10"/>
      <c r="E48688" s="10"/>
      <c r="G48688" s="81"/>
      <c r="AU48688" s="25"/>
    </row>
    <row r="48689">
      <c r="D48689" s="10"/>
      <c r="E48689" s="10"/>
      <c r="G48689" s="81"/>
      <c r="AU48689" s="25"/>
    </row>
    <row r="48690">
      <c r="D48690" s="10"/>
      <c r="E48690" s="10"/>
      <c r="G48690" s="81"/>
      <c r="AU48690" s="25"/>
    </row>
    <row r="48691">
      <c r="D48691" s="10"/>
      <c r="E48691" s="10"/>
      <c r="G48691" s="81"/>
      <c r="AU48691" s="25"/>
    </row>
    <row r="48692">
      <c r="D48692" s="10"/>
      <c r="E48692" s="10"/>
      <c r="G48692" s="81"/>
      <c r="AU48692" s="25"/>
    </row>
    <row r="48693">
      <c r="D48693" s="10"/>
      <c r="E48693" s="10"/>
      <c r="G48693" s="81"/>
      <c r="AU48693" s="25"/>
    </row>
    <row r="48694">
      <c r="D48694" s="10"/>
      <c r="E48694" s="10"/>
      <c r="G48694" s="81"/>
      <c r="AU48694" s="25"/>
    </row>
    <row r="48695">
      <c r="D48695" s="10"/>
      <c r="E48695" s="10"/>
      <c r="G48695" s="81"/>
      <c r="AU48695" s="25"/>
    </row>
    <row r="48696">
      <c r="D48696" s="10"/>
      <c r="E48696" s="10"/>
      <c r="G48696" s="81"/>
      <c r="AU48696" s="25"/>
    </row>
    <row r="48697">
      <c r="D48697" s="10"/>
      <c r="E48697" s="10"/>
      <c r="G48697" s="81"/>
      <c r="AU48697" s="25"/>
    </row>
    <row r="48698">
      <c r="D48698" s="10"/>
      <c r="E48698" s="10"/>
      <c r="G48698" s="81"/>
      <c r="AU48698" s="25"/>
    </row>
    <row r="48699">
      <c r="D48699" s="10"/>
      <c r="E48699" s="10"/>
      <c r="G48699" s="81"/>
      <c r="AU48699" s="25"/>
    </row>
    <row r="48700">
      <c r="D48700" s="10"/>
      <c r="E48700" s="10"/>
      <c r="G48700" s="81"/>
      <c r="AU48700" s="25"/>
    </row>
    <row r="48701">
      <c r="D48701" s="10"/>
      <c r="E48701" s="10"/>
      <c r="G48701" s="81"/>
      <c r="AU48701" s="25"/>
    </row>
    <row r="48702">
      <c r="D48702" s="10"/>
      <c r="E48702" s="10"/>
      <c r="G48702" s="81"/>
      <c r="AU48702" s="25"/>
    </row>
    <row r="48703">
      <c r="D48703" s="10"/>
      <c r="E48703" s="10"/>
      <c r="G48703" s="81"/>
      <c r="AU48703" s="25"/>
    </row>
    <row r="48704">
      <c r="D48704" s="10"/>
      <c r="E48704" s="10"/>
      <c r="G48704" s="81"/>
      <c r="AU48704" s="25"/>
    </row>
    <row r="48705">
      <c r="D48705" s="10"/>
      <c r="E48705" s="10"/>
      <c r="G48705" s="81"/>
      <c r="AU48705" s="25"/>
    </row>
    <row r="48706">
      <c r="D48706" s="10"/>
      <c r="E48706" s="10"/>
      <c r="G48706" s="81"/>
      <c r="AU48706" s="25"/>
    </row>
    <row r="48707">
      <c r="D48707" s="10"/>
      <c r="E48707" s="10"/>
      <c r="G48707" s="81"/>
      <c r="AU48707" s="25"/>
    </row>
    <row r="48708">
      <c r="D48708" s="10"/>
      <c r="E48708" s="10"/>
      <c r="G48708" s="81"/>
      <c r="AU48708" s="25"/>
    </row>
    <row r="48709">
      <c r="D48709" s="10"/>
      <c r="E48709" s="10"/>
      <c r="G48709" s="81"/>
      <c r="AU48709" s="25"/>
    </row>
    <row r="48710">
      <c r="D48710" s="10"/>
      <c r="E48710" s="10"/>
      <c r="G48710" s="81"/>
      <c r="AU48710" s="25"/>
    </row>
    <row r="48711">
      <c r="D48711" s="10"/>
      <c r="E48711" s="10"/>
      <c r="G48711" s="81"/>
      <c r="AU48711" s="25"/>
    </row>
    <row r="48712">
      <c r="D48712" s="10"/>
      <c r="E48712" s="10"/>
      <c r="G48712" s="81"/>
      <c r="AU48712" s="25"/>
    </row>
    <row r="48713">
      <c r="D48713" s="10"/>
      <c r="E48713" s="10"/>
      <c r="G48713" s="81"/>
      <c r="AU48713" s="25"/>
    </row>
    <row r="48714">
      <c r="D48714" s="10"/>
      <c r="E48714" s="10"/>
      <c r="G48714" s="81"/>
      <c r="AU48714" s="25"/>
    </row>
    <row r="48715">
      <c r="D48715" s="10"/>
      <c r="E48715" s="10"/>
      <c r="G48715" s="81"/>
      <c r="AU48715" s="25"/>
    </row>
    <row r="48716">
      <c r="D48716" s="10"/>
      <c r="E48716" s="10"/>
      <c r="G48716" s="81"/>
      <c r="AU48716" s="25"/>
    </row>
    <row r="48717">
      <c r="D48717" s="10"/>
      <c r="E48717" s="10"/>
      <c r="G48717" s="81"/>
      <c r="AU48717" s="25"/>
    </row>
    <row r="48718">
      <c r="D48718" s="10"/>
      <c r="E48718" s="10"/>
      <c r="G48718" s="81"/>
      <c r="AU48718" s="25"/>
    </row>
    <row r="48719">
      <c r="D48719" s="10"/>
      <c r="E48719" s="10"/>
      <c r="G48719" s="81"/>
      <c r="AU48719" s="25"/>
    </row>
    <row r="48720">
      <c r="D48720" s="10"/>
      <c r="E48720" s="10"/>
      <c r="G48720" s="81"/>
      <c r="AU48720" s="25"/>
    </row>
    <row r="48721">
      <c r="D48721" s="10"/>
      <c r="E48721" s="10"/>
      <c r="G48721" s="81"/>
      <c r="AU48721" s="25"/>
    </row>
    <row r="48722">
      <c r="D48722" s="10"/>
      <c r="E48722" s="10"/>
      <c r="G48722" s="81"/>
      <c r="AU48722" s="25"/>
    </row>
    <row r="48723">
      <c r="D48723" s="10"/>
      <c r="E48723" s="10"/>
      <c r="G48723" s="81"/>
      <c r="AU48723" s="25"/>
    </row>
    <row r="48724">
      <c r="D48724" s="10"/>
      <c r="E48724" s="10"/>
      <c r="G48724" s="81"/>
      <c r="AU48724" s="25"/>
    </row>
    <row r="48725">
      <c r="D48725" s="10"/>
      <c r="E48725" s="10"/>
      <c r="G48725" s="81"/>
      <c r="AU48725" s="25"/>
    </row>
    <row r="48726">
      <c r="D48726" s="10"/>
      <c r="E48726" s="10"/>
      <c r="G48726" s="81"/>
      <c r="AU48726" s="25"/>
    </row>
    <row r="48727">
      <c r="D48727" s="10"/>
      <c r="E48727" s="10"/>
      <c r="G48727" s="81"/>
      <c r="AU48727" s="25"/>
    </row>
    <row r="48728">
      <c r="D48728" s="10"/>
      <c r="E48728" s="10"/>
      <c r="G48728" s="81"/>
      <c r="AU48728" s="25"/>
    </row>
    <row r="48729">
      <c r="D48729" s="10"/>
      <c r="E48729" s="10"/>
      <c r="G48729" s="81"/>
      <c r="AU48729" s="25"/>
    </row>
    <row r="48730">
      <c r="D48730" s="10"/>
      <c r="E48730" s="10"/>
      <c r="G48730" s="81"/>
      <c r="AU48730" s="25"/>
    </row>
    <row r="48731">
      <c r="D48731" s="10"/>
      <c r="E48731" s="10"/>
      <c r="G48731" s="81"/>
      <c r="AU48731" s="25"/>
    </row>
    <row r="48732">
      <c r="D48732" s="10"/>
      <c r="E48732" s="10"/>
      <c r="G48732" s="81"/>
      <c r="AU48732" s="25"/>
    </row>
    <row r="48733">
      <c r="D48733" s="10"/>
      <c r="E48733" s="10"/>
      <c r="G48733" s="81"/>
      <c r="AU48733" s="25"/>
    </row>
    <row r="48734">
      <c r="D48734" s="10"/>
      <c r="E48734" s="10"/>
      <c r="G48734" s="81"/>
      <c r="AU48734" s="25"/>
    </row>
    <row r="48735">
      <c r="D48735" s="10"/>
      <c r="E48735" s="10"/>
      <c r="G48735" s="81"/>
      <c r="AU48735" s="25"/>
    </row>
    <row r="48736">
      <c r="D48736" s="10"/>
      <c r="E48736" s="10"/>
      <c r="G48736" s="81"/>
      <c r="AU48736" s="25"/>
    </row>
    <row r="48737">
      <c r="D48737" s="10"/>
      <c r="E48737" s="10"/>
      <c r="G48737" s="81"/>
      <c r="AU48737" s="25"/>
    </row>
    <row r="48738">
      <c r="D48738" s="10"/>
      <c r="E48738" s="10"/>
      <c r="G48738" s="81"/>
      <c r="AU48738" s="25"/>
    </row>
    <row r="48739">
      <c r="D48739" s="10"/>
      <c r="E48739" s="10"/>
      <c r="G48739" s="81"/>
      <c r="AU48739" s="25"/>
    </row>
    <row r="48740">
      <c r="D48740" s="10"/>
      <c r="E48740" s="10"/>
      <c r="G48740" s="81"/>
      <c r="AU48740" s="25"/>
    </row>
    <row r="48741">
      <c r="D48741" s="10"/>
      <c r="E48741" s="10"/>
      <c r="G48741" s="81"/>
      <c r="AU48741" s="25"/>
    </row>
    <row r="48742">
      <c r="D48742" s="10"/>
      <c r="E48742" s="10"/>
      <c r="G48742" s="81"/>
      <c r="AU48742" s="25"/>
    </row>
    <row r="48743">
      <c r="D48743" s="10"/>
      <c r="E48743" s="10"/>
      <c r="G48743" s="81"/>
      <c r="AU48743" s="25"/>
    </row>
    <row r="48744">
      <c r="D48744" s="10"/>
      <c r="E48744" s="10"/>
      <c r="G48744" s="81"/>
      <c r="AU48744" s="25"/>
    </row>
    <row r="48745">
      <c r="D48745" s="10"/>
      <c r="E48745" s="10"/>
      <c r="G48745" s="81"/>
      <c r="AU48745" s="25"/>
    </row>
    <row r="48746">
      <c r="D48746" s="10"/>
      <c r="E48746" s="10"/>
      <c r="G48746" s="81"/>
      <c r="AU48746" s="25"/>
    </row>
    <row r="48747">
      <c r="D48747" s="10"/>
      <c r="E48747" s="10"/>
      <c r="G48747" s="81"/>
      <c r="AU48747" s="25"/>
    </row>
    <row r="48748">
      <c r="D48748" s="10"/>
      <c r="E48748" s="10"/>
      <c r="G48748" s="81"/>
      <c r="AU48748" s="25"/>
    </row>
    <row r="48749">
      <c r="D48749" s="10"/>
      <c r="E48749" s="10"/>
      <c r="G48749" s="81"/>
      <c r="AU48749" s="25"/>
    </row>
    <row r="48750">
      <c r="D48750" s="10"/>
      <c r="E48750" s="10"/>
      <c r="G48750" s="81"/>
      <c r="AU48750" s="25"/>
    </row>
    <row r="48751">
      <c r="D48751" s="10"/>
      <c r="E48751" s="10"/>
      <c r="G48751" s="81"/>
      <c r="AU48751" s="25"/>
    </row>
    <row r="48752">
      <c r="D48752" s="10"/>
      <c r="E48752" s="10"/>
      <c r="G48752" s="81"/>
      <c r="AU48752" s="25"/>
    </row>
    <row r="48753">
      <c r="D48753" s="10"/>
      <c r="E48753" s="10"/>
      <c r="G48753" s="81"/>
      <c r="AU48753" s="25"/>
    </row>
    <row r="48754">
      <c r="D48754" s="10"/>
      <c r="E48754" s="10"/>
      <c r="G48754" s="81"/>
      <c r="AU48754" s="25"/>
    </row>
    <row r="48755">
      <c r="D48755" s="10"/>
      <c r="E48755" s="10"/>
      <c r="G48755" s="81"/>
      <c r="AU48755" s="25"/>
    </row>
    <row r="48756">
      <c r="D48756" s="10"/>
      <c r="E48756" s="10"/>
      <c r="G48756" s="81"/>
      <c r="AU48756" s="25"/>
    </row>
    <row r="48757">
      <c r="D48757" s="10"/>
      <c r="E48757" s="10"/>
      <c r="G48757" s="81"/>
      <c r="AU48757" s="25"/>
    </row>
    <row r="48758">
      <c r="D48758" s="10"/>
      <c r="E48758" s="10"/>
      <c r="G48758" s="81"/>
      <c r="AU48758" s="25"/>
    </row>
    <row r="48759">
      <c r="D48759" s="10"/>
      <c r="E48759" s="10"/>
      <c r="G48759" s="81"/>
      <c r="AU48759" s="25"/>
    </row>
    <row r="48760">
      <c r="D48760" s="10"/>
      <c r="E48760" s="10"/>
      <c r="G48760" s="81"/>
      <c r="AU48760" s="25"/>
    </row>
    <row r="48761">
      <c r="D48761" s="10"/>
      <c r="E48761" s="10"/>
      <c r="G48761" s="81"/>
      <c r="AU48761" s="25"/>
    </row>
    <row r="48762">
      <c r="D48762" s="10"/>
      <c r="E48762" s="10"/>
      <c r="G48762" s="81"/>
      <c r="AU48762" s="25"/>
    </row>
    <row r="48763">
      <c r="D48763" s="10"/>
      <c r="E48763" s="10"/>
      <c r="G48763" s="81"/>
      <c r="AU48763" s="25"/>
    </row>
    <row r="48764">
      <c r="D48764" s="10"/>
      <c r="E48764" s="10"/>
      <c r="G48764" s="81"/>
      <c r="AU48764" s="25"/>
    </row>
    <row r="48765">
      <c r="D48765" s="10"/>
      <c r="E48765" s="10"/>
      <c r="G48765" s="81"/>
      <c r="AU48765" s="25"/>
    </row>
    <row r="48766">
      <c r="D48766" s="10"/>
      <c r="E48766" s="10"/>
      <c r="G48766" s="81"/>
      <c r="AU48766" s="25"/>
    </row>
    <row r="48767">
      <c r="D48767" s="10"/>
      <c r="E48767" s="10"/>
      <c r="G48767" s="81"/>
      <c r="AU48767" s="25"/>
    </row>
    <row r="48768">
      <c r="D48768" s="10"/>
      <c r="E48768" s="10"/>
      <c r="G48768" s="81"/>
      <c r="AU48768" s="25"/>
    </row>
    <row r="48769">
      <c r="D48769" s="10"/>
      <c r="E48769" s="10"/>
      <c r="G48769" s="81"/>
      <c r="AU48769" s="25"/>
    </row>
    <row r="48770">
      <c r="D48770" s="10"/>
      <c r="E48770" s="10"/>
      <c r="G48770" s="81"/>
      <c r="AU48770" s="25"/>
    </row>
    <row r="48771">
      <c r="D48771" s="10"/>
      <c r="E48771" s="10"/>
      <c r="G48771" s="81"/>
      <c r="AU48771" s="25"/>
    </row>
    <row r="48772">
      <c r="D48772" s="10"/>
      <c r="E48772" s="10"/>
      <c r="G48772" s="81"/>
      <c r="AU48772" s="25"/>
    </row>
    <row r="48773">
      <c r="D48773" s="10"/>
      <c r="E48773" s="10"/>
      <c r="G48773" s="81"/>
      <c r="AU48773" s="25"/>
    </row>
    <row r="48774">
      <c r="D48774" s="10"/>
      <c r="E48774" s="10"/>
      <c r="G48774" s="81"/>
      <c r="AU48774" s="25"/>
    </row>
    <row r="48775">
      <c r="D48775" s="10"/>
      <c r="E48775" s="10"/>
      <c r="G48775" s="81"/>
      <c r="AU48775" s="25"/>
    </row>
    <row r="48776">
      <c r="D48776" s="10"/>
      <c r="E48776" s="10"/>
      <c r="G48776" s="81"/>
      <c r="AU48776" s="25"/>
    </row>
    <row r="48777">
      <c r="D48777" s="10"/>
      <c r="E48777" s="10"/>
      <c r="G48777" s="81"/>
      <c r="AU48777" s="25"/>
    </row>
    <row r="48778">
      <c r="D48778" s="10"/>
      <c r="E48778" s="10"/>
      <c r="G48778" s="81"/>
      <c r="AU48778" s="25"/>
    </row>
    <row r="48779">
      <c r="D48779" s="10"/>
      <c r="E48779" s="10"/>
      <c r="G48779" s="81"/>
      <c r="AU48779" s="25"/>
    </row>
    <row r="48780">
      <c r="D48780" s="10"/>
      <c r="E48780" s="10"/>
      <c r="G48780" s="81"/>
      <c r="AU48780" s="25"/>
    </row>
    <row r="48781">
      <c r="D48781" s="10"/>
      <c r="E48781" s="10"/>
      <c r="G48781" s="81"/>
      <c r="AU48781" s="25"/>
    </row>
    <row r="48782">
      <c r="D48782" s="10"/>
      <c r="E48782" s="10"/>
      <c r="G48782" s="81"/>
      <c r="AU48782" s="25"/>
    </row>
    <row r="48783">
      <c r="D48783" s="10"/>
      <c r="E48783" s="10"/>
      <c r="G48783" s="81"/>
      <c r="AU48783" s="25"/>
    </row>
    <row r="48784">
      <c r="D48784" s="10"/>
      <c r="E48784" s="10"/>
      <c r="G48784" s="81"/>
      <c r="AU48784" s="25"/>
    </row>
    <row r="48785">
      <c r="D48785" s="10"/>
      <c r="E48785" s="10"/>
      <c r="G48785" s="81"/>
      <c r="AU48785" s="25"/>
    </row>
    <row r="48786">
      <c r="D48786" s="10"/>
      <c r="E48786" s="10"/>
      <c r="G48786" s="81"/>
      <c r="AU48786" s="25"/>
    </row>
    <row r="48787">
      <c r="D48787" s="10"/>
      <c r="E48787" s="10"/>
      <c r="G48787" s="81"/>
      <c r="AU48787" s="25"/>
    </row>
    <row r="48788">
      <c r="D48788" s="10"/>
      <c r="E48788" s="10"/>
      <c r="G48788" s="81"/>
      <c r="AU48788" s="25"/>
    </row>
    <row r="48789">
      <c r="D48789" s="10"/>
      <c r="E48789" s="10"/>
      <c r="G48789" s="81"/>
      <c r="AU48789" s="25"/>
    </row>
    <row r="48790">
      <c r="D48790" s="10"/>
      <c r="E48790" s="10"/>
      <c r="G48790" s="81"/>
      <c r="AU48790" s="25"/>
    </row>
    <row r="48791">
      <c r="D48791" s="10"/>
      <c r="E48791" s="10"/>
      <c r="G48791" s="81"/>
      <c r="AU48791" s="25"/>
    </row>
    <row r="48792">
      <c r="D48792" s="10"/>
      <c r="E48792" s="10"/>
      <c r="G48792" s="81"/>
      <c r="AU48792" s="25"/>
    </row>
    <row r="48793">
      <c r="D48793" s="10"/>
      <c r="E48793" s="10"/>
      <c r="G48793" s="81"/>
      <c r="AU48793" s="25"/>
    </row>
    <row r="48794">
      <c r="D48794" s="10"/>
      <c r="E48794" s="10"/>
      <c r="G48794" s="81"/>
      <c r="AU48794" s="25"/>
    </row>
    <row r="48795">
      <c r="D48795" s="10"/>
      <c r="E48795" s="10"/>
      <c r="G48795" s="81"/>
      <c r="AU48795" s="25"/>
    </row>
    <row r="48796">
      <c r="D48796" s="10"/>
      <c r="E48796" s="10"/>
      <c r="G48796" s="81"/>
      <c r="AU48796" s="25"/>
    </row>
    <row r="48797">
      <c r="D48797" s="10"/>
      <c r="E48797" s="10"/>
      <c r="G48797" s="81"/>
      <c r="AU48797" s="25"/>
    </row>
    <row r="48798">
      <c r="D48798" s="10"/>
      <c r="E48798" s="10"/>
      <c r="G48798" s="81"/>
      <c r="AU48798" s="25"/>
    </row>
    <row r="48799">
      <c r="D48799" s="10"/>
      <c r="E48799" s="10"/>
      <c r="G48799" s="81"/>
      <c r="AU48799" s="25"/>
    </row>
    <row r="48800">
      <c r="D48800" s="10"/>
      <c r="E48800" s="10"/>
      <c r="G48800" s="81"/>
      <c r="AU48800" s="25"/>
    </row>
    <row r="48801">
      <c r="D48801" s="10"/>
      <c r="E48801" s="10"/>
      <c r="G48801" s="81"/>
      <c r="AU48801" s="25"/>
    </row>
    <row r="48802">
      <c r="D48802" s="10"/>
      <c r="E48802" s="10"/>
      <c r="G48802" s="81"/>
      <c r="AU48802" s="25"/>
    </row>
    <row r="48803">
      <c r="D48803" s="10"/>
      <c r="E48803" s="10"/>
      <c r="G48803" s="81"/>
      <c r="AU48803" s="25"/>
    </row>
    <row r="48804">
      <c r="D48804" s="10"/>
      <c r="E48804" s="10"/>
      <c r="G48804" s="81"/>
      <c r="AU48804" s="25"/>
    </row>
    <row r="48805">
      <c r="D48805" s="10"/>
      <c r="E48805" s="10"/>
      <c r="G48805" s="81"/>
      <c r="AU48805" s="25"/>
    </row>
    <row r="48806">
      <c r="D48806" s="10"/>
      <c r="E48806" s="10"/>
      <c r="G48806" s="81"/>
      <c r="AU48806" s="25"/>
    </row>
    <row r="48807">
      <c r="D48807" s="10"/>
      <c r="E48807" s="10"/>
      <c r="G48807" s="81"/>
      <c r="AU48807" s="25"/>
    </row>
    <row r="48808">
      <c r="D48808" s="10"/>
      <c r="E48808" s="10"/>
      <c r="G48808" s="81"/>
      <c r="AU48808" s="25"/>
    </row>
    <row r="48809">
      <c r="D48809" s="10"/>
      <c r="E48809" s="10"/>
      <c r="G48809" s="81"/>
      <c r="AU48809" s="25"/>
    </row>
    <row r="48810">
      <c r="D48810" s="10"/>
      <c r="E48810" s="10"/>
      <c r="G48810" s="81"/>
      <c r="AU48810" s="25"/>
    </row>
    <row r="48811">
      <c r="D48811" s="10"/>
      <c r="E48811" s="10"/>
      <c r="G48811" s="81"/>
      <c r="AU48811" s="25"/>
    </row>
    <row r="48812">
      <c r="D48812" s="10"/>
      <c r="E48812" s="10"/>
      <c r="G48812" s="81"/>
      <c r="AU48812" s="25"/>
    </row>
    <row r="48813">
      <c r="D48813" s="10"/>
      <c r="E48813" s="10"/>
      <c r="G48813" s="81"/>
      <c r="AU48813" s="25"/>
    </row>
    <row r="48814">
      <c r="D48814" s="10"/>
      <c r="E48814" s="10"/>
      <c r="G48814" s="81"/>
      <c r="AU48814" s="25"/>
    </row>
    <row r="48815">
      <c r="D48815" s="10"/>
      <c r="E48815" s="10"/>
      <c r="G48815" s="81"/>
      <c r="AU48815" s="25"/>
    </row>
    <row r="48816">
      <c r="D48816" s="10"/>
      <c r="E48816" s="10"/>
      <c r="G48816" s="81"/>
      <c r="AU48816" s="25"/>
    </row>
    <row r="48817">
      <c r="D48817" s="10"/>
      <c r="E48817" s="10"/>
      <c r="G48817" s="81"/>
      <c r="AU48817" s="25"/>
    </row>
    <row r="48818">
      <c r="D48818" s="10"/>
      <c r="E48818" s="10"/>
      <c r="G48818" s="81"/>
      <c r="AU48818" s="25"/>
    </row>
    <row r="48819">
      <c r="D48819" s="10"/>
      <c r="E48819" s="10"/>
      <c r="G48819" s="81"/>
      <c r="AU48819" s="25"/>
    </row>
    <row r="48820">
      <c r="D48820" s="10"/>
      <c r="E48820" s="10"/>
      <c r="G48820" s="81"/>
      <c r="AU48820" s="25"/>
    </row>
    <row r="48821">
      <c r="D48821" s="10"/>
      <c r="E48821" s="10"/>
      <c r="G48821" s="81"/>
      <c r="AU48821" s="25"/>
    </row>
    <row r="48822">
      <c r="D48822" s="10"/>
      <c r="E48822" s="10"/>
      <c r="G48822" s="81"/>
      <c r="AU48822" s="25"/>
    </row>
    <row r="48823">
      <c r="D48823" s="10"/>
      <c r="E48823" s="10"/>
      <c r="G48823" s="81"/>
      <c r="AU48823" s="25"/>
    </row>
    <row r="48824">
      <c r="D48824" s="10"/>
      <c r="E48824" s="10"/>
      <c r="G48824" s="81"/>
      <c r="AU48824" s="25"/>
    </row>
    <row r="48825">
      <c r="D48825" s="10"/>
      <c r="E48825" s="10"/>
      <c r="G48825" s="81"/>
      <c r="AU48825" s="25"/>
    </row>
    <row r="48826">
      <c r="D48826" s="10"/>
      <c r="E48826" s="10"/>
      <c r="G48826" s="81"/>
      <c r="AU48826" s="25"/>
    </row>
    <row r="48827">
      <c r="D48827" s="10"/>
      <c r="E48827" s="10"/>
      <c r="G48827" s="81"/>
      <c r="AU48827" s="25"/>
    </row>
    <row r="48828">
      <c r="D48828" s="10"/>
      <c r="E48828" s="10"/>
      <c r="G48828" s="81"/>
      <c r="AU48828" s="25"/>
    </row>
    <row r="48829">
      <c r="D48829" s="10"/>
      <c r="E48829" s="10"/>
      <c r="G48829" s="81"/>
      <c r="AU48829" s="25"/>
    </row>
    <row r="48830">
      <c r="D48830" s="10"/>
      <c r="E48830" s="10"/>
      <c r="G48830" s="81"/>
      <c r="AU48830" s="25"/>
    </row>
    <row r="48831">
      <c r="D48831" s="10"/>
      <c r="E48831" s="10"/>
      <c r="G48831" s="81"/>
      <c r="AU48831" s="25"/>
    </row>
    <row r="48832">
      <c r="D48832" s="10"/>
      <c r="E48832" s="10"/>
      <c r="G48832" s="81"/>
      <c r="AU48832" s="25"/>
    </row>
    <row r="48833">
      <c r="D48833" s="10"/>
      <c r="E48833" s="10"/>
      <c r="G48833" s="81"/>
      <c r="AU48833" s="25"/>
    </row>
    <row r="48834">
      <c r="D48834" s="10"/>
      <c r="E48834" s="10"/>
      <c r="G48834" s="81"/>
      <c r="AU48834" s="25"/>
    </row>
    <row r="48835">
      <c r="D48835" s="10"/>
      <c r="E48835" s="10"/>
      <c r="G48835" s="81"/>
      <c r="AU48835" s="25"/>
    </row>
    <row r="48836">
      <c r="D48836" s="10"/>
      <c r="E48836" s="10"/>
      <c r="G48836" s="81"/>
      <c r="AU48836" s="25"/>
    </row>
    <row r="48837">
      <c r="D48837" s="10"/>
      <c r="E48837" s="10"/>
      <c r="G48837" s="81"/>
      <c r="AU48837" s="25"/>
    </row>
    <row r="48838">
      <c r="D48838" s="10"/>
      <c r="E48838" s="10"/>
      <c r="G48838" s="81"/>
      <c r="AU48838" s="25"/>
    </row>
    <row r="48839">
      <c r="D48839" s="10"/>
      <c r="E48839" s="10"/>
      <c r="G48839" s="81"/>
      <c r="AU48839" s="25"/>
    </row>
    <row r="48840">
      <c r="D48840" s="10"/>
      <c r="E48840" s="10"/>
      <c r="G48840" s="81"/>
      <c r="AU48840" s="25"/>
    </row>
    <row r="48841">
      <c r="D48841" s="10"/>
      <c r="E48841" s="10"/>
      <c r="G48841" s="81"/>
      <c r="AU48841" s="25"/>
    </row>
    <row r="48842">
      <c r="D48842" s="10"/>
      <c r="E48842" s="10"/>
      <c r="G48842" s="81"/>
      <c r="AU48842" s="25"/>
    </row>
    <row r="48843">
      <c r="D48843" s="10"/>
      <c r="E48843" s="10"/>
      <c r="G48843" s="81"/>
      <c r="AU48843" s="25"/>
    </row>
    <row r="48844">
      <c r="D48844" s="10"/>
      <c r="E48844" s="10"/>
      <c r="G48844" s="81"/>
      <c r="AU48844" s="25"/>
    </row>
    <row r="48845">
      <c r="D48845" s="10"/>
      <c r="E48845" s="10"/>
      <c r="G48845" s="81"/>
      <c r="AU48845" s="25"/>
    </row>
    <row r="48846">
      <c r="D48846" s="10"/>
      <c r="E48846" s="10"/>
      <c r="G48846" s="81"/>
      <c r="AU48846" s="25"/>
    </row>
    <row r="48847">
      <c r="D48847" s="10"/>
      <c r="E48847" s="10"/>
      <c r="G48847" s="81"/>
      <c r="AU48847" s="25"/>
    </row>
    <row r="48848">
      <c r="D48848" s="10"/>
      <c r="E48848" s="10"/>
      <c r="G48848" s="81"/>
      <c r="AU48848" s="25"/>
    </row>
    <row r="48849">
      <c r="D48849" s="10"/>
      <c r="E48849" s="10"/>
      <c r="G48849" s="81"/>
      <c r="AU48849" s="25"/>
    </row>
    <row r="48850">
      <c r="D48850" s="10"/>
      <c r="E48850" s="10"/>
      <c r="G48850" s="81"/>
      <c r="AU48850" s="25"/>
    </row>
    <row r="48851">
      <c r="D48851" s="10"/>
      <c r="E48851" s="10"/>
      <c r="G48851" s="81"/>
      <c r="AU48851" s="25"/>
    </row>
    <row r="48852">
      <c r="D48852" s="10"/>
      <c r="E48852" s="10"/>
      <c r="G48852" s="81"/>
      <c r="AU48852" s="25"/>
    </row>
    <row r="48853">
      <c r="D48853" s="10"/>
      <c r="E48853" s="10"/>
      <c r="G48853" s="81"/>
      <c r="AU48853" s="25"/>
    </row>
    <row r="48854">
      <c r="D48854" s="10"/>
      <c r="E48854" s="10"/>
      <c r="G48854" s="81"/>
      <c r="AU48854" s="25"/>
    </row>
    <row r="48855">
      <c r="D48855" s="10"/>
      <c r="E48855" s="10"/>
      <c r="G48855" s="81"/>
      <c r="AU48855" s="25"/>
    </row>
    <row r="48856">
      <c r="D48856" s="10"/>
      <c r="E48856" s="10"/>
      <c r="G48856" s="81"/>
      <c r="AU48856" s="25"/>
    </row>
    <row r="48857">
      <c r="D48857" s="10"/>
      <c r="E48857" s="10"/>
      <c r="G48857" s="81"/>
      <c r="AU48857" s="25"/>
    </row>
    <row r="48858">
      <c r="D48858" s="10"/>
      <c r="E48858" s="10"/>
      <c r="G48858" s="81"/>
      <c r="AU48858" s="25"/>
    </row>
    <row r="48859">
      <c r="D48859" s="10"/>
      <c r="E48859" s="10"/>
      <c r="G48859" s="81"/>
      <c r="AU48859" s="25"/>
    </row>
    <row r="48860">
      <c r="D48860" s="10"/>
      <c r="E48860" s="10"/>
      <c r="G48860" s="81"/>
      <c r="AU48860" s="25"/>
    </row>
    <row r="48861">
      <c r="D48861" s="10"/>
      <c r="E48861" s="10"/>
      <c r="G48861" s="81"/>
      <c r="AU48861" s="25"/>
    </row>
    <row r="48862">
      <c r="D48862" s="10"/>
      <c r="E48862" s="10"/>
      <c r="G48862" s="81"/>
      <c r="AU48862" s="25"/>
    </row>
    <row r="48863">
      <c r="D48863" s="10"/>
      <c r="E48863" s="10"/>
      <c r="G48863" s="81"/>
      <c r="AU48863" s="25"/>
    </row>
    <row r="48864">
      <c r="D48864" s="10"/>
      <c r="E48864" s="10"/>
      <c r="G48864" s="81"/>
      <c r="AU48864" s="25"/>
    </row>
    <row r="48865">
      <c r="D48865" s="10"/>
      <c r="E48865" s="10"/>
      <c r="G48865" s="81"/>
      <c r="AU48865" s="25"/>
    </row>
    <row r="48866">
      <c r="D48866" s="10"/>
      <c r="E48866" s="10"/>
      <c r="G48866" s="81"/>
      <c r="AU48866" s="25"/>
    </row>
    <row r="48867">
      <c r="D48867" s="10"/>
      <c r="E48867" s="10"/>
      <c r="G48867" s="81"/>
      <c r="AU48867" s="25"/>
    </row>
    <row r="48868">
      <c r="D48868" s="10"/>
      <c r="E48868" s="10"/>
      <c r="G48868" s="81"/>
      <c r="AU48868" s="25"/>
    </row>
    <row r="48869">
      <c r="D48869" s="10"/>
      <c r="E48869" s="10"/>
      <c r="G48869" s="81"/>
      <c r="AU48869" s="25"/>
    </row>
    <row r="48870">
      <c r="D48870" s="10"/>
      <c r="E48870" s="10"/>
      <c r="G48870" s="81"/>
      <c r="AU48870" s="25"/>
    </row>
    <row r="48871">
      <c r="D48871" s="10"/>
      <c r="E48871" s="10"/>
      <c r="G48871" s="81"/>
      <c r="AU48871" s="25"/>
    </row>
    <row r="48872">
      <c r="D48872" s="10"/>
      <c r="E48872" s="10"/>
      <c r="G48872" s="81"/>
      <c r="AU48872" s="25"/>
    </row>
    <row r="48873">
      <c r="D48873" s="10"/>
      <c r="E48873" s="10"/>
      <c r="G48873" s="81"/>
      <c r="AU48873" s="25"/>
    </row>
    <row r="48874">
      <c r="D48874" s="10"/>
      <c r="E48874" s="10"/>
      <c r="G48874" s="81"/>
      <c r="AU48874" s="25"/>
    </row>
    <row r="48875">
      <c r="D48875" s="10"/>
      <c r="E48875" s="10"/>
      <c r="G48875" s="81"/>
      <c r="AU48875" s="25"/>
    </row>
    <row r="48876">
      <c r="D48876" s="10"/>
      <c r="E48876" s="10"/>
      <c r="G48876" s="81"/>
      <c r="AU48876" s="25"/>
    </row>
    <row r="48877">
      <c r="D48877" s="10"/>
      <c r="E48877" s="10"/>
      <c r="G48877" s="81"/>
      <c r="AU48877" s="25"/>
    </row>
    <row r="48878">
      <c r="D48878" s="10"/>
      <c r="E48878" s="10"/>
      <c r="G48878" s="81"/>
      <c r="AU48878" s="25"/>
    </row>
    <row r="48879">
      <c r="D48879" s="10"/>
      <c r="E48879" s="10"/>
      <c r="G48879" s="81"/>
      <c r="AU48879" s="25"/>
    </row>
    <row r="48880">
      <c r="D48880" s="10"/>
      <c r="E48880" s="10"/>
      <c r="G48880" s="81"/>
      <c r="AU48880" s="25"/>
    </row>
    <row r="48881">
      <c r="D48881" s="10"/>
      <c r="E48881" s="10"/>
      <c r="G48881" s="81"/>
      <c r="AU48881" s="25"/>
    </row>
    <row r="48882">
      <c r="D48882" s="10"/>
      <c r="E48882" s="10"/>
      <c r="G48882" s="81"/>
      <c r="AU48882" s="25"/>
    </row>
    <row r="48883">
      <c r="D48883" s="10"/>
      <c r="E48883" s="10"/>
      <c r="G48883" s="81"/>
      <c r="AU48883" s="25"/>
    </row>
    <row r="48884">
      <c r="D48884" s="10"/>
      <c r="E48884" s="10"/>
      <c r="G48884" s="81"/>
      <c r="AU48884" s="25"/>
    </row>
    <row r="48885">
      <c r="D48885" s="10"/>
      <c r="E48885" s="10"/>
      <c r="G48885" s="81"/>
      <c r="AU48885" s="25"/>
    </row>
    <row r="48886">
      <c r="D48886" s="10"/>
      <c r="E48886" s="10"/>
      <c r="G48886" s="81"/>
      <c r="AU48886" s="25"/>
    </row>
    <row r="48887">
      <c r="D48887" s="10"/>
      <c r="E48887" s="10"/>
      <c r="G48887" s="81"/>
      <c r="AU48887" s="25"/>
    </row>
    <row r="48888">
      <c r="D48888" s="10"/>
      <c r="E48888" s="10"/>
      <c r="G48888" s="81"/>
      <c r="AU48888" s="25"/>
    </row>
    <row r="48889">
      <c r="D48889" s="10"/>
      <c r="E48889" s="10"/>
      <c r="G48889" s="81"/>
      <c r="AU48889" s="25"/>
    </row>
    <row r="48890">
      <c r="D48890" s="10"/>
      <c r="E48890" s="10"/>
      <c r="G48890" s="81"/>
      <c r="AU48890" s="25"/>
    </row>
    <row r="48891">
      <c r="D48891" s="10"/>
      <c r="E48891" s="10"/>
      <c r="G48891" s="81"/>
      <c r="AU48891" s="25"/>
    </row>
    <row r="48892">
      <c r="D48892" s="10"/>
      <c r="E48892" s="10"/>
      <c r="G48892" s="81"/>
      <c r="AU48892" s="25"/>
    </row>
    <row r="48893">
      <c r="D48893" s="10"/>
      <c r="E48893" s="10"/>
      <c r="G48893" s="81"/>
      <c r="AU48893" s="25"/>
    </row>
    <row r="48894">
      <c r="D48894" s="10"/>
      <c r="E48894" s="10"/>
      <c r="G48894" s="81"/>
      <c r="AU48894" s="25"/>
    </row>
    <row r="48895">
      <c r="D48895" s="10"/>
      <c r="E48895" s="10"/>
      <c r="G48895" s="81"/>
      <c r="AU48895" s="25"/>
    </row>
    <row r="48896">
      <c r="D48896" s="10"/>
      <c r="E48896" s="10"/>
      <c r="G48896" s="81"/>
      <c r="AU48896" s="25"/>
    </row>
    <row r="48897">
      <c r="D48897" s="10"/>
      <c r="E48897" s="10"/>
      <c r="G48897" s="81"/>
      <c r="AU48897" s="25"/>
    </row>
    <row r="48898">
      <c r="D48898" s="10"/>
      <c r="E48898" s="10"/>
      <c r="G48898" s="81"/>
      <c r="AU48898" s="25"/>
    </row>
    <row r="48899">
      <c r="D48899" s="10"/>
      <c r="E48899" s="10"/>
      <c r="G48899" s="81"/>
      <c r="AU48899" s="25"/>
    </row>
    <row r="48900">
      <c r="D48900" s="10"/>
      <c r="E48900" s="10"/>
      <c r="G48900" s="81"/>
      <c r="AU48900" s="25"/>
    </row>
    <row r="48901">
      <c r="D48901" s="10"/>
      <c r="E48901" s="10"/>
      <c r="G48901" s="81"/>
      <c r="AU48901" s="25"/>
    </row>
    <row r="48902">
      <c r="D48902" s="10"/>
      <c r="E48902" s="10"/>
      <c r="G48902" s="81"/>
      <c r="AU48902" s="25"/>
    </row>
    <row r="48903">
      <c r="D48903" s="10"/>
      <c r="E48903" s="10"/>
      <c r="G48903" s="81"/>
      <c r="AU48903" s="25"/>
    </row>
    <row r="48904">
      <c r="D48904" s="10"/>
      <c r="E48904" s="10"/>
      <c r="G48904" s="81"/>
      <c r="AU48904" s="25"/>
    </row>
    <row r="48905">
      <c r="D48905" s="10"/>
      <c r="E48905" s="10"/>
      <c r="G48905" s="81"/>
      <c r="AU48905" s="25"/>
    </row>
    <row r="48906">
      <c r="D48906" s="10"/>
      <c r="E48906" s="10"/>
      <c r="G48906" s="81"/>
      <c r="AU48906" s="25"/>
    </row>
    <row r="48907">
      <c r="D48907" s="10"/>
      <c r="E48907" s="10"/>
      <c r="G48907" s="81"/>
      <c r="AU48907" s="25"/>
    </row>
    <row r="48908">
      <c r="D48908" s="10"/>
      <c r="E48908" s="10"/>
      <c r="G48908" s="81"/>
      <c r="AU48908" s="25"/>
    </row>
    <row r="48909">
      <c r="D48909" s="10"/>
      <c r="E48909" s="10"/>
      <c r="G48909" s="81"/>
      <c r="AU48909" s="25"/>
    </row>
    <row r="48910">
      <c r="D48910" s="10"/>
      <c r="E48910" s="10"/>
      <c r="G48910" s="81"/>
      <c r="AU48910" s="25"/>
    </row>
    <row r="48911">
      <c r="D48911" s="10"/>
      <c r="E48911" s="10"/>
      <c r="G48911" s="81"/>
      <c r="AU48911" s="25"/>
    </row>
    <row r="48912">
      <c r="D48912" s="10"/>
      <c r="E48912" s="10"/>
      <c r="G48912" s="81"/>
      <c r="AU48912" s="25"/>
    </row>
    <row r="48913">
      <c r="D48913" s="10"/>
      <c r="E48913" s="10"/>
      <c r="G48913" s="81"/>
      <c r="AU48913" s="25"/>
    </row>
    <row r="48914">
      <c r="D48914" s="10"/>
      <c r="E48914" s="10"/>
      <c r="G48914" s="81"/>
      <c r="AU48914" s="25"/>
    </row>
    <row r="48915">
      <c r="D48915" s="10"/>
      <c r="E48915" s="10"/>
      <c r="G48915" s="81"/>
      <c r="AU48915" s="25"/>
    </row>
    <row r="48916">
      <c r="D48916" s="10"/>
      <c r="E48916" s="10"/>
      <c r="G48916" s="81"/>
      <c r="AU48916" s="25"/>
    </row>
    <row r="48917">
      <c r="D48917" s="10"/>
      <c r="E48917" s="10"/>
      <c r="G48917" s="81"/>
      <c r="AU48917" s="25"/>
    </row>
    <row r="48918">
      <c r="D48918" s="10"/>
      <c r="E48918" s="10"/>
      <c r="G48918" s="81"/>
      <c r="AU48918" s="25"/>
    </row>
    <row r="48919">
      <c r="D48919" s="10"/>
      <c r="E48919" s="10"/>
      <c r="G48919" s="81"/>
      <c r="AU48919" s="25"/>
    </row>
    <row r="48920">
      <c r="D48920" s="10"/>
      <c r="E48920" s="10"/>
      <c r="G48920" s="81"/>
      <c r="AU48920" s="25"/>
    </row>
    <row r="48921">
      <c r="D48921" s="10"/>
      <c r="E48921" s="10"/>
      <c r="G48921" s="81"/>
      <c r="AU48921" s="25"/>
    </row>
    <row r="48922">
      <c r="D48922" s="10"/>
      <c r="E48922" s="10"/>
      <c r="G48922" s="81"/>
      <c r="AU48922" s="25"/>
    </row>
    <row r="48923">
      <c r="D48923" s="10"/>
      <c r="E48923" s="10"/>
      <c r="G48923" s="81"/>
      <c r="AU48923" s="25"/>
    </row>
    <row r="48924">
      <c r="D48924" s="10"/>
      <c r="E48924" s="10"/>
      <c r="G48924" s="81"/>
      <c r="AU48924" s="25"/>
    </row>
    <row r="48925">
      <c r="D48925" s="10"/>
      <c r="E48925" s="10"/>
      <c r="G48925" s="81"/>
      <c r="AU48925" s="25"/>
    </row>
    <row r="48926">
      <c r="D48926" s="10"/>
      <c r="E48926" s="10"/>
      <c r="G48926" s="81"/>
      <c r="AU48926" s="25"/>
    </row>
    <row r="48927">
      <c r="D48927" s="10"/>
      <c r="E48927" s="10"/>
      <c r="G48927" s="81"/>
      <c r="AU48927" s="25"/>
    </row>
    <row r="48928">
      <c r="D48928" s="10"/>
      <c r="E48928" s="10"/>
      <c r="G48928" s="81"/>
      <c r="AU48928" s="25"/>
    </row>
    <row r="48929">
      <c r="D48929" s="10"/>
      <c r="E48929" s="10"/>
      <c r="G48929" s="81"/>
      <c r="AU48929" s="25"/>
    </row>
    <row r="48930">
      <c r="D48930" s="10"/>
      <c r="E48930" s="10"/>
      <c r="G48930" s="81"/>
      <c r="AU48930" s="25"/>
    </row>
    <row r="48931">
      <c r="D48931" s="10"/>
      <c r="E48931" s="10"/>
      <c r="G48931" s="81"/>
      <c r="AU48931" s="25"/>
    </row>
    <row r="48932">
      <c r="D48932" s="10"/>
      <c r="E48932" s="10"/>
      <c r="G48932" s="81"/>
      <c r="AU48932" s="25"/>
    </row>
    <row r="48933">
      <c r="D48933" s="10"/>
      <c r="E48933" s="10"/>
      <c r="G48933" s="81"/>
      <c r="AU48933" s="25"/>
    </row>
    <row r="48934">
      <c r="D48934" s="10"/>
      <c r="E48934" s="10"/>
      <c r="G48934" s="81"/>
      <c r="AU48934" s="25"/>
    </row>
    <row r="48935">
      <c r="D48935" s="10"/>
      <c r="E48935" s="10"/>
      <c r="G48935" s="81"/>
      <c r="AU48935" s="25"/>
    </row>
    <row r="48936">
      <c r="D48936" s="10"/>
      <c r="E48936" s="10"/>
      <c r="G48936" s="81"/>
      <c r="AU48936" s="25"/>
    </row>
    <row r="48937">
      <c r="D48937" s="10"/>
      <c r="E48937" s="10"/>
      <c r="G48937" s="81"/>
      <c r="AU48937" s="25"/>
    </row>
    <row r="48938">
      <c r="D48938" s="10"/>
      <c r="E48938" s="10"/>
      <c r="G48938" s="81"/>
      <c r="AU48938" s="25"/>
    </row>
    <row r="48939">
      <c r="D48939" s="10"/>
      <c r="E48939" s="10"/>
      <c r="G48939" s="81"/>
      <c r="AU48939" s="25"/>
    </row>
    <row r="48940">
      <c r="D48940" s="10"/>
      <c r="E48940" s="10"/>
      <c r="G48940" s="81"/>
      <c r="AU48940" s="25"/>
    </row>
    <row r="48941">
      <c r="D48941" s="10"/>
      <c r="E48941" s="10"/>
      <c r="G48941" s="81"/>
      <c r="AU48941" s="25"/>
    </row>
    <row r="48942">
      <c r="D48942" s="10"/>
      <c r="E48942" s="10"/>
      <c r="G48942" s="81"/>
      <c r="AU48942" s="25"/>
    </row>
    <row r="48943">
      <c r="D48943" s="10"/>
      <c r="E48943" s="10"/>
      <c r="G48943" s="81"/>
      <c r="AU48943" s="25"/>
    </row>
    <row r="48944">
      <c r="D48944" s="10"/>
      <c r="E48944" s="10"/>
      <c r="G48944" s="81"/>
      <c r="AU48944" s="25"/>
    </row>
    <row r="48945">
      <c r="D48945" s="10"/>
      <c r="E48945" s="10"/>
      <c r="G48945" s="81"/>
      <c r="AU48945" s="25"/>
    </row>
    <row r="48946">
      <c r="D48946" s="10"/>
      <c r="E48946" s="10"/>
      <c r="G48946" s="81"/>
      <c r="AU48946" s="25"/>
    </row>
    <row r="48947">
      <c r="D48947" s="10"/>
      <c r="E48947" s="10"/>
      <c r="G48947" s="81"/>
      <c r="AU48947" s="25"/>
    </row>
    <row r="48948">
      <c r="D48948" s="10"/>
      <c r="E48948" s="10"/>
      <c r="G48948" s="81"/>
      <c r="AU48948" s="25"/>
    </row>
    <row r="48949">
      <c r="D48949" s="10"/>
      <c r="E48949" s="10"/>
      <c r="G48949" s="81"/>
      <c r="AU48949" s="25"/>
    </row>
    <row r="48950">
      <c r="D48950" s="10"/>
      <c r="E48950" s="10"/>
      <c r="G48950" s="81"/>
      <c r="AU48950" s="25"/>
    </row>
    <row r="48951">
      <c r="D48951" s="10"/>
      <c r="E48951" s="10"/>
      <c r="G48951" s="81"/>
      <c r="AU48951" s="25"/>
    </row>
    <row r="48952">
      <c r="D48952" s="10"/>
      <c r="E48952" s="10"/>
      <c r="G48952" s="81"/>
      <c r="AU48952" s="25"/>
    </row>
    <row r="48953">
      <c r="D48953" s="10"/>
      <c r="E48953" s="10"/>
      <c r="G48953" s="81"/>
      <c r="AU48953" s="25"/>
    </row>
    <row r="48954">
      <c r="D48954" s="10"/>
      <c r="E48954" s="10"/>
      <c r="G48954" s="81"/>
      <c r="AU48954" s="25"/>
    </row>
    <row r="48955">
      <c r="D48955" s="10"/>
      <c r="E48955" s="10"/>
      <c r="G48955" s="81"/>
      <c r="AU48955" s="25"/>
    </row>
    <row r="48956">
      <c r="D48956" s="10"/>
      <c r="E48956" s="10"/>
      <c r="G48956" s="81"/>
      <c r="AU48956" s="25"/>
    </row>
    <row r="48957">
      <c r="D48957" s="10"/>
      <c r="E48957" s="10"/>
      <c r="G48957" s="81"/>
      <c r="AU48957" s="25"/>
    </row>
    <row r="48958">
      <c r="D48958" s="10"/>
      <c r="E48958" s="10"/>
      <c r="G48958" s="81"/>
      <c r="AU48958" s="25"/>
    </row>
    <row r="48959">
      <c r="D48959" s="10"/>
      <c r="E48959" s="10"/>
      <c r="G48959" s="81"/>
      <c r="AU48959" s="25"/>
    </row>
    <row r="48960">
      <c r="D48960" s="10"/>
      <c r="E48960" s="10"/>
      <c r="G48960" s="81"/>
      <c r="AU48960" s="25"/>
    </row>
    <row r="48961">
      <c r="D48961" s="10"/>
      <c r="E48961" s="10"/>
      <c r="G48961" s="81"/>
      <c r="AU48961" s="25"/>
    </row>
    <row r="48962">
      <c r="D48962" s="10"/>
      <c r="E48962" s="10"/>
      <c r="G48962" s="81"/>
      <c r="AU48962" s="25"/>
    </row>
    <row r="48963">
      <c r="D48963" s="10"/>
      <c r="E48963" s="10"/>
      <c r="G48963" s="81"/>
      <c r="AU48963" s="25"/>
    </row>
    <row r="48964">
      <c r="D48964" s="10"/>
      <c r="E48964" s="10"/>
      <c r="G48964" s="81"/>
      <c r="AU48964" s="25"/>
    </row>
    <row r="48965">
      <c r="D48965" s="10"/>
      <c r="E48965" s="10"/>
      <c r="G48965" s="81"/>
      <c r="AU48965" s="25"/>
    </row>
    <row r="48966">
      <c r="D48966" s="10"/>
      <c r="E48966" s="10"/>
      <c r="G48966" s="81"/>
      <c r="AU48966" s="25"/>
    </row>
    <row r="48967">
      <c r="D48967" s="10"/>
      <c r="E48967" s="10"/>
      <c r="G48967" s="81"/>
      <c r="AU48967" s="25"/>
    </row>
    <row r="48968">
      <c r="D48968" s="10"/>
      <c r="E48968" s="10"/>
      <c r="G48968" s="81"/>
      <c r="AU48968" s="25"/>
    </row>
    <row r="48969">
      <c r="D48969" s="10"/>
      <c r="E48969" s="10"/>
      <c r="G48969" s="81"/>
      <c r="AU48969" s="25"/>
    </row>
    <row r="48970">
      <c r="D48970" s="10"/>
      <c r="E48970" s="10"/>
      <c r="G48970" s="81"/>
      <c r="AU48970" s="25"/>
    </row>
    <row r="48971">
      <c r="D48971" s="10"/>
      <c r="E48971" s="10"/>
      <c r="G48971" s="81"/>
      <c r="AU48971" s="25"/>
    </row>
    <row r="48972">
      <c r="D48972" s="10"/>
      <c r="E48972" s="10"/>
      <c r="G48972" s="81"/>
      <c r="AU48972" s="25"/>
    </row>
    <row r="48973">
      <c r="D48973" s="10"/>
      <c r="E48973" s="10"/>
      <c r="G48973" s="81"/>
      <c r="AU48973" s="25"/>
    </row>
    <row r="48974">
      <c r="D48974" s="10"/>
      <c r="E48974" s="10"/>
      <c r="G48974" s="81"/>
      <c r="AU48974" s="25"/>
    </row>
    <row r="48975">
      <c r="D48975" s="10"/>
      <c r="E48975" s="10"/>
      <c r="G48975" s="81"/>
      <c r="AU48975" s="25"/>
    </row>
    <row r="48976">
      <c r="D48976" s="10"/>
      <c r="E48976" s="10"/>
      <c r="G48976" s="81"/>
      <c r="AU48976" s="25"/>
    </row>
    <row r="48977">
      <c r="D48977" s="10"/>
      <c r="E48977" s="10"/>
      <c r="G48977" s="81"/>
      <c r="AU48977" s="25"/>
    </row>
    <row r="48978">
      <c r="D48978" s="10"/>
      <c r="E48978" s="10"/>
      <c r="G48978" s="81"/>
      <c r="AU48978" s="25"/>
    </row>
    <row r="48979">
      <c r="D48979" s="10"/>
      <c r="E48979" s="10"/>
      <c r="G48979" s="81"/>
      <c r="AU48979" s="25"/>
    </row>
    <row r="48980">
      <c r="D48980" s="10"/>
      <c r="E48980" s="10"/>
      <c r="G48980" s="81"/>
      <c r="AU48980" s="25"/>
    </row>
    <row r="48981">
      <c r="D48981" s="10"/>
      <c r="E48981" s="10"/>
      <c r="G48981" s="81"/>
      <c r="AU48981" s="25"/>
    </row>
    <row r="48982">
      <c r="D48982" s="10"/>
      <c r="E48982" s="10"/>
      <c r="G48982" s="81"/>
      <c r="AU48982" s="25"/>
    </row>
    <row r="48983">
      <c r="D48983" s="10"/>
      <c r="E48983" s="10"/>
      <c r="G48983" s="81"/>
      <c r="AU48983" s="25"/>
    </row>
    <row r="48984">
      <c r="D48984" s="10"/>
      <c r="E48984" s="10"/>
      <c r="G48984" s="81"/>
      <c r="AU48984" s="25"/>
    </row>
    <row r="48985">
      <c r="D48985" s="10"/>
      <c r="E48985" s="10"/>
      <c r="G48985" s="81"/>
      <c r="AU48985" s="25"/>
    </row>
    <row r="48986">
      <c r="D48986" s="10"/>
      <c r="E48986" s="10"/>
      <c r="G48986" s="81"/>
      <c r="AU48986" s="25"/>
    </row>
    <row r="48987">
      <c r="D48987" s="10"/>
      <c r="E48987" s="10"/>
      <c r="G48987" s="81"/>
      <c r="AU48987" s="25"/>
    </row>
    <row r="48988">
      <c r="D48988" s="10"/>
      <c r="E48988" s="10"/>
      <c r="G48988" s="81"/>
      <c r="AU48988" s="25"/>
    </row>
    <row r="48989">
      <c r="D48989" s="10"/>
      <c r="E48989" s="10"/>
      <c r="G48989" s="81"/>
      <c r="AU48989" s="25"/>
    </row>
    <row r="48990">
      <c r="D48990" s="10"/>
      <c r="E48990" s="10"/>
      <c r="G48990" s="81"/>
      <c r="AU48990" s="25"/>
    </row>
    <row r="48991">
      <c r="D48991" s="10"/>
      <c r="E48991" s="10"/>
      <c r="G48991" s="81"/>
      <c r="AU48991" s="25"/>
    </row>
    <row r="48992">
      <c r="D48992" s="10"/>
      <c r="E48992" s="10"/>
      <c r="G48992" s="81"/>
      <c r="AU48992" s="25"/>
    </row>
    <row r="48993">
      <c r="D48993" s="10"/>
      <c r="E48993" s="10"/>
      <c r="G48993" s="81"/>
      <c r="AU48993" s="25"/>
    </row>
    <row r="48994">
      <c r="D48994" s="10"/>
      <c r="E48994" s="10"/>
      <c r="G48994" s="81"/>
      <c r="AU48994" s="25"/>
    </row>
    <row r="48995">
      <c r="D48995" s="10"/>
      <c r="E48995" s="10"/>
      <c r="G48995" s="81"/>
      <c r="AU48995" s="25"/>
    </row>
    <row r="48996">
      <c r="D48996" s="10"/>
      <c r="E48996" s="10"/>
      <c r="G48996" s="81"/>
      <c r="AU48996" s="25"/>
    </row>
    <row r="48997">
      <c r="D48997" s="10"/>
      <c r="E48997" s="10"/>
      <c r="G48997" s="81"/>
      <c r="AU48997" s="25"/>
    </row>
    <row r="48998">
      <c r="D48998" s="10"/>
      <c r="E48998" s="10"/>
      <c r="G48998" s="81"/>
      <c r="AU48998" s="25"/>
    </row>
    <row r="48999">
      <c r="D48999" s="10"/>
      <c r="E48999" s="10"/>
      <c r="G48999" s="81"/>
      <c r="AU48999" s="25"/>
    </row>
    <row r="49000">
      <c r="D49000" s="10"/>
      <c r="E49000" s="10"/>
      <c r="G49000" s="81"/>
      <c r="AU49000" s="25"/>
    </row>
    <row r="49001">
      <c r="D49001" s="10"/>
      <c r="E49001" s="10"/>
      <c r="G49001" s="81"/>
      <c r="AU49001" s="25"/>
    </row>
    <row r="49002">
      <c r="D49002" s="10"/>
      <c r="E49002" s="10"/>
      <c r="G49002" s="81"/>
      <c r="AU49002" s="25"/>
    </row>
    <row r="49003">
      <c r="D49003" s="10"/>
      <c r="E49003" s="10"/>
      <c r="G49003" s="81"/>
      <c r="AU49003" s="25"/>
    </row>
    <row r="49004">
      <c r="D49004" s="10"/>
      <c r="E49004" s="10"/>
      <c r="G49004" s="81"/>
      <c r="AU49004" s="25"/>
    </row>
    <row r="49005">
      <c r="D49005" s="10"/>
      <c r="E49005" s="10"/>
      <c r="G49005" s="81"/>
      <c r="AU49005" s="25"/>
    </row>
    <row r="49006">
      <c r="D49006" s="10"/>
      <c r="E49006" s="10"/>
      <c r="G49006" s="81"/>
      <c r="AU49006" s="25"/>
    </row>
    <row r="49007">
      <c r="D49007" s="10"/>
      <c r="E49007" s="10"/>
      <c r="G49007" s="81"/>
      <c r="AU49007" s="25"/>
    </row>
    <row r="49008">
      <c r="D49008" s="10"/>
      <c r="E49008" s="10"/>
      <c r="G49008" s="81"/>
      <c r="AU49008" s="25"/>
    </row>
    <row r="49009">
      <c r="D49009" s="10"/>
      <c r="E49009" s="10"/>
      <c r="G49009" s="81"/>
      <c r="AU49009" s="25"/>
    </row>
    <row r="49010">
      <c r="D49010" s="10"/>
      <c r="E49010" s="10"/>
      <c r="G49010" s="81"/>
      <c r="AU49010" s="25"/>
    </row>
    <row r="49011">
      <c r="D49011" s="10"/>
      <c r="E49011" s="10"/>
      <c r="G49011" s="81"/>
      <c r="AU49011" s="25"/>
    </row>
    <row r="49012">
      <c r="D49012" s="10"/>
      <c r="E49012" s="10"/>
      <c r="G49012" s="81"/>
      <c r="AU49012" s="25"/>
    </row>
    <row r="49013">
      <c r="D49013" s="10"/>
      <c r="E49013" s="10"/>
      <c r="G49013" s="81"/>
      <c r="AU49013" s="25"/>
    </row>
    <row r="49014">
      <c r="D49014" s="10"/>
      <c r="E49014" s="10"/>
      <c r="G49014" s="81"/>
      <c r="AU49014" s="25"/>
    </row>
    <row r="49015">
      <c r="D49015" s="10"/>
      <c r="E49015" s="10"/>
      <c r="G49015" s="81"/>
      <c r="AU49015" s="25"/>
    </row>
    <row r="49016">
      <c r="D49016" s="10"/>
      <c r="E49016" s="10"/>
      <c r="G49016" s="81"/>
      <c r="AU49016" s="25"/>
    </row>
    <row r="49017">
      <c r="D49017" s="10"/>
      <c r="E49017" s="10"/>
      <c r="G49017" s="81"/>
      <c r="AU49017" s="25"/>
    </row>
    <row r="49018">
      <c r="D49018" s="10"/>
      <c r="E49018" s="10"/>
      <c r="G49018" s="81"/>
      <c r="AU49018" s="25"/>
    </row>
    <row r="49019">
      <c r="D49019" s="10"/>
      <c r="E49019" s="10"/>
      <c r="G49019" s="81"/>
      <c r="AU49019" s="25"/>
    </row>
    <row r="49020">
      <c r="D49020" s="10"/>
      <c r="E49020" s="10"/>
      <c r="G49020" s="81"/>
      <c r="AU49020" s="25"/>
    </row>
    <row r="49021">
      <c r="D49021" s="10"/>
      <c r="E49021" s="10"/>
      <c r="G49021" s="81"/>
      <c r="AU49021" s="25"/>
    </row>
    <row r="49022">
      <c r="D49022" s="10"/>
      <c r="E49022" s="10"/>
      <c r="G49022" s="81"/>
      <c r="AU49022" s="25"/>
    </row>
    <row r="49023">
      <c r="D49023" s="10"/>
      <c r="E49023" s="10"/>
      <c r="G49023" s="81"/>
      <c r="AU49023" s="25"/>
    </row>
    <row r="49024">
      <c r="D49024" s="10"/>
      <c r="E49024" s="10"/>
      <c r="G49024" s="81"/>
      <c r="AU49024" s="25"/>
    </row>
    <row r="49025">
      <c r="D49025" s="10"/>
      <c r="E49025" s="10"/>
      <c r="G49025" s="81"/>
      <c r="AU49025" s="25"/>
    </row>
    <row r="49026">
      <c r="D49026" s="10"/>
      <c r="E49026" s="10"/>
      <c r="G49026" s="81"/>
      <c r="AU49026" s="25"/>
    </row>
    <row r="49027">
      <c r="D49027" s="10"/>
      <c r="E49027" s="10"/>
      <c r="G49027" s="81"/>
      <c r="AU49027" s="25"/>
    </row>
    <row r="49028">
      <c r="D49028" s="10"/>
      <c r="E49028" s="10"/>
      <c r="G49028" s="81"/>
      <c r="AU49028" s="25"/>
    </row>
    <row r="49029">
      <c r="D49029" s="10"/>
      <c r="E49029" s="10"/>
      <c r="G49029" s="81"/>
      <c r="AU49029" s="25"/>
    </row>
    <row r="49030">
      <c r="D49030" s="10"/>
      <c r="E49030" s="10"/>
      <c r="G49030" s="81"/>
      <c r="AU49030" s="25"/>
    </row>
    <row r="49031">
      <c r="D49031" s="10"/>
      <c r="E49031" s="10"/>
      <c r="G49031" s="81"/>
      <c r="AU49031" s="25"/>
    </row>
    <row r="49032">
      <c r="D49032" s="10"/>
      <c r="E49032" s="10"/>
      <c r="G49032" s="81"/>
      <c r="AU49032" s="25"/>
    </row>
    <row r="49033">
      <c r="D49033" s="10"/>
      <c r="E49033" s="10"/>
      <c r="G49033" s="81"/>
      <c r="AU49033" s="25"/>
    </row>
    <row r="49034">
      <c r="D49034" s="10"/>
      <c r="E49034" s="10"/>
      <c r="G49034" s="81"/>
      <c r="AU49034" s="25"/>
    </row>
    <row r="49035">
      <c r="D49035" s="10"/>
      <c r="E49035" s="10"/>
      <c r="G49035" s="81"/>
      <c r="AU49035" s="25"/>
    </row>
    <row r="49036">
      <c r="D49036" s="10"/>
      <c r="E49036" s="10"/>
      <c r="G49036" s="81"/>
      <c r="AU49036" s="25"/>
    </row>
    <row r="49037">
      <c r="D49037" s="10"/>
      <c r="E49037" s="10"/>
      <c r="G49037" s="81"/>
      <c r="AU49037" s="25"/>
    </row>
    <row r="49038">
      <c r="D49038" s="10"/>
      <c r="E49038" s="10"/>
      <c r="G49038" s="81"/>
      <c r="AU49038" s="25"/>
    </row>
    <row r="49039">
      <c r="D49039" s="10"/>
      <c r="E49039" s="10"/>
      <c r="G49039" s="81"/>
      <c r="AU49039" s="25"/>
    </row>
    <row r="49040">
      <c r="D49040" s="10"/>
      <c r="E49040" s="10"/>
      <c r="G49040" s="81"/>
      <c r="AU49040" s="25"/>
    </row>
    <row r="49041">
      <c r="D49041" s="10"/>
      <c r="E49041" s="10"/>
      <c r="G49041" s="81"/>
      <c r="AU49041" s="25"/>
    </row>
    <row r="49042">
      <c r="D49042" s="10"/>
      <c r="E49042" s="10"/>
      <c r="G49042" s="81"/>
      <c r="AU49042" s="25"/>
    </row>
    <row r="49043">
      <c r="D49043" s="10"/>
      <c r="E49043" s="10"/>
      <c r="G49043" s="81"/>
      <c r="AU49043" s="25"/>
    </row>
    <row r="49044">
      <c r="D49044" s="10"/>
      <c r="E49044" s="10"/>
      <c r="G49044" s="81"/>
      <c r="AU49044" s="25"/>
    </row>
    <row r="49045">
      <c r="D49045" s="10"/>
      <c r="E49045" s="10"/>
      <c r="G49045" s="81"/>
      <c r="AU49045" s="25"/>
    </row>
    <row r="49046">
      <c r="D49046" s="10"/>
      <c r="E49046" s="10"/>
      <c r="G49046" s="81"/>
      <c r="AU49046" s="25"/>
    </row>
    <row r="49047">
      <c r="D49047" s="10"/>
      <c r="E49047" s="10"/>
      <c r="G49047" s="81"/>
      <c r="AU49047" s="25"/>
    </row>
    <row r="49048">
      <c r="D49048" s="10"/>
      <c r="E49048" s="10"/>
      <c r="G49048" s="81"/>
      <c r="AU49048" s="25"/>
    </row>
    <row r="49049">
      <c r="D49049" s="10"/>
      <c r="E49049" s="10"/>
      <c r="G49049" s="81"/>
      <c r="AU49049" s="25"/>
    </row>
    <row r="49050">
      <c r="D49050" s="10"/>
      <c r="E49050" s="10"/>
      <c r="G49050" s="81"/>
      <c r="AU49050" s="25"/>
    </row>
    <row r="49051">
      <c r="D49051" s="10"/>
      <c r="E49051" s="10"/>
      <c r="G49051" s="81"/>
      <c r="AU49051" s="25"/>
    </row>
    <row r="49052">
      <c r="D49052" s="10"/>
      <c r="E49052" s="10"/>
      <c r="G49052" s="81"/>
      <c r="AU49052" s="25"/>
    </row>
    <row r="49053">
      <c r="D49053" s="10"/>
      <c r="E49053" s="10"/>
      <c r="G49053" s="81"/>
      <c r="AU49053" s="25"/>
    </row>
    <row r="49054">
      <c r="D49054" s="10"/>
      <c r="E49054" s="10"/>
      <c r="G49054" s="81"/>
      <c r="AU49054" s="25"/>
    </row>
    <row r="49055">
      <c r="D49055" s="10"/>
      <c r="E49055" s="10"/>
      <c r="G49055" s="81"/>
      <c r="AU49055" s="25"/>
    </row>
    <row r="49056">
      <c r="D49056" s="10"/>
      <c r="E49056" s="10"/>
      <c r="G49056" s="81"/>
      <c r="AU49056" s="25"/>
    </row>
    <row r="49057">
      <c r="D49057" s="10"/>
      <c r="E49057" s="10"/>
      <c r="G49057" s="81"/>
      <c r="AU49057" s="25"/>
    </row>
    <row r="49058">
      <c r="D49058" s="10"/>
      <c r="E49058" s="10"/>
      <c r="G49058" s="81"/>
      <c r="AU49058" s="25"/>
    </row>
    <row r="49059">
      <c r="D49059" s="10"/>
      <c r="E49059" s="10"/>
      <c r="G49059" s="81"/>
      <c r="AU49059" s="25"/>
    </row>
    <row r="49060">
      <c r="D49060" s="10"/>
      <c r="E49060" s="10"/>
      <c r="G49060" s="81"/>
      <c r="AU49060" s="25"/>
    </row>
    <row r="49061">
      <c r="D49061" s="10"/>
      <c r="E49061" s="10"/>
      <c r="G49061" s="81"/>
      <c r="AU49061" s="25"/>
    </row>
    <row r="49062">
      <c r="D49062" s="10"/>
      <c r="E49062" s="10"/>
      <c r="G49062" s="81"/>
      <c r="AU49062" s="25"/>
    </row>
    <row r="49063">
      <c r="D49063" s="10"/>
      <c r="E49063" s="10"/>
      <c r="G49063" s="81"/>
      <c r="AU49063" s="25"/>
    </row>
    <row r="49064">
      <c r="D49064" s="10"/>
      <c r="E49064" s="10"/>
      <c r="G49064" s="81"/>
      <c r="AU49064" s="25"/>
    </row>
    <row r="49065">
      <c r="D49065" s="10"/>
      <c r="E49065" s="10"/>
      <c r="G49065" s="81"/>
      <c r="AU49065" s="25"/>
    </row>
    <row r="49066">
      <c r="D49066" s="10"/>
      <c r="E49066" s="10"/>
      <c r="G49066" s="81"/>
      <c r="AU49066" s="25"/>
    </row>
    <row r="49067">
      <c r="D49067" s="10"/>
      <c r="E49067" s="10"/>
      <c r="G49067" s="81"/>
      <c r="AU49067" s="25"/>
    </row>
    <row r="49068">
      <c r="D49068" s="10"/>
      <c r="E49068" s="10"/>
      <c r="G49068" s="81"/>
      <c r="AU49068" s="25"/>
    </row>
    <row r="49069">
      <c r="D49069" s="10"/>
      <c r="E49069" s="10"/>
      <c r="G49069" s="81"/>
      <c r="AU49069" s="25"/>
    </row>
    <row r="49070">
      <c r="D49070" s="10"/>
      <c r="E49070" s="10"/>
      <c r="G49070" s="81"/>
      <c r="AU49070" s="25"/>
    </row>
    <row r="49071">
      <c r="D49071" s="10"/>
      <c r="E49071" s="10"/>
      <c r="G49071" s="81"/>
      <c r="AU49071" s="25"/>
    </row>
    <row r="49072">
      <c r="D49072" s="10"/>
      <c r="E49072" s="10"/>
      <c r="G49072" s="81"/>
      <c r="AU49072" s="25"/>
    </row>
    <row r="49073">
      <c r="D49073" s="10"/>
      <c r="E49073" s="10"/>
      <c r="G49073" s="81"/>
      <c r="AU49073" s="25"/>
    </row>
    <row r="49074">
      <c r="D49074" s="10"/>
      <c r="E49074" s="10"/>
      <c r="G49074" s="81"/>
      <c r="AU49074" s="25"/>
    </row>
    <row r="49075">
      <c r="D49075" s="10"/>
      <c r="E49075" s="10"/>
      <c r="G49075" s="81"/>
      <c r="AU49075" s="25"/>
    </row>
    <row r="49076">
      <c r="D49076" s="10"/>
      <c r="E49076" s="10"/>
      <c r="G49076" s="81"/>
      <c r="AU49076" s="25"/>
    </row>
    <row r="49077">
      <c r="D49077" s="10"/>
      <c r="E49077" s="10"/>
      <c r="G49077" s="81"/>
      <c r="AU49077" s="25"/>
    </row>
    <row r="49078">
      <c r="D49078" s="10"/>
      <c r="E49078" s="10"/>
      <c r="G49078" s="81"/>
      <c r="AU49078" s="25"/>
    </row>
    <row r="49079">
      <c r="D49079" s="10"/>
      <c r="E49079" s="10"/>
      <c r="G49079" s="81"/>
      <c r="AU49079" s="25"/>
    </row>
    <row r="49080">
      <c r="D49080" s="10"/>
      <c r="E49080" s="10"/>
      <c r="G49080" s="81"/>
      <c r="AU49080" s="25"/>
    </row>
    <row r="49081">
      <c r="D49081" s="10"/>
      <c r="E49081" s="10"/>
      <c r="G49081" s="81"/>
      <c r="AU49081" s="25"/>
    </row>
    <row r="49082">
      <c r="D49082" s="10"/>
      <c r="E49082" s="10"/>
      <c r="G49082" s="81"/>
      <c r="AU49082" s="25"/>
    </row>
    <row r="49083">
      <c r="D49083" s="10"/>
      <c r="E49083" s="10"/>
      <c r="G49083" s="81"/>
      <c r="AU49083" s="25"/>
    </row>
    <row r="49084">
      <c r="D49084" s="10"/>
      <c r="E49084" s="10"/>
      <c r="G49084" s="81"/>
      <c r="AU49084" s="25"/>
    </row>
    <row r="49085">
      <c r="D49085" s="10"/>
      <c r="E49085" s="10"/>
      <c r="G49085" s="81"/>
      <c r="AU49085" s="25"/>
    </row>
    <row r="49086">
      <c r="D49086" s="10"/>
      <c r="E49086" s="10"/>
      <c r="G49086" s="81"/>
      <c r="AU49086" s="25"/>
    </row>
    <row r="49087">
      <c r="D49087" s="10"/>
      <c r="E49087" s="10"/>
      <c r="G49087" s="81"/>
      <c r="AU49087" s="25"/>
    </row>
    <row r="49088">
      <c r="D49088" s="10"/>
      <c r="E49088" s="10"/>
      <c r="G49088" s="81"/>
      <c r="AU49088" s="25"/>
    </row>
    <row r="49089">
      <c r="D49089" s="10"/>
      <c r="E49089" s="10"/>
      <c r="G49089" s="81"/>
      <c r="AU49089" s="25"/>
    </row>
    <row r="49090">
      <c r="D49090" s="10"/>
      <c r="E49090" s="10"/>
      <c r="G49090" s="81"/>
      <c r="AU49090" s="25"/>
    </row>
    <row r="49091">
      <c r="D49091" s="10"/>
      <c r="E49091" s="10"/>
      <c r="G49091" s="81"/>
      <c r="AU49091" s="25"/>
    </row>
    <row r="49092">
      <c r="D49092" s="10"/>
      <c r="E49092" s="10"/>
      <c r="G49092" s="81"/>
      <c r="AU49092" s="25"/>
    </row>
    <row r="49093">
      <c r="D49093" s="10"/>
      <c r="E49093" s="10"/>
      <c r="G49093" s="81"/>
      <c r="AU49093" s="25"/>
    </row>
    <row r="49094">
      <c r="D49094" s="10"/>
      <c r="E49094" s="10"/>
      <c r="G49094" s="81"/>
      <c r="AU49094" s="25"/>
    </row>
    <row r="49095">
      <c r="D49095" s="10"/>
      <c r="E49095" s="10"/>
      <c r="G49095" s="81"/>
      <c r="AU49095" s="25"/>
    </row>
    <row r="49096">
      <c r="D49096" s="10"/>
      <c r="E49096" s="10"/>
      <c r="G49096" s="81"/>
      <c r="AU49096" s="25"/>
    </row>
    <row r="49097">
      <c r="D49097" s="10"/>
      <c r="E49097" s="10"/>
      <c r="G49097" s="81"/>
      <c r="AU49097" s="25"/>
    </row>
    <row r="49098">
      <c r="D49098" s="10"/>
      <c r="E49098" s="10"/>
      <c r="G49098" s="81"/>
      <c r="AU49098" s="25"/>
    </row>
    <row r="49099">
      <c r="D49099" s="10"/>
      <c r="E49099" s="10"/>
      <c r="G49099" s="81"/>
      <c r="AU49099" s="25"/>
    </row>
    <row r="49100">
      <c r="D49100" s="10"/>
      <c r="E49100" s="10"/>
      <c r="G49100" s="81"/>
      <c r="AU49100" s="25"/>
    </row>
    <row r="49101">
      <c r="D49101" s="10"/>
      <c r="E49101" s="10"/>
      <c r="G49101" s="81"/>
      <c r="AU49101" s="25"/>
    </row>
    <row r="49102">
      <c r="D49102" s="10"/>
      <c r="E49102" s="10"/>
      <c r="G49102" s="81"/>
      <c r="AU49102" s="25"/>
    </row>
    <row r="49103">
      <c r="D49103" s="10"/>
      <c r="E49103" s="10"/>
      <c r="G49103" s="81"/>
      <c r="AU49103" s="25"/>
    </row>
    <row r="49104">
      <c r="D49104" s="10"/>
      <c r="E49104" s="10"/>
      <c r="G49104" s="81"/>
      <c r="AU49104" s="25"/>
    </row>
    <row r="49105">
      <c r="D49105" s="10"/>
      <c r="E49105" s="10"/>
      <c r="G49105" s="81"/>
      <c r="AU49105" s="25"/>
    </row>
    <row r="49106">
      <c r="D49106" s="10"/>
      <c r="E49106" s="10"/>
      <c r="G49106" s="81"/>
      <c r="AU49106" s="25"/>
    </row>
    <row r="49107">
      <c r="D49107" s="10"/>
      <c r="E49107" s="10"/>
      <c r="G49107" s="81"/>
      <c r="AU49107" s="25"/>
    </row>
    <row r="49108">
      <c r="D49108" s="10"/>
      <c r="E49108" s="10"/>
      <c r="G49108" s="81"/>
      <c r="AU49108" s="25"/>
    </row>
    <row r="49109">
      <c r="D49109" s="10"/>
      <c r="E49109" s="10"/>
      <c r="G49109" s="81"/>
      <c r="AU49109" s="25"/>
    </row>
    <row r="49110">
      <c r="D49110" s="10"/>
      <c r="E49110" s="10"/>
      <c r="G49110" s="81"/>
      <c r="AU49110" s="25"/>
    </row>
    <row r="49111">
      <c r="D49111" s="10"/>
      <c r="E49111" s="10"/>
      <c r="G49111" s="81"/>
      <c r="AU49111" s="25"/>
    </row>
    <row r="49112">
      <c r="D49112" s="10"/>
      <c r="E49112" s="10"/>
      <c r="G49112" s="81"/>
      <c r="AU49112" s="25"/>
    </row>
    <row r="49113">
      <c r="D49113" s="10"/>
      <c r="E49113" s="10"/>
      <c r="G49113" s="81"/>
      <c r="AU49113" s="25"/>
    </row>
    <row r="49114">
      <c r="D49114" s="10"/>
      <c r="E49114" s="10"/>
      <c r="G49114" s="81"/>
      <c r="AU49114" s="25"/>
    </row>
    <row r="49115">
      <c r="D49115" s="10"/>
      <c r="E49115" s="10"/>
      <c r="G49115" s="81"/>
      <c r="AU49115" s="25"/>
    </row>
    <row r="49116">
      <c r="D49116" s="10"/>
      <c r="E49116" s="10"/>
      <c r="G49116" s="81"/>
      <c r="AU49116" s="25"/>
    </row>
    <row r="49117">
      <c r="D49117" s="10"/>
      <c r="E49117" s="10"/>
      <c r="G49117" s="81"/>
      <c r="AU49117" s="25"/>
    </row>
    <row r="49118">
      <c r="D49118" s="10"/>
      <c r="E49118" s="10"/>
      <c r="G49118" s="81"/>
      <c r="AU49118" s="25"/>
    </row>
    <row r="49119">
      <c r="D49119" s="10"/>
      <c r="E49119" s="10"/>
      <c r="G49119" s="81"/>
      <c r="AU49119" s="25"/>
    </row>
    <row r="49120">
      <c r="D49120" s="10"/>
      <c r="E49120" s="10"/>
      <c r="G49120" s="81"/>
      <c r="AU49120" s="25"/>
    </row>
    <row r="49121">
      <c r="D49121" s="10"/>
      <c r="E49121" s="10"/>
      <c r="G49121" s="81"/>
      <c r="AU49121" s="25"/>
    </row>
    <row r="49122">
      <c r="D49122" s="10"/>
      <c r="E49122" s="10"/>
      <c r="G49122" s="81"/>
      <c r="AU49122" s="25"/>
    </row>
    <row r="49123">
      <c r="D49123" s="10"/>
      <c r="E49123" s="10"/>
      <c r="G49123" s="81"/>
      <c r="AU49123" s="25"/>
    </row>
    <row r="49124">
      <c r="D49124" s="10"/>
      <c r="E49124" s="10"/>
      <c r="G49124" s="81"/>
      <c r="AU49124" s="25"/>
    </row>
    <row r="49125">
      <c r="D49125" s="10"/>
      <c r="E49125" s="10"/>
      <c r="G49125" s="81"/>
      <c r="AU49125" s="25"/>
    </row>
    <row r="49126">
      <c r="D49126" s="10"/>
      <c r="E49126" s="10"/>
      <c r="G49126" s="81"/>
      <c r="AU49126" s="25"/>
    </row>
    <row r="49127">
      <c r="D49127" s="10"/>
      <c r="E49127" s="10"/>
      <c r="G49127" s="81"/>
      <c r="AU49127" s="25"/>
    </row>
    <row r="49128">
      <c r="D49128" s="10"/>
      <c r="E49128" s="10"/>
      <c r="G49128" s="81"/>
      <c r="AU49128" s="25"/>
    </row>
    <row r="49129">
      <c r="D49129" s="10"/>
      <c r="E49129" s="10"/>
      <c r="G49129" s="81"/>
      <c r="AU49129" s="25"/>
    </row>
    <row r="49130">
      <c r="D49130" s="10"/>
      <c r="E49130" s="10"/>
      <c r="G49130" s="81"/>
      <c r="AU49130" s="25"/>
    </row>
    <row r="49131">
      <c r="D49131" s="10"/>
      <c r="E49131" s="10"/>
      <c r="G49131" s="81"/>
      <c r="AU49131" s="25"/>
    </row>
    <row r="49132">
      <c r="D49132" s="10"/>
      <c r="E49132" s="10"/>
      <c r="G49132" s="81"/>
      <c r="AU49132" s="25"/>
    </row>
    <row r="49133">
      <c r="D49133" s="10"/>
      <c r="E49133" s="10"/>
      <c r="G49133" s="81"/>
      <c r="AU49133" s="25"/>
    </row>
    <row r="49134">
      <c r="D49134" s="10"/>
      <c r="E49134" s="10"/>
      <c r="G49134" s="81"/>
      <c r="AU49134" s="25"/>
    </row>
    <row r="49135">
      <c r="D49135" s="10"/>
      <c r="E49135" s="10"/>
      <c r="G49135" s="81"/>
      <c r="AU49135" s="25"/>
    </row>
    <row r="49136">
      <c r="D49136" s="10"/>
      <c r="E49136" s="10"/>
      <c r="G49136" s="81"/>
      <c r="AU49136" s="25"/>
    </row>
    <row r="49137">
      <c r="D49137" s="10"/>
      <c r="E49137" s="10"/>
      <c r="G49137" s="81"/>
      <c r="AU49137" s="25"/>
    </row>
    <row r="49138">
      <c r="D49138" s="10"/>
      <c r="E49138" s="10"/>
      <c r="G49138" s="81"/>
      <c r="AU49138" s="25"/>
    </row>
    <row r="49139">
      <c r="D49139" s="10"/>
      <c r="E49139" s="10"/>
      <c r="G49139" s="81"/>
      <c r="AU49139" s="25"/>
    </row>
    <row r="49140">
      <c r="D49140" s="10"/>
      <c r="E49140" s="10"/>
      <c r="G49140" s="81"/>
      <c r="AU49140" s="25"/>
    </row>
    <row r="49141">
      <c r="D49141" s="10"/>
      <c r="E49141" s="10"/>
      <c r="G49141" s="81"/>
      <c r="AU49141" s="25"/>
    </row>
    <row r="49142">
      <c r="D49142" s="10"/>
      <c r="E49142" s="10"/>
      <c r="G49142" s="81"/>
      <c r="AU49142" s="25"/>
    </row>
    <row r="49143">
      <c r="D49143" s="10"/>
      <c r="E49143" s="10"/>
      <c r="G49143" s="81"/>
      <c r="AU49143" s="25"/>
    </row>
    <row r="49144">
      <c r="D49144" s="10"/>
      <c r="E49144" s="10"/>
      <c r="G49144" s="81"/>
      <c r="AU49144" s="25"/>
    </row>
    <row r="49145">
      <c r="D49145" s="10"/>
      <c r="E49145" s="10"/>
      <c r="G49145" s="81"/>
      <c r="AU49145" s="25"/>
    </row>
    <row r="49146">
      <c r="D49146" s="10"/>
      <c r="E49146" s="10"/>
      <c r="G49146" s="81"/>
      <c r="AU49146" s="25"/>
    </row>
    <row r="49147">
      <c r="D49147" s="10"/>
      <c r="E49147" s="10"/>
      <c r="G49147" s="81"/>
      <c r="AU49147" s="25"/>
    </row>
    <row r="49148">
      <c r="D49148" s="10"/>
      <c r="E49148" s="10"/>
      <c r="G49148" s="81"/>
      <c r="AU49148" s="25"/>
    </row>
    <row r="49149">
      <c r="D49149" s="10"/>
      <c r="E49149" s="10"/>
      <c r="G49149" s="81"/>
      <c r="AU49149" s="25"/>
    </row>
    <row r="49150">
      <c r="D49150" s="10"/>
      <c r="E49150" s="10"/>
      <c r="G49150" s="81"/>
      <c r="AU49150" s="25"/>
    </row>
    <row r="49151">
      <c r="D49151" s="10"/>
      <c r="E49151" s="10"/>
      <c r="G49151" s="81"/>
      <c r="AU49151" s="25"/>
    </row>
    <row r="49152">
      <c r="D49152" s="10"/>
      <c r="E49152" s="10"/>
      <c r="G49152" s="81"/>
      <c r="AU49152" s="25"/>
    </row>
    <row r="49153">
      <c r="D49153" s="10"/>
      <c r="E49153" s="10"/>
      <c r="G49153" s="81"/>
      <c r="AU49153" s="25"/>
    </row>
    <row r="49154">
      <c r="D49154" s="10"/>
      <c r="E49154" s="10"/>
      <c r="G49154" s="81"/>
      <c r="AU49154" s="25"/>
    </row>
    <row r="49155">
      <c r="D49155" s="10"/>
      <c r="E49155" s="10"/>
      <c r="G49155" s="81"/>
      <c r="AU49155" s="25"/>
    </row>
    <row r="49156">
      <c r="D49156" s="10"/>
      <c r="E49156" s="10"/>
      <c r="G49156" s="81"/>
      <c r="AU49156" s="25"/>
    </row>
    <row r="49157">
      <c r="D49157" s="10"/>
      <c r="E49157" s="10"/>
      <c r="G49157" s="81"/>
      <c r="AU49157" s="25"/>
    </row>
    <row r="49158">
      <c r="D49158" s="10"/>
      <c r="E49158" s="10"/>
      <c r="G49158" s="81"/>
      <c r="AU49158" s="25"/>
    </row>
    <row r="49159">
      <c r="D49159" s="10"/>
      <c r="E49159" s="10"/>
      <c r="G49159" s="81"/>
      <c r="AU49159" s="25"/>
    </row>
    <row r="49160">
      <c r="D49160" s="10"/>
      <c r="E49160" s="10"/>
      <c r="G49160" s="81"/>
      <c r="AU49160" s="25"/>
    </row>
    <row r="49161">
      <c r="D49161" s="10"/>
      <c r="E49161" s="10"/>
      <c r="G49161" s="81"/>
      <c r="AU49161" s="25"/>
    </row>
    <row r="49162">
      <c r="D49162" s="10"/>
      <c r="E49162" s="10"/>
      <c r="G49162" s="81"/>
      <c r="AU49162" s="25"/>
    </row>
    <row r="49163">
      <c r="D49163" s="10"/>
      <c r="E49163" s="10"/>
      <c r="G49163" s="81"/>
      <c r="AU49163" s="25"/>
    </row>
    <row r="49164">
      <c r="D49164" s="10"/>
      <c r="E49164" s="10"/>
      <c r="G49164" s="81"/>
      <c r="AU49164" s="25"/>
    </row>
    <row r="49165">
      <c r="D49165" s="10"/>
      <c r="E49165" s="10"/>
      <c r="G49165" s="81"/>
      <c r="AU49165" s="25"/>
    </row>
    <row r="49166">
      <c r="D49166" s="10"/>
      <c r="E49166" s="10"/>
      <c r="G49166" s="81"/>
      <c r="AU49166" s="25"/>
    </row>
    <row r="49167">
      <c r="D49167" s="10"/>
      <c r="E49167" s="10"/>
      <c r="G49167" s="81"/>
      <c r="AU49167" s="25"/>
    </row>
    <row r="49168">
      <c r="D49168" s="10"/>
      <c r="E49168" s="10"/>
      <c r="G49168" s="81"/>
      <c r="AU49168" s="25"/>
    </row>
    <row r="49169">
      <c r="D49169" s="10"/>
      <c r="E49169" s="10"/>
      <c r="G49169" s="81"/>
      <c r="AU49169" s="25"/>
    </row>
    <row r="49170">
      <c r="D49170" s="10"/>
      <c r="E49170" s="10"/>
      <c r="G49170" s="81"/>
      <c r="AU49170" s="25"/>
    </row>
    <row r="49171">
      <c r="D49171" s="10"/>
      <c r="E49171" s="10"/>
      <c r="G49171" s="81"/>
      <c r="AU49171" s="25"/>
    </row>
    <row r="49172">
      <c r="D49172" s="10"/>
      <c r="E49172" s="10"/>
      <c r="G49172" s="81"/>
      <c r="AU49172" s="25"/>
    </row>
    <row r="49173">
      <c r="D49173" s="10"/>
      <c r="E49173" s="10"/>
      <c r="G49173" s="81"/>
      <c r="AU49173" s="25"/>
    </row>
    <row r="49174">
      <c r="D49174" s="10"/>
      <c r="E49174" s="10"/>
      <c r="G49174" s="81"/>
      <c r="AU49174" s="25"/>
    </row>
    <row r="49175">
      <c r="D49175" s="10"/>
      <c r="E49175" s="10"/>
      <c r="G49175" s="81"/>
      <c r="AU49175" s="25"/>
    </row>
    <row r="49176">
      <c r="D49176" s="10"/>
      <c r="E49176" s="10"/>
      <c r="G49176" s="81"/>
      <c r="AU49176" s="25"/>
    </row>
    <row r="49177">
      <c r="D49177" s="10"/>
      <c r="E49177" s="10"/>
      <c r="G49177" s="81"/>
      <c r="AU49177" s="25"/>
    </row>
    <row r="49178">
      <c r="D49178" s="10"/>
      <c r="E49178" s="10"/>
      <c r="G49178" s="81"/>
      <c r="AU49178" s="25"/>
    </row>
    <row r="49179">
      <c r="D49179" s="10"/>
      <c r="E49179" s="10"/>
      <c r="G49179" s="81"/>
      <c r="AU49179" s="25"/>
    </row>
    <row r="49180">
      <c r="D49180" s="10"/>
      <c r="E49180" s="10"/>
      <c r="G49180" s="81"/>
      <c r="AU49180" s="25"/>
    </row>
    <row r="49181">
      <c r="D49181" s="10"/>
      <c r="E49181" s="10"/>
      <c r="G49181" s="81"/>
      <c r="AU49181" s="25"/>
    </row>
    <row r="49182">
      <c r="D49182" s="10"/>
      <c r="E49182" s="10"/>
      <c r="G49182" s="81"/>
      <c r="AU49182" s="25"/>
    </row>
    <row r="49183">
      <c r="D49183" s="10"/>
      <c r="E49183" s="10"/>
      <c r="G49183" s="81"/>
      <c r="AU49183" s="25"/>
    </row>
    <row r="49184">
      <c r="D49184" s="10"/>
      <c r="E49184" s="10"/>
      <c r="G49184" s="81"/>
      <c r="AU49184" s="25"/>
    </row>
    <row r="49185">
      <c r="D49185" s="10"/>
      <c r="E49185" s="10"/>
      <c r="G49185" s="81"/>
      <c r="AU49185" s="25"/>
    </row>
    <row r="49186">
      <c r="D49186" s="10"/>
      <c r="E49186" s="10"/>
      <c r="G49186" s="81"/>
      <c r="AU49186" s="25"/>
    </row>
    <row r="49187">
      <c r="D49187" s="10"/>
      <c r="E49187" s="10"/>
      <c r="G49187" s="81"/>
      <c r="AU49187" s="25"/>
    </row>
    <row r="49188">
      <c r="D49188" s="10"/>
      <c r="E49188" s="10"/>
      <c r="G49188" s="81"/>
      <c r="AU49188" s="25"/>
    </row>
    <row r="49189">
      <c r="D49189" s="10"/>
      <c r="E49189" s="10"/>
      <c r="G49189" s="81"/>
      <c r="AU49189" s="25"/>
    </row>
    <row r="49190">
      <c r="D49190" s="10"/>
      <c r="E49190" s="10"/>
      <c r="G49190" s="81"/>
      <c r="AU49190" s="25"/>
    </row>
    <row r="49191">
      <c r="D49191" s="10"/>
      <c r="E49191" s="10"/>
      <c r="G49191" s="81"/>
      <c r="AU49191" s="25"/>
    </row>
    <row r="49192">
      <c r="D49192" s="10"/>
      <c r="E49192" s="10"/>
      <c r="G49192" s="81"/>
      <c r="AU49192" s="25"/>
    </row>
    <row r="49193">
      <c r="D49193" s="10"/>
      <c r="E49193" s="10"/>
      <c r="G49193" s="81"/>
      <c r="AU49193" s="25"/>
    </row>
    <row r="49194">
      <c r="D49194" s="10"/>
      <c r="E49194" s="10"/>
      <c r="G49194" s="81"/>
      <c r="AU49194" s="25"/>
    </row>
    <row r="49195">
      <c r="D49195" s="10"/>
      <c r="E49195" s="10"/>
      <c r="G49195" s="81"/>
      <c r="AU49195" s="25"/>
    </row>
    <row r="49196">
      <c r="D49196" s="10"/>
      <c r="E49196" s="10"/>
      <c r="G49196" s="81"/>
      <c r="AU49196" s="25"/>
    </row>
    <row r="49197">
      <c r="D49197" s="10"/>
      <c r="E49197" s="10"/>
      <c r="G49197" s="81"/>
      <c r="AU49197" s="25"/>
    </row>
    <row r="49198">
      <c r="D49198" s="10"/>
      <c r="E49198" s="10"/>
      <c r="G49198" s="81"/>
      <c r="AU49198" s="25"/>
    </row>
    <row r="49199">
      <c r="D49199" s="10"/>
      <c r="E49199" s="10"/>
      <c r="G49199" s="81"/>
      <c r="AU49199" s="25"/>
    </row>
    <row r="49200">
      <c r="D49200" s="10"/>
      <c r="E49200" s="10"/>
      <c r="G49200" s="81"/>
      <c r="AU49200" s="25"/>
    </row>
    <row r="49201">
      <c r="D49201" s="10"/>
      <c r="E49201" s="10"/>
      <c r="G49201" s="81"/>
      <c r="AU49201" s="25"/>
    </row>
    <row r="49202">
      <c r="D49202" s="10"/>
      <c r="E49202" s="10"/>
      <c r="G49202" s="81"/>
      <c r="AU49202" s="25"/>
    </row>
    <row r="49203">
      <c r="D49203" s="10"/>
      <c r="E49203" s="10"/>
      <c r="G49203" s="81"/>
      <c r="AU49203" s="25"/>
    </row>
    <row r="49204">
      <c r="D49204" s="10"/>
      <c r="E49204" s="10"/>
      <c r="G49204" s="81"/>
      <c r="AU49204" s="25"/>
    </row>
    <row r="49205">
      <c r="D49205" s="10"/>
      <c r="E49205" s="10"/>
      <c r="G49205" s="81"/>
      <c r="AU49205" s="25"/>
    </row>
    <row r="49206">
      <c r="D49206" s="10"/>
      <c r="E49206" s="10"/>
      <c r="G49206" s="81"/>
      <c r="AU49206" s="25"/>
    </row>
    <row r="49207">
      <c r="D49207" s="10"/>
      <c r="E49207" s="10"/>
      <c r="G49207" s="81"/>
      <c r="AU49207" s="25"/>
    </row>
    <row r="49208">
      <c r="D49208" s="10"/>
      <c r="E49208" s="10"/>
      <c r="G49208" s="81"/>
      <c r="AU49208" s="25"/>
    </row>
    <row r="49209">
      <c r="D49209" s="10"/>
      <c r="E49209" s="10"/>
      <c r="G49209" s="81"/>
      <c r="AU49209" s="25"/>
    </row>
    <row r="49210">
      <c r="D49210" s="10"/>
      <c r="E49210" s="10"/>
      <c r="G49210" s="81"/>
      <c r="AU49210" s="25"/>
    </row>
    <row r="49211">
      <c r="D49211" s="10"/>
      <c r="E49211" s="10"/>
      <c r="G49211" s="81"/>
      <c r="AU49211" s="25"/>
    </row>
    <row r="49212">
      <c r="D49212" s="10"/>
      <c r="E49212" s="10"/>
      <c r="G49212" s="81"/>
      <c r="AU49212" s="25"/>
    </row>
    <row r="49213">
      <c r="D49213" s="10"/>
      <c r="E49213" s="10"/>
      <c r="G49213" s="81"/>
      <c r="AU49213" s="25"/>
    </row>
    <row r="49214">
      <c r="D49214" s="10"/>
      <c r="E49214" s="10"/>
      <c r="G49214" s="81"/>
      <c r="AU49214" s="25"/>
    </row>
    <row r="49215">
      <c r="D49215" s="10"/>
      <c r="E49215" s="10"/>
      <c r="G49215" s="81"/>
      <c r="AU49215" s="25"/>
    </row>
    <row r="49216">
      <c r="D49216" s="10"/>
      <c r="E49216" s="10"/>
      <c r="G49216" s="81"/>
      <c r="AU49216" s="25"/>
    </row>
    <row r="49217">
      <c r="D49217" s="10"/>
      <c r="E49217" s="10"/>
      <c r="G49217" s="81"/>
      <c r="AU49217" s="25"/>
    </row>
    <row r="49218">
      <c r="D49218" s="10"/>
      <c r="E49218" s="10"/>
      <c r="G49218" s="81"/>
      <c r="AU49218" s="25"/>
    </row>
    <row r="49219">
      <c r="D49219" s="10"/>
      <c r="E49219" s="10"/>
      <c r="G49219" s="81"/>
      <c r="AU49219" s="25"/>
    </row>
    <row r="49220">
      <c r="D49220" s="10"/>
      <c r="E49220" s="10"/>
      <c r="G49220" s="81"/>
      <c r="AU49220" s="25"/>
    </row>
    <row r="49221">
      <c r="D49221" s="10"/>
      <c r="E49221" s="10"/>
      <c r="G49221" s="81"/>
      <c r="AU49221" s="25"/>
    </row>
    <row r="49222">
      <c r="D49222" s="10"/>
      <c r="E49222" s="10"/>
      <c r="G49222" s="81"/>
      <c r="AU49222" s="25"/>
    </row>
    <row r="49223">
      <c r="D49223" s="10"/>
      <c r="E49223" s="10"/>
      <c r="G49223" s="81"/>
      <c r="AU49223" s="25"/>
    </row>
    <row r="49224">
      <c r="D49224" s="10"/>
      <c r="E49224" s="10"/>
      <c r="G49224" s="81"/>
      <c r="AU49224" s="25"/>
    </row>
    <row r="49225">
      <c r="D49225" s="10"/>
      <c r="E49225" s="10"/>
      <c r="G49225" s="81"/>
      <c r="AU49225" s="25"/>
    </row>
    <row r="49226">
      <c r="D49226" s="10"/>
      <c r="E49226" s="10"/>
      <c r="G49226" s="81"/>
      <c r="AU49226" s="25"/>
    </row>
    <row r="49227">
      <c r="D49227" s="10"/>
      <c r="E49227" s="10"/>
      <c r="G49227" s="81"/>
      <c r="AU49227" s="25"/>
    </row>
    <row r="49228">
      <c r="D49228" s="10"/>
      <c r="E49228" s="10"/>
      <c r="G49228" s="81"/>
      <c r="AU49228" s="25"/>
    </row>
    <row r="49229">
      <c r="D49229" s="10"/>
      <c r="E49229" s="10"/>
      <c r="G49229" s="81"/>
      <c r="AU49229" s="25"/>
    </row>
    <row r="49230">
      <c r="D49230" s="10"/>
      <c r="E49230" s="10"/>
      <c r="G49230" s="81"/>
      <c r="AU49230" s="25"/>
    </row>
    <row r="49231">
      <c r="D49231" s="10"/>
      <c r="E49231" s="10"/>
      <c r="G49231" s="81"/>
      <c r="AU49231" s="25"/>
    </row>
    <row r="49232">
      <c r="D49232" s="10"/>
      <c r="E49232" s="10"/>
      <c r="G49232" s="81"/>
      <c r="AU49232" s="25"/>
    </row>
    <row r="49233">
      <c r="D49233" s="10"/>
      <c r="E49233" s="10"/>
      <c r="G49233" s="81"/>
      <c r="AU49233" s="25"/>
    </row>
    <row r="49234">
      <c r="D49234" s="10"/>
      <c r="E49234" s="10"/>
      <c r="G49234" s="81"/>
      <c r="AU49234" s="25"/>
    </row>
    <row r="49235">
      <c r="D49235" s="10"/>
      <c r="E49235" s="10"/>
      <c r="G49235" s="81"/>
      <c r="AU49235" s="25"/>
    </row>
    <row r="49236">
      <c r="D49236" s="10"/>
      <c r="E49236" s="10"/>
      <c r="G49236" s="81"/>
      <c r="AU49236" s="25"/>
    </row>
    <row r="49237">
      <c r="D49237" s="10"/>
      <c r="E49237" s="10"/>
      <c r="G49237" s="81"/>
      <c r="AU49237" s="25"/>
    </row>
    <row r="49238">
      <c r="D49238" s="10"/>
      <c r="E49238" s="10"/>
      <c r="G49238" s="81"/>
      <c r="AU49238" s="25"/>
    </row>
    <row r="49239">
      <c r="D49239" s="10"/>
      <c r="E49239" s="10"/>
      <c r="G49239" s="81"/>
      <c r="AU49239" s="25"/>
    </row>
    <row r="49240">
      <c r="D49240" s="10"/>
      <c r="E49240" s="10"/>
      <c r="G49240" s="81"/>
      <c r="AU49240" s="25"/>
    </row>
    <row r="49241">
      <c r="D49241" s="10"/>
      <c r="E49241" s="10"/>
      <c r="G49241" s="81"/>
      <c r="AU49241" s="25"/>
    </row>
    <row r="49242">
      <c r="D49242" s="10"/>
      <c r="E49242" s="10"/>
      <c r="G49242" s="81"/>
      <c r="AU49242" s="25"/>
    </row>
    <row r="49243">
      <c r="D49243" s="10"/>
      <c r="E49243" s="10"/>
      <c r="G49243" s="81"/>
      <c r="AU49243" s="25"/>
    </row>
    <row r="49244">
      <c r="D49244" s="10"/>
      <c r="E49244" s="10"/>
      <c r="G49244" s="81"/>
      <c r="AU49244" s="25"/>
    </row>
    <row r="49245">
      <c r="D49245" s="10"/>
      <c r="E49245" s="10"/>
      <c r="G49245" s="81"/>
      <c r="AU49245" s="25"/>
    </row>
    <row r="49246">
      <c r="D49246" s="10"/>
      <c r="E49246" s="10"/>
      <c r="G49246" s="81"/>
      <c r="AU49246" s="25"/>
    </row>
    <row r="49247">
      <c r="D49247" s="10"/>
      <c r="E49247" s="10"/>
      <c r="G49247" s="81"/>
      <c r="AU49247" s="25"/>
    </row>
    <row r="49248">
      <c r="D49248" s="10"/>
      <c r="E49248" s="10"/>
      <c r="G49248" s="81"/>
      <c r="AU49248" s="25"/>
    </row>
    <row r="49249">
      <c r="D49249" s="10"/>
      <c r="E49249" s="10"/>
      <c r="G49249" s="81"/>
      <c r="AU49249" s="25"/>
    </row>
    <row r="49250">
      <c r="D49250" s="10"/>
      <c r="E49250" s="10"/>
      <c r="G49250" s="81"/>
      <c r="AU49250" s="25"/>
    </row>
    <row r="49251">
      <c r="D49251" s="10"/>
      <c r="E49251" s="10"/>
      <c r="G49251" s="81"/>
      <c r="AU49251" s="25"/>
    </row>
    <row r="49252">
      <c r="D49252" s="10"/>
      <c r="E49252" s="10"/>
      <c r="G49252" s="81"/>
      <c r="AU49252" s="25"/>
    </row>
    <row r="49253">
      <c r="D49253" s="10"/>
      <c r="E49253" s="10"/>
      <c r="G49253" s="81"/>
      <c r="AU49253" s="25"/>
    </row>
    <row r="49254">
      <c r="D49254" s="10"/>
      <c r="E49254" s="10"/>
      <c r="G49254" s="81"/>
      <c r="AU49254" s="25"/>
    </row>
    <row r="49255">
      <c r="D49255" s="10"/>
      <c r="E49255" s="10"/>
      <c r="G49255" s="81"/>
      <c r="AU49255" s="25"/>
    </row>
    <row r="49256">
      <c r="D49256" s="10"/>
      <c r="E49256" s="10"/>
      <c r="G49256" s="81"/>
      <c r="AU49256" s="25"/>
    </row>
    <row r="49257">
      <c r="D49257" s="10"/>
      <c r="E49257" s="10"/>
      <c r="G49257" s="81"/>
      <c r="AU49257" s="25"/>
    </row>
    <row r="49258">
      <c r="D49258" s="10"/>
      <c r="E49258" s="10"/>
      <c r="G49258" s="81"/>
      <c r="AU49258" s="25"/>
    </row>
    <row r="49259">
      <c r="D49259" s="10"/>
      <c r="E49259" s="10"/>
      <c r="G49259" s="81"/>
      <c r="AU49259" s="25"/>
    </row>
    <row r="49260">
      <c r="D49260" s="10"/>
      <c r="E49260" s="10"/>
      <c r="G49260" s="81"/>
      <c r="AU49260" s="25"/>
    </row>
    <row r="49261">
      <c r="D49261" s="10"/>
      <c r="E49261" s="10"/>
      <c r="G49261" s="81"/>
      <c r="AU49261" s="25"/>
    </row>
    <row r="49262">
      <c r="D49262" s="10"/>
      <c r="E49262" s="10"/>
      <c r="G49262" s="81"/>
      <c r="AU49262" s="25"/>
    </row>
    <row r="49263">
      <c r="D49263" s="10"/>
      <c r="E49263" s="10"/>
      <c r="G49263" s="81"/>
      <c r="AU49263" s="25"/>
    </row>
    <row r="49264">
      <c r="D49264" s="10"/>
      <c r="E49264" s="10"/>
      <c r="G49264" s="81"/>
      <c r="AU49264" s="25"/>
    </row>
    <row r="49265">
      <c r="D49265" s="10"/>
      <c r="E49265" s="10"/>
      <c r="G49265" s="81"/>
      <c r="AU49265" s="25"/>
    </row>
    <row r="49266">
      <c r="D49266" s="10"/>
      <c r="E49266" s="10"/>
      <c r="G49266" s="81"/>
      <c r="AU49266" s="25"/>
    </row>
    <row r="49267">
      <c r="D49267" s="10"/>
      <c r="E49267" s="10"/>
      <c r="G49267" s="81"/>
      <c r="AU49267" s="25"/>
    </row>
    <row r="49268">
      <c r="D49268" s="10"/>
      <c r="E49268" s="10"/>
      <c r="G49268" s="81"/>
      <c r="AU49268" s="25"/>
    </row>
    <row r="49269">
      <c r="D49269" s="10"/>
      <c r="E49269" s="10"/>
      <c r="G49269" s="81"/>
      <c r="AU49269" s="25"/>
    </row>
    <row r="49270">
      <c r="D49270" s="10"/>
      <c r="E49270" s="10"/>
      <c r="G49270" s="81"/>
      <c r="AU49270" s="25"/>
    </row>
    <row r="49271">
      <c r="D49271" s="10"/>
      <c r="E49271" s="10"/>
      <c r="G49271" s="81"/>
      <c r="AU49271" s="25"/>
    </row>
    <row r="49272">
      <c r="D49272" s="10"/>
      <c r="E49272" s="10"/>
      <c r="G49272" s="81"/>
      <c r="AU49272" s="25"/>
    </row>
    <row r="49273">
      <c r="D49273" s="10"/>
      <c r="E49273" s="10"/>
      <c r="G49273" s="81"/>
      <c r="AU49273" s="25"/>
    </row>
    <row r="49274">
      <c r="D49274" s="10"/>
      <c r="E49274" s="10"/>
      <c r="G49274" s="81"/>
      <c r="AU49274" s="25"/>
    </row>
    <row r="49275">
      <c r="D49275" s="10"/>
      <c r="E49275" s="10"/>
      <c r="G49275" s="81"/>
      <c r="AU49275" s="25"/>
    </row>
    <row r="49276">
      <c r="D49276" s="10"/>
      <c r="E49276" s="10"/>
      <c r="G49276" s="81"/>
      <c r="AU49276" s="25"/>
    </row>
    <row r="49277">
      <c r="D49277" s="10"/>
      <c r="E49277" s="10"/>
      <c r="G49277" s="81"/>
      <c r="AU49277" s="25"/>
    </row>
    <row r="49278">
      <c r="D49278" s="10"/>
      <c r="E49278" s="10"/>
      <c r="G49278" s="81"/>
      <c r="AU49278" s="25"/>
    </row>
    <row r="49279">
      <c r="D49279" s="10"/>
      <c r="E49279" s="10"/>
      <c r="G49279" s="81"/>
      <c r="AU49279" s="25"/>
    </row>
    <row r="49280">
      <c r="D49280" s="10"/>
      <c r="E49280" s="10"/>
      <c r="G49280" s="81"/>
      <c r="AU49280" s="25"/>
    </row>
    <row r="49281">
      <c r="D49281" s="10"/>
      <c r="E49281" s="10"/>
      <c r="G49281" s="81"/>
      <c r="AU49281" s="25"/>
    </row>
    <row r="49282">
      <c r="D49282" s="10"/>
      <c r="E49282" s="10"/>
      <c r="G49282" s="81"/>
      <c r="AU49282" s="25"/>
    </row>
    <row r="49283">
      <c r="D49283" s="10"/>
      <c r="E49283" s="10"/>
      <c r="G49283" s="81"/>
      <c r="AU49283" s="25"/>
    </row>
    <row r="49284">
      <c r="D49284" s="10"/>
      <c r="E49284" s="10"/>
      <c r="G49284" s="81"/>
      <c r="AU49284" s="25"/>
    </row>
    <row r="49285">
      <c r="D49285" s="10"/>
      <c r="E49285" s="10"/>
      <c r="G49285" s="81"/>
      <c r="AU49285" s="25"/>
    </row>
    <row r="49286">
      <c r="D49286" s="10"/>
      <c r="E49286" s="10"/>
      <c r="G49286" s="81"/>
      <c r="AU49286" s="25"/>
    </row>
    <row r="49287">
      <c r="D49287" s="10"/>
      <c r="E49287" s="10"/>
      <c r="G49287" s="81"/>
      <c r="AU49287" s="25"/>
    </row>
    <row r="49288">
      <c r="D49288" s="10"/>
      <c r="E49288" s="10"/>
      <c r="G49288" s="81"/>
      <c r="AU49288" s="25"/>
    </row>
    <row r="49289">
      <c r="D49289" s="10"/>
      <c r="E49289" s="10"/>
      <c r="G49289" s="81"/>
      <c r="AU49289" s="25"/>
    </row>
    <row r="49290">
      <c r="D49290" s="10"/>
      <c r="E49290" s="10"/>
      <c r="G49290" s="81"/>
      <c r="AU49290" s="25"/>
    </row>
    <row r="49291">
      <c r="D49291" s="10"/>
      <c r="E49291" s="10"/>
      <c r="G49291" s="81"/>
      <c r="AU49291" s="25"/>
    </row>
    <row r="49292">
      <c r="D49292" s="10"/>
      <c r="E49292" s="10"/>
      <c r="G49292" s="81"/>
      <c r="AU49292" s="25"/>
    </row>
    <row r="49293">
      <c r="D49293" s="10"/>
      <c r="E49293" s="10"/>
      <c r="G49293" s="81"/>
      <c r="AU49293" s="25"/>
    </row>
    <row r="49294">
      <c r="D49294" s="10"/>
      <c r="E49294" s="10"/>
      <c r="G49294" s="81"/>
      <c r="AU49294" s="25"/>
    </row>
    <row r="49295">
      <c r="D49295" s="10"/>
      <c r="E49295" s="10"/>
      <c r="G49295" s="81"/>
      <c r="AU49295" s="25"/>
    </row>
    <row r="49296">
      <c r="D49296" s="10"/>
      <c r="E49296" s="10"/>
      <c r="G49296" s="81"/>
      <c r="AU49296" s="25"/>
    </row>
    <row r="49297">
      <c r="D49297" s="10"/>
      <c r="E49297" s="10"/>
      <c r="G49297" s="81"/>
      <c r="AU49297" s="25"/>
    </row>
    <row r="49298">
      <c r="D49298" s="10"/>
      <c r="E49298" s="10"/>
      <c r="G49298" s="81"/>
      <c r="AU49298" s="25"/>
    </row>
    <row r="49299">
      <c r="D49299" s="10"/>
      <c r="E49299" s="10"/>
      <c r="G49299" s="81"/>
      <c r="AU49299" s="25"/>
    </row>
    <row r="49300">
      <c r="D49300" s="10"/>
      <c r="E49300" s="10"/>
      <c r="G49300" s="81"/>
      <c r="AU49300" s="25"/>
    </row>
    <row r="49301">
      <c r="D49301" s="10"/>
      <c r="E49301" s="10"/>
      <c r="G49301" s="81"/>
      <c r="AU49301" s="25"/>
    </row>
    <row r="49302">
      <c r="D49302" s="10"/>
      <c r="E49302" s="10"/>
      <c r="G49302" s="81"/>
      <c r="AU49302" s="25"/>
    </row>
    <row r="49303">
      <c r="D49303" s="10"/>
      <c r="E49303" s="10"/>
      <c r="G49303" s="81"/>
      <c r="AU49303" s="25"/>
    </row>
    <row r="49304">
      <c r="D49304" s="10"/>
      <c r="E49304" s="10"/>
      <c r="G49304" s="81"/>
      <c r="AU49304" s="25"/>
    </row>
    <row r="49305">
      <c r="D49305" s="10"/>
      <c r="E49305" s="10"/>
      <c r="G49305" s="81"/>
      <c r="AU49305" s="25"/>
    </row>
    <row r="49306">
      <c r="D49306" s="10"/>
      <c r="E49306" s="10"/>
      <c r="G49306" s="81"/>
      <c r="AU49306" s="25"/>
    </row>
    <row r="49307">
      <c r="D49307" s="10"/>
      <c r="E49307" s="10"/>
      <c r="G49307" s="81"/>
      <c r="AU49307" s="25"/>
    </row>
    <row r="49308">
      <c r="D49308" s="10"/>
      <c r="E49308" s="10"/>
      <c r="G49308" s="81"/>
      <c r="AU49308" s="25"/>
    </row>
    <row r="49309">
      <c r="D49309" s="10"/>
      <c r="E49309" s="10"/>
      <c r="G49309" s="81"/>
      <c r="AU49309" s="25"/>
    </row>
    <row r="49310">
      <c r="D49310" s="10"/>
      <c r="E49310" s="10"/>
      <c r="G49310" s="81"/>
      <c r="AU49310" s="25"/>
    </row>
    <row r="49311">
      <c r="D49311" s="10"/>
      <c r="E49311" s="10"/>
      <c r="G49311" s="81"/>
      <c r="AU49311" s="25"/>
    </row>
    <row r="49312">
      <c r="D49312" s="10"/>
      <c r="E49312" s="10"/>
      <c r="G49312" s="81"/>
      <c r="AU49312" s="25"/>
    </row>
    <row r="49313">
      <c r="D49313" s="10"/>
      <c r="E49313" s="10"/>
      <c r="G49313" s="81"/>
      <c r="AU49313" s="25"/>
    </row>
    <row r="49314">
      <c r="D49314" s="10"/>
      <c r="E49314" s="10"/>
      <c r="G49314" s="81"/>
      <c r="AU49314" s="25"/>
    </row>
    <row r="49315">
      <c r="D49315" s="10"/>
      <c r="E49315" s="10"/>
      <c r="G49315" s="81"/>
      <c r="AU49315" s="25"/>
    </row>
    <row r="49316">
      <c r="D49316" s="10"/>
      <c r="E49316" s="10"/>
      <c r="G49316" s="81"/>
      <c r="AU49316" s="25"/>
    </row>
    <row r="49317">
      <c r="D49317" s="10"/>
      <c r="E49317" s="10"/>
      <c r="G49317" s="81"/>
      <c r="AU49317" s="25"/>
    </row>
    <row r="49318">
      <c r="D49318" s="10"/>
      <c r="E49318" s="10"/>
      <c r="G49318" s="81"/>
      <c r="AU49318" s="25"/>
    </row>
    <row r="49319">
      <c r="D49319" s="10"/>
      <c r="E49319" s="10"/>
      <c r="G49319" s="81"/>
      <c r="AU49319" s="25"/>
    </row>
    <row r="49320">
      <c r="D49320" s="10"/>
      <c r="E49320" s="10"/>
      <c r="G49320" s="81"/>
      <c r="AU49320" s="25"/>
    </row>
    <row r="49321">
      <c r="D49321" s="10"/>
      <c r="E49321" s="10"/>
      <c r="G49321" s="81"/>
      <c r="AU49321" s="25"/>
    </row>
    <row r="49322">
      <c r="D49322" s="10"/>
      <c r="E49322" s="10"/>
      <c r="G49322" s="81"/>
      <c r="AU49322" s="25"/>
    </row>
    <row r="49323">
      <c r="D49323" s="10"/>
      <c r="E49323" s="10"/>
      <c r="G49323" s="81"/>
      <c r="AU49323" s="25"/>
    </row>
    <row r="49324">
      <c r="D49324" s="10"/>
      <c r="E49324" s="10"/>
      <c r="G49324" s="81"/>
      <c r="AU49324" s="25"/>
    </row>
    <row r="49325">
      <c r="D49325" s="10"/>
      <c r="E49325" s="10"/>
      <c r="G49325" s="81"/>
      <c r="AU49325" s="25"/>
    </row>
    <row r="49326">
      <c r="D49326" s="10"/>
      <c r="E49326" s="10"/>
      <c r="G49326" s="81"/>
      <c r="AU49326" s="25"/>
    </row>
    <row r="49327">
      <c r="D49327" s="10"/>
      <c r="E49327" s="10"/>
      <c r="G49327" s="81"/>
      <c r="AU49327" s="25"/>
    </row>
    <row r="49328">
      <c r="D49328" s="10"/>
      <c r="E49328" s="10"/>
      <c r="G49328" s="81"/>
      <c r="AU49328" s="25"/>
    </row>
    <row r="49329">
      <c r="D49329" s="10"/>
      <c r="E49329" s="10"/>
      <c r="G49329" s="81"/>
      <c r="AU49329" s="25"/>
    </row>
    <row r="49330">
      <c r="D49330" s="10"/>
      <c r="E49330" s="10"/>
      <c r="G49330" s="81"/>
      <c r="AU49330" s="25"/>
    </row>
    <row r="49331">
      <c r="D49331" s="10"/>
      <c r="E49331" s="10"/>
      <c r="G49331" s="81"/>
      <c r="AU49331" s="25"/>
    </row>
    <row r="49332">
      <c r="D49332" s="10"/>
      <c r="E49332" s="10"/>
      <c r="G49332" s="81"/>
      <c r="AU49332" s="25"/>
    </row>
    <row r="49333">
      <c r="D49333" s="10"/>
      <c r="E49333" s="10"/>
      <c r="G49333" s="81"/>
      <c r="AU49333" s="25"/>
    </row>
    <row r="49334">
      <c r="D49334" s="10"/>
      <c r="E49334" s="10"/>
      <c r="G49334" s="81"/>
      <c r="AU49334" s="25"/>
    </row>
    <row r="49335">
      <c r="D49335" s="10"/>
      <c r="E49335" s="10"/>
      <c r="G49335" s="81"/>
      <c r="AU49335" s="25"/>
    </row>
    <row r="49336">
      <c r="D49336" s="10"/>
      <c r="E49336" s="10"/>
      <c r="G49336" s="81"/>
      <c r="AU49336" s="25"/>
    </row>
    <row r="49337">
      <c r="D49337" s="10"/>
      <c r="E49337" s="10"/>
      <c r="G49337" s="81"/>
      <c r="AU49337" s="25"/>
    </row>
    <row r="49338">
      <c r="D49338" s="10"/>
      <c r="E49338" s="10"/>
      <c r="G49338" s="81"/>
      <c r="AU49338" s="25"/>
    </row>
    <row r="49339">
      <c r="D49339" s="10"/>
      <c r="E49339" s="10"/>
      <c r="G49339" s="81"/>
      <c r="AU49339" s="25"/>
    </row>
    <row r="49340">
      <c r="D49340" s="10"/>
      <c r="E49340" s="10"/>
      <c r="G49340" s="81"/>
      <c r="AU49340" s="25"/>
    </row>
    <row r="49341">
      <c r="D49341" s="10"/>
      <c r="E49341" s="10"/>
      <c r="G49341" s="81"/>
      <c r="AU49341" s="25"/>
    </row>
    <row r="49342">
      <c r="D49342" s="10"/>
      <c r="E49342" s="10"/>
      <c r="G49342" s="81"/>
      <c r="AU49342" s="25"/>
    </row>
    <row r="49343">
      <c r="D49343" s="10"/>
      <c r="E49343" s="10"/>
      <c r="G49343" s="81"/>
      <c r="AU49343" s="25"/>
    </row>
    <row r="49344">
      <c r="D49344" s="10"/>
      <c r="E49344" s="10"/>
      <c r="G49344" s="81"/>
      <c r="AU49344" s="25"/>
    </row>
    <row r="49345">
      <c r="D49345" s="10"/>
      <c r="E49345" s="10"/>
      <c r="G49345" s="81"/>
      <c r="AU49345" s="25"/>
    </row>
    <row r="49346">
      <c r="D49346" s="10"/>
      <c r="E49346" s="10"/>
      <c r="G49346" s="81"/>
      <c r="AU49346" s="25"/>
    </row>
    <row r="49347">
      <c r="D49347" s="10"/>
      <c r="E49347" s="10"/>
      <c r="G49347" s="81"/>
      <c r="AU49347" s="25"/>
    </row>
    <row r="49348">
      <c r="D49348" s="10"/>
      <c r="E49348" s="10"/>
      <c r="G49348" s="81"/>
      <c r="AU49348" s="25"/>
    </row>
    <row r="49349">
      <c r="D49349" s="10"/>
      <c r="E49349" s="10"/>
      <c r="G49349" s="81"/>
      <c r="AU49349" s="25"/>
    </row>
    <row r="49350">
      <c r="D49350" s="10"/>
      <c r="E49350" s="10"/>
      <c r="G49350" s="81"/>
      <c r="AU49350" s="25"/>
    </row>
    <row r="49351">
      <c r="D49351" s="10"/>
      <c r="E49351" s="10"/>
      <c r="G49351" s="81"/>
      <c r="AU49351" s="25"/>
    </row>
    <row r="49352">
      <c r="D49352" s="10"/>
      <c r="E49352" s="10"/>
      <c r="G49352" s="81"/>
      <c r="AU49352" s="25"/>
    </row>
    <row r="49353">
      <c r="D49353" s="10"/>
      <c r="E49353" s="10"/>
      <c r="G49353" s="81"/>
      <c r="AU49353" s="25"/>
    </row>
    <row r="49354">
      <c r="D49354" s="10"/>
      <c r="E49354" s="10"/>
      <c r="G49354" s="81"/>
      <c r="AU49354" s="25"/>
    </row>
    <row r="49355">
      <c r="D49355" s="10"/>
      <c r="E49355" s="10"/>
      <c r="G49355" s="81"/>
      <c r="AU49355" s="25"/>
    </row>
    <row r="49356">
      <c r="D49356" s="10"/>
      <c r="E49356" s="10"/>
      <c r="G49356" s="81"/>
      <c r="AU49356" s="25"/>
    </row>
    <row r="49357">
      <c r="D49357" s="10"/>
      <c r="E49357" s="10"/>
      <c r="G49357" s="81"/>
      <c r="AU49357" s="25"/>
    </row>
    <row r="49358">
      <c r="D49358" s="10"/>
      <c r="E49358" s="10"/>
      <c r="G49358" s="81"/>
      <c r="AU49358" s="25"/>
    </row>
    <row r="49359">
      <c r="D49359" s="10"/>
      <c r="E49359" s="10"/>
      <c r="G49359" s="81"/>
      <c r="AU49359" s="25"/>
    </row>
    <row r="49360">
      <c r="D49360" s="10"/>
      <c r="E49360" s="10"/>
      <c r="G49360" s="81"/>
      <c r="AU49360" s="25"/>
    </row>
    <row r="49361">
      <c r="D49361" s="10"/>
      <c r="E49361" s="10"/>
      <c r="G49361" s="81"/>
      <c r="AU49361" s="25"/>
    </row>
    <row r="49362">
      <c r="D49362" s="10"/>
      <c r="E49362" s="10"/>
      <c r="G49362" s="81"/>
      <c r="AU49362" s="25"/>
    </row>
    <row r="49363">
      <c r="D49363" s="10"/>
      <c r="E49363" s="10"/>
      <c r="G49363" s="81"/>
      <c r="AU49363" s="25"/>
    </row>
    <row r="49364">
      <c r="D49364" s="10"/>
      <c r="E49364" s="10"/>
      <c r="G49364" s="81"/>
      <c r="AU49364" s="25"/>
    </row>
    <row r="49365">
      <c r="D49365" s="10"/>
      <c r="E49365" s="10"/>
      <c r="G49365" s="81"/>
      <c r="AU49365" s="25"/>
    </row>
    <row r="49366">
      <c r="D49366" s="10"/>
      <c r="E49366" s="10"/>
      <c r="G49366" s="81"/>
      <c r="AU49366" s="25"/>
    </row>
    <row r="49367">
      <c r="D49367" s="10"/>
      <c r="E49367" s="10"/>
      <c r="G49367" s="81"/>
      <c r="AU49367" s="25"/>
    </row>
    <row r="49368">
      <c r="D49368" s="10"/>
      <c r="E49368" s="10"/>
      <c r="G49368" s="81"/>
      <c r="AU49368" s="25"/>
    </row>
    <row r="49369">
      <c r="D49369" s="10"/>
      <c r="E49369" s="10"/>
      <c r="G49369" s="81"/>
      <c r="AU49369" s="25"/>
    </row>
    <row r="49370">
      <c r="D49370" s="10"/>
      <c r="E49370" s="10"/>
      <c r="G49370" s="81"/>
      <c r="AU49370" s="25"/>
    </row>
    <row r="49371">
      <c r="D49371" s="10"/>
      <c r="E49371" s="10"/>
      <c r="G49371" s="81"/>
      <c r="AU49371" s="25"/>
    </row>
    <row r="49372">
      <c r="D49372" s="10"/>
      <c r="E49372" s="10"/>
      <c r="G49372" s="81"/>
      <c r="AU49372" s="25"/>
    </row>
    <row r="49373">
      <c r="D49373" s="10"/>
      <c r="E49373" s="10"/>
      <c r="G49373" s="81"/>
      <c r="AU49373" s="25"/>
    </row>
    <row r="49374">
      <c r="D49374" s="10"/>
      <c r="E49374" s="10"/>
      <c r="G49374" s="81"/>
      <c r="AU49374" s="25"/>
    </row>
    <row r="49375">
      <c r="D49375" s="10"/>
      <c r="E49375" s="10"/>
      <c r="G49375" s="81"/>
      <c r="AU49375" s="25"/>
    </row>
    <row r="49376">
      <c r="D49376" s="10"/>
      <c r="E49376" s="10"/>
      <c r="G49376" s="81"/>
      <c r="AU49376" s="25"/>
    </row>
    <row r="49377">
      <c r="D49377" s="10"/>
      <c r="E49377" s="10"/>
      <c r="G49377" s="81"/>
      <c r="AU49377" s="25"/>
    </row>
    <row r="49378">
      <c r="D49378" s="10"/>
      <c r="E49378" s="10"/>
      <c r="G49378" s="81"/>
      <c r="AU49378" s="25"/>
    </row>
    <row r="49379">
      <c r="D49379" s="10"/>
      <c r="E49379" s="10"/>
      <c r="G49379" s="81"/>
      <c r="AU49379" s="25"/>
    </row>
    <row r="49380">
      <c r="D49380" s="10"/>
      <c r="E49380" s="10"/>
      <c r="G49380" s="81"/>
      <c r="AU49380" s="25"/>
    </row>
    <row r="49381">
      <c r="D49381" s="10"/>
      <c r="E49381" s="10"/>
      <c r="G49381" s="81"/>
      <c r="AU49381" s="25"/>
    </row>
    <row r="49382">
      <c r="D49382" s="10"/>
      <c r="E49382" s="10"/>
      <c r="G49382" s="81"/>
      <c r="AU49382" s="25"/>
    </row>
    <row r="49383">
      <c r="D49383" s="10"/>
      <c r="E49383" s="10"/>
      <c r="G49383" s="81"/>
      <c r="AU49383" s="25"/>
    </row>
    <row r="49384">
      <c r="D49384" s="10"/>
      <c r="E49384" s="10"/>
      <c r="G49384" s="81"/>
      <c r="AU49384" s="25"/>
    </row>
    <row r="49385">
      <c r="D49385" s="10"/>
      <c r="E49385" s="10"/>
      <c r="G49385" s="81"/>
      <c r="AU49385" s="25"/>
    </row>
    <row r="49386">
      <c r="D49386" s="10"/>
      <c r="E49386" s="10"/>
      <c r="G49386" s="81"/>
      <c r="AU49386" s="25"/>
    </row>
    <row r="49387">
      <c r="D49387" s="10"/>
      <c r="E49387" s="10"/>
      <c r="G49387" s="81"/>
      <c r="AU49387" s="25"/>
    </row>
    <row r="49388">
      <c r="D49388" s="10"/>
      <c r="E49388" s="10"/>
      <c r="G49388" s="81"/>
      <c r="AU49388" s="25"/>
    </row>
    <row r="49389">
      <c r="D49389" s="10"/>
      <c r="E49389" s="10"/>
      <c r="G49389" s="81"/>
      <c r="AU49389" s="25"/>
    </row>
    <row r="49390">
      <c r="D49390" s="10"/>
      <c r="E49390" s="10"/>
      <c r="G49390" s="81"/>
      <c r="AU49390" s="25"/>
    </row>
    <row r="49391">
      <c r="D49391" s="10"/>
      <c r="E49391" s="10"/>
      <c r="G49391" s="81"/>
      <c r="AU49391" s="25"/>
    </row>
    <row r="49392">
      <c r="D49392" s="10"/>
      <c r="E49392" s="10"/>
      <c r="G49392" s="81"/>
      <c r="AU49392" s="25"/>
    </row>
    <row r="49393">
      <c r="D49393" s="10"/>
      <c r="E49393" s="10"/>
      <c r="G49393" s="81"/>
      <c r="AU49393" s="25"/>
    </row>
    <row r="49394">
      <c r="D49394" s="10"/>
      <c r="E49394" s="10"/>
      <c r="G49394" s="81"/>
      <c r="AU49394" s="25"/>
    </row>
    <row r="49395">
      <c r="D49395" s="10"/>
      <c r="E49395" s="10"/>
      <c r="G49395" s="81"/>
      <c r="AU49395" s="25"/>
    </row>
    <row r="49396">
      <c r="D49396" s="10"/>
      <c r="E49396" s="10"/>
      <c r="G49396" s="81"/>
      <c r="AU49396" s="25"/>
    </row>
    <row r="49397">
      <c r="D49397" s="10"/>
      <c r="E49397" s="10"/>
      <c r="G49397" s="81"/>
      <c r="AU49397" s="25"/>
    </row>
    <row r="49398">
      <c r="D49398" s="10"/>
      <c r="E49398" s="10"/>
      <c r="G49398" s="81"/>
      <c r="AU49398" s="25"/>
    </row>
    <row r="49399">
      <c r="D49399" s="10"/>
      <c r="E49399" s="10"/>
      <c r="G49399" s="81"/>
      <c r="AU49399" s="25"/>
    </row>
    <row r="49400">
      <c r="D49400" s="10"/>
      <c r="E49400" s="10"/>
      <c r="G49400" s="81"/>
      <c r="AU49400" s="25"/>
    </row>
    <row r="49401">
      <c r="D49401" s="10"/>
      <c r="E49401" s="10"/>
      <c r="G49401" s="81"/>
      <c r="AU49401" s="25"/>
    </row>
    <row r="49402">
      <c r="D49402" s="10"/>
      <c r="E49402" s="10"/>
      <c r="G49402" s="81"/>
      <c r="AU49402" s="25"/>
    </row>
    <row r="49403">
      <c r="D49403" s="10"/>
      <c r="E49403" s="10"/>
      <c r="G49403" s="81"/>
      <c r="AU49403" s="25"/>
    </row>
    <row r="49404">
      <c r="D49404" s="10"/>
      <c r="E49404" s="10"/>
      <c r="G49404" s="81"/>
      <c r="AU49404" s="25"/>
    </row>
    <row r="49405">
      <c r="D49405" s="10"/>
      <c r="E49405" s="10"/>
      <c r="G49405" s="81"/>
      <c r="AU49405" s="25"/>
    </row>
    <row r="49406">
      <c r="D49406" s="10"/>
      <c r="E49406" s="10"/>
      <c r="G49406" s="81"/>
      <c r="AU49406" s="25"/>
    </row>
    <row r="49407">
      <c r="D49407" s="10"/>
      <c r="E49407" s="10"/>
      <c r="G49407" s="81"/>
      <c r="AU49407" s="25"/>
    </row>
    <row r="49408">
      <c r="D49408" s="10"/>
      <c r="E49408" s="10"/>
      <c r="G49408" s="81"/>
      <c r="AU49408" s="25"/>
    </row>
    <row r="49409">
      <c r="D49409" s="10"/>
      <c r="E49409" s="10"/>
      <c r="G49409" s="81"/>
      <c r="AU49409" s="25"/>
    </row>
    <row r="49410">
      <c r="D49410" s="10"/>
      <c r="E49410" s="10"/>
      <c r="G49410" s="81"/>
      <c r="AU49410" s="25"/>
    </row>
    <row r="49411">
      <c r="D49411" s="10"/>
      <c r="E49411" s="10"/>
      <c r="G49411" s="81"/>
      <c r="AU49411" s="25"/>
    </row>
    <row r="49412">
      <c r="D49412" s="10"/>
      <c r="E49412" s="10"/>
      <c r="G49412" s="81"/>
      <c r="AU49412" s="25"/>
    </row>
    <row r="49413">
      <c r="D49413" s="10"/>
      <c r="E49413" s="10"/>
      <c r="G49413" s="81"/>
      <c r="AU49413" s="25"/>
    </row>
    <row r="49414">
      <c r="D49414" s="10"/>
      <c r="E49414" s="10"/>
      <c r="G49414" s="81"/>
      <c r="AU49414" s="25"/>
    </row>
    <row r="49415">
      <c r="D49415" s="10"/>
      <c r="E49415" s="10"/>
      <c r="G49415" s="81"/>
      <c r="AU49415" s="25"/>
    </row>
    <row r="49416">
      <c r="D49416" s="10"/>
      <c r="E49416" s="10"/>
      <c r="G49416" s="81"/>
      <c r="AU49416" s="25"/>
    </row>
    <row r="49417">
      <c r="D49417" s="10"/>
      <c r="E49417" s="10"/>
      <c r="G49417" s="81"/>
      <c r="AU49417" s="25"/>
    </row>
    <row r="49418">
      <c r="D49418" s="10"/>
      <c r="E49418" s="10"/>
      <c r="G49418" s="81"/>
      <c r="AU49418" s="25"/>
    </row>
    <row r="49419">
      <c r="D49419" s="10"/>
      <c r="E49419" s="10"/>
      <c r="G49419" s="81"/>
      <c r="AU49419" s="25"/>
    </row>
    <row r="49420">
      <c r="D49420" s="10"/>
      <c r="E49420" s="10"/>
      <c r="G49420" s="81"/>
      <c r="AU49420" s="25"/>
    </row>
    <row r="49421">
      <c r="D49421" s="10"/>
      <c r="E49421" s="10"/>
      <c r="G49421" s="81"/>
      <c r="AU49421" s="25"/>
    </row>
    <row r="49422">
      <c r="D49422" s="10"/>
      <c r="E49422" s="10"/>
      <c r="G49422" s="81"/>
      <c r="AU49422" s="25"/>
    </row>
    <row r="49423">
      <c r="D49423" s="10"/>
      <c r="E49423" s="10"/>
      <c r="G49423" s="81"/>
      <c r="AU49423" s="25"/>
    </row>
    <row r="49424">
      <c r="D49424" s="10"/>
      <c r="E49424" s="10"/>
      <c r="G49424" s="81"/>
      <c r="AU49424" s="25"/>
    </row>
    <row r="49425">
      <c r="D49425" s="10"/>
      <c r="E49425" s="10"/>
      <c r="G49425" s="81"/>
      <c r="AU49425" s="25"/>
    </row>
    <row r="49426">
      <c r="D49426" s="10"/>
      <c r="E49426" s="10"/>
      <c r="G49426" s="81"/>
      <c r="AU49426" s="25"/>
    </row>
    <row r="49427">
      <c r="D49427" s="10"/>
      <c r="E49427" s="10"/>
      <c r="G49427" s="81"/>
      <c r="AU49427" s="25"/>
    </row>
    <row r="49428">
      <c r="D49428" s="10"/>
      <c r="E49428" s="10"/>
      <c r="G49428" s="81"/>
      <c r="AU49428" s="25"/>
    </row>
    <row r="49429">
      <c r="D49429" s="10"/>
      <c r="E49429" s="10"/>
      <c r="G49429" s="81"/>
      <c r="AU49429" s="25"/>
    </row>
    <row r="49430">
      <c r="D49430" s="10"/>
      <c r="E49430" s="10"/>
      <c r="G49430" s="81"/>
      <c r="AU49430" s="25"/>
    </row>
    <row r="49431">
      <c r="D49431" s="10"/>
      <c r="E49431" s="10"/>
      <c r="G49431" s="81"/>
      <c r="AU49431" s="25"/>
    </row>
    <row r="49432">
      <c r="D49432" s="10"/>
      <c r="E49432" s="10"/>
      <c r="G49432" s="81"/>
      <c r="AU49432" s="25"/>
    </row>
    <row r="49433">
      <c r="D49433" s="10"/>
      <c r="E49433" s="10"/>
      <c r="G49433" s="81"/>
      <c r="AU49433" s="25"/>
    </row>
    <row r="49434">
      <c r="D49434" s="10"/>
      <c r="E49434" s="10"/>
      <c r="G49434" s="81"/>
      <c r="AU49434" s="25"/>
    </row>
    <row r="49435">
      <c r="D49435" s="10"/>
      <c r="E49435" s="10"/>
      <c r="G49435" s="81"/>
      <c r="AU49435" s="25"/>
    </row>
    <row r="49436">
      <c r="D49436" s="10"/>
      <c r="E49436" s="10"/>
      <c r="G49436" s="81"/>
      <c r="AU49436" s="25"/>
    </row>
    <row r="49437">
      <c r="D49437" s="10"/>
      <c r="E49437" s="10"/>
      <c r="G49437" s="81"/>
      <c r="AU49437" s="25"/>
    </row>
    <row r="49438">
      <c r="D49438" s="10"/>
      <c r="E49438" s="10"/>
      <c r="G49438" s="81"/>
      <c r="AU49438" s="25"/>
    </row>
    <row r="49439">
      <c r="D49439" s="10"/>
      <c r="E49439" s="10"/>
      <c r="G49439" s="81"/>
      <c r="AU49439" s="25"/>
    </row>
    <row r="49440">
      <c r="D49440" s="10"/>
      <c r="E49440" s="10"/>
      <c r="G49440" s="81"/>
      <c r="AU49440" s="25"/>
    </row>
    <row r="49441">
      <c r="D49441" s="10"/>
      <c r="E49441" s="10"/>
      <c r="G49441" s="81"/>
      <c r="AU49441" s="25"/>
    </row>
    <row r="49442">
      <c r="D49442" s="10"/>
      <c r="E49442" s="10"/>
      <c r="G49442" s="81"/>
      <c r="AU49442" s="25"/>
    </row>
    <row r="49443">
      <c r="D49443" s="10"/>
      <c r="E49443" s="10"/>
      <c r="G49443" s="81"/>
      <c r="AU49443" s="25"/>
    </row>
    <row r="49444">
      <c r="D49444" s="10"/>
      <c r="E49444" s="10"/>
      <c r="G49444" s="81"/>
      <c r="AU49444" s="25"/>
    </row>
    <row r="49445">
      <c r="D49445" s="10"/>
      <c r="E49445" s="10"/>
      <c r="G49445" s="81"/>
      <c r="AU49445" s="25"/>
    </row>
    <row r="49446">
      <c r="D49446" s="10"/>
      <c r="E49446" s="10"/>
      <c r="G49446" s="81"/>
      <c r="AU49446" s="25"/>
    </row>
    <row r="49447">
      <c r="D49447" s="10"/>
      <c r="E49447" s="10"/>
      <c r="G49447" s="81"/>
      <c r="AU49447" s="25"/>
    </row>
    <row r="49448">
      <c r="D49448" s="10"/>
      <c r="E49448" s="10"/>
      <c r="G49448" s="81"/>
      <c r="AU49448" s="25"/>
    </row>
    <row r="49449">
      <c r="D49449" s="10"/>
      <c r="E49449" s="10"/>
      <c r="G49449" s="81"/>
      <c r="AU49449" s="25"/>
    </row>
    <row r="49450">
      <c r="D49450" s="10"/>
      <c r="E49450" s="10"/>
      <c r="G49450" s="81"/>
      <c r="AU49450" s="25"/>
    </row>
    <row r="49451">
      <c r="D49451" s="10"/>
      <c r="E49451" s="10"/>
      <c r="G49451" s="81"/>
      <c r="AU49451" s="25"/>
    </row>
    <row r="49452">
      <c r="D49452" s="10"/>
      <c r="E49452" s="10"/>
      <c r="G49452" s="81"/>
      <c r="AU49452" s="25"/>
    </row>
    <row r="49453">
      <c r="D49453" s="10"/>
      <c r="E49453" s="10"/>
      <c r="G49453" s="81"/>
      <c r="AU49453" s="25"/>
    </row>
    <row r="49454">
      <c r="D49454" s="10"/>
      <c r="E49454" s="10"/>
      <c r="G49454" s="81"/>
      <c r="AU49454" s="25"/>
    </row>
    <row r="49455">
      <c r="D49455" s="10"/>
      <c r="E49455" s="10"/>
      <c r="G49455" s="81"/>
      <c r="AU49455" s="25"/>
    </row>
    <row r="49456">
      <c r="D49456" s="10"/>
      <c r="E49456" s="10"/>
      <c r="G49456" s="81"/>
      <c r="AU49456" s="25"/>
    </row>
    <row r="49457">
      <c r="D49457" s="10"/>
      <c r="E49457" s="10"/>
      <c r="G49457" s="81"/>
      <c r="AU49457" s="25"/>
    </row>
    <row r="49458">
      <c r="D49458" s="10"/>
      <c r="E49458" s="10"/>
      <c r="G49458" s="81"/>
      <c r="AU49458" s="25"/>
    </row>
    <row r="49459">
      <c r="D49459" s="10"/>
      <c r="E49459" s="10"/>
      <c r="G49459" s="81"/>
      <c r="AU49459" s="25"/>
    </row>
    <row r="49460">
      <c r="D49460" s="10"/>
      <c r="E49460" s="10"/>
      <c r="G49460" s="81"/>
      <c r="AU49460" s="25"/>
    </row>
    <row r="49461">
      <c r="D49461" s="10"/>
      <c r="E49461" s="10"/>
      <c r="G49461" s="81"/>
      <c r="AU49461" s="25"/>
    </row>
    <row r="49462">
      <c r="D49462" s="10"/>
      <c r="E49462" s="10"/>
      <c r="G49462" s="81"/>
      <c r="AU49462" s="25"/>
    </row>
    <row r="49463">
      <c r="D49463" s="10"/>
      <c r="E49463" s="10"/>
      <c r="G49463" s="81"/>
      <c r="AU49463" s="25"/>
    </row>
    <row r="49464">
      <c r="D49464" s="10"/>
      <c r="E49464" s="10"/>
      <c r="G49464" s="81"/>
      <c r="AU49464" s="25"/>
    </row>
    <row r="49465">
      <c r="D49465" s="10"/>
      <c r="E49465" s="10"/>
      <c r="G49465" s="81"/>
      <c r="AU49465" s="25"/>
    </row>
    <row r="49466">
      <c r="D49466" s="10"/>
      <c r="E49466" s="10"/>
      <c r="G49466" s="81"/>
      <c r="AU49466" s="25"/>
    </row>
    <row r="49467">
      <c r="D49467" s="10"/>
      <c r="E49467" s="10"/>
      <c r="G49467" s="81"/>
      <c r="AU49467" s="25"/>
    </row>
    <row r="49468">
      <c r="D49468" s="10"/>
      <c r="E49468" s="10"/>
      <c r="G49468" s="81"/>
      <c r="AU49468" s="25"/>
    </row>
    <row r="49469">
      <c r="D49469" s="10"/>
      <c r="E49469" s="10"/>
      <c r="G49469" s="81"/>
      <c r="AU49469" s="25"/>
    </row>
    <row r="49470">
      <c r="D49470" s="10"/>
      <c r="E49470" s="10"/>
      <c r="G49470" s="81"/>
      <c r="AU49470" s="25"/>
    </row>
    <row r="49471">
      <c r="D49471" s="10"/>
      <c r="E49471" s="10"/>
      <c r="G49471" s="81"/>
      <c r="AU49471" s="25"/>
    </row>
    <row r="49472">
      <c r="D49472" s="10"/>
      <c r="E49472" s="10"/>
      <c r="G49472" s="81"/>
      <c r="AU49472" s="25"/>
    </row>
    <row r="49473">
      <c r="D49473" s="10"/>
      <c r="E49473" s="10"/>
      <c r="G49473" s="81"/>
      <c r="AU49473" s="25"/>
    </row>
    <row r="49474">
      <c r="D49474" s="10"/>
      <c r="E49474" s="10"/>
      <c r="G49474" s="81"/>
      <c r="AU49474" s="25"/>
    </row>
    <row r="49475">
      <c r="D49475" s="10"/>
      <c r="E49475" s="10"/>
      <c r="G49475" s="81"/>
      <c r="AU49475" s="25"/>
    </row>
    <row r="49476">
      <c r="D49476" s="10"/>
      <c r="E49476" s="10"/>
      <c r="G49476" s="81"/>
      <c r="AU49476" s="25"/>
    </row>
    <row r="49477">
      <c r="D49477" s="10"/>
      <c r="E49477" s="10"/>
      <c r="G49477" s="81"/>
      <c r="AU49477" s="25"/>
    </row>
    <row r="49478">
      <c r="D49478" s="10"/>
      <c r="E49478" s="10"/>
      <c r="G49478" s="81"/>
      <c r="AU49478" s="25"/>
    </row>
    <row r="49479">
      <c r="D49479" s="10"/>
      <c r="E49479" s="10"/>
      <c r="G49479" s="81"/>
      <c r="AU49479" s="25"/>
    </row>
    <row r="49480">
      <c r="D49480" s="10"/>
      <c r="E49480" s="10"/>
      <c r="G49480" s="81"/>
      <c r="AU49480" s="25"/>
    </row>
    <row r="49481">
      <c r="D49481" s="10"/>
      <c r="E49481" s="10"/>
      <c r="G49481" s="81"/>
      <c r="AU49481" s="25"/>
    </row>
    <row r="49482">
      <c r="D49482" s="10"/>
      <c r="E49482" s="10"/>
      <c r="G49482" s="81"/>
      <c r="AU49482" s="25"/>
    </row>
    <row r="49483">
      <c r="D49483" s="10"/>
      <c r="E49483" s="10"/>
      <c r="G49483" s="81"/>
      <c r="AU49483" s="25"/>
    </row>
    <row r="49484">
      <c r="D49484" s="10"/>
      <c r="E49484" s="10"/>
      <c r="G49484" s="81"/>
      <c r="AU49484" s="25"/>
    </row>
    <row r="49485">
      <c r="D49485" s="10"/>
      <c r="E49485" s="10"/>
      <c r="G49485" s="81"/>
      <c r="AU49485" s="25"/>
    </row>
    <row r="49486">
      <c r="D49486" s="10"/>
      <c r="E49486" s="10"/>
      <c r="G49486" s="81"/>
      <c r="AU49486" s="25"/>
    </row>
    <row r="49487">
      <c r="D49487" s="10"/>
      <c r="E49487" s="10"/>
      <c r="G49487" s="81"/>
      <c r="AU49487" s="25"/>
    </row>
    <row r="49488">
      <c r="D49488" s="10"/>
      <c r="E49488" s="10"/>
      <c r="G49488" s="81"/>
      <c r="AU49488" s="25"/>
    </row>
    <row r="49489">
      <c r="D49489" s="10"/>
      <c r="E49489" s="10"/>
      <c r="G49489" s="81"/>
      <c r="AU49489" s="25"/>
    </row>
    <row r="49490">
      <c r="D49490" s="10"/>
      <c r="E49490" s="10"/>
      <c r="G49490" s="81"/>
      <c r="AU49490" s="25"/>
    </row>
    <row r="49491">
      <c r="D49491" s="10"/>
      <c r="E49491" s="10"/>
      <c r="G49491" s="81"/>
      <c r="AU49491" s="25"/>
    </row>
    <row r="49492">
      <c r="D49492" s="10"/>
      <c r="E49492" s="10"/>
      <c r="G49492" s="81"/>
      <c r="AU49492" s="25"/>
    </row>
    <row r="49493">
      <c r="D49493" s="10"/>
      <c r="E49493" s="10"/>
      <c r="G49493" s="81"/>
      <c r="AU49493" s="25"/>
    </row>
    <row r="49494">
      <c r="D49494" s="10"/>
      <c r="E49494" s="10"/>
      <c r="G49494" s="81"/>
      <c r="AU49494" s="25"/>
    </row>
    <row r="49495">
      <c r="D49495" s="10"/>
      <c r="E49495" s="10"/>
      <c r="G49495" s="81"/>
      <c r="AU49495" s="25"/>
    </row>
    <row r="49496">
      <c r="D49496" s="10"/>
      <c r="E49496" s="10"/>
      <c r="G49496" s="81"/>
      <c r="AU49496" s="25"/>
    </row>
    <row r="49497">
      <c r="D49497" s="10"/>
      <c r="E49497" s="10"/>
      <c r="G49497" s="81"/>
      <c r="AU49497" s="25"/>
    </row>
    <row r="49498">
      <c r="D49498" s="10"/>
      <c r="E49498" s="10"/>
      <c r="G49498" s="81"/>
      <c r="AU49498" s="25"/>
    </row>
    <row r="49499">
      <c r="D49499" s="10"/>
      <c r="E49499" s="10"/>
      <c r="G49499" s="81"/>
      <c r="AU49499" s="25"/>
    </row>
    <row r="49500">
      <c r="D49500" s="10"/>
      <c r="E49500" s="10"/>
      <c r="G49500" s="81"/>
      <c r="AU49500" s="25"/>
    </row>
    <row r="49501">
      <c r="D49501" s="10"/>
      <c r="E49501" s="10"/>
      <c r="G49501" s="81"/>
      <c r="AU49501" s="25"/>
    </row>
    <row r="49502">
      <c r="D49502" s="10"/>
      <c r="E49502" s="10"/>
      <c r="G49502" s="81"/>
      <c r="AU49502" s="25"/>
    </row>
    <row r="49503">
      <c r="D49503" s="10"/>
      <c r="E49503" s="10"/>
      <c r="G49503" s="81"/>
      <c r="AU49503" s="25"/>
    </row>
    <row r="49504">
      <c r="D49504" s="10"/>
      <c r="E49504" s="10"/>
      <c r="G49504" s="81"/>
      <c r="AU49504" s="25"/>
    </row>
    <row r="49505">
      <c r="D49505" s="10"/>
      <c r="E49505" s="10"/>
      <c r="G49505" s="81"/>
      <c r="AU49505" s="25"/>
    </row>
    <row r="49506">
      <c r="D49506" s="10"/>
      <c r="E49506" s="10"/>
      <c r="G49506" s="81"/>
      <c r="AU49506" s="25"/>
    </row>
    <row r="49507">
      <c r="D49507" s="10"/>
      <c r="E49507" s="10"/>
      <c r="G49507" s="81"/>
      <c r="AU49507" s="25"/>
    </row>
    <row r="49508">
      <c r="D49508" s="10"/>
      <c r="E49508" s="10"/>
      <c r="G49508" s="81"/>
      <c r="AU49508" s="25"/>
    </row>
    <row r="49509">
      <c r="D49509" s="10"/>
      <c r="E49509" s="10"/>
      <c r="G49509" s="81"/>
      <c r="AU49509" s="25"/>
    </row>
    <row r="49510">
      <c r="D49510" s="10"/>
      <c r="E49510" s="10"/>
      <c r="G49510" s="81"/>
      <c r="AU49510" s="25"/>
    </row>
    <row r="49511">
      <c r="D49511" s="10"/>
      <c r="E49511" s="10"/>
      <c r="G49511" s="81"/>
      <c r="AU49511" s="25"/>
    </row>
    <row r="49512">
      <c r="D49512" s="10"/>
      <c r="E49512" s="10"/>
      <c r="G49512" s="81"/>
      <c r="AU49512" s="25"/>
    </row>
    <row r="49513">
      <c r="D49513" s="10"/>
      <c r="E49513" s="10"/>
      <c r="G49513" s="81"/>
      <c r="AU49513" s="25"/>
    </row>
    <row r="49514">
      <c r="D49514" s="10"/>
      <c r="E49514" s="10"/>
      <c r="G49514" s="81"/>
      <c r="AU49514" s="25"/>
    </row>
    <row r="49515">
      <c r="D49515" s="10"/>
      <c r="E49515" s="10"/>
      <c r="G49515" s="81"/>
      <c r="AU49515" s="25"/>
    </row>
    <row r="49516">
      <c r="D49516" s="10"/>
      <c r="E49516" s="10"/>
      <c r="G49516" s="81"/>
      <c r="AU49516" s="25"/>
    </row>
    <row r="49517">
      <c r="D49517" s="10"/>
      <c r="E49517" s="10"/>
      <c r="G49517" s="81"/>
      <c r="AU49517" s="25"/>
    </row>
    <row r="49518">
      <c r="D49518" s="10"/>
      <c r="E49518" s="10"/>
      <c r="G49518" s="81"/>
      <c r="AU49518" s="25"/>
    </row>
    <row r="49519">
      <c r="D49519" s="10"/>
      <c r="E49519" s="10"/>
      <c r="G49519" s="81"/>
      <c r="AU49519" s="25"/>
    </row>
    <row r="49520">
      <c r="D49520" s="10"/>
      <c r="E49520" s="10"/>
      <c r="G49520" s="81"/>
      <c r="AU49520" s="25"/>
    </row>
    <row r="49521">
      <c r="D49521" s="10"/>
      <c r="E49521" s="10"/>
      <c r="G49521" s="81"/>
      <c r="AU49521" s="25"/>
    </row>
    <row r="49522">
      <c r="D49522" s="10"/>
      <c r="E49522" s="10"/>
      <c r="G49522" s="81"/>
      <c r="AU49522" s="25"/>
    </row>
    <row r="49523">
      <c r="D49523" s="10"/>
      <c r="E49523" s="10"/>
      <c r="G49523" s="81"/>
      <c r="AU49523" s="25"/>
    </row>
    <row r="49524">
      <c r="D49524" s="10"/>
      <c r="E49524" s="10"/>
      <c r="G49524" s="81"/>
      <c r="AU49524" s="25"/>
    </row>
    <row r="49525">
      <c r="D49525" s="10"/>
      <c r="E49525" s="10"/>
      <c r="G49525" s="81"/>
      <c r="AU49525" s="25"/>
    </row>
    <row r="49526">
      <c r="D49526" s="10"/>
      <c r="E49526" s="10"/>
      <c r="G49526" s="81"/>
      <c r="AU49526" s="25"/>
    </row>
    <row r="49527">
      <c r="D49527" s="10"/>
      <c r="E49527" s="10"/>
      <c r="G49527" s="81"/>
      <c r="AU49527" s="25"/>
    </row>
    <row r="49528">
      <c r="D49528" s="10"/>
      <c r="E49528" s="10"/>
      <c r="G49528" s="81"/>
      <c r="AU49528" s="25"/>
    </row>
    <row r="49529">
      <c r="D49529" s="10"/>
      <c r="E49529" s="10"/>
      <c r="G49529" s="81"/>
      <c r="AU49529" s="25"/>
    </row>
    <row r="49530">
      <c r="D49530" s="10"/>
      <c r="E49530" s="10"/>
      <c r="G49530" s="81"/>
      <c r="AU49530" s="25"/>
    </row>
    <row r="49531">
      <c r="D49531" s="10"/>
      <c r="E49531" s="10"/>
      <c r="G49531" s="81"/>
      <c r="AU49531" s="25"/>
    </row>
    <row r="49532">
      <c r="D49532" s="10"/>
      <c r="E49532" s="10"/>
      <c r="G49532" s="81"/>
      <c r="AU49532" s="25"/>
    </row>
    <row r="49533">
      <c r="D49533" s="10"/>
      <c r="E49533" s="10"/>
      <c r="G49533" s="81"/>
      <c r="AU49533" s="25"/>
    </row>
    <row r="49534">
      <c r="D49534" s="10"/>
      <c r="E49534" s="10"/>
      <c r="G49534" s="81"/>
      <c r="AU49534" s="25"/>
    </row>
    <row r="49535">
      <c r="D49535" s="10"/>
      <c r="E49535" s="10"/>
      <c r="G49535" s="81"/>
      <c r="AU49535" s="25"/>
    </row>
    <row r="49536">
      <c r="D49536" s="10"/>
      <c r="E49536" s="10"/>
      <c r="G49536" s="81"/>
      <c r="AU49536" s="25"/>
    </row>
    <row r="49537">
      <c r="D49537" s="10"/>
      <c r="E49537" s="10"/>
      <c r="G49537" s="81"/>
      <c r="AU49537" s="25"/>
    </row>
    <row r="49538">
      <c r="D49538" s="10"/>
      <c r="E49538" s="10"/>
      <c r="G49538" s="81"/>
      <c r="AU49538" s="25"/>
    </row>
    <row r="49539">
      <c r="D49539" s="10"/>
      <c r="E49539" s="10"/>
      <c r="G49539" s="81"/>
      <c r="AU49539" s="25"/>
    </row>
    <row r="49540">
      <c r="D49540" s="10"/>
      <c r="E49540" s="10"/>
      <c r="G49540" s="81"/>
      <c r="AU49540" s="25"/>
    </row>
    <row r="49541">
      <c r="D49541" s="10"/>
      <c r="E49541" s="10"/>
      <c r="G49541" s="81"/>
      <c r="AU49541" s="25"/>
    </row>
    <row r="49542">
      <c r="D49542" s="10"/>
      <c r="E49542" s="10"/>
      <c r="G49542" s="81"/>
      <c r="AU49542" s="25"/>
    </row>
    <row r="49543">
      <c r="D49543" s="10"/>
      <c r="E49543" s="10"/>
      <c r="G49543" s="81"/>
      <c r="AU49543" s="25"/>
    </row>
    <row r="49544">
      <c r="D49544" s="10"/>
      <c r="E49544" s="10"/>
      <c r="G49544" s="81"/>
      <c r="AU49544" s="25"/>
    </row>
    <row r="49545">
      <c r="D49545" s="10"/>
      <c r="E49545" s="10"/>
      <c r="G49545" s="81"/>
      <c r="AU49545" s="25"/>
    </row>
    <row r="49546">
      <c r="D49546" s="10"/>
      <c r="E49546" s="10"/>
      <c r="G49546" s="81"/>
      <c r="AU49546" s="25"/>
    </row>
    <row r="49547">
      <c r="D49547" s="10"/>
      <c r="E49547" s="10"/>
      <c r="G49547" s="81"/>
      <c r="AU49547" s="25"/>
    </row>
    <row r="49548">
      <c r="D49548" s="10"/>
      <c r="E49548" s="10"/>
      <c r="G49548" s="81"/>
      <c r="AU49548" s="25"/>
    </row>
    <row r="49549">
      <c r="D49549" s="10"/>
      <c r="E49549" s="10"/>
      <c r="G49549" s="81"/>
      <c r="AU49549" s="25"/>
    </row>
    <row r="49550">
      <c r="D49550" s="10"/>
      <c r="E49550" s="10"/>
      <c r="G49550" s="81"/>
      <c r="AU49550" s="25"/>
    </row>
    <row r="49551">
      <c r="D49551" s="10"/>
      <c r="E49551" s="10"/>
      <c r="G49551" s="81"/>
      <c r="AU49551" s="25"/>
    </row>
    <row r="49552">
      <c r="D49552" s="10"/>
      <c r="E49552" s="10"/>
      <c r="G49552" s="81"/>
      <c r="AU49552" s="25"/>
    </row>
    <row r="49553">
      <c r="D49553" s="10"/>
      <c r="E49553" s="10"/>
      <c r="G49553" s="81"/>
      <c r="AU49553" s="25"/>
    </row>
    <row r="49554">
      <c r="D49554" s="10"/>
      <c r="E49554" s="10"/>
      <c r="G49554" s="81"/>
      <c r="AU49554" s="25"/>
    </row>
    <row r="49555">
      <c r="D49555" s="10"/>
      <c r="E49555" s="10"/>
      <c r="G49555" s="81"/>
      <c r="AU49555" s="25"/>
    </row>
    <row r="49556">
      <c r="D49556" s="10"/>
      <c r="E49556" s="10"/>
      <c r="G49556" s="81"/>
      <c r="AU49556" s="25"/>
    </row>
    <row r="49557">
      <c r="D49557" s="10"/>
      <c r="E49557" s="10"/>
      <c r="G49557" s="81"/>
      <c r="AU49557" s="25"/>
    </row>
    <row r="49558">
      <c r="D49558" s="10"/>
      <c r="E49558" s="10"/>
      <c r="G49558" s="81"/>
      <c r="AU49558" s="25"/>
    </row>
    <row r="49559">
      <c r="D49559" s="10"/>
      <c r="E49559" s="10"/>
      <c r="G49559" s="81"/>
      <c r="AU49559" s="25"/>
    </row>
    <row r="49560">
      <c r="D49560" s="10"/>
      <c r="E49560" s="10"/>
      <c r="G49560" s="81"/>
      <c r="AU49560" s="25"/>
    </row>
    <row r="49561">
      <c r="D49561" s="10"/>
      <c r="E49561" s="10"/>
      <c r="G49561" s="81"/>
      <c r="AU49561" s="25"/>
    </row>
    <row r="49562">
      <c r="D49562" s="10"/>
      <c r="E49562" s="10"/>
      <c r="G49562" s="81"/>
      <c r="AU49562" s="25"/>
    </row>
    <row r="49563">
      <c r="D49563" s="10"/>
      <c r="E49563" s="10"/>
      <c r="G49563" s="81"/>
      <c r="AU49563" s="25"/>
    </row>
    <row r="49564">
      <c r="D49564" s="10"/>
      <c r="E49564" s="10"/>
      <c r="G49564" s="81"/>
      <c r="AU49564" s="25"/>
    </row>
    <row r="49565">
      <c r="D49565" s="10"/>
      <c r="E49565" s="10"/>
      <c r="G49565" s="81"/>
      <c r="AU49565" s="25"/>
    </row>
    <row r="49566">
      <c r="D49566" s="10"/>
      <c r="E49566" s="10"/>
      <c r="G49566" s="81"/>
      <c r="AU49566" s="25"/>
    </row>
    <row r="49567">
      <c r="D49567" s="10"/>
      <c r="E49567" s="10"/>
      <c r="G49567" s="81"/>
      <c r="AU49567" s="25"/>
    </row>
    <row r="49568">
      <c r="D49568" s="10"/>
      <c r="E49568" s="10"/>
      <c r="G49568" s="81"/>
      <c r="AU49568" s="25"/>
    </row>
    <row r="49569">
      <c r="D49569" s="10"/>
      <c r="E49569" s="10"/>
      <c r="G49569" s="81"/>
      <c r="AU49569" s="25"/>
    </row>
    <row r="49570">
      <c r="D49570" s="10"/>
      <c r="E49570" s="10"/>
      <c r="G49570" s="81"/>
      <c r="AU49570" s="25"/>
    </row>
    <row r="49571">
      <c r="D49571" s="10"/>
      <c r="E49571" s="10"/>
      <c r="G49571" s="81"/>
      <c r="AU49571" s="25"/>
    </row>
    <row r="49572">
      <c r="D49572" s="10"/>
      <c r="E49572" s="10"/>
      <c r="G49572" s="81"/>
      <c r="AU49572" s="25"/>
    </row>
    <row r="49573">
      <c r="D49573" s="10"/>
      <c r="E49573" s="10"/>
      <c r="G49573" s="81"/>
      <c r="AU49573" s="25"/>
    </row>
    <row r="49574">
      <c r="D49574" s="10"/>
      <c r="E49574" s="10"/>
      <c r="G49574" s="81"/>
      <c r="AU49574" s="25"/>
    </row>
    <row r="49575">
      <c r="D49575" s="10"/>
      <c r="E49575" s="10"/>
      <c r="G49575" s="81"/>
      <c r="AU49575" s="25"/>
    </row>
    <row r="49576">
      <c r="D49576" s="10"/>
      <c r="E49576" s="10"/>
      <c r="G49576" s="81"/>
      <c r="AU49576" s="25"/>
    </row>
    <row r="49577">
      <c r="D49577" s="10"/>
      <c r="E49577" s="10"/>
      <c r="G49577" s="81"/>
      <c r="AU49577" s="25"/>
    </row>
    <row r="49578">
      <c r="D49578" s="10"/>
      <c r="E49578" s="10"/>
      <c r="G49578" s="81"/>
      <c r="AU49578" s="25"/>
    </row>
    <row r="49579">
      <c r="D49579" s="10"/>
      <c r="E49579" s="10"/>
      <c r="G49579" s="81"/>
      <c r="AU49579" s="25"/>
    </row>
    <row r="49580">
      <c r="D49580" s="10"/>
      <c r="E49580" s="10"/>
      <c r="G49580" s="81"/>
      <c r="AU49580" s="25"/>
    </row>
    <row r="49581">
      <c r="D49581" s="10"/>
      <c r="E49581" s="10"/>
      <c r="G49581" s="81"/>
      <c r="AU49581" s="25"/>
    </row>
    <row r="49582">
      <c r="D49582" s="10"/>
      <c r="E49582" s="10"/>
      <c r="G49582" s="81"/>
      <c r="AU49582" s="25"/>
    </row>
    <row r="49583">
      <c r="D49583" s="10"/>
      <c r="E49583" s="10"/>
      <c r="G49583" s="81"/>
      <c r="AU49583" s="25"/>
    </row>
    <row r="49584">
      <c r="D49584" s="10"/>
      <c r="E49584" s="10"/>
      <c r="G49584" s="81"/>
      <c r="AU49584" s="25"/>
    </row>
    <row r="49585">
      <c r="D49585" s="10"/>
      <c r="E49585" s="10"/>
      <c r="G49585" s="81"/>
      <c r="AU49585" s="25"/>
    </row>
    <row r="49586">
      <c r="D49586" s="10"/>
      <c r="E49586" s="10"/>
      <c r="G49586" s="81"/>
      <c r="AU49586" s="25"/>
    </row>
    <row r="49587">
      <c r="D49587" s="10"/>
      <c r="E49587" s="10"/>
      <c r="G49587" s="81"/>
      <c r="AU49587" s="25"/>
    </row>
    <row r="49588">
      <c r="D49588" s="10"/>
      <c r="E49588" s="10"/>
      <c r="G49588" s="81"/>
      <c r="AU49588" s="25"/>
    </row>
    <row r="49589">
      <c r="D49589" s="10"/>
      <c r="E49589" s="10"/>
      <c r="G49589" s="81"/>
      <c r="AU49589" s="25"/>
    </row>
    <row r="49590">
      <c r="D49590" s="10"/>
      <c r="E49590" s="10"/>
      <c r="G49590" s="81"/>
      <c r="AU49590" s="25"/>
    </row>
    <row r="49591">
      <c r="D49591" s="10"/>
      <c r="E49591" s="10"/>
      <c r="G49591" s="81"/>
      <c r="AU49591" s="25"/>
    </row>
    <row r="49592">
      <c r="D49592" s="10"/>
      <c r="E49592" s="10"/>
      <c r="G49592" s="81"/>
      <c r="AU49592" s="25"/>
    </row>
    <row r="49593">
      <c r="D49593" s="10"/>
      <c r="E49593" s="10"/>
      <c r="G49593" s="81"/>
      <c r="AU49593" s="25"/>
    </row>
    <row r="49594">
      <c r="D49594" s="10"/>
      <c r="E49594" s="10"/>
      <c r="G49594" s="81"/>
      <c r="AU49594" s="25"/>
    </row>
    <row r="49595">
      <c r="D49595" s="10"/>
      <c r="E49595" s="10"/>
      <c r="G49595" s="81"/>
      <c r="AU49595" s="25"/>
    </row>
    <row r="49596">
      <c r="D49596" s="10"/>
      <c r="E49596" s="10"/>
      <c r="G49596" s="81"/>
      <c r="AU49596" s="25"/>
    </row>
    <row r="49597">
      <c r="D49597" s="10"/>
      <c r="E49597" s="10"/>
      <c r="G49597" s="81"/>
      <c r="AU49597" s="25"/>
    </row>
    <row r="49598">
      <c r="D49598" s="10"/>
      <c r="E49598" s="10"/>
      <c r="G49598" s="81"/>
      <c r="AU49598" s="25"/>
    </row>
    <row r="49599">
      <c r="D49599" s="10"/>
      <c r="E49599" s="10"/>
      <c r="G49599" s="81"/>
      <c r="AU49599" s="25"/>
    </row>
    <row r="49600">
      <c r="D49600" s="10"/>
      <c r="E49600" s="10"/>
      <c r="G49600" s="81"/>
      <c r="AU49600" s="25"/>
    </row>
    <row r="49601">
      <c r="D49601" s="10"/>
      <c r="E49601" s="10"/>
      <c r="G49601" s="81"/>
      <c r="AU49601" s="25"/>
    </row>
    <row r="49602">
      <c r="D49602" s="10"/>
      <c r="E49602" s="10"/>
      <c r="G49602" s="81"/>
      <c r="AU49602" s="25"/>
    </row>
    <row r="49603">
      <c r="D49603" s="10"/>
      <c r="E49603" s="10"/>
      <c r="G49603" s="81"/>
      <c r="AU49603" s="25"/>
    </row>
    <row r="49604">
      <c r="D49604" s="10"/>
      <c r="E49604" s="10"/>
      <c r="G49604" s="81"/>
      <c r="AU49604" s="25"/>
    </row>
    <row r="49605">
      <c r="D49605" s="10"/>
      <c r="E49605" s="10"/>
      <c r="G49605" s="81"/>
      <c r="AU49605" s="25"/>
    </row>
    <row r="49606">
      <c r="D49606" s="10"/>
      <c r="E49606" s="10"/>
      <c r="G49606" s="81"/>
      <c r="AU49606" s="25"/>
    </row>
    <row r="49607">
      <c r="D49607" s="10"/>
      <c r="E49607" s="10"/>
      <c r="G49607" s="81"/>
      <c r="AU49607" s="25"/>
    </row>
    <row r="49608">
      <c r="D49608" s="10"/>
      <c r="E49608" s="10"/>
      <c r="G49608" s="81"/>
      <c r="AU49608" s="25"/>
    </row>
    <row r="49609">
      <c r="D49609" s="10"/>
      <c r="E49609" s="10"/>
      <c r="G49609" s="81"/>
      <c r="AU49609" s="25"/>
    </row>
    <row r="49610">
      <c r="D49610" s="10"/>
      <c r="E49610" s="10"/>
      <c r="G49610" s="81"/>
      <c r="AU49610" s="25"/>
    </row>
    <row r="49611">
      <c r="D49611" s="10"/>
      <c r="E49611" s="10"/>
      <c r="G49611" s="81"/>
      <c r="AU49611" s="25"/>
    </row>
    <row r="49612">
      <c r="D49612" s="10"/>
      <c r="E49612" s="10"/>
      <c r="G49612" s="81"/>
      <c r="AU49612" s="25"/>
    </row>
    <row r="49613">
      <c r="D49613" s="10"/>
      <c r="E49613" s="10"/>
      <c r="G49613" s="81"/>
      <c r="AU49613" s="25"/>
    </row>
    <row r="49614">
      <c r="D49614" s="10"/>
      <c r="E49614" s="10"/>
      <c r="G49614" s="81"/>
      <c r="AU49614" s="25"/>
    </row>
    <row r="49615">
      <c r="D49615" s="10"/>
      <c r="E49615" s="10"/>
      <c r="G49615" s="81"/>
      <c r="AU49615" s="25"/>
    </row>
    <row r="49616">
      <c r="D49616" s="10"/>
      <c r="E49616" s="10"/>
      <c r="G49616" s="81"/>
      <c r="AU49616" s="25"/>
    </row>
    <row r="49617">
      <c r="D49617" s="10"/>
      <c r="E49617" s="10"/>
      <c r="G49617" s="81"/>
      <c r="AU49617" s="25"/>
    </row>
    <row r="49618">
      <c r="D49618" s="10"/>
      <c r="E49618" s="10"/>
      <c r="G49618" s="81"/>
      <c r="AU49618" s="25"/>
    </row>
    <row r="49619">
      <c r="D49619" s="10"/>
      <c r="E49619" s="10"/>
      <c r="G49619" s="81"/>
      <c r="AU49619" s="25"/>
    </row>
    <row r="49620">
      <c r="D49620" s="10"/>
      <c r="E49620" s="10"/>
      <c r="G49620" s="81"/>
      <c r="AU49620" s="25"/>
    </row>
    <row r="49621">
      <c r="D49621" s="10"/>
      <c r="E49621" s="10"/>
      <c r="G49621" s="81"/>
      <c r="AU49621" s="25"/>
    </row>
    <row r="49622">
      <c r="D49622" s="10"/>
      <c r="E49622" s="10"/>
      <c r="G49622" s="81"/>
      <c r="AU49622" s="25"/>
    </row>
    <row r="49623">
      <c r="D49623" s="10"/>
      <c r="E49623" s="10"/>
      <c r="G49623" s="81"/>
      <c r="AU49623" s="25"/>
    </row>
    <row r="49624">
      <c r="D49624" s="10"/>
      <c r="E49624" s="10"/>
      <c r="G49624" s="81"/>
      <c r="AU49624" s="25"/>
    </row>
    <row r="49625">
      <c r="D49625" s="10"/>
      <c r="E49625" s="10"/>
      <c r="G49625" s="81"/>
      <c r="AU49625" s="25"/>
    </row>
    <row r="49626">
      <c r="D49626" s="10"/>
      <c r="E49626" s="10"/>
      <c r="G49626" s="81"/>
      <c r="AU49626" s="25"/>
    </row>
    <row r="49627">
      <c r="D49627" s="10"/>
      <c r="E49627" s="10"/>
      <c r="G49627" s="81"/>
      <c r="AU49627" s="25"/>
    </row>
    <row r="49628">
      <c r="D49628" s="10"/>
      <c r="E49628" s="10"/>
      <c r="G49628" s="81"/>
      <c r="AU49628" s="25"/>
    </row>
    <row r="49629">
      <c r="D49629" s="10"/>
      <c r="E49629" s="10"/>
      <c r="G49629" s="81"/>
      <c r="AU49629" s="25"/>
    </row>
    <row r="49630">
      <c r="D49630" s="10"/>
      <c r="E49630" s="10"/>
      <c r="G49630" s="81"/>
      <c r="AU49630" s="25"/>
    </row>
    <row r="49631">
      <c r="D49631" s="10"/>
      <c r="E49631" s="10"/>
      <c r="G49631" s="81"/>
      <c r="AU49631" s="25"/>
    </row>
    <row r="49632">
      <c r="D49632" s="10"/>
      <c r="E49632" s="10"/>
      <c r="G49632" s="81"/>
      <c r="AU49632" s="25"/>
    </row>
    <row r="49633">
      <c r="D49633" s="10"/>
      <c r="E49633" s="10"/>
      <c r="G49633" s="81"/>
      <c r="AU49633" s="25"/>
    </row>
    <row r="49634">
      <c r="D49634" s="10"/>
      <c r="E49634" s="10"/>
      <c r="G49634" s="81"/>
      <c r="AU49634" s="25"/>
    </row>
    <row r="49635">
      <c r="D49635" s="10"/>
      <c r="E49635" s="10"/>
      <c r="G49635" s="81"/>
      <c r="AU49635" s="25"/>
    </row>
    <row r="49636">
      <c r="D49636" s="10"/>
      <c r="E49636" s="10"/>
      <c r="G49636" s="81"/>
      <c r="AU49636" s="25"/>
    </row>
    <row r="49637">
      <c r="D49637" s="10"/>
      <c r="E49637" s="10"/>
      <c r="G49637" s="81"/>
      <c r="AU49637" s="25"/>
    </row>
    <row r="49638">
      <c r="D49638" s="10"/>
      <c r="E49638" s="10"/>
      <c r="G49638" s="81"/>
      <c r="AU49638" s="25"/>
    </row>
    <row r="49639">
      <c r="D49639" s="10"/>
      <c r="E49639" s="10"/>
      <c r="G49639" s="81"/>
      <c r="AU49639" s="25"/>
    </row>
    <row r="49640">
      <c r="D49640" s="10"/>
      <c r="E49640" s="10"/>
      <c r="G49640" s="81"/>
      <c r="AU49640" s="25"/>
    </row>
    <row r="49641">
      <c r="D49641" s="10"/>
      <c r="E49641" s="10"/>
      <c r="G49641" s="81"/>
      <c r="AU49641" s="25"/>
    </row>
    <row r="49642">
      <c r="D49642" s="10"/>
      <c r="E49642" s="10"/>
      <c r="G49642" s="81"/>
      <c r="AU49642" s="25"/>
    </row>
    <row r="49643">
      <c r="D49643" s="10"/>
      <c r="E49643" s="10"/>
      <c r="G49643" s="81"/>
      <c r="AU49643" s="25"/>
    </row>
    <row r="49644">
      <c r="D49644" s="10"/>
      <c r="E49644" s="10"/>
      <c r="G49644" s="81"/>
      <c r="AU49644" s="25"/>
    </row>
    <row r="49645">
      <c r="D49645" s="10"/>
      <c r="E49645" s="10"/>
      <c r="G49645" s="81"/>
      <c r="AU49645" s="25"/>
    </row>
    <row r="49646">
      <c r="D49646" s="10"/>
      <c r="E49646" s="10"/>
      <c r="G49646" s="81"/>
      <c r="AU49646" s="25"/>
    </row>
    <row r="49647">
      <c r="D49647" s="10"/>
      <c r="E49647" s="10"/>
      <c r="G49647" s="81"/>
      <c r="AU49647" s="25"/>
    </row>
    <row r="49648">
      <c r="D49648" s="10"/>
      <c r="E49648" s="10"/>
      <c r="G49648" s="81"/>
      <c r="AU49648" s="25"/>
    </row>
    <row r="49649">
      <c r="D49649" s="10"/>
      <c r="E49649" s="10"/>
      <c r="G49649" s="81"/>
      <c r="AU49649" s="25"/>
    </row>
    <row r="49650">
      <c r="D49650" s="10"/>
      <c r="E49650" s="10"/>
      <c r="G49650" s="81"/>
      <c r="AU49650" s="25"/>
    </row>
    <row r="49651">
      <c r="D49651" s="10"/>
      <c r="E49651" s="10"/>
      <c r="G49651" s="81"/>
      <c r="AU49651" s="25"/>
    </row>
    <row r="49652">
      <c r="D49652" s="10"/>
      <c r="E49652" s="10"/>
      <c r="G49652" s="81"/>
      <c r="AU49652" s="25"/>
    </row>
    <row r="49653">
      <c r="D49653" s="10"/>
      <c r="E49653" s="10"/>
      <c r="G49653" s="81"/>
      <c r="AU49653" s="25"/>
    </row>
    <row r="49654">
      <c r="D49654" s="10"/>
      <c r="E49654" s="10"/>
      <c r="G49654" s="81"/>
      <c r="AU49654" s="25"/>
    </row>
    <row r="49655">
      <c r="D49655" s="10"/>
      <c r="E49655" s="10"/>
      <c r="G49655" s="81"/>
      <c r="AU49655" s="25"/>
    </row>
    <row r="49656">
      <c r="D49656" s="10"/>
      <c r="E49656" s="10"/>
      <c r="G49656" s="81"/>
      <c r="AU49656" s="25"/>
    </row>
    <row r="49657">
      <c r="D49657" s="10"/>
      <c r="E49657" s="10"/>
      <c r="G49657" s="81"/>
      <c r="AU49657" s="25"/>
    </row>
    <row r="49658">
      <c r="D49658" s="10"/>
      <c r="E49658" s="10"/>
      <c r="G49658" s="81"/>
      <c r="AU49658" s="25"/>
    </row>
    <row r="49659">
      <c r="D49659" s="10"/>
      <c r="E49659" s="10"/>
      <c r="G49659" s="81"/>
      <c r="AU49659" s="25"/>
    </row>
    <row r="49660">
      <c r="D49660" s="10"/>
      <c r="E49660" s="10"/>
      <c r="G49660" s="81"/>
      <c r="AU49660" s="25"/>
    </row>
    <row r="49661">
      <c r="D49661" s="10"/>
      <c r="E49661" s="10"/>
      <c r="G49661" s="81"/>
      <c r="AU49661" s="25"/>
    </row>
    <row r="49662">
      <c r="D49662" s="10"/>
      <c r="E49662" s="10"/>
      <c r="G49662" s="81"/>
      <c r="AU49662" s="25"/>
    </row>
    <row r="49663">
      <c r="D49663" s="10"/>
      <c r="E49663" s="10"/>
      <c r="G49663" s="81"/>
      <c r="AU49663" s="25"/>
    </row>
    <row r="49664">
      <c r="D49664" s="10"/>
      <c r="E49664" s="10"/>
      <c r="G49664" s="81"/>
      <c r="AU49664" s="25"/>
    </row>
    <row r="49665">
      <c r="D49665" s="10"/>
      <c r="E49665" s="10"/>
      <c r="G49665" s="81"/>
      <c r="AU49665" s="25"/>
    </row>
    <row r="49666">
      <c r="D49666" s="10"/>
      <c r="E49666" s="10"/>
      <c r="G49666" s="81"/>
      <c r="AU49666" s="25"/>
    </row>
    <row r="49667">
      <c r="D49667" s="10"/>
      <c r="E49667" s="10"/>
      <c r="G49667" s="81"/>
      <c r="AU49667" s="25"/>
    </row>
    <row r="49668">
      <c r="D49668" s="10"/>
      <c r="E49668" s="10"/>
      <c r="G49668" s="81"/>
      <c r="AU49668" s="25"/>
    </row>
    <row r="49669">
      <c r="D49669" s="10"/>
      <c r="E49669" s="10"/>
      <c r="G49669" s="81"/>
      <c r="AU49669" s="25"/>
    </row>
    <row r="49670">
      <c r="D49670" s="10"/>
      <c r="E49670" s="10"/>
      <c r="G49670" s="81"/>
      <c r="AU49670" s="25"/>
    </row>
    <row r="49671">
      <c r="D49671" s="10"/>
      <c r="E49671" s="10"/>
      <c r="G49671" s="81"/>
      <c r="AU49671" s="25"/>
    </row>
    <row r="49672">
      <c r="D49672" s="10"/>
      <c r="E49672" s="10"/>
      <c r="G49672" s="81"/>
      <c r="AU49672" s="25"/>
    </row>
    <row r="49673">
      <c r="D49673" s="10"/>
      <c r="E49673" s="10"/>
      <c r="G49673" s="81"/>
      <c r="AU49673" s="25"/>
    </row>
    <row r="49674">
      <c r="D49674" s="10"/>
      <c r="E49674" s="10"/>
      <c r="G49674" s="81"/>
      <c r="AU49674" s="25"/>
    </row>
    <row r="49675">
      <c r="D49675" s="10"/>
      <c r="E49675" s="10"/>
      <c r="G49675" s="81"/>
      <c r="AU49675" s="25"/>
    </row>
    <row r="49676">
      <c r="D49676" s="10"/>
      <c r="E49676" s="10"/>
      <c r="G49676" s="81"/>
      <c r="AU49676" s="25"/>
    </row>
    <row r="49677">
      <c r="D49677" s="10"/>
      <c r="E49677" s="10"/>
      <c r="G49677" s="81"/>
      <c r="AU49677" s="25"/>
    </row>
    <row r="49678">
      <c r="D49678" s="10"/>
      <c r="E49678" s="10"/>
      <c r="G49678" s="81"/>
      <c r="AU49678" s="25"/>
    </row>
    <row r="49679">
      <c r="D49679" s="10"/>
      <c r="E49679" s="10"/>
      <c r="G49679" s="81"/>
      <c r="AU49679" s="25"/>
    </row>
    <row r="49680">
      <c r="D49680" s="10"/>
      <c r="E49680" s="10"/>
      <c r="G49680" s="81"/>
      <c r="AU49680" s="25"/>
    </row>
    <row r="49681">
      <c r="D49681" s="10"/>
      <c r="E49681" s="10"/>
      <c r="G49681" s="81"/>
      <c r="AU49681" s="25"/>
    </row>
    <row r="49682">
      <c r="D49682" s="10"/>
      <c r="E49682" s="10"/>
      <c r="G49682" s="81"/>
      <c r="AU49682" s="25"/>
    </row>
    <row r="49683">
      <c r="D49683" s="10"/>
      <c r="E49683" s="10"/>
      <c r="G49683" s="81"/>
      <c r="AU49683" s="25"/>
    </row>
    <row r="49684">
      <c r="D49684" s="10"/>
      <c r="E49684" s="10"/>
      <c r="G49684" s="81"/>
      <c r="AU49684" s="25"/>
    </row>
    <row r="49685">
      <c r="D49685" s="10"/>
      <c r="E49685" s="10"/>
      <c r="G49685" s="81"/>
      <c r="AU49685" s="25"/>
    </row>
    <row r="49686">
      <c r="D49686" s="10"/>
      <c r="E49686" s="10"/>
      <c r="G49686" s="81"/>
      <c r="AU49686" s="25"/>
    </row>
    <row r="49687">
      <c r="D49687" s="10"/>
      <c r="E49687" s="10"/>
      <c r="G49687" s="81"/>
      <c r="AU49687" s="25"/>
    </row>
    <row r="49688">
      <c r="D49688" s="10"/>
      <c r="E49688" s="10"/>
      <c r="G49688" s="81"/>
      <c r="AU49688" s="25"/>
    </row>
    <row r="49689">
      <c r="D49689" s="10"/>
      <c r="E49689" s="10"/>
      <c r="G49689" s="81"/>
      <c r="AU49689" s="25"/>
    </row>
    <row r="49690">
      <c r="D49690" s="10"/>
      <c r="E49690" s="10"/>
      <c r="G49690" s="81"/>
      <c r="AU49690" s="25"/>
    </row>
    <row r="49691">
      <c r="D49691" s="10"/>
      <c r="E49691" s="10"/>
      <c r="G49691" s="81"/>
      <c r="AU49691" s="25"/>
    </row>
    <row r="49692">
      <c r="D49692" s="10"/>
      <c r="E49692" s="10"/>
      <c r="G49692" s="81"/>
      <c r="AU49692" s="25"/>
    </row>
    <row r="49693">
      <c r="D49693" s="10"/>
      <c r="E49693" s="10"/>
      <c r="G49693" s="81"/>
      <c r="AU49693" s="25"/>
    </row>
    <row r="49694">
      <c r="D49694" s="10"/>
      <c r="E49694" s="10"/>
      <c r="G49694" s="81"/>
      <c r="AU49694" s="25"/>
    </row>
    <row r="49695">
      <c r="D49695" s="10"/>
      <c r="E49695" s="10"/>
      <c r="G49695" s="81"/>
      <c r="AU49695" s="25"/>
    </row>
    <row r="49696">
      <c r="D49696" s="10"/>
      <c r="E49696" s="10"/>
      <c r="G49696" s="81"/>
      <c r="AU49696" s="25"/>
    </row>
    <row r="49697">
      <c r="D49697" s="10"/>
      <c r="E49697" s="10"/>
      <c r="G49697" s="81"/>
      <c r="AU49697" s="25"/>
    </row>
    <row r="49698">
      <c r="D49698" s="10"/>
      <c r="E49698" s="10"/>
      <c r="G49698" s="81"/>
      <c r="AU49698" s="25"/>
    </row>
    <row r="49699">
      <c r="D49699" s="10"/>
      <c r="E49699" s="10"/>
      <c r="G49699" s="81"/>
      <c r="AU49699" s="25"/>
    </row>
    <row r="49700">
      <c r="D49700" s="10"/>
      <c r="E49700" s="10"/>
      <c r="G49700" s="81"/>
      <c r="AU49700" s="25"/>
    </row>
    <row r="49701">
      <c r="D49701" s="10"/>
      <c r="E49701" s="10"/>
      <c r="G49701" s="81"/>
      <c r="AU49701" s="25"/>
    </row>
    <row r="49702">
      <c r="D49702" s="10"/>
      <c r="E49702" s="10"/>
      <c r="G49702" s="81"/>
      <c r="AU49702" s="25"/>
    </row>
    <row r="49703">
      <c r="D49703" s="10"/>
      <c r="E49703" s="10"/>
      <c r="G49703" s="81"/>
      <c r="AU49703" s="25"/>
    </row>
    <row r="49704">
      <c r="D49704" s="10"/>
      <c r="E49704" s="10"/>
      <c r="G49704" s="81"/>
      <c r="AU49704" s="25"/>
    </row>
    <row r="49705">
      <c r="D49705" s="10"/>
      <c r="E49705" s="10"/>
      <c r="G49705" s="81"/>
      <c r="AU49705" s="25"/>
    </row>
    <row r="49706">
      <c r="D49706" s="10"/>
      <c r="E49706" s="10"/>
      <c r="G49706" s="81"/>
      <c r="AU49706" s="25"/>
    </row>
    <row r="49707">
      <c r="D49707" s="10"/>
      <c r="E49707" s="10"/>
      <c r="G49707" s="81"/>
      <c r="AU49707" s="25"/>
    </row>
    <row r="49708">
      <c r="D49708" s="10"/>
      <c r="E49708" s="10"/>
      <c r="G49708" s="81"/>
      <c r="AU49708" s="25"/>
    </row>
    <row r="49709">
      <c r="D49709" s="10"/>
      <c r="E49709" s="10"/>
      <c r="G49709" s="81"/>
      <c r="AU49709" s="25"/>
    </row>
    <row r="49710">
      <c r="D49710" s="10"/>
      <c r="E49710" s="10"/>
      <c r="G49710" s="81"/>
      <c r="AU49710" s="25"/>
    </row>
    <row r="49711">
      <c r="D49711" s="10"/>
      <c r="E49711" s="10"/>
      <c r="G49711" s="81"/>
      <c r="AU49711" s="25"/>
    </row>
    <row r="49712">
      <c r="D49712" s="10"/>
      <c r="E49712" s="10"/>
      <c r="G49712" s="81"/>
      <c r="AU49712" s="25"/>
    </row>
    <row r="49713">
      <c r="D49713" s="10"/>
      <c r="E49713" s="10"/>
      <c r="G49713" s="81"/>
      <c r="AU49713" s="25"/>
    </row>
    <row r="49714">
      <c r="D49714" s="10"/>
      <c r="E49714" s="10"/>
      <c r="G49714" s="81"/>
      <c r="AU49714" s="25"/>
    </row>
    <row r="49715">
      <c r="D49715" s="10"/>
      <c r="E49715" s="10"/>
      <c r="G49715" s="81"/>
      <c r="AU49715" s="25"/>
    </row>
    <row r="49716">
      <c r="D49716" s="10"/>
      <c r="E49716" s="10"/>
      <c r="G49716" s="81"/>
      <c r="AU49716" s="25"/>
    </row>
    <row r="49717">
      <c r="D49717" s="10"/>
      <c r="E49717" s="10"/>
      <c r="G49717" s="81"/>
      <c r="AU49717" s="25"/>
    </row>
    <row r="49718">
      <c r="D49718" s="10"/>
      <c r="E49718" s="10"/>
      <c r="G49718" s="81"/>
      <c r="AU49718" s="25"/>
    </row>
    <row r="49719">
      <c r="D49719" s="10"/>
      <c r="E49719" s="10"/>
      <c r="G49719" s="81"/>
      <c r="AU49719" s="25"/>
    </row>
    <row r="49720">
      <c r="D49720" s="10"/>
      <c r="E49720" s="10"/>
      <c r="G49720" s="81"/>
      <c r="AU49720" s="25"/>
    </row>
    <row r="49721">
      <c r="D49721" s="10"/>
      <c r="E49721" s="10"/>
      <c r="G49721" s="81"/>
      <c r="AU49721" s="25"/>
    </row>
    <row r="49722">
      <c r="D49722" s="10"/>
      <c r="E49722" s="10"/>
      <c r="G49722" s="81"/>
      <c r="AU49722" s="25"/>
    </row>
    <row r="49723">
      <c r="D49723" s="10"/>
      <c r="E49723" s="10"/>
      <c r="G49723" s="81"/>
      <c r="AU49723" s="25"/>
    </row>
    <row r="49724">
      <c r="D49724" s="10"/>
      <c r="E49724" s="10"/>
      <c r="G49724" s="81"/>
      <c r="AU49724" s="25"/>
    </row>
    <row r="49725">
      <c r="D49725" s="10"/>
      <c r="E49725" s="10"/>
      <c r="G49725" s="81"/>
      <c r="AU49725" s="25"/>
    </row>
    <row r="49726">
      <c r="D49726" s="10"/>
      <c r="E49726" s="10"/>
      <c r="G49726" s="81"/>
      <c r="AU49726" s="25"/>
    </row>
    <row r="49727">
      <c r="D49727" s="10"/>
      <c r="E49727" s="10"/>
      <c r="G49727" s="81"/>
      <c r="AU49727" s="25"/>
    </row>
    <row r="49728">
      <c r="D49728" s="10"/>
      <c r="E49728" s="10"/>
      <c r="G49728" s="81"/>
      <c r="AU49728" s="25"/>
    </row>
    <row r="49729">
      <c r="D49729" s="10"/>
      <c r="E49729" s="10"/>
      <c r="G49729" s="81"/>
      <c r="AU49729" s="25"/>
    </row>
    <row r="49730">
      <c r="D49730" s="10"/>
      <c r="E49730" s="10"/>
      <c r="G49730" s="81"/>
      <c r="AU49730" s="25"/>
    </row>
    <row r="49731">
      <c r="D49731" s="10"/>
      <c r="E49731" s="10"/>
      <c r="G49731" s="81"/>
      <c r="AU49731" s="25"/>
    </row>
    <row r="49732">
      <c r="D49732" s="10"/>
      <c r="E49732" s="10"/>
      <c r="G49732" s="81"/>
      <c r="AU49732" s="25"/>
    </row>
    <row r="49733">
      <c r="D49733" s="10"/>
      <c r="E49733" s="10"/>
      <c r="G49733" s="81"/>
      <c r="AU49733" s="25"/>
    </row>
    <row r="49734">
      <c r="D49734" s="10"/>
      <c r="E49734" s="10"/>
      <c r="G49734" s="81"/>
      <c r="AU49734" s="25"/>
    </row>
    <row r="49735">
      <c r="D49735" s="10"/>
      <c r="E49735" s="10"/>
      <c r="G49735" s="81"/>
      <c r="AU49735" s="25"/>
    </row>
    <row r="49736">
      <c r="D49736" s="10"/>
      <c r="E49736" s="10"/>
      <c r="G49736" s="81"/>
      <c r="AU49736" s="25"/>
    </row>
    <row r="49737">
      <c r="D49737" s="10"/>
      <c r="E49737" s="10"/>
      <c r="G49737" s="81"/>
      <c r="AU49737" s="25"/>
    </row>
    <row r="49738">
      <c r="D49738" s="10"/>
      <c r="E49738" s="10"/>
      <c r="G49738" s="81"/>
      <c r="AU49738" s="25"/>
    </row>
    <row r="49739">
      <c r="D49739" s="10"/>
      <c r="E49739" s="10"/>
      <c r="G49739" s="81"/>
      <c r="AU49739" s="25"/>
    </row>
    <row r="49740">
      <c r="D49740" s="10"/>
      <c r="E49740" s="10"/>
      <c r="G49740" s="81"/>
      <c r="AU49740" s="25"/>
    </row>
    <row r="49741">
      <c r="D49741" s="10"/>
      <c r="E49741" s="10"/>
      <c r="G49741" s="81"/>
      <c r="AU49741" s="25"/>
    </row>
    <row r="49742">
      <c r="D49742" s="10"/>
      <c r="E49742" s="10"/>
      <c r="G49742" s="81"/>
      <c r="AU49742" s="25"/>
    </row>
    <row r="49743">
      <c r="D49743" s="10"/>
      <c r="E49743" s="10"/>
      <c r="G49743" s="81"/>
      <c r="AU49743" s="25"/>
    </row>
    <row r="49744">
      <c r="D49744" s="10"/>
      <c r="E49744" s="10"/>
      <c r="G49744" s="81"/>
      <c r="AU49744" s="25"/>
    </row>
    <row r="49745">
      <c r="D49745" s="10"/>
      <c r="E49745" s="10"/>
      <c r="G49745" s="81"/>
      <c r="AU49745" s="25"/>
    </row>
    <row r="49746">
      <c r="D49746" s="10"/>
      <c r="E49746" s="10"/>
      <c r="G49746" s="81"/>
      <c r="AU49746" s="25"/>
    </row>
    <row r="49747">
      <c r="D49747" s="10"/>
      <c r="E49747" s="10"/>
      <c r="G49747" s="81"/>
      <c r="AU49747" s="25"/>
    </row>
    <row r="49748">
      <c r="D49748" s="10"/>
      <c r="E49748" s="10"/>
      <c r="G49748" s="81"/>
      <c r="AU49748" s="25"/>
    </row>
    <row r="49749">
      <c r="D49749" s="10"/>
      <c r="E49749" s="10"/>
      <c r="G49749" s="81"/>
      <c r="AU49749" s="25"/>
    </row>
    <row r="49750">
      <c r="D49750" s="10"/>
      <c r="E49750" s="10"/>
      <c r="G49750" s="81"/>
      <c r="AU49750" s="25"/>
    </row>
    <row r="49751">
      <c r="D49751" s="10"/>
      <c r="E49751" s="10"/>
      <c r="G49751" s="81"/>
      <c r="AU49751" s="25"/>
    </row>
    <row r="49752">
      <c r="D49752" s="10"/>
      <c r="E49752" s="10"/>
      <c r="G49752" s="81"/>
      <c r="AU49752" s="25"/>
    </row>
    <row r="49753">
      <c r="D49753" s="10"/>
      <c r="E49753" s="10"/>
      <c r="G49753" s="81"/>
      <c r="AU49753" s="25"/>
    </row>
    <row r="49754">
      <c r="D49754" s="10"/>
      <c r="E49754" s="10"/>
      <c r="G49754" s="81"/>
      <c r="AU49754" s="25"/>
    </row>
    <row r="49755">
      <c r="D49755" s="10"/>
      <c r="E49755" s="10"/>
      <c r="G49755" s="81"/>
      <c r="AU49755" s="25"/>
    </row>
    <row r="49756">
      <c r="D49756" s="10"/>
      <c r="E49756" s="10"/>
      <c r="G49756" s="81"/>
      <c r="AU49756" s="25"/>
    </row>
    <row r="49757">
      <c r="D49757" s="10"/>
      <c r="E49757" s="10"/>
      <c r="G49757" s="81"/>
      <c r="AU49757" s="25"/>
    </row>
    <row r="49758">
      <c r="D49758" s="10"/>
      <c r="E49758" s="10"/>
      <c r="G49758" s="81"/>
      <c r="AU49758" s="25"/>
    </row>
    <row r="49759">
      <c r="D49759" s="10"/>
      <c r="E49759" s="10"/>
      <c r="G49759" s="81"/>
      <c r="AU49759" s="25"/>
    </row>
    <row r="49760">
      <c r="D49760" s="10"/>
      <c r="E49760" s="10"/>
      <c r="G49760" s="81"/>
      <c r="AU49760" s="25"/>
    </row>
    <row r="49761">
      <c r="D49761" s="10"/>
      <c r="E49761" s="10"/>
      <c r="G49761" s="81"/>
      <c r="AU49761" s="25"/>
    </row>
    <row r="49762">
      <c r="D49762" s="10"/>
      <c r="E49762" s="10"/>
      <c r="G49762" s="81"/>
      <c r="AU49762" s="25"/>
    </row>
    <row r="49763">
      <c r="D49763" s="10"/>
      <c r="E49763" s="10"/>
      <c r="G49763" s="81"/>
      <c r="AU49763" s="25"/>
    </row>
    <row r="49764">
      <c r="D49764" s="10"/>
      <c r="E49764" s="10"/>
      <c r="G49764" s="81"/>
      <c r="AU49764" s="25"/>
    </row>
    <row r="49765">
      <c r="D49765" s="10"/>
      <c r="E49765" s="10"/>
      <c r="G49765" s="81"/>
      <c r="AU49765" s="25"/>
    </row>
    <row r="49766">
      <c r="D49766" s="10"/>
      <c r="E49766" s="10"/>
      <c r="G49766" s="81"/>
      <c r="AU49766" s="25"/>
    </row>
    <row r="49767">
      <c r="D49767" s="10"/>
      <c r="E49767" s="10"/>
      <c r="G49767" s="81"/>
      <c r="AU49767" s="25"/>
    </row>
    <row r="49768">
      <c r="D49768" s="10"/>
      <c r="E49768" s="10"/>
      <c r="G49768" s="81"/>
      <c r="AU49768" s="25"/>
    </row>
    <row r="49769">
      <c r="D49769" s="10"/>
      <c r="E49769" s="10"/>
      <c r="G49769" s="81"/>
      <c r="AU49769" s="25"/>
    </row>
    <row r="49770">
      <c r="D49770" s="10"/>
      <c r="E49770" s="10"/>
      <c r="G49770" s="81"/>
      <c r="AU49770" s="25"/>
    </row>
    <row r="49771">
      <c r="D49771" s="10"/>
      <c r="E49771" s="10"/>
      <c r="G49771" s="81"/>
      <c r="AU49771" s="25"/>
    </row>
    <row r="49772">
      <c r="D49772" s="10"/>
      <c r="E49772" s="10"/>
      <c r="G49772" s="81"/>
      <c r="AU49772" s="25"/>
    </row>
    <row r="49773">
      <c r="D49773" s="10"/>
      <c r="E49773" s="10"/>
      <c r="G49773" s="81"/>
      <c r="AU49773" s="25"/>
    </row>
    <row r="49774">
      <c r="D49774" s="10"/>
      <c r="E49774" s="10"/>
      <c r="G49774" s="81"/>
      <c r="AU49774" s="25"/>
    </row>
    <row r="49775">
      <c r="D49775" s="10"/>
      <c r="E49775" s="10"/>
      <c r="G49775" s="81"/>
      <c r="AU49775" s="25"/>
    </row>
    <row r="49776">
      <c r="D49776" s="10"/>
      <c r="E49776" s="10"/>
      <c r="G49776" s="81"/>
      <c r="AU49776" s="25"/>
    </row>
    <row r="49777">
      <c r="D49777" s="10"/>
      <c r="E49777" s="10"/>
      <c r="G49777" s="81"/>
      <c r="AU49777" s="25"/>
    </row>
    <row r="49778">
      <c r="D49778" s="10"/>
      <c r="E49778" s="10"/>
      <c r="G49778" s="81"/>
      <c r="AU49778" s="25"/>
    </row>
    <row r="49779">
      <c r="D49779" s="10"/>
      <c r="E49779" s="10"/>
      <c r="G49779" s="81"/>
      <c r="AU49779" s="25"/>
    </row>
    <row r="49780">
      <c r="D49780" s="10"/>
      <c r="E49780" s="10"/>
      <c r="G49780" s="81"/>
      <c r="AU49780" s="25"/>
    </row>
    <row r="49781">
      <c r="D49781" s="10"/>
      <c r="E49781" s="10"/>
      <c r="G49781" s="81"/>
      <c r="AU49781" s="25"/>
    </row>
    <row r="49782">
      <c r="D49782" s="10"/>
      <c r="E49782" s="10"/>
      <c r="G49782" s="81"/>
      <c r="AU49782" s="25"/>
    </row>
    <row r="49783">
      <c r="D49783" s="10"/>
      <c r="E49783" s="10"/>
      <c r="G49783" s="81"/>
      <c r="AU49783" s="25"/>
    </row>
    <row r="49784">
      <c r="D49784" s="10"/>
      <c r="E49784" s="10"/>
      <c r="G49784" s="81"/>
      <c r="AU49784" s="25"/>
    </row>
    <row r="49785">
      <c r="D49785" s="10"/>
      <c r="E49785" s="10"/>
      <c r="G49785" s="81"/>
      <c r="AU49785" s="25"/>
    </row>
    <row r="49786">
      <c r="D49786" s="10"/>
      <c r="E49786" s="10"/>
      <c r="G49786" s="81"/>
      <c r="AU49786" s="25"/>
    </row>
    <row r="49787">
      <c r="D49787" s="10"/>
      <c r="E49787" s="10"/>
      <c r="G49787" s="81"/>
      <c r="AU49787" s="25"/>
    </row>
    <row r="49788">
      <c r="D49788" s="10"/>
      <c r="E49788" s="10"/>
      <c r="G49788" s="81"/>
      <c r="AU49788" s="25"/>
    </row>
    <row r="49789">
      <c r="D49789" s="10"/>
      <c r="E49789" s="10"/>
      <c r="G49789" s="81"/>
      <c r="AU49789" s="25"/>
    </row>
    <row r="49790">
      <c r="D49790" s="10"/>
      <c r="E49790" s="10"/>
      <c r="G49790" s="81"/>
      <c r="AU49790" s="25"/>
    </row>
    <row r="49791">
      <c r="D49791" s="10"/>
      <c r="E49791" s="10"/>
      <c r="G49791" s="81"/>
      <c r="AU49791" s="25"/>
    </row>
    <row r="49792">
      <c r="D49792" s="10"/>
      <c r="E49792" s="10"/>
      <c r="G49792" s="81"/>
      <c r="AU49792" s="25"/>
    </row>
    <row r="49793">
      <c r="D49793" s="10"/>
      <c r="E49793" s="10"/>
      <c r="G49793" s="81"/>
      <c r="AU49793" s="25"/>
    </row>
    <row r="49794">
      <c r="D49794" s="10"/>
      <c r="E49794" s="10"/>
      <c r="G49794" s="81"/>
      <c r="AU49794" s="25"/>
    </row>
    <row r="49795">
      <c r="D49795" s="10"/>
      <c r="E49795" s="10"/>
      <c r="G49795" s="81"/>
      <c r="AU49795" s="25"/>
    </row>
    <row r="49796">
      <c r="D49796" s="10"/>
      <c r="E49796" s="10"/>
      <c r="G49796" s="81"/>
      <c r="AU49796" s="25"/>
    </row>
    <row r="49797">
      <c r="D49797" s="10"/>
      <c r="E49797" s="10"/>
      <c r="G49797" s="81"/>
      <c r="AU49797" s="25"/>
    </row>
    <row r="49798">
      <c r="D49798" s="10"/>
      <c r="E49798" s="10"/>
      <c r="G49798" s="81"/>
      <c r="AU49798" s="25"/>
    </row>
    <row r="49799">
      <c r="D49799" s="10"/>
      <c r="E49799" s="10"/>
      <c r="G49799" s="81"/>
      <c r="AU49799" s="25"/>
    </row>
    <row r="49800">
      <c r="D49800" s="10"/>
      <c r="E49800" s="10"/>
      <c r="G49800" s="81"/>
      <c r="AU49800" s="25"/>
    </row>
    <row r="49801">
      <c r="D49801" s="10"/>
      <c r="E49801" s="10"/>
      <c r="G49801" s="81"/>
      <c r="AU49801" s="25"/>
    </row>
    <row r="49802">
      <c r="D49802" s="10"/>
      <c r="E49802" s="10"/>
      <c r="G49802" s="81"/>
      <c r="AU49802" s="25"/>
    </row>
    <row r="49803">
      <c r="D49803" s="10"/>
      <c r="E49803" s="10"/>
      <c r="G49803" s="81"/>
      <c r="AU49803" s="25"/>
    </row>
    <row r="49804">
      <c r="D49804" s="10"/>
      <c r="E49804" s="10"/>
      <c r="G49804" s="81"/>
      <c r="AU49804" s="25"/>
    </row>
    <row r="49805">
      <c r="D49805" s="10"/>
      <c r="E49805" s="10"/>
      <c r="G49805" s="81"/>
      <c r="AU49805" s="25"/>
    </row>
    <row r="49806">
      <c r="D49806" s="10"/>
      <c r="E49806" s="10"/>
      <c r="G49806" s="81"/>
      <c r="AU49806" s="25"/>
    </row>
    <row r="49807">
      <c r="D49807" s="10"/>
      <c r="E49807" s="10"/>
      <c r="G49807" s="81"/>
      <c r="AU49807" s="25"/>
    </row>
    <row r="49808">
      <c r="D49808" s="10"/>
      <c r="E49808" s="10"/>
      <c r="G49808" s="81"/>
      <c r="AU49808" s="25"/>
    </row>
    <row r="49809">
      <c r="D49809" s="10"/>
      <c r="E49809" s="10"/>
      <c r="G49809" s="81"/>
      <c r="AU49809" s="25"/>
    </row>
    <row r="49810">
      <c r="D49810" s="10"/>
      <c r="E49810" s="10"/>
      <c r="G49810" s="81"/>
      <c r="AU49810" s="25"/>
    </row>
    <row r="49811">
      <c r="D49811" s="10"/>
      <c r="E49811" s="10"/>
      <c r="G49811" s="81"/>
      <c r="AU49811" s="25"/>
    </row>
    <row r="49812">
      <c r="D49812" s="10"/>
      <c r="E49812" s="10"/>
      <c r="G49812" s="81"/>
      <c r="AU49812" s="25"/>
    </row>
    <row r="49813">
      <c r="D49813" s="10"/>
      <c r="E49813" s="10"/>
      <c r="G49813" s="81"/>
      <c r="AU49813" s="25"/>
    </row>
    <row r="49814">
      <c r="D49814" s="10"/>
      <c r="E49814" s="10"/>
      <c r="G49814" s="81"/>
      <c r="AU49814" s="25"/>
    </row>
    <row r="49815">
      <c r="D49815" s="10"/>
      <c r="E49815" s="10"/>
      <c r="G49815" s="81"/>
      <c r="AU49815" s="25"/>
    </row>
    <row r="49816">
      <c r="D49816" s="10"/>
      <c r="E49816" s="10"/>
      <c r="G49816" s="81"/>
      <c r="AU49816" s="25"/>
    </row>
    <row r="49817">
      <c r="D49817" s="10"/>
      <c r="E49817" s="10"/>
      <c r="G49817" s="81"/>
      <c r="AU49817" s="25"/>
    </row>
    <row r="49818">
      <c r="D49818" s="10"/>
      <c r="E49818" s="10"/>
      <c r="G49818" s="81"/>
      <c r="AU49818" s="25"/>
    </row>
    <row r="49819">
      <c r="D49819" s="10"/>
      <c r="E49819" s="10"/>
      <c r="G49819" s="81"/>
      <c r="AU49819" s="25"/>
    </row>
    <row r="49820">
      <c r="D49820" s="10"/>
      <c r="E49820" s="10"/>
      <c r="G49820" s="81"/>
      <c r="AU49820" s="25"/>
    </row>
    <row r="49821">
      <c r="D49821" s="10"/>
      <c r="E49821" s="10"/>
      <c r="G49821" s="81"/>
      <c r="AU49821" s="25"/>
    </row>
    <row r="49822">
      <c r="D49822" s="10"/>
      <c r="E49822" s="10"/>
      <c r="G49822" s="81"/>
      <c r="AU49822" s="25"/>
    </row>
    <row r="49823">
      <c r="D49823" s="10"/>
      <c r="E49823" s="10"/>
      <c r="G49823" s="81"/>
      <c r="AU49823" s="25"/>
    </row>
    <row r="49824">
      <c r="D49824" s="10"/>
      <c r="E49824" s="10"/>
      <c r="G49824" s="81"/>
      <c r="AU49824" s="25"/>
    </row>
    <row r="49825">
      <c r="D49825" s="10"/>
      <c r="E49825" s="10"/>
      <c r="G49825" s="81"/>
      <c r="AU49825" s="25"/>
    </row>
    <row r="49826">
      <c r="D49826" s="10"/>
      <c r="E49826" s="10"/>
      <c r="G49826" s="81"/>
      <c r="AU49826" s="25"/>
    </row>
    <row r="49827">
      <c r="D49827" s="10"/>
      <c r="E49827" s="10"/>
      <c r="G49827" s="81"/>
      <c r="AU49827" s="25"/>
    </row>
    <row r="49828">
      <c r="D49828" s="10"/>
      <c r="E49828" s="10"/>
      <c r="G49828" s="81"/>
      <c r="AU49828" s="25"/>
    </row>
    <row r="49829">
      <c r="D49829" s="10"/>
      <c r="E49829" s="10"/>
      <c r="G49829" s="81"/>
      <c r="AU49829" s="25"/>
    </row>
    <row r="49830">
      <c r="D49830" s="10"/>
      <c r="E49830" s="10"/>
      <c r="G49830" s="81"/>
      <c r="AU49830" s="25"/>
    </row>
    <row r="49831">
      <c r="D49831" s="10"/>
      <c r="E49831" s="10"/>
      <c r="G49831" s="81"/>
      <c r="AU49831" s="25"/>
    </row>
    <row r="49832">
      <c r="D49832" s="10"/>
      <c r="E49832" s="10"/>
      <c r="G49832" s="81"/>
      <c r="AU49832" s="25"/>
    </row>
    <row r="49833">
      <c r="D49833" s="10"/>
      <c r="E49833" s="10"/>
      <c r="G49833" s="81"/>
      <c r="AU49833" s="25"/>
    </row>
    <row r="49834">
      <c r="D49834" s="10"/>
      <c r="E49834" s="10"/>
      <c r="G49834" s="81"/>
      <c r="AU49834" s="25"/>
    </row>
    <row r="49835">
      <c r="D49835" s="10"/>
      <c r="E49835" s="10"/>
      <c r="G49835" s="81"/>
      <c r="AU49835" s="25"/>
    </row>
    <row r="49836">
      <c r="D49836" s="10"/>
      <c r="E49836" s="10"/>
      <c r="G49836" s="81"/>
      <c r="AU49836" s="25"/>
    </row>
    <row r="49837">
      <c r="D49837" s="10"/>
      <c r="E49837" s="10"/>
      <c r="G49837" s="81"/>
      <c r="AU49837" s="25"/>
    </row>
    <row r="49838">
      <c r="D49838" s="10"/>
      <c r="E49838" s="10"/>
      <c r="G49838" s="81"/>
      <c r="AU49838" s="25"/>
    </row>
    <row r="49839">
      <c r="D49839" s="10"/>
      <c r="E49839" s="10"/>
      <c r="G49839" s="81"/>
      <c r="AU49839" s="25"/>
    </row>
    <row r="49840">
      <c r="D49840" s="10"/>
      <c r="E49840" s="10"/>
      <c r="G49840" s="81"/>
      <c r="AU49840" s="25"/>
    </row>
    <row r="49841">
      <c r="D49841" s="10"/>
      <c r="E49841" s="10"/>
      <c r="G49841" s="81"/>
      <c r="AU49841" s="25"/>
    </row>
    <row r="49842">
      <c r="D49842" s="10"/>
      <c r="E49842" s="10"/>
      <c r="G49842" s="81"/>
      <c r="AU49842" s="25"/>
    </row>
    <row r="49843">
      <c r="D49843" s="10"/>
      <c r="E49843" s="10"/>
      <c r="G49843" s="81"/>
      <c r="AU49843" s="25"/>
    </row>
    <row r="49844">
      <c r="D49844" s="10"/>
      <c r="E49844" s="10"/>
      <c r="G49844" s="81"/>
      <c r="AU49844" s="25"/>
    </row>
    <row r="49845">
      <c r="D49845" s="10"/>
      <c r="E49845" s="10"/>
      <c r="G49845" s="81"/>
      <c r="AU49845" s="25"/>
    </row>
    <row r="49846">
      <c r="D49846" s="10"/>
      <c r="E49846" s="10"/>
      <c r="G49846" s="81"/>
      <c r="AU49846" s="25"/>
    </row>
    <row r="49847">
      <c r="D49847" s="10"/>
      <c r="E49847" s="10"/>
      <c r="G49847" s="81"/>
      <c r="AU49847" s="25"/>
    </row>
    <row r="49848">
      <c r="D49848" s="10"/>
      <c r="E49848" s="10"/>
      <c r="G49848" s="81"/>
      <c r="AU49848" s="25"/>
    </row>
    <row r="49849">
      <c r="D49849" s="10"/>
      <c r="E49849" s="10"/>
      <c r="G49849" s="81"/>
      <c r="AU49849" s="25"/>
    </row>
    <row r="49850">
      <c r="D49850" s="10"/>
      <c r="E49850" s="10"/>
      <c r="G49850" s="81"/>
      <c r="AU49850" s="25"/>
    </row>
    <row r="49851">
      <c r="D49851" s="10"/>
      <c r="E49851" s="10"/>
      <c r="G49851" s="81"/>
      <c r="AU49851" s="25"/>
    </row>
    <row r="49852">
      <c r="D49852" s="10"/>
      <c r="E49852" s="10"/>
      <c r="G49852" s="81"/>
      <c r="AU49852" s="25"/>
    </row>
    <row r="49853">
      <c r="D49853" s="10"/>
      <c r="E49853" s="10"/>
      <c r="G49853" s="81"/>
      <c r="AU49853" s="25"/>
    </row>
    <row r="49854">
      <c r="D49854" s="10"/>
      <c r="E49854" s="10"/>
      <c r="G49854" s="81"/>
      <c r="AU49854" s="25"/>
    </row>
    <row r="49855">
      <c r="D49855" s="10"/>
      <c r="E49855" s="10"/>
      <c r="G49855" s="81"/>
      <c r="AU49855" s="25"/>
    </row>
    <row r="49856">
      <c r="D49856" s="10"/>
      <c r="E49856" s="10"/>
      <c r="G49856" s="81"/>
      <c r="AU49856" s="25"/>
    </row>
    <row r="49857">
      <c r="D49857" s="10"/>
      <c r="E49857" s="10"/>
      <c r="G49857" s="81"/>
      <c r="AU49857" s="25"/>
    </row>
    <row r="49858">
      <c r="D49858" s="10"/>
      <c r="E49858" s="10"/>
      <c r="G49858" s="81"/>
      <c r="AU49858" s="25"/>
    </row>
    <row r="49859">
      <c r="D49859" s="10"/>
      <c r="E49859" s="10"/>
      <c r="G49859" s="81"/>
      <c r="AU49859" s="25"/>
    </row>
    <row r="49860">
      <c r="D49860" s="10"/>
      <c r="E49860" s="10"/>
      <c r="G49860" s="81"/>
      <c r="AU49860" s="25"/>
    </row>
    <row r="49861">
      <c r="D49861" s="10"/>
      <c r="E49861" s="10"/>
      <c r="G49861" s="81"/>
      <c r="AU49861" s="25"/>
    </row>
    <row r="49862">
      <c r="D49862" s="10"/>
      <c r="E49862" s="10"/>
      <c r="G49862" s="81"/>
      <c r="AU49862" s="25"/>
    </row>
    <row r="49863">
      <c r="D49863" s="10"/>
      <c r="E49863" s="10"/>
      <c r="G49863" s="81"/>
      <c r="AU49863" s="25"/>
    </row>
    <row r="49864">
      <c r="D49864" s="10"/>
      <c r="E49864" s="10"/>
      <c r="G49864" s="81"/>
      <c r="AU49864" s="25"/>
    </row>
    <row r="49865">
      <c r="D49865" s="10"/>
      <c r="E49865" s="10"/>
      <c r="G49865" s="81"/>
      <c r="AU49865" s="25"/>
    </row>
    <row r="49866">
      <c r="D49866" s="10"/>
      <c r="E49866" s="10"/>
      <c r="G49866" s="81"/>
      <c r="AU49866" s="25"/>
    </row>
    <row r="49867">
      <c r="D49867" s="10"/>
      <c r="E49867" s="10"/>
      <c r="G49867" s="81"/>
      <c r="AU49867" s="25"/>
    </row>
    <row r="49868">
      <c r="D49868" s="10"/>
      <c r="E49868" s="10"/>
      <c r="G49868" s="81"/>
      <c r="AU49868" s="25"/>
    </row>
    <row r="49869">
      <c r="D49869" s="10"/>
      <c r="E49869" s="10"/>
      <c r="G49869" s="81"/>
      <c r="AU49869" s="25"/>
    </row>
    <row r="49870">
      <c r="D49870" s="10"/>
      <c r="E49870" s="10"/>
      <c r="G49870" s="81"/>
      <c r="AU49870" s="25"/>
    </row>
    <row r="49871">
      <c r="D49871" s="10"/>
      <c r="E49871" s="10"/>
      <c r="G49871" s="81"/>
      <c r="AU49871" s="25"/>
    </row>
    <row r="49872">
      <c r="D49872" s="10"/>
      <c r="E49872" s="10"/>
      <c r="G49872" s="81"/>
      <c r="AU49872" s="25"/>
    </row>
    <row r="49873">
      <c r="D49873" s="10"/>
      <c r="E49873" s="10"/>
      <c r="G49873" s="81"/>
      <c r="AU49873" s="25"/>
    </row>
    <row r="49874">
      <c r="D49874" s="10"/>
      <c r="E49874" s="10"/>
      <c r="G49874" s="81"/>
      <c r="AU49874" s="25"/>
    </row>
    <row r="49875">
      <c r="D49875" s="10"/>
      <c r="E49875" s="10"/>
      <c r="G49875" s="81"/>
      <c r="AU49875" s="25"/>
    </row>
    <row r="49876">
      <c r="D49876" s="10"/>
      <c r="E49876" s="10"/>
      <c r="G49876" s="81"/>
      <c r="AU49876" s="25"/>
    </row>
    <row r="49877">
      <c r="D49877" s="10"/>
      <c r="E49877" s="10"/>
      <c r="G49877" s="81"/>
      <c r="AU49877" s="25"/>
    </row>
    <row r="49878">
      <c r="D49878" s="10"/>
      <c r="E49878" s="10"/>
      <c r="G49878" s="81"/>
      <c r="AU49878" s="25"/>
    </row>
    <row r="49879">
      <c r="D49879" s="10"/>
      <c r="E49879" s="10"/>
      <c r="G49879" s="81"/>
      <c r="AU49879" s="25"/>
    </row>
    <row r="49880">
      <c r="D49880" s="10"/>
      <c r="E49880" s="10"/>
      <c r="G49880" s="81"/>
      <c r="AU49880" s="25"/>
    </row>
    <row r="49881">
      <c r="D49881" s="10"/>
      <c r="E49881" s="10"/>
      <c r="G49881" s="81"/>
      <c r="AU49881" s="25"/>
    </row>
    <row r="49882">
      <c r="D49882" s="10"/>
      <c r="E49882" s="10"/>
      <c r="G49882" s="81"/>
      <c r="AU49882" s="25"/>
    </row>
    <row r="49883">
      <c r="D49883" s="10"/>
      <c r="E49883" s="10"/>
      <c r="G49883" s="81"/>
      <c r="AU49883" s="25"/>
    </row>
    <row r="49884">
      <c r="D49884" s="10"/>
      <c r="E49884" s="10"/>
      <c r="G49884" s="81"/>
      <c r="AU49884" s="25"/>
    </row>
    <row r="49885">
      <c r="D49885" s="10"/>
      <c r="E49885" s="10"/>
      <c r="G49885" s="81"/>
      <c r="AU49885" s="25"/>
    </row>
    <row r="49886">
      <c r="D49886" s="10"/>
      <c r="E49886" s="10"/>
      <c r="G49886" s="81"/>
      <c r="AU49886" s="25"/>
    </row>
    <row r="49887">
      <c r="D49887" s="10"/>
      <c r="E49887" s="10"/>
      <c r="G49887" s="81"/>
      <c r="AU49887" s="25"/>
    </row>
    <row r="49888">
      <c r="D49888" s="10"/>
      <c r="E49888" s="10"/>
      <c r="G49888" s="81"/>
      <c r="AU49888" s="25"/>
    </row>
    <row r="49889">
      <c r="D49889" s="10"/>
      <c r="E49889" s="10"/>
      <c r="G49889" s="81"/>
      <c r="AU49889" s="25"/>
    </row>
    <row r="49890">
      <c r="D49890" s="10"/>
      <c r="E49890" s="10"/>
      <c r="G49890" s="81"/>
      <c r="AU49890" s="25"/>
    </row>
    <row r="49891">
      <c r="D49891" s="10"/>
      <c r="E49891" s="10"/>
      <c r="G49891" s="81"/>
      <c r="AU49891" s="25"/>
    </row>
    <row r="49892">
      <c r="D49892" s="10"/>
      <c r="E49892" s="10"/>
      <c r="G49892" s="81"/>
      <c r="AU49892" s="25"/>
    </row>
    <row r="49893">
      <c r="D49893" s="10"/>
      <c r="E49893" s="10"/>
      <c r="G49893" s="81"/>
      <c r="AU49893" s="25"/>
    </row>
    <row r="49894">
      <c r="D49894" s="10"/>
      <c r="E49894" s="10"/>
      <c r="G49894" s="81"/>
      <c r="AU49894" s="25"/>
    </row>
    <row r="49895">
      <c r="D49895" s="10"/>
      <c r="E49895" s="10"/>
      <c r="G49895" s="81"/>
      <c r="AU49895" s="25"/>
    </row>
    <row r="49896">
      <c r="D49896" s="10"/>
      <c r="E49896" s="10"/>
      <c r="G49896" s="81"/>
      <c r="AU49896" s="25"/>
    </row>
    <row r="49897">
      <c r="D49897" s="10"/>
      <c r="E49897" s="10"/>
      <c r="G49897" s="81"/>
      <c r="AU49897" s="25"/>
    </row>
    <row r="49898">
      <c r="D49898" s="10"/>
      <c r="E49898" s="10"/>
      <c r="G49898" s="81"/>
      <c r="AU49898" s="25"/>
    </row>
    <row r="49899">
      <c r="D49899" s="10"/>
      <c r="E49899" s="10"/>
      <c r="G49899" s="81"/>
      <c r="AU49899" s="25"/>
    </row>
    <row r="49900">
      <c r="D49900" s="10"/>
      <c r="E49900" s="10"/>
      <c r="G49900" s="81"/>
      <c r="AU49900" s="25"/>
    </row>
    <row r="49901">
      <c r="D49901" s="10"/>
      <c r="E49901" s="10"/>
      <c r="G49901" s="81"/>
      <c r="AU49901" s="25"/>
    </row>
    <row r="49902">
      <c r="D49902" s="10"/>
      <c r="E49902" s="10"/>
      <c r="G49902" s="81"/>
      <c r="AU49902" s="25"/>
    </row>
    <row r="49903">
      <c r="D49903" s="10"/>
      <c r="E49903" s="10"/>
      <c r="G49903" s="81"/>
      <c r="AU49903" s="25"/>
    </row>
    <row r="49904">
      <c r="D49904" s="10"/>
      <c r="E49904" s="10"/>
      <c r="G49904" s="81"/>
      <c r="AU49904" s="25"/>
    </row>
    <row r="49905">
      <c r="D49905" s="10"/>
      <c r="E49905" s="10"/>
      <c r="G49905" s="81"/>
      <c r="AU49905" s="25"/>
    </row>
    <row r="49906">
      <c r="D49906" s="10"/>
      <c r="E49906" s="10"/>
      <c r="G49906" s="81"/>
      <c r="AU49906" s="25"/>
    </row>
    <row r="49907">
      <c r="D49907" s="10"/>
      <c r="E49907" s="10"/>
      <c r="G49907" s="81"/>
      <c r="AU49907" s="25"/>
    </row>
    <row r="49908">
      <c r="D49908" s="10"/>
      <c r="E49908" s="10"/>
      <c r="G49908" s="81"/>
      <c r="AU49908" s="25"/>
    </row>
    <row r="49909">
      <c r="D49909" s="10"/>
      <c r="E49909" s="10"/>
      <c r="G49909" s="81"/>
      <c r="AU49909" s="25"/>
    </row>
    <row r="49910">
      <c r="D49910" s="10"/>
      <c r="E49910" s="10"/>
      <c r="G49910" s="81"/>
      <c r="AU49910" s="25"/>
    </row>
    <row r="49911">
      <c r="D49911" s="10"/>
      <c r="E49911" s="10"/>
      <c r="G49911" s="81"/>
      <c r="AU49911" s="25"/>
    </row>
    <row r="49912">
      <c r="D49912" s="10"/>
      <c r="E49912" s="10"/>
      <c r="G49912" s="81"/>
      <c r="AU49912" s="25"/>
    </row>
    <row r="49913">
      <c r="D49913" s="10"/>
      <c r="E49913" s="10"/>
      <c r="G49913" s="81"/>
      <c r="AU49913" s="25"/>
    </row>
    <row r="49914">
      <c r="D49914" s="10"/>
      <c r="E49914" s="10"/>
      <c r="G49914" s="81"/>
      <c r="AU49914" s="25"/>
    </row>
    <row r="49915">
      <c r="D49915" s="10"/>
      <c r="E49915" s="10"/>
      <c r="G49915" s="81"/>
      <c r="AU49915" s="25"/>
    </row>
    <row r="49916">
      <c r="D49916" s="10"/>
      <c r="E49916" s="10"/>
      <c r="G49916" s="81"/>
      <c r="AU49916" s="25"/>
    </row>
    <row r="49917">
      <c r="D49917" s="10"/>
      <c r="E49917" s="10"/>
      <c r="G49917" s="81"/>
      <c r="AU49917" s="25"/>
    </row>
    <row r="49918">
      <c r="D49918" s="10"/>
      <c r="E49918" s="10"/>
      <c r="G49918" s="81"/>
      <c r="AU49918" s="25"/>
    </row>
    <row r="49919">
      <c r="D49919" s="10"/>
      <c r="E49919" s="10"/>
      <c r="G49919" s="81"/>
      <c r="AU49919" s="25"/>
    </row>
    <row r="49920">
      <c r="D49920" s="10"/>
      <c r="E49920" s="10"/>
      <c r="G49920" s="81"/>
      <c r="AU49920" s="25"/>
    </row>
    <row r="49921">
      <c r="D49921" s="10"/>
      <c r="E49921" s="10"/>
      <c r="G49921" s="81"/>
      <c r="AU49921" s="25"/>
    </row>
    <row r="49922">
      <c r="D49922" s="10"/>
      <c r="E49922" s="10"/>
      <c r="G49922" s="81"/>
      <c r="AU49922" s="25"/>
    </row>
    <row r="49923">
      <c r="D49923" s="10"/>
      <c r="E49923" s="10"/>
      <c r="G49923" s="81"/>
      <c r="AU49923" s="25"/>
    </row>
    <row r="49924">
      <c r="D49924" s="10"/>
      <c r="E49924" s="10"/>
      <c r="G49924" s="81"/>
      <c r="AU49924" s="25"/>
    </row>
    <row r="49925">
      <c r="D49925" s="10"/>
      <c r="E49925" s="10"/>
      <c r="G49925" s="81"/>
      <c r="AU49925" s="25"/>
    </row>
    <row r="49926">
      <c r="D49926" s="10"/>
      <c r="E49926" s="10"/>
      <c r="G49926" s="81"/>
      <c r="AU49926" s="25"/>
    </row>
    <row r="49927">
      <c r="D49927" s="10"/>
      <c r="E49927" s="10"/>
      <c r="G49927" s="81"/>
      <c r="AU49927" s="25"/>
    </row>
    <row r="49928">
      <c r="D49928" s="10"/>
      <c r="E49928" s="10"/>
      <c r="G49928" s="81"/>
      <c r="AU49928" s="25"/>
    </row>
    <row r="49929">
      <c r="D49929" s="10"/>
      <c r="E49929" s="10"/>
      <c r="G49929" s="81"/>
      <c r="AU49929" s="25"/>
    </row>
    <row r="49930">
      <c r="D49930" s="10"/>
      <c r="E49930" s="10"/>
      <c r="G49930" s="81"/>
      <c r="AU49930" s="25"/>
    </row>
    <row r="49931">
      <c r="D49931" s="10"/>
      <c r="E49931" s="10"/>
      <c r="G49931" s="81"/>
      <c r="AU49931" s="25"/>
    </row>
    <row r="49932">
      <c r="D49932" s="10"/>
      <c r="E49932" s="10"/>
      <c r="G49932" s="81"/>
      <c r="AU49932" s="25"/>
    </row>
    <row r="49933">
      <c r="D49933" s="10"/>
      <c r="E49933" s="10"/>
      <c r="G49933" s="81"/>
      <c r="AU49933" s="25"/>
    </row>
    <row r="49934">
      <c r="D49934" s="10"/>
      <c r="E49934" s="10"/>
      <c r="G49934" s="81"/>
      <c r="AU49934" s="25"/>
    </row>
    <row r="49935">
      <c r="D49935" s="10"/>
      <c r="E49935" s="10"/>
      <c r="G49935" s="81"/>
      <c r="AU49935" s="25"/>
    </row>
    <row r="49936">
      <c r="D49936" s="10"/>
      <c r="E49936" s="10"/>
      <c r="G49936" s="81"/>
      <c r="AU49936" s="25"/>
    </row>
    <row r="49937">
      <c r="D49937" s="10"/>
      <c r="E49937" s="10"/>
      <c r="G49937" s="81"/>
      <c r="AU49937" s="25"/>
    </row>
    <row r="49938">
      <c r="D49938" s="10"/>
      <c r="E49938" s="10"/>
      <c r="G49938" s="81"/>
      <c r="AU49938" s="25"/>
    </row>
    <row r="49939">
      <c r="D49939" s="10"/>
      <c r="E49939" s="10"/>
      <c r="G49939" s="81"/>
      <c r="AU49939" s="25"/>
    </row>
    <row r="49940">
      <c r="D49940" s="10"/>
      <c r="E49940" s="10"/>
      <c r="G49940" s="81"/>
      <c r="AU49940" s="25"/>
    </row>
    <row r="49941">
      <c r="D49941" s="10"/>
      <c r="E49941" s="10"/>
      <c r="G49941" s="81"/>
      <c r="AU49941" s="25"/>
    </row>
    <row r="49942">
      <c r="D49942" s="10"/>
      <c r="E49942" s="10"/>
      <c r="G49942" s="81"/>
      <c r="AU49942" s="25"/>
    </row>
    <row r="49943">
      <c r="D49943" s="10"/>
      <c r="E49943" s="10"/>
      <c r="G49943" s="81"/>
      <c r="AU49943" s="25"/>
    </row>
    <row r="49944">
      <c r="D49944" s="10"/>
      <c r="E49944" s="10"/>
      <c r="G49944" s="81"/>
      <c r="AU49944" s="25"/>
    </row>
    <row r="49945">
      <c r="D49945" s="10"/>
      <c r="E49945" s="10"/>
      <c r="G49945" s="81"/>
      <c r="AU49945" s="25"/>
    </row>
    <row r="49946">
      <c r="D49946" s="10"/>
      <c r="E49946" s="10"/>
      <c r="G49946" s="81"/>
      <c r="AU49946" s="25"/>
    </row>
    <row r="49947">
      <c r="D49947" s="10"/>
      <c r="E49947" s="10"/>
      <c r="G49947" s="81"/>
      <c r="AU49947" s="25"/>
    </row>
    <row r="49948">
      <c r="D49948" s="10"/>
      <c r="E49948" s="10"/>
      <c r="G49948" s="81"/>
      <c r="AU49948" s="25"/>
    </row>
    <row r="49949">
      <c r="D49949" s="10"/>
      <c r="E49949" s="10"/>
      <c r="G49949" s="81"/>
      <c r="AU49949" s="25"/>
    </row>
    <row r="49950">
      <c r="D49950" s="10"/>
      <c r="E49950" s="10"/>
      <c r="G49950" s="81"/>
      <c r="AU49950" s="25"/>
    </row>
    <row r="49951">
      <c r="D49951" s="10"/>
      <c r="E49951" s="10"/>
      <c r="G49951" s="81"/>
      <c r="AU49951" s="25"/>
    </row>
    <row r="49952">
      <c r="D49952" s="10"/>
      <c r="E49952" s="10"/>
      <c r="G49952" s="81"/>
      <c r="AU49952" s="25"/>
    </row>
    <row r="49953">
      <c r="D49953" s="10"/>
      <c r="E49953" s="10"/>
      <c r="G49953" s="81"/>
      <c r="AU49953" s="25"/>
    </row>
    <row r="49954">
      <c r="D49954" s="10"/>
      <c r="E49954" s="10"/>
      <c r="G49954" s="81"/>
      <c r="AU49954" s="25"/>
    </row>
    <row r="49955">
      <c r="D49955" s="10"/>
      <c r="E49955" s="10"/>
      <c r="G49955" s="81"/>
      <c r="AU49955" s="25"/>
    </row>
    <row r="49956">
      <c r="D49956" s="10"/>
      <c r="E49956" s="10"/>
      <c r="G49956" s="81"/>
      <c r="AU49956" s="25"/>
    </row>
    <row r="49957">
      <c r="D49957" s="10"/>
      <c r="E49957" s="10"/>
      <c r="G49957" s="81"/>
      <c r="AU49957" s="25"/>
    </row>
    <row r="49958">
      <c r="D49958" s="10"/>
      <c r="E49958" s="10"/>
      <c r="G49958" s="81"/>
      <c r="AU49958" s="25"/>
    </row>
    <row r="49959">
      <c r="D49959" s="10"/>
      <c r="E49959" s="10"/>
      <c r="G49959" s="81"/>
      <c r="AU49959" s="25"/>
    </row>
    <row r="49960">
      <c r="D49960" s="10"/>
      <c r="E49960" s="10"/>
      <c r="G49960" s="81"/>
      <c r="AU49960" s="25"/>
    </row>
    <row r="49961">
      <c r="D49961" s="10"/>
      <c r="E49961" s="10"/>
      <c r="G49961" s="81"/>
      <c r="AU49961" s="25"/>
    </row>
    <row r="49962">
      <c r="D49962" s="10"/>
      <c r="E49962" s="10"/>
      <c r="G49962" s="81"/>
      <c r="AU49962" s="25"/>
    </row>
    <row r="49963">
      <c r="D49963" s="10"/>
      <c r="E49963" s="10"/>
      <c r="G49963" s="81"/>
      <c r="AU49963" s="25"/>
    </row>
    <row r="49964">
      <c r="D49964" s="10"/>
      <c r="E49964" s="10"/>
      <c r="G49964" s="81"/>
      <c r="AU49964" s="25"/>
    </row>
    <row r="49965">
      <c r="D49965" s="10"/>
      <c r="E49965" s="10"/>
      <c r="G49965" s="81"/>
      <c r="AU49965" s="25"/>
    </row>
    <row r="49966">
      <c r="D49966" s="10"/>
      <c r="E49966" s="10"/>
      <c r="G49966" s="81"/>
      <c r="AU49966" s="25"/>
    </row>
    <row r="49967">
      <c r="D49967" s="10"/>
      <c r="E49967" s="10"/>
      <c r="G49967" s="81"/>
      <c r="AU49967" s="25"/>
    </row>
    <row r="49968">
      <c r="D49968" s="10"/>
      <c r="E49968" s="10"/>
      <c r="G49968" s="81"/>
      <c r="AU49968" s="25"/>
    </row>
    <row r="49969">
      <c r="D49969" s="10"/>
      <c r="E49969" s="10"/>
      <c r="G49969" s="81"/>
      <c r="AU49969" s="25"/>
    </row>
    <row r="49970">
      <c r="D49970" s="10"/>
      <c r="E49970" s="10"/>
      <c r="G49970" s="81"/>
      <c r="AU49970" s="25"/>
    </row>
    <row r="49971">
      <c r="D49971" s="10"/>
      <c r="E49971" s="10"/>
      <c r="G49971" s="81"/>
      <c r="AU49971" s="25"/>
    </row>
    <row r="49972">
      <c r="D49972" s="10"/>
      <c r="E49972" s="10"/>
      <c r="G49972" s="81"/>
      <c r="AU49972" s="25"/>
    </row>
    <row r="49973">
      <c r="D49973" s="10"/>
      <c r="E49973" s="10"/>
      <c r="G49973" s="81"/>
      <c r="AU49973" s="25"/>
    </row>
    <row r="49974">
      <c r="D49974" s="10"/>
      <c r="E49974" s="10"/>
      <c r="G49974" s="81"/>
      <c r="AU49974" s="25"/>
    </row>
    <row r="49975">
      <c r="D49975" s="10"/>
      <c r="E49975" s="10"/>
      <c r="G49975" s="81"/>
      <c r="AU49975" s="25"/>
    </row>
    <row r="49976">
      <c r="D49976" s="10"/>
      <c r="E49976" s="10"/>
      <c r="G49976" s="81"/>
      <c r="AU49976" s="25"/>
    </row>
    <row r="49977">
      <c r="D49977" s="10"/>
      <c r="E49977" s="10"/>
      <c r="G49977" s="81"/>
      <c r="AU49977" s="25"/>
    </row>
    <row r="49978">
      <c r="D49978" s="10"/>
      <c r="E49978" s="10"/>
      <c r="G49978" s="81"/>
      <c r="AU49978" s="25"/>
    </row>
    <row r="49979">
      <c r="D49979" s="10"/>
      <c r="E49979" s="10"/>
      <c r="G49979" s="81"/>
      <c r="AU49979" s="25"/>
    </row>
    <row r="49980">
      <c r="D49980" s="10"/>
      <c r="E49980" s="10"/>
      <c r="G49980" s="81"/>
      <c r="AU49980" s="25"/>
    </row>
    <row r="49981">
      <c r="D49981" s="10"/>
      <c r="E49981" s="10"/>
      <c r="G49981" s="81"/>
      <c r="AU49981" s="25"/>
    </row>
    <row r="49982">
      <c r="D49982" s="10"/>
      <c r="E49982" s="10"/>
      <c r="G49982" s="81"/>
      <c r="AU49982" s="25"/>
    </row>
    <row r="49983">
      <c r="D49983" s="10"/>
      <c r="E49983" s="10"/>
      <c r="G49983" s="81"/>
      <c r="AU49983" s="25"/>
    </row>
    <row r="49984">
      <c r="D49984" s="10"/>
      <c r="E49984" s="10"/>
      <c r="G49984" s="81"/>
      <c r="AU49984" s="25"/>
    </row>
    <row r="49985">
      <c r="D49985" s="10"/>
      <c r="E49985" s="10"/>
      <c r="G49985" s="81"/>
      <c r="AU49985" s="25"/>
    </row>
    <row r="49986">
      <c r="D49986" s="10"/>
      <c r="E49986" s="10"/>
      <c r="G49986" s="81"/>
      <c r="AU49986" s="25"/>
    </row>
    <row r="49987">
      <c r="D49987" s="10"/>
      <c r="E49987" s="10"/>
      <c r="G49987" s="81"/>
      <c r="AU49987" s="25"/>
    </row>
    <row r="49988">
      <c r="D49988" s="10"/>
      <c r="E49988" s="10"/>
      <c r="G49988" s="81"/>
      <c r="AU49988" s="25"/>
    </row>
    <row r="49989">
      <c r="D49989" s="10"/>
      <c r="E49989" s="10"/>
      <c r="G49989" s="81"/>
      <c r="AU49989" s="25"/>
    </row>
    <row r="49990">
      <c r="D49990" s="10"/>
      <c r="E49990" s="10"/>
      <c r="G49990" s="81"/>
      <c r="AU49990" s="25"/>
    </row>
    <row r="49991">
      <c r="D49991" s="10"/>
      <c r="E49991" s="10"/>
      <c r="G49991" s="81"/>
      <c r="AU49991" s="25"/>
    </row>
    <row r="49992">
      <c r="D49992" s="10"/>
      <c r="E49992" s="10"/>
      <c r="G49992" s="81"/>
      <c r="AU49992" s="25"/>
    </row>
    <row r="49993">
      <c r="D49993" s="10"/>
      <c r="E49993" s="10"/>
      <c r="G49993" s="81"/>
      <c r="AU49993" s="25"/>
    </row>
    <row r="49994">
      <c r="D49994" s="10"/>
      <c r="E49994" s="10"/>
      <c r="G49994" s="81"/>
      <c r="AU49994" s="25"/>
    </row>
    <row r="49995">
      <c r="D49995" s="10"/>
      <c r="E49995" s="10"/>
      <c r="G49995" s="81"/>
      <c r="AU49995" s="25"/>
    </row>
    <row r="49996">
      <c r="D49996" s="10"/>
      <c r="E49996" s="10"/>
      <c r="G49996" s="81"/>
      <c r="AU49996" s="25"/>
    </row>
    <row r="49997">
      <c r="D49997" s="10"/>
      <c r="E49997" s="10"/>
      <c r="G49997" s="81"/>
      <c r="AU49997" s="25"/>
    </row>
    <row r="49998">
      <c r="D49998" s="10"/>
      <c r="E49998" s="10"/>
      <c r="G49998" s="81"/>
      <c r="AU49998" s="25"/>
    </row>
    <row r="49999">
      <c r="D49999" s="10"/>
      <c r="E49999" s="10"/>
      <c r="G49999" s="81"/>
      <c r="AU49999" s="25"/>
    </row>
    <row r="50000">
      <c r="D50000" s="10"/>
      <c r="E50000" s="10"/>
      <c r="G50000" s="81"/>
      <c r="AU50000" s="25"/>
    </row>
    <row r="50001">
      <c r="D50001" s="10"/>
      <c r="E50001" s="10"/>
      <c r="G50001" s="81"/>
      <c r="AU50001" s="25"/>
    </row>
    <row r="50002">
      <c r="D50002" s="10"/>
      <c r="E50002" s="10"/>
      <c r="G50002" s="81"/>
      <c r="AU50002" s="25"/>
    </row>
    <row r="50003">
      <c r="D50003" s="10"/>
      <c r="E50003" s="10"/>
      <c r="G50003" s="81"/>
      <c r="AU50003" s="25"/>
    </row>
    <row r="50004">
      <c r="D50004" s="10"/>
      <c r="E50004" s="10"/>
      <c r="G50004" s="81"/>
      <c r="AU50004" s="25"/>
    </row>
    <row r="50005">
      <c r="D50005" s="10"/>
      <c r="E50005" s="10"/>
      <c r="G50005" s="81"/>
      <c r="AU50005" s="25"/>
    </row>
    <row r="50006">
      <c r="D50006" s="10"/>
      <c r="E50006" s="10"/>
      <c r="G50006" s="81"/>
      <c r="AU50006" s="25"/>
    </row>
    <row r="50007">
      <c r="D50007" s="10"/>
      <c r="E50007" s="10"/>
      <c r="G50007" s="81"/>
      <c r="AU50007" s="25"/>
    </row>
    <row r="50008">
      <c r="D50008" s="10"/>
      <c r="E50008" s="10"/>
      <c r="G50008" s="81"/>
      <c r="AU50008" s="25"/>
    </row>
    <row r="50009">
      <c r="D50009" s="10"/>
      <c r="E50009" s="10"/>
      <c r="G50009" s="81"/>
      <c r="AU50009" s="25"/>
    </row>
    <row r="50010">
      <c r="D50010" s="10"/>
      <c r="E50010" s="10"/>
      <c r="G50010" s="81"/>
      <c r="AU50010" s="25"/>
    </row>
    <row r="50011">
      <c r="D50011" s="10"/>
      <c r="E50011" s="10"/>
      <c r="G50011" s="81"/>
      <c r="AU50011" s="25"/>
    </row>
    <row r="50012">
      <c r="D50012" s="10"/>
      <c r="E50012" s="10"/>
      <c r="G50012" s="81"/>
      <c r="AU50012" s="25"/>
    </row>
    <row r="50013">
      <c r="D50013" s="10"/>
      <c r="E50013" s="10"/>
      <c r="G50013" s="81"/>
      <c r="AU50013" s="25"/>
    </row>
    <row r="50014">
      <c r="D50014" s="10"/>
      <c r="E50014" s="10"/>
      <c r="G50014" s="81"/>
      <c r="AU50014" s="25"/>
    </row>
    <row r="50015">
      <c r="D50015" s="10"/>
      <c r="E50015" s="10"/>
      <c r="G50015" s="81"/>
      <c r="AU50015" s="25"/>
    </row>
    <row r="50016">
      <c r="D50016" s="10"/>
      <c r="E50016" s="10"/>
      <c r="G50016" s="81"/>
      <c r="AU50016" s="25"/>
    </row>
    <row r="50017">
      <c r="D50017" s="10"/>
      <c r="E50017" s="10"/>
      <c r="G50017" s="81"/>
      <c r="AU50017" s="25"/>
    </row>
    <row r="50018">
      <c r="D50018" s="10"/>
      <c r="E50018" s="10"/>
      <c r="G50018" s="81"/>
      <c r="AU50018" s="25"/>
    </row>
    <row r="50019">
      <c r="D50019" s="10"/>
      <c r="E50019" s="10"/>
      <c r="G50019" s="81"/>
      <c r="AU50019" s="25"/>
    </row>
    <row r="50020">
      <c r="D50020" s="10"/>
      <c r="E50020" s="10"/>
      <c r="G50020" s="81"/>
      <c r="AU50020" s="25"/>
    </row>
    <row r="50021">
      <c r="D50021" s="10"/>
      <c r="E50021" s="10"/>
      <c r="G50021" s="81"/>
      <c r="AU50021" s="25"/>
    </row>
    <row r="50022">
      <c r="D50022" s="10"/>
      <c r="E50022" s="10"/>
      <c r="G50022" s="81"/>
      <c r="AU50022" s="25"/>
    </row>
    <row r="50023">
      <c r="D50023" s="10"/>
      <c r="E50023" s="10"/>
      <c r="G50023" s="81"/>
      <c r="AU50023" s="25"/>
    </row>
    <row r="50024">
      <c r="D50024" s="10"/>
      <c r="E50024" s="10"/>
      <c r="G50024" s="81"/>
      <c r="AU50024" s="25"/>
    </row>
    <row r="50025">
      <c r="D50025" s="10"/>
      <c r="E50025" s="10"/>
      <c r="G50025" s="81"/>
      <c r="AU50025" s="25"/>
    </row>
    <row r="50026">
      <c r="D50026" s="10"/>
      <c r="E50026" s="10"/>
      <c r="G50026" s="81"/>
      <c r="AU50026" s="25"/>
    </row>
    <row r="50027">
      <c r="D50027" s="10"/>
      <c r="E50027" s="10"/>
      <c r="G50027" s="81"/>
      <c r="AU50027" s="25"/>
    </row>
    <row r="50028">
      <c r="D50028" s="10"/>
      <c r="E50028" s="10"/>
      <c r="G50028" s="81"/>
      <c r="AU50028" s="25"/>
    </row>
    <row r="50029">
      <c r="D50029" s="10"/>
      <c r="E50029" s="10"/>
      <c r="G50029" s="81"/>
      <c r="AU50029" s="25"/>
    </row>
    <row r="50030">
      <c r="D50030" s="10"/>
      <c r="E50030" s="10"/>
      <c r="G50030" s="81"/>
      <c r="AU50030" s="25"/>
    </row>
    <row r="50031">
      <c r="D50031" s="10"/>
      <c r="E50031" s="10"/>
      <c r="G50031" s="81"/>
      <c r="AU50031" s="25"/>
    </row>
    <row r="50032">
      <c r="D50032" s="10"/>
      <c r="E50032" s="10"/>
      <c r="G50032" s="81"/>
      <c r="AU50032" s="25"/>
    </row>
    <row r="50033">
      <c r="D50033" s="10"/>
      <c r="E50033" s="10"/>
      <c r="G50033" s="81"/>
      <c r="AU50033" s="25"/>
    </row>
    <row r="50034">
      <c r="D50034" s="10"/>
      <c r="E50034" s="10"/>
      <c r="G50034" s="81"/>
      <c r="AU50034" s="25"/>
    </row>
    <row r="50035">
      <c r="D50035" s="10"/>
      <c r="E50035" s="10"/>
      <c r="G50035" s="81"/>
      <c r="AU50035" s="25"/>
    </row>
    <row r="50036">
      <c r="D50036" s="10"/>
      <c r="E50036" s="10"/>
      <c r="G50036" s="81"/>
      <c r="AU50036" s="25"/>
    </row>
    <row r="50037">
      <c r="D50037" s="10"/>
      <c r="E50037" s="10"/>
      <c r="G50037" s="81"/>
      <c r="AU50037" s="25"/>
    </row>
    <row r="50038">
      <c r="D50038" s="10"/>
      <c r="E50038" s="10"/>
      <c r="G50038" s="81"/>
      <c r="AU50038" s="25"/>
    </row>
    <row r="50039">
      <c r="D50039" s="10"/>
      <c r="E50039" s="10"/>
      <c r="G50039" s="81"/>
      <c r="AU50039" s="25"/>
    </row>
    <row r="50040">
      <c r="D50040" s="10"/>
      <c r="E50040" s="10"/>
      <c r="G50040" s="81"/>
      <c r="AU50040" s="25"/>
    </row>
    <row r="50041">
      <c r="D50041" s="10"/>
      <c r="E50041" s="10"/>
      <c r="G50041" s="81"/>
      <c r="AU50041" s="25"/>
    </row>
    <row r="50042">
      <c r="D50042" s="10"/>
      <c r="E50042" s="10"/>
      <c r="G50042" s="81"/>
      <c r="AU50042" s="25"/>
    </row>
    <row r="50043">
      <c r="D50043" s="10"/>
      <c r="E50043" s="10"/>
      <c r="G50043" s="81"/>
      <c r="AU50043" s="25"/>
    </row>
    <row r="50044">
      <c r="D50044" s="10"/>
      <c r="E50044" s="10"/>
      <c r="G50044" s="81"/>
      <c r="AU50044" s="25"/>
    </row>
    <row r="50045">
      <c r="D50045" s="10"/>
      <c r="E50045" s="10"/>
      <c r="G50045" s="81"/>
      <c r="AU50045" s="25"/>
    </row>
    <row r="50046">
      <c r="D50046" s="10"/>
      <c r="E50046" s="10"/>
      <c r="G50046" s="81"/>
      <c r="AU50046" s="25"/>
    </row>
    <row r="50047">
      <c r="D50047" s="10"/>
      <c r="E50047" s="10"/>
      <c r="G50047" s="81"/>
      <c r="AU50047" s="25"/>
    </row>
    <row r="50048">
      <c r="D50048" s="10"/>
      <c r="E50048" s="10"/>
      <c r="G50048" s="81"/>
      <c r="AU50048" s="25"/>
    </row>
    <row r="50049">
      <c r="D50049" s="10"/>
      <c r="E50049" s="10"/>
      <c r="G50049" s="81"/>
      <c r="AU50049" s="25"/>
    </row>
    <row r="50050">
      <c r="D50050" s="10"/>
      <c r="E50050" s="10"/>
      <c r="G50050" s="81"/>
      <c r="AU50050" s="25"/>
    </row>
    <row r="50051">
      <c r="D50051" s="10"/>
      <c r="E50051" s="10"/>
      <c r="G50051" s="81"/>
      <c r="AU50051" s="25"/>
    </row>
    <row r="50052">
      <c r="D50052" s="10"/>
      <c r="E50052" s="10"/>
      <c r="G50052" s="81"/>
      <c r="AU50052" s="25"/>
    </row>
    <row r="50053">
      <c r="D50053" s="10"/>
      <c r="E50053" s="10"/>
      <c r="G50053" s="81"/>
      <c r="AU50053" s="25"/>
    </row>
    <row r="50054">
      <c r="D50054" s="10"/>
      <c r="E50054" s="10"/>
      <c r="G50054" s="81"/>
      <c r="AU50054" s="25"/>
    </row>
    <row r="50055">
      <c r="D50055" s="10"/>
      <c r="E50055" s="10"/>
      <c r="G50055" s="81"/>
      <c r="AU50055" s="25"/>
    </row>
    <row r="50056">
      <c r="D50056" s="10"/>
      <c r="E50056" s="10"/>
      <c r="G50056" s="81"/>
      <c r="AU50056" s="25"/>
    </row>
    <row r="50057">
      <c r="D50057" s="10"/>
      <c r="E50057" s="10"/>
      <c r="G50057" s="81"/>
      <c r="AU50057" s="25"/>
    </row>
    <row r="50058">
      <c r="D50058" s="10"/>
      <c r="E50058" s="10"/>
      <c r="G50058" s="81"/>
      <c r="AU50058" s="25"/>
    </row>
    <row r="50059">
      <c r="D50059" s="10"/>
      <c r="E50059" s="10"/>
      <c r="G50059" s="81"/>
      <c r="AU50059" s="25"/>
    </row>
    <row r="50060">
      <c r="D50060" s="10"/>
      <c r="E50060" s="10"/>
      <c r="G50060" s="81"/>
      <c r="AU50060" s="25"/>
    </row>
    <row r="50061">
      <c r="D50061" s="10"/>
      <c r="E50061" s="10"/>
      <c r="G50061" s="81"/>
      <c r="AU50061" s="25"/>
    </row>
    <row r="50062">
      <c r="D50062" s="10"/>
      <c r="E50062" s="10"/>
      <c r="G50062" s="81"/>
      <c r="AU50062" s="25"/>
    </row>
    <row r="50063">
      <c r="D50063" s="10"/>
      <c r="E50063" s="10"/>
      <c r="G50063" s="81"/>
      <c r="AU50063" s="25"/>
    </row>
    <row r="50064">
      <c r="D50064" s="10"/>
      <c r="E50064" s="10"/>
      <c r="G50064" s="81"/>
      <c r="AU50064" s="25"/>
    </row>
    <row r="50065">
      <c r="D50065" s="10"/>
      <c r="E50065" s="10"/>
      <c r="G50065" s="81"/>
      <c r="AU50065" s="25"/>
    </row>
    <row r="50066">
      <c r="D50066" s="10"/>
      <c r="E50066" s="10"/>
      <c r="G50066" s="81"/>
      <c r="AU50066" s="25"/>
    </row>
    <row r="50067">
      <c r="D50067" s="10"/>
      <c r="E50067" s="10"/>
      <c r="G50067" s="81"/>
      <c r="AU50067" s="25"/>
    </row>
    <row r="50068">
      <c r="D50068" s="10"/>
      <c r="E50068" s="10"/>
      <c r="G50068" s="81"/>
      <c r="AU50068" s="25"/>
    </row>
    <row r="50069">
      <c r="D50069" s="10"/>
      <c r="E50069" s="10"/>
      <c r="G50069" s="81"/>
      <c r="AU50069" s="25"/>
    </row>
    <row r="50070">
      <c r="D50070" s="10"/>
      <c r="E50070" s="10"/>
      <c r="G50070" s="81"/>
      <c r="AU50070" s="25"/>
    </row>
    <row r="50071">
      <c r="D50071" s="10"/>
      <c r="E50071" s="10"/>
      <c r="G50071" s="81"/>
      <c r="AU50071" s="25"/>
    </row>
    <row r="50072">
      <c r="D50072" s="10"/>
      <c r="E50072" s="10"/>
      <c r="G50072" s="81"/>
      <c r="AU50072" s="25"/>
    </row>
    <row r="50073">
      <c r="D50073" s="10"/>
      <c r="E50073" s="10"/>
      <c r="G50073" s="81"/>
      <c r="AU50073" s="25"/>
    </row>
    <row r="50074">
      <c r="D50074" s="10"/>
      <c r="E50074" s="10"/>
      <c r="G50074" s="81"/>
      <c r="AU50074" s="25"/>
    </row>
    <row r="50075">
      <c r="D50075" s="10"/>
      <c r="E50075" s="10"/>
      <c r="G50075" s="81"/>
      <c r="AU50075" s="25"/>
    </row>
    <row r="50076">
      <c r="D50076" s="10"/>
      <c r="E50076" s="10"/>
      <c r="G50076" s="81"/>
      <c r="AU50076" s="25"/>
    </row>
    <row r="50077">
      <c r="D50077" s="10"/>
      <c r="E50077" s="10"/>
      <c r="G50077" s="81"/>
      <c r="AU50077" s="25"/>
    </row>
    <row r="50078">
      <c r="D50078" s="10"/>
      <c r="E50078" s="10"/>
      <c r="G50078" s="81"/>
      <c r="AU50078" s="25"/>
    </row>
    <row r="50079">
      <c r="D50079" s="10"/>
      <c r="E50079" s="10"/>
      <c r="G50079" s="81"/>
      <c r="AU50079" s="25"/>
    </row>
    <row r="50080">
      <c r="D50080" s="10"/>
      <c r="E50080" s="10"/>
      <c r="G50080" s="81"/>
      <c r="AU50080" s="25"/>
    </row>
    <row r="50081">
      <c r="D50081" s="10"/>
      <c r="E50081" s="10"/>
      <c r="G50081" s="81"/>
      <c r="AU50081" s="25"/>
    </row>
    <row r="50082">
      <c r="D50082" s="10"/>
      <c r="E50082" s="10"/>
      <c r="G50082" s="81"/>
      <c r="AU50082" s="25"/>
    </row>
    <row r="50083">
      <c r="D50083" s="10"/>
      <c r="E50083" s="10"/>
      <c r="G50083" s="81"/>
      <c r="AU50083" s="25"/>
    </row>
    <row r="50084">
      <c r="D50084" s="10"/>
      <c r="E50084" s="10"/>
      <c r="G50084" s="81"/>
      <c r="AU50084" s="25"/>
    </row>
    <row r="50085">
      <c r="D50085" s="10"/>
      <c r="E50085" s="10"/>
      <c r="G50085" s="81"/>
      <c r="AU50085" s="25"/>
    </row>
    <row r="50086">
      <c r="D50086" s="10"/>
      <c r="E50086" s="10"/>
      <c r="G50086" s="81"/>
      <c r="AU50086" s="25"/>
    </row>
    <row r="50087">
      <c r="D50087" s="10"/>
      <c r="E50087" s="10"/>
      <c r="G50087" s="81"/>
      <c r="AU50087" s="25"/>
    </row>
    <row r="50088">
      <c r="D50088" s="10"/>
      <c r="E50088" s="10"/>
      <c r="G50088" s="81"/>
      <c r="AU50088" s="25"/>
    </row>
    <row r="50089">
      <c r="D50089" s="10"/>
      <c r="E50089" s="10"/>
      <c r="G50089" s="81"/>
      <c r="AU50089" s="25"/>
    </row>
    <row r="50090">
      <c r="D50090" s="10"/>
      <c r="E50090" s="10"/>
      <c r="G50090" s="81"/>
      <c r="AU50090" s="25"/>
    </row>
    <row r="50091">
      <c r="D50091" s="10"/>
      <c r="E50091" s="10"/>
      <c r="G50091" s="81"/>
      <c r="AU50091" s="25"/>
    </row>
    <row r="50092">
      <c r="D50092" s="10"/>
      <c r="E50092" s="10"/>
      <c r="G50092" s="81"/>
      <c r="AU50092" s="25"/>
    </row>
    <row r="50093">
      <c r="D50093" s="10"/>
      <c r="E50093" s="10"/>
      <c r="G50093" s="81"/>
      <c r="AU50093" s="25"/>
    </row>
    <row r="50094">
      <c r="D50094" s="10"/>
      <c r="E50094" s="10"/>
      <c r="G50094" s="81"/>
      <c r="AU50094" s="25"/>
    </row>
    <row r="50095">
      <c r="D50095" s="10"/>
      <c r="E50095" s="10"/>
      <c r="G50095" s="81"/>
      <c r="AU50095" s="25"/>
    </row>
    <row r="50096">
      <c r="D50096" s="10"/>
      <c r="E50096" s="10"/>
      <c r="G50096" s="81"/>
      <c r="AU50096" s="25"/>
    </row>
    <row r="50097">
      <c r="D50097" s="10"/>
      <c r="E50097" s="10"/>
      <c r="G50097" s="81"/>
      <c r="AU50097" s="25"/>
    </row>
    <row r="50098">
      <c r="D50098" s="10"/>
      <c r="E50098" s="10"/>
      <c r="G50098" s="81"/>
      <c r="AU50098" s="25"/>
    </row>
    <row r="50099">
      <c r="D50099" s="10"/>
      <c r="E50099" s="10"/>
      <c r="G50099" s="81"/>
      <c r="AU50099" s="25"/>
    </row>
    <row r="50100">
      <c r="D50100" s="10"/>
      <c r="E50100" s="10"/>
      <c r="G50100" s="81"/>
      <c r="AU50100" s="25"/>
    </row>
    <row r="50101">
      <c r="D50101" s="10"/>
      <c r="E50101" s="10"/>
      <c r="G50101" s="81"/>
      <c r="AU50101" s="25"/>
    </row>
    <row r="50102">
      <c r="D50102" s="10"/>
      <c r="E50102" s="10"/>
      <c r="G50102" s="81"/>
      <c r="AU50102" s="25"/>
    </row>
    <row r="50103">
      <c r="D50103" s="10"/>
      <c r="E50103" s="10"/>
      <c r="G50103" s="81"/>
      <c r="AU50103" s="25"/>
    </row>
    <row r="50104">
      <c r="D50104" s="10"/>
      <c r="E50104" s="10"/>
      <c r="G50104" s="81"/>
      <c r="AU50104" s="25"/>
    </row>
    <row r="50105">
      <c r="D50105" s="10"/>
      <c r="E50105" s="10"/>
      <c r="G50105" s="81"/>
      <c r="AU50105" s="25"/>
    </row>
    <row r="50106">
      <c r="D50106" s="10"/>
      <c r="E50106" s="10"/>
      <c r="G50106" s="81"/>
      <c r="AU50106" s="25"/>
    </row>
    <row r="50107">
      <c r="D50107" s="10"/>
      <c r="E50107" s="10"/>
      <c r="G50107" s="81"/>
      <c r="AU50107" s="25"/>
    </row>
    <row r="50108">
      <c r="D50108" s="10"/>
      <c r="E50108" s="10"/>
      <c r="G50108" s="81"/>
      <c r="AU50108" s="25"/>
    </row>
    <row r="50109">
      <c r="D50109" s="10"/>
      <c r="E50109" s="10"/>
      <c r="G50109" s="81"/>
      <c r="AU50109" s="25"/>
    </row>
    <row r="50110">
      <c r="D50110" s="10"/>
      <c r="E50110" s="10"/>
      <c r="G50110" s="81"/>
      <c r="AU50110" s="25"/>
    </row>
    <row r="50111">
      <c r="D50111" s="10"/>
      <c r="E50111" s="10"/>
      <c r="G50111" s="81"/>
      <c r="AU50111" s="25"/>
    </row>
    <row r="50112">
      <c r="D50112" s="10"/>
      <c r="E50112" s="10"/>
      <c r="G50112" s="81"/>
      <c r="AU50112" s="25"/>
    </row>
    <row r="50113">
      <c r="D50113" s="10"/>
      <c r="E50113" s="10"/>
      <c r="G50113" s="81"/>
      <c r="AU50113" s="25"/>
    </row>
    <row r="50114">
      <c r="D50114" s="10"/>
      <c r="E50114" s="10"/>
      <c r="G50114" s="81"/>
      <c r="AU50114" s="25"/>
    </row>
    <row r="50115">
      <c r="D50115" s="10"/>
      <c r="E50115" s="10"/>
      <c r="G50115" s="81"/>
      <c r="AU50115" s="25"/>
    </row>
    <row r="50116">
      <c r="D50116" s="10"/>
      <c r="E50116" s="10"/>
      <c r="G50116" s="81"/>
      <c r="AU50116" s="25"/>
    </row>
    <row r="50117">
      <c r="D50117" s="10"/>
      <c r="E50117" s="10"/>
      <c r="G50117" s="81"/>
      <c r="AU50117" s="25"/>
    </row>
    <row r="50118">
      <c r="D50118" s="10"/>
      <c r="E50118" s="10"/>
      <c r="G50118" s="81"/>
      <c r="AU50118" s="25"/>
    </row>
    <row r="50119">
      <c r="D50119" s="10"/>
      <c r="E50119" s="10"/>
      <c r="G50119" s="81"/>
      <c r="AU50119" s="25"/>
    </row>
    <row r="50120">
      <c r="D50120" s="10"/>
      <c r="E50120" s="10"/>
      <c r="G50120" s="81"/>
      <c r="AU50120" s="25"/>
    </row>
    <row r="50121">
      <c r="D50121" s="10"/>
      <c r="E50121" s="10"/>
      <c r="G50121" s="81"/>
      <c r="AU50121" s="25"/>
    </row>
    <row r="50122">
      <c r="D50122" s="10"/>
      <c r="E50122" s="10"/>
      <c r="G50122" s="81"/>
      <c r="AU50122" s="25"/>
    </row>
    <row r="50123">
      <c r="D50123" s="10"/>
      <c r="E50123" s="10"/>
      <c r="G50123" s="81"/>
      <c r="AU50123" s="25"/>
    </row>
    <row r="50124">
      <c r="D50124" s="10"/>
      <c r="E50124" s="10"/>
      <c r="G50124" s="81"/>
      <c r="AU50124" s="25"/>
    </row>
    <row r="50125">
      <c r="D50125" s="10"/>
      <c r="E50125" s="10"/>
      <c r="G50125" s="81"/>
      <c r="AU50125" s="25"/>
    </row>
    <row r="50126">
      <c r="D50126" s="10"/>
      <c r="E50126" s="10"/>
      <c r="G50126" s="81"/>
      <c r="AU50126" s="25"/>
    </row>
    <row r="50127">
      <c r="D50127" s="10"/>
      <c r="E50127" s="10"/>
      <c r="G50127" s="81"/>
      <c r="AU50127" s="25"/>
    </row>
    <row r="50128">
      <c r="D50128" s="10"/>
      <c r="E50128" s="10"/>
      <c r="G50128" s="81"/>
      <c r="AU50128" s="25"/>
    </row>
    <row r="50129">
      <c r="D50129" s="10"/>
      <c r="E50129" s="10"/>
      <c r="G50129" s="81"/>
      <c r="AU50129" s="25"/>
    </row>
    <row r="50130">
      <c r="D50130" s="10"/>
      <c r="E50130" s="10"/>
      <c r="G50130" s="81"/>
      <c r="AU50130" s="25"/>
    </row>
    <row r="50131">
      <c r="D50131" s="10"/>
      <c r="E50131" s="10"/>
      <c r="G50131" s="81"/>
      <c r="AU50131" s="25"/>
    </row>
    <row r="50132">
      <c r="D50132" s="10"/>
      <c r="E50132" s="10"/>
      <c r="G50132" s="81"/>
      <c r="AU50132" s="25"/>
    </row>
    <row r="50133">
      <c r="D50133" s="10"/>
      <c r="E50133" s="10"/>
      <c r="G50133" s="81"/>
      <c r="AU50133" s="25"/>
    </row>
    <row r="50134">
      <c r="D50134" s="10"/>
      <c r="E50134" s="10"/>
      <c r="G50134" s="81"/>
      <c r="AU50134" s="25"/>
    </row>
    <row r="50135">
      <c r="D50135" s="10"/>
      <c r="E50135" s="10"/>
      <c r="G50135" s="81"/>
      <c r="AU50135" s="25"/>
    </row>
    <row r="50136">
      <c r="D50136" s="10"/>
      <c r="E50136" s="10"/>
      <c r="G50136" s="81"/>
      <c r="AU50136" s="25"/>
    </row>
    <row r="50137">
      <c r="D50137" s="10"/>
      <c r="E50137" s="10"/>
      <c r="G50137" s="81"/>
      <c r="AU50137" s="25"/>
    </row>
    <row r="50138">
      <c r="D50138" s="10"/>
      <c r="E50138" s="10"/>
      <c r="G50138" s="81"/>
      <c r="AU50138" s="25"/>
    </row>
    <row r="50139">
      <c r="D50139" s="10"/>
      <c r="E50139" s="10"/>
      <c r="G50139" s="81"/>
      <c r="AU50139" s="25"/>
    </row>
    <row r="50140">
      <c r="D50140" s="10"/>
      <c r="E50140" s="10"/>
      <c r="G50140" s="81"/>
      <c r="AU50140" s="25"/>
    </row>
    <row r="50141">
      <c r="D50141" s="10"/>
      <c r="E50141" s="10"/>
      <c r="G50141" s="81"/>
      <c r="AU50141" s="25"/>
    </row>
    <row r="50142">
      <c r="D50142" s="10"/>
      <c r="E50142" s="10"/>
      <c r="G50142" s="81"/>
      <c r="AU50142" s="25"/>
    </row>
    <row r="50143">
      <c r="D50143" s="10"/>
      <c r="E50143" s="10"/>
      <c r="G50143" s="81"/>
      <c r="AU50143" s="25"/>
    </row>
    <row r="50144">
      <c r="D50144" s="10"/>
      <c r="E50144" s="10"/>
      <c r="G50144" s="81"/>
      <c r="AU50144" s="25"/>
    </row>
    <row r="50145">
      <c r="D50145" s="10"/>
      <c r="E50145" s="10"/>
      <c r="G50145" s="81"/>
      <c r="AU50145" s="25"/>
    </row>
    <row r="50146">
      <c r="D50146" s="10"/>
      <c r="E50146" s="10"/>
      <c r="G50146" s="81"/>
      <c r="AU50146" s="25"/>
    </row>
    <row r="50147">
      <c r="D50147" s="10"/>
      <c r="E50147" s="10"/>
      <c r="G50147" s="81"/>
      <c r="AU50147" s="25"/>
    </row>
    <row r="50148">
      <c r="D50148" s="10"/>
      <c r="E50148" s="10"/>
      <c r="G50148" s="81"/>
      <c r="AU50148" s="25"/>
    </row>
    <row r="50149">
      <c r="D50149" s="10"/>
      <c r="E50149" s="10"/>
      <c r="G50149" s="81"/>
      <c r="AU50149" s="25"/>
    </row>
    <row r="50150">
      <c r="D50150" s="10"/>
      <c r="E50150" s="10"/>
      <c r="G50150" s="81"/>
      <c r="AU50150" s="25"/>
    </row>
    <row r="50151">
      <c r="D50151" s="10"/>
      <c r="E50151" s="10"/>
      <c r="G50151" s="81"/>
      <c r="AU50151" s="25"/>
    </row>
    <row r="50152">
      <c r="D50152" s="10"/>
      <c r="E50152" s="10"/>
      <c r="G50152" s="81"/>
      <c r="AU50152" s="25"/>
    </row>
    <row r="50153">
      <c r="D50153" s="10"/>
      <c r="E50153" s="10"/>
      <c r="G50153" s="81"/>
      <c r="AU50153" s="25"/>
    </row>
    <row r="50154">
      <c r="D50154" s="10"/>
      <c r="E50154" s="10"/>
      <c r="G50154" s="81"/>
      <c r="AU50154" s="25"/>
    </row>
    <row r="50155">
      <c r="D50155" s="10"/>
      <c r="E50155" s="10"/>
      <c r="G50155" s="81"/>
      <c r="AU50155" s="25"/>
    </row>
    <row r="50156">
      <c r="D50156" s="10"/>
      <c r="E50156" s="10"/>
      <c r="G50156" s="81"/>
      <c r="AU50156" s="25"/>
    </row>
    <row r="50157">
      <c r="D50157" s="10"/>
      <c r="E50157" s="10"/>
      <c r="G50157" s="81"/>
      <c r="AU50157" s="25"/>
    </row>
    <row r="50158">
      <c r="D50158" s="10"/>
      <c r="E50158" s="10"/>
      <c r="G50158" s="81"/>
      <c r="AU50158" s="25"/>
    </row>
    <row r="50159">
      <c r="D50159" s="10"/>
      <c r="E50159" s="10"/>
      <c r="G50159" s="81"/>
      <c r="AU50159" s="25"/>
    </row>
    <row r="50160">
      <c r="D50160" s="10"/>
      <c r="E50160" s="10"/>
      <c r="G50160" s="81"/>
      <c r="AU50160" s="25"/>
    </row>
    <row r="50161">
      <c r="D50161" s="10"/>
      <c r="E50161" s="10"/>
      <c r="G50161" s="81"/>
      <c r="AU50161" s="25"/>
    </row>
    <row r="50162">
      <c r="D50162" s="10"/>
      <c r="E50162" s="10"/>
      <c r="G50162" s="81"/>
      <c r="AU50162" s="25"/>
    </row>
    <row r="50163">
      <c r="D50163" s="10"/>
      <c r="E50163" s="10"/>
      <c r="G50163" s="81"/>
      <c r="AU50163" s="25"/>
    </row>
    <row r="50164">
      <c r="D50164" s="10"/>
      <c r="E50164" s="10"/>
      <c r="G50164" s="81"/>
      <c r="AU50164" s="25"/>
    </row>
    <row r="50165">
      <c r="D50165" s="10"/>
      <c r="E50165" s="10"/>
      <c r="G50165" s="81"/>
      <c r="AU50165" s="25"/>
    </row>
    <row r="50166">
      <c r="D50166" s="10"/>
      <c r="E50166" s="10"/>
      <c r="G50166" s="81"/>
      <c r="AU50166" s="25"/>
    </row>
    <row r="50167">
      <c r="D50167" s="10"/>
      <c r="E50167" s="10"/>
      <c r="G50167" s="81"/>
      <c r="AU50167" s="25"/>
    </row>
    <row r="50168">
      <c r="D50168" s="10"/>
      <c r="E50168" s="10"/>
      <c r="G50168" s="81"/>
      <c r="AU50168" s="25"/>
    </row>
    <row r="50169">
      <c r="D50169" s="10"/>
      <c r="E50169" s="10"/>
      <c r="G50169" s="81"/>
      <c r="AU50169" s="25"/>
    </row>
    <row r="50170">
      <c r="D50170" s="10"/>
      <c r="E50170" s="10"/>
      <c r="G50170" s="81"/>
      <c r="AU50170" s="25"/>
    </row>
    <row r="50171">
      <c r="D50171" s="10"/>
      <c r="E50171" s="10"/>
      <c r="G50171" s="81"/>
      <c r="AU50171" s="25"/>
    </row>
    <row r="50172">
      <c r="D50172" s="10"/>
      <c r="E50172" s="10"/>
      <c r="G50172" s="81"/>
      <c r="AU50172" s="25"/>
    </row>
    <row r="50173">
      <c r="D50173" s="10"/>
      <c r="E50173" s="10"/>
      <c r="G50173" s="81"/>
      <c r="AU50173" s="25"/>
    </row>
    <row r="50174">
      <c r="D50174" s="10"/>
      <c r="E50174" s="10"/>
      <c r="G50174" s="81"/>
      <c r="AU50174" s="25"/>
    </row>
    <row r="50175">
      <c r="D50175" s="10"/>
      <c r="E50175" s="10"/>
      <c r="G50175" s="81"/>
      <c r="AU50175" s="25"/>
    </row>
    <row r="50176">
      <c r="D50176" s="10"/>
      <c r="E50176" s="10"/>
      <c r="G50176" s="81"/>
      <c r="AU50176" s="25"/>
    </row>
    <row r="50177">
      <c r="D50177" s="10"/>
      <c r="E50177" s="10"/>
      <c r="G50177" s="81"/>
      <c r="AU50177" s="25"/>
    </row>
    <row r="50178">
      <c r="D50178" s="10"/>
      <c r="E50178" s="10"/>
      <c r="G50178" s="81"/>
      <c r="AU50178" s="25"/>
    </row>
    <row r="50179">
      <c r="D50179" s="10"/>
      <c r="E50179" s="10"/>
      <c r="G50179" s="81"/>
      <c r="AU50179" s="25"/>
    </row>
    <row r="50180">
      <c r="D50180" s="10"/>
      <c r="E50180" s="10"/>
      <c r="G50180" s="81"/>
      <c r="AU50180" s="25"/>
    </row>
    <row r="50181">
      <c r="D50181" s="10"/>
      <c r="E50181" s="10"/>
      <c r="G50181" s="81"/>
      <c r="AU50181" s="25"/>
    </row>
    <row r="50182">
      <c r="D50182" s="10"/>
      <c r="E50182" s="10"/>
      <c r="G50182" s="81"/>
      <c r="AU50182" s="25"/>
    </row>
    <row r="50183">
      <c r="D50183" s="10"/>
      <c r="E50183" s="10"/>
      <c r="G50183" s="81"/>
      <c r="AU50183" s="25"/>
    </row>
    <row r="50184">
      <c r="D50184" s="10"/>
      <c r="E50184" s="10"/>
      <c r="G50184" s="81"/>
      <c r="AU50184" s="25"/>
    </row>
    <row r="50185">
      <c r="D50185" s="10"/>
      <c r="E50185" s="10"/>
      <c r="G50185" s="81"/>
      <c r="AU50185" s="25"/>
    </row>
    <row r="50186">
      <c r="D50186" s="10"/>
      <c r="E50186" s="10"/>
      <c r="G50186" s="81"/>
      <c r="AU50186" s="25"/>
    </row>
    <row r="50187">
      <c r="D50187" s="10"/>
      <c r="E50187" s="10"/>
      <c r="G50187" s="81"/>
      <c r="AU50187" s="25"/>
    </row>
    <row r="50188">
      <c r="D50188" s="10"/>
      <c r="E50188" s="10"/>
      <c r="G50188" s="81"/>
      <c r="AU50188" s="25"/>
    </row>
    <row r="50189">
      <c r="D50189" s="10"/>
      <c r="E50189" s="10"/>
      <c r="G50189" s="81"/>
      <c r="AU50189" s="25"/>
    </row>
    <row r="50190">
      <c r="D50190" s="10"/>
      <c r="E50190" s="10"/>
      <c r="G50190" s="81"/>
      <c r="AU50190" s="25"/>
    </row>
    <row r="50191">
      <c r="D50191" s="10"/>
      <c r="E50191" s="10"/>
      <c r="G50191" s="81"/>
      <c r="AU50191" s="25"/>
    </row>
    <row r="50192">
      <c r="D50192" s="10"/>
      <c r="E50192" s="10"/>
      <c r="G50192" s="81"/>
      <c r="AU50192" s="25"/>
    </row>
    <row r="50193">
      <c r="D50193" s="10"/>
      <c r="E50193" s="10"/>
      <c r="G50193" s="81"/>
      <c r="AU50193" s="25"/>
    </row>
    <row r="50194">
      <c r="D50194" s="10"/>
      <c r="E50194" s="10"/>
      <c r="G50194" s="81"/>
      <c r="AU50194" s="25"/>
    </row>
    <row r="50195">
      <c r="D50195" s="10"/>
      <c r="E50195" s="10"/>
      <c r="G50195" s="81"/>
      <c r="AU50195" s="25"/>
    </row>
    <row r="50196">
      <c r="D50196" s="10"/>
      <c r="E50196" s="10"/>
      <c r="G50196" s="81"/>
      <c r="AU50196" s="25"/>
    </row>
    <row r="50197">
      <c r="D50197" s="10"/>
      <c r="E50197" s="10"/>
      <c r="G50197" s="81"/>
      <c r="AU50197" s="25"/>
    </row>
    <row r="50198">
      <c r="D50198" s="10"/>
      <c r="E50198" s="10"/>
      <c r="G50198" s="81"/>
      <c r="AU50198" s="25"/>
    </row>
    <row r="50199">
      <c r="D50199" s="10"/>
      <c r="E50199" s="10"/>
      <c r="G50199" s="81"/>
      <c r="AU50199" s="25"/>
    </row>
    <row r="50200">
      <c r="D50200" s="10"/>
      <c r="E50200" s="10"/>
      <c r="G50200" s="81"/>
      <c r="AU50200" s="25"/>
    </row>
    <row r="50201">
      <c r="D50201" s="10"/>
      <c r="E50201" s="10"/>
      <c r="G50201" s="81"/>
      <c r="AU50201" s="25"/>
    </row>
    <row r="50202">
      <c r="D50202" s="10"/>
      <c r="E50202" s="10"/>
      <c r="G50202" s="81"/>
      <c r="AU50202" s="25"/>
    </row>
    <row r="50203">
      <c r="D50203" s="10"/>
      <c r="E50203" s="10"/>
      <c r="G50203" s="81"/>
      <c r="AU50203" s="25"/>
    </row>
    <row r="50204">
      <c r="D50204" s="10"/>
      <c r="E50204" s="10"/>
      <c r="G50204" s="81"/>
      <c r="AU50204" s="25"/>
    </row>
    <row r="50205">
      <c r="D50205" s="10"/>
      <c r="E50205" s="10"/>
      <c r="G50205" s="81"/>
      <c r="AU50205" s="25"/>
    </row>
    <row r="50206">
      <c r="D50206" s="10"/>
      <c r="E50206" s="10"/>
      <c r="G50206" s="81"/>
      <c r="AU50206" s="25"/>
    </row>
    <row r="50207">
      <c r="D50207" s="10"/>
      <c r="E50207" s="10"/>
      <c r="G50207" s="81"/>
      <c r="AU50207" s="25"/>
    </row>
    <row r="50208">
      <c r="D50208" s="10"/>
      <c r="E50208" s="10"/>
      <c r="G50208" s="81"/>
      <c r="AU50208" s="25"/>
    </row>
    <row r="50209">
      <c r="D50209" s="10"/>
      <c r="E50209" s="10"/>
      <c r="G50209" s="81"/>
      <c r="AU50209" s="25"/>
    </row>
    <row r="50210">
      <c r="D50210" s="10"/>
      <c r="E50210" s="10"/>
      <c r="G50210" s="81"/>
      <c r="AU50210" s="25"/>
    </row>
    <row r="50211">
      <c r="D50211" s="10"/>
      <c r="E50211" s="10"/>
      <c r="G50211" s="81"/>
      <c r="AU50211" s="25"/>
    </row>
    <row r="50212">
      <c r="D50212" s="10"/>
      <c r="E50212" s="10"/>
      <c r="G50212" s="81"/>
      <c r="AU50212" s="25"/>
    </row>
    <row r="50213">
      <c r="D50213" s="10"/>
      <c r="E50213" s="10"/>
      <c r="G50213" s="81"/>
      <c r="AU50213" s="25"/>
    </row>
    <row r="50214">
      <c r="D50214" s="10"/>
      <c r="E50214" s="10"/>
      <c r="G50214" s="81"/>
      <c r="AU50214" s="25"/>
    </row>
    <row r="50215">
      <c r="D50215" s="10"/>
      <c r="E50215" s="10"/>
      <c r="G50215" s="81"/>
      <c r="AU50215" s="25"/>
    </row>
    <row r="50216">
      <c r="D50216" s="10"/>
      <c r="E50216" s="10"/>
      <c r="G50216" s="81"/>
      <c r="AU50216" s="25"/>
    </row>
    <row r="50217">
      <c r="D50217" s="10"/>
      <c r="E50217" s="10"/>
      <c r="G50217" s="81"/>
      <c r="AU50217" s="25"/>
    </row>
    <row r="50218">
      <c r="D50218" s="10"/>
      <c r="E50218" s="10"/>
      <c r="G50218" s="81"/>
      <c r="AU50218" s="25"/>
    </row>
    <row r="50219">
      <c r="D50219" s="10"/>
      <c r="E50219" s="10"/>
      <c r="G50219" s="81"/>
      <c r="AU50219" s="25"/>
    </row>
    <row r="50220">
      <c r="D50220" s="10"/>
      <c r="E50220" s="10"/>
      <c r="G50220" s="81"/>
      <c r="AU50220" s="25"/>
    </row>
    <row r="50221">
      <c r="D50221" s="10"/>
      <c r="E50221" s="10"/>
      <c r="G50221" s="81"/>
      <c r="AU50221" s="25"/>
    </row>
    <row r="50222">
      <c r="D50222" s="10"/>
      <c r="E50222" s="10"/>
      <c r="G50222" s="81"/>
      <c r="AU50222" s="25"/>
    </row>
    <row r="50223">
      <c r="D50223" s="10"/>
      <c r="E50223" s="10"/>
      <c r="G50223" s="81"/>
      <c r="AU50223" s="25"/>
    </row>
    <row r="50224">
      <c r="D50224" s="10"/>
      <c r="E50224" s="10"/>
      <c r="G50224" s="81"/>
      <c r="AU50224" s="25"/>
    </row>
    <row r="50225">
      <c r="D50225" s="10"/>
      <c r="E50225" s="10"/>
      <c r="G50225" s="81"/>
      <c r="AU50225" s="25"/>
    </row>
    <row r="50226">
      <c r="D50226" s="10"/>
      <c r="E50226" s="10"/>
      <c r="G50226" s="81"/>
      <c r="AU50226" s="25"/>
    </row>
    <row r="50227">
      <c r="D50227" s="10"/>
      <c r="E50227" s="10"/>
      <c r="G50227" s="81"/>
      <c r="AU50227" s="25"/>
    </row>
    <row r="50228">
      <c r="D50228" s="10"/>
      <c r="E50228" s="10"/>
      <c r="G50228" s="81"/>
      <c r="AU50228" s="25"/>
    </row>
    <row r="50229">
      <c r="D50229" s="10"/>
      <c r="E50229" s="10"/>
      <c r="G50229" s="81"/>
      <c r="AU50229" s="25"/>
    </row>
    <row r="50230">
      <c r="D50230" s="10"/>
      <c r="E50230" s="10"/>
      <c r="G50230" s="81"/>
      <c r="AU50230" s="25"/>
    </row>
    <row r="50231">
      <c r="D50231" s="10"/>
      <c r="E50231" s="10"/>
      <c r="G50231" s="81"/>
      <c r="AU50231" s="25"/>
    </row>
    <row r="50232">
      <c r="D50232" s="10"/>
      <c r="E50232" s="10"/>
      <c r="G50232" s="81"/>
      <c r="AU50232" s="25"/>
    </row>
    <row r="50233">
      <c r="D50233" s="10"/>
      <c r="E50233" s="10"/>
      <c r="G50233" s="81"/>
      <c r="AU50233" s="25"/>
    </row>
    <row r="50234">
      <c r="D50234" s="10"/>
      <c r="E50234" s="10"/>
      <c r="G50234" s="81"/>
      <c r="AU50234" s="25"/>
    </row>
    <row r="50235">
      <c r="D50235" s="10"/>
      <c r="E50235" s="10"/>
      <c r="G50235" s="81"/>
      <c r="AU50235" s="25"/>
    </row>
    <row r="50236">
      <c r="D50236" s="10"/>
      <c r="E50236" s="10"/>
      <c r="G50236" s="81"/>
      <c r="AU50236" s="25"/>
    </row>
    <row r="50237">
      <c r="D50237" s="10"/>
      <c r="E50237" s="10"/>
      <c r="G50237" s="81"/>
      <c r="AU50237" s="25"/>
    </row>
    <row r="50238">
      <c r="D50238" s="10"/>
      <c r="E50238" s="10"/>
      <c r="G50238" s="81"/>
      <c r="AU50238" s="25"/>
    </row>
    <row r="50239">
      <c r="D50239" s="10"/>
      <c r="E50239" s="10"/>
      <c r="G50239" s="81"/>
      <c r="AU50239" s="25"/>
    </row>
    <row r="50240">
      <c r="D50240" s="10"/>
      <c r="E50240" s="10"/>
      <c r="G50240" s="81"/>
      <c r="AU50240" s="25"/>
    </row>
    <row r="50241">
      <c r="D50241" s="10"/>
      <c r="E50241" s="10"/>
      <c r="G50241" s="81"/>
      <c r="AU50241" s="25"/>
    </row>
    <row r="50242">
      <c r="D50242" s="10"/>
      <c r="E50242" s="10"/>
      <c r="G50242" s="81"/>
      <c r="AU50242" s="25"/>
    </row>
    <row r="50243">
      <c r="D50243" s="10"/>
      <c r="E50243" s="10"/>
      <c r="G50243" s="81"/>
      <c r="AU50243" s="25"/>
    </row>
    <row r="50244">
      <c r="D50244" s="10"/>
      <c r="E50244" s="10"/>
      <c r="G50244" s="81"/>
      <c r="AU50244" s="25"/>
    </row>
    <row r="50245">
      <c r="D50245" s="10"/>
      <c r="E50245" s="10"/>
      <c r="G50245" s="81"/>
      <c r="AU50245" s="25"/>
    </row>
    <row r="50246">
      <c r="D50246" s="10"/>
      <c r="E50246" s="10"/>
      <c r="G50246" s="81"/>
      <c r="AU50246" s="25"/>
    </row>
    <row r="50247">
      <c r="D50247" s="10"/>
      <c r="E50247" s="10"/>
      <c r="G50247" s="81"/>
      <c r="AU50247" s="25"/>
    </row>
    <row r="50248">
      <c r="D50248" s="10"/>
      <c r="E50248" s="10"/>
      <c r="G50248" s="81"/>
      <c r="AU50248" s="25"/>
    </row>
    <row r="50249">
      <c r="D50249" s="10"/>
      <c r="E50249" s="10"/>
      <c r="G50249" s="81"/>
      <c r="AU50249" s="25"/>
    </row>
    <row r="50250">
      <c r="D50250" s="10"/>
      <c r="E50250" s="10"/>
      <c r="G50250" s="81"/>
      <c r="AU50250" s="25"/>
    </row>
    <row r="50251">
      <c r="D50251" s="10"/>
      <c r="E50251" s="10"/>
      <c r="G50251" s="81"/>
      <c r="AU50251" s="25"/>
    </row>
    <row r="50252">
      <c r="D50252" s="10"/>
      <c r="E50252" s="10"/>
      <c r="G50252" s="81"/>
      <c r="AU50252" s="25"/>
    </row>
    <row r="50253">
      <c r="D50253" s="10"/>
      <c r="E50253" s="10"/>
      <c r="G50253" s="81"/>
      <c r="AU50253" s="25"/>
    </row>
    <row r="50254">
      <c r="D50254" s="10"/>
      <c r="E50254" s="10"/>
      <c r="G50254" s="81"/>
      <c r="AU50254" s="25"/>
    </row>
    <row r="50255">
      <c r="D50255" s="10"/>
      <c r="E50255" s="10"/>
      <c r="G50255" s="81"/>
      <c r="AU50255" s="25"/>
    </row>
    <row r="50256">
      <c r="D50256" s="10"/>
      <c r="E50256" s="10"/>
      <c r="G50256" s="81"/>
      <c r="AU50256" s="25"/>
    </row>
    <row r="50257">
      <c r="D50257" s="10"/>
      <c r="E50257" s="10"/>
      <c r="G50257" s="81"/>
      <c r="AU50257" s="25"/>
    </row>
    <row r="50258">
      <c r="D50258" s="10"/>
      <c r="E50258" s="10"/>
      <c r="G50258" s="81"/>
      <c r="AU50258" s="25"/>
    </row>
    <row r="50259">
      <c r="D50259" s="10"/>
      <c r="E50259" s="10"/>
      <c r="G50259" s="81"/>
      <c r="AU50259" s="25"/>
    </row>
    <row r="50260">
      <c r="D50260" s="10"/>
      <c r="E50260" s="10"/>
      <c r="G50260" s="81"/>
      <c r="AU50260" s="25"/>
    </row>
    <row r="50261">
      <c r="D50261" s="10"/>
      <c r="E50261" s="10"/>
      <c r="G50261" s="81"/>
      <c r="AU50261" s="25"/>
    </row>
    <row r="50262">
      <c r="D50262" s="10"/>
      <c r="E50262" s="10"/>
      <c r="G50262" s="81"/>
      <c r="AU50262" s="25"/>
    </row>
    <row r="50263">
      <c r="D50263" s="10"/>
      <c r="E50263" s="10"/>
      <c r="G50263" s="81"/>
      <c r="AU50263" s="25"/>
    </row>
    <row r="50264">
      <c r="D50264" s="10"/>
      <c r="E50264" s="10"/>
      <c r="G50264" s="81"/>
      <c r="AU50264" s="25"/>
    </row>
    <row r="50265">
      <c r="D50265" s="10"/>
      <c r="E50265" s="10"/>
      <c r="G50265" s="81"/>
      <c r="AU50265" s="25"/>
    </row>
    <row r="50266">
      <c r="D50266" s="10"/>
      <c r="E50266" s="10"/>
      <c r="G50266" s="81"/>
      <c r="AU50266" s="25"/>
    </row>
    <row r="50267">
      <c r="D50267" s="10"/>
      <c r="E50267" s="10"/>
      <c r="G50267" s="81"/>
      <c r="AU50267" s="25"/>
    </row>
    <row r="50268">
      <c r="D50268" s="10"/>
      <c r="E50268" s="10"/>
      <c r="G50268" s="81"/>
      <c r="AU50268" s="25"/>
    </row>
    <row r="50269">
      <c r="D50269" s="10"/>
      <c r="E50269" s="10"/>
      <c r="G50269" s="81"/>
      <c r="AU50269" s="25"/>
    </row>
    <row r="50270">
      <c r="D50270" s="10"/>
      <c r="E50270" s="10"/>
      <c r="G50270" s="81"/>
      <c r="AU50270" s="25"/>
    </row>
    <row r="50271">
      <c r="D50271" s="10"/>
      <c r="E50271" s="10"/>
      <c r="G50271" s="81"/>
      <c r="AU50271" s="25"/>
    </row>
    <row r="50272">
      <c r="D50272" s="10"/>
      <c r="E50272" s="10"/>
      <c r="G50272" s="81"/>
      <c r="AU50272" s="25"/>
    </row>
    <row r="50273">
      <c r="D50273" s="10"/>
      <c r="E50273" s="10"/>
      <c r="G50273" s="81"/>
      <c r="AU50273" s="25"/>
    </row>
    <row r="50274">
      <c r="D50274" s="10"/>
      <c r="E50274" s="10"/>
      <c r="G50274" s="81"/>
      <c r="AU50274" s="25"/>
    </row>
    <row r="50275">
      <c r="D50275" s="10"/>
      <c r="E50275" s="10"/>
      <c r="G50275" s="81"/>
      <c r="AU50275" s="25"/>
    </row>
    <row r="50276">
      <c r="D50276" s="10"/>
      <c r="E50276" s="10"/>
      <c r="G50276" s="81"/>
      <c r="AU50276" s="25"/>
    </row>
    <row r="50277">
      <c r="D50277" s="10"/>
      <c r="E50277" s="10"/>
      <c r="G50277" s="81"/>
      <c r="AU50277" s="25"/>
    </row>
    <row r="50278">
      <c r="D50278" s="10"/>
      <c r="E50278" s="10"/>
      <c r="G50278" s="81"/>
      <c r="AU50278" s="25"/>
    </row>
    <row r="50279">
      <c r="D50279" s="10"/>
      <c r="E50279" s="10"/>
      <c r="G50279" s="81"/>
      <c r="AU50279" s="25"/>
    </row>
    <row r="50280">
      <c r="D50280" s="10"/>
      <c r="E50280" s="10"/>
      <c r="G50280" s="81"/>
      <c r="AU50280" s="25"/>
    </row>
    <row r="50281">
      <c r="D50281" s="10"/>
      <c r="E50281" s="10"/>
      <c r="G50281" s="81"/>
      <c r="AU50281" s="25"/>
    </row>
    <row r="50282">
      <c r="D50282" s="10"/>
      <c r="E50282" s="10"/>
      <c r="G50282" s="81"/>
      <c r="AU50282" s="25"/>
    </row>
    <row r="50283">
      <c r="D50283" s="10"/>
      <c r="E50283" s="10"/>
      <c r="G50283" s="81"/>
      <c r="AU50283" s="25"/>
    </row>
    <row r="50284">
      <c r="D50284" s="10"/>
      <c r="E50284" s="10"/>
      <c r="G50284" s="81"/>
      <c r="AU50284" s="25"/>
    </row>
    <row r="50285">
      <c r="D50285" s="10"/>
      <c r="E50285" s="10"/>
      <c r="G50285" s="81"/>
      <c r="AU50285" s="25"/>
    </row>
    <row r="50286">
      <c r="D50286" s="10"/>
      <c r="E50286" s="10"/>
      <c r="G50286" s="81"/>
      <c r="AU50286" s="25"/>
    </row>
    <row r="50287">
      <c r="D50287" s="10"/>
      <c r="E50287" s="10"/>
      <c r="G50287" s="81"/>
      <c r="AU50287" s="25"/>
    </row>
    <row r="50288">
      <c r="D50288" s="10"/>
      <c r="E50288" s="10"/>
      <c r="G50288" s="81"/>
      <c r="AU50288" s="25"/>
    </row>
    <row r="50289">
      <c r="D50289" s="10"/>
      <c r="E50289" s="10"/>
      <c r="G50289" s="81"/>
      <c r="AU50289" s="25"/>
    </row>
    <row r="50290">
      <c r="D50290" s="10"/>
      <c r="E50290" s="10"/>
      <c r="G50290" s="81"/>
      <c r="AU50290" s="25"/>
    </row>
    <row r="50291">
      <c r="D50291" s="10"/>
      <c r="E50291" s="10"/>
      <c r="G50291" s="81"/>
      <c r="AU50291" s="25"/>
    </row>
    <row r="50292">
      <c r="D50292" s="10"/>
      <c r="E50292" s="10"/>
      <c r="G50292" s="81"/>
      <c r="AU50292" s="25"/>
    </row>
    <row r="50293">
      <c r="D50293" s="10"/>
      <c r="E50293" s="10"/>
      <c r="G50293" s="81"/>
      <c r="AU50293" s="25"/>
    </row>
    <row r="50294">
      <c r="D50294" s="10"/>
      <c r="E50294" s="10"/>
      <c r="G50294" s="81"/>
      <c r="AU50294" s="25"/>
    </row>
    <row r="50295">
      <c r="D50295" s="10"/>
      <c r="E50295" s="10"/>
      <c r="G50295" s="81"/>
      <c r="AU50295" s="25"/>
    </row>
    <row r="50296">
      <c r="D50296" s="10"/>
      <c r="E50296" s="10"/>
      <c r="G50296" s="81"/>
      <c r="AU50296" s="25"/>
    </row>
    <row r="50297">
      <c r="D50297" s="10"/>
      <c r="E50297" s="10"/>
      <c r="G50297" s="81"/>
      <c r="AU50297" s="25"/>
    </row>
    <row r="50298">
      <c r="D50298" s="10"/>
      <c r="E50298" s="10"/>
      <c r="G50298" s="81"/>
      <c r="AU50298" s="25"/>
    </row>
    <row r="50299">
      <c r="D50299" s="10"/>
      <c r="E50299" s="10"/>
      <c r="G50299" s="81"/>
      <c r="AU50299" s="25"/>
    </row>
    <row r="50300">
      <c r="D50300" s="10"/>
      <c r="E50300" s="10"/>
      <c r="G50300" s="81"/>
      <c r="AU50300" s="25"/>
    </row>
    <row r="50301">
      <c r="D50301" s="10"/>
      <c r="E50301" s="10"/>
      <c r="G50301" s="81"/>
      <c r="AU50301" s="25"/>
    </row>
    <row r="50302">
      <c r="D50302" s="10"/>
      <c r="E50302" s="10"/>
      <c r="G50302" s="81"/>
      <c r="AU50302" s="25"/>
    </row>
    <row r="50303">
      <c r="D50303" s="10"/>
      <c r="E50303" s="10"/>
      <c r="G50303" s="81"/>
      <c r="AU50303" s="25"/>
    </row>
    <row r="50304">
      <c r="D50304" s="10"/>
      <c r="E50304" s="10"/>
      <c r="G50304" s="81"/>
      <c r="AU50304" s="25"/>
    </row>
    <row r="50305">
      <c r="D50305" s="10"/>
      <c r="E50305" s="10"/>
      <c r="G50305" s="81"/>
      <c r="AU50305" s="25"/>
    </row>
    <row r="50306">
      <c r="D50306" s="10"/>
      <c r="E50306" s="10"/>
      <c r="G50306" s="81"/>
      <c r="AU50306" s="25"/>
    </row>
    <row r="50307">
      <c r="D50307" s="10"/>
      <c r="E50307" s="10"/>
      <c r="G50307" s="81"/>
      <c r="AU50307" s="25"/>
    </row>
    <row r="50308">
      <c r="D50308" s="10"/>
      <c r="E50308" s="10"/>
      <c r="G50308" s="81"/>
      <c r="AU50308" s="25"/>
    </row>
    <row r="50309">
      <c r="D50309" s="10"/>
      <c r="E50309" s="10"/>
      <c r="G50309" s="81"/>
      <c r="AU50309" s="25"/>
    </row>
    <row r="50310">
      <c r="D50310" s="10"/>
      <c r="E50310" s="10"/>
      <c r="G50310" s="81"/>
      <c r="AU50310" s="25"/>
    </row>
    <row r="50311">
      <c r="D50311" s="10"/>
      <c r="E50311" s="10"/>
      <c r="G50311" s="81"/>
      <c r="AU50311" s="25"/>
    </row>
    <row r="50312">
      <c r="D50312" s="10"/>
      <c r="E50312" s="10"/>
      <c r="G50312" s="81"/>
      <c r="AU50312" s="25"/>
    </row>
    <row r="50313">
      <c r="D50313" s="10"/>
      <c r="E50313" s="10"/>
      <c r="G50313" s="81"/>
      <c r="AU50313" s="25"/>
    </row>
    <row r="50314">
      <c r="D50314" s="10"/>
      <c r="E50314" s="10"/>
      <c r="G50314" s="81"/>
      <c r="AU50314" s="25"/>
    </row>
    <row r="50315">
      <c r="D50315" s="10"/>
      <c r="E50315" s="10"/>
      <c r="G50315" s="81"/>
      <c r="AU50315" s="25"/>
    </row>
    <row r="50316">
      <c r="D50316" s="10"/>
      <c r="E50316" s="10"/>
      <c r="G50316" s="81"/>
      <c r="AU50316" s="25"/>
    </row>
    <row r="50317">
      <c r="D50317" s="10"/>
      <c r="E50317" s="10"/>
      <c r="G50317" s="81"/>
      <c r="AU50317" s="25"/>
    </row>
    <row r="50318">
      <c r="D50318" s="10"/>
      <c r="E50318" s="10"/>
      <c r="G50318" s="81"/>
      <c r="AU50318" s="25"/>
    </row>
    <row r="50319">
      <c r="D50319" s="10"/>
      <c r="E50319" s="10"/>
      <c r="G50319" s="81"/>
      <c r="AU50319" s="25"/>
    </row>
    <row r="50320">
      <c r="D50320" s="10"/>
      <c r="E50320" s="10"/>
      <c r="G50320" s="81"/>
      <c r="AU50320" s="25"/>
    </row>
    <row r="50321">
      <c r="D50321" s="10"/>
      <c r="E50321" s="10"/>
      <c r="G50321" s="81"/>
      <c r="AU50321" s="25"/>
    </row>
    <row r="50322">
      <c r="D50322" s="10"/>
      <c r="E50322" s="10"/>
      <c r="G50322" s="81"/>
      <c r="AU50322" s="25"/>
    </row>
    <row r="50323">
      <c r="D50323" s="10"/>
      <c r="E50323" s="10"/>
      <c r="G50323" s="81"/>
      <c r="AU50323" s="25"/>
    </row>
    <row r="50324">
      <c r="D50324" s="10"/>
      <c r="E50324" s="10"/>
      <c r="G50324" s="81"/>
      <c r="AU50324" s="25"/>
    </row>
    <row r="50325">
      <c r="D50325" s="10"/>
      <c r="E50325" s="10"/>
      <c r="G50325" s="81"/>
      <c r="AU50325" s="25"/>
    </row>
    <row r="50326">
      <c r="D50326" s="10"/>
      <c r="E50326" s="10"/>
      <c r="G50326" s="81"/>
      <c r="AU50326" s="25"/>
    </row>
    <row r="50327">
      <c r="D50327" s="10"/>
      <c r="E50327" s="10"/>
      <c r="G50327" s="81"/>
      <c r="AU50327" s="25"/>
    </row>
    <row r="50328">
      <c r="D50328" s="10"/>
      <c r="E50328" s="10"/>
      <c r="G50328" s="81"/>
      <c r="AU50328" s="25"/>
    </row>
    <row r="50329">
      <c r="D50329" s="10"/>
      <c r="E50329" s="10"/>
      <c r="G50329" s="81"/>
      <c r="AU50329" s="25"/>
    </row>
    <row r="50330">
      <c r="D50330" s="10"/>
      <c r="E50330" s="10"/>
      <c r="G50330" s="81"/>
      <c r="AU50330" s="25"/>
    </row>
    <row r="50331">
      <c r="D50331" s="10"/>
      <c r="E50331" s="10"/>
      <c r="G50331" s="81"/>
      <c r="AU50331" s="25"/>
    </row>
    <row r="50332">
      <c r="D50332" s="10"/>
      <c r="E50332" s="10"/>
      <c r="G50332" s="81"/>
      <c r="AU50332" s="25"/>
    </row>
    <row r="50333">
      <c r="D50333" s="10"/>
      <c r="E50333" s="10"/>
      <c r="G50333" s="81"/>
      <c r="AU50333" s="25"/>
    </row>
    <row r="50334">
      <c r="D50334" s="10"/>
      <c r="E50334" s="10"/>
      <c r="G50334" s="81"/>
      <c r="AU50334" s="25"/>
    </row>
    <row r="50335">
      <c r="D50335" s="10"/>
      <c r="E50335" s="10"/>
      <c r="G50335" s="81"/>
      <c r="AU50335" s="25"/>
    </row>
    <row r="50336">
      <c r="D50336" s="10"/>
      <c r="E50336" s="10"/>
      <c r="G50336" s="81"/>
      <c r="AU50336" s="25"/>
    </row>
    <row r="50337">
      <c r="D50337" s="10"/>
      <c r="E50337" s="10"/>
      <c r="G50337" s="81"/>
      <c r="AU50337" s="25"/>
    </row>
    <row r="50338">
      <c r="D50338" s="10"/>
      <c r="E50338" s="10"/>
      <c r="G50338" s="81"/>
      <c r="AU50338" s="25"/>
    </row>
    <row r="50339">
      <c r="D50339" s="10"/>
      <c r="E50339" s="10"/>
      <c r="G50339" s="81"/>
      <c r="AU50339" s="25"/>
    </row>
    <row r="50340">
      <c r="D50340" s="10"/>
      <c r="E50340" s="10"/>
      <c r="G50340" s="81"/>
      <c r="AU50340" s="25"/>
    </row>
    <row r="50341">
      <c r="D50341" s="10"/>
      <c r="E50341" s="10"/>
      <c r="G50341" s="81"/>
      <c r="AU50341" s="25"/>
    </row>
    <row r="50342">
      <c r="D50342" s="10"/>
      <c r="E50342" s="10"/>
      <c r="G50342" s="81"/>
      <c r="AU50342" s="25"/>
    </row>
    <row r="50343">
      <c r="D50343" s="10"/>
      <c r="E50343" s="10"/>
      <c r="G50343" s="81"/>
      <c r="AU50343" s="25"/>
    </row>
    <row r="50344">
      <c r="D50344" s="10"/>
      <c r="E50344" s="10"/>
      <c r="G50344" s="81"/>
      <c r="AU50344" s="25"/>
    </row>
    <row r="50345">
      <c r="D50345" s="10"/>
      <c r="E50345" s="10"/>
      <c r="G50345" s="81"/>
      <c r="AU50345" s="25"/>
    </row>
    <row r="50346">
      <c r="D50346" s="10"/>
      <c r="E50346" s="10"/>
      <c r="G50346" s="81"/>
      <c r="AU50346" s="25"/>
    </row>
    <row r="50347">
      <c r="D50347" s="10"/>
      <c r="E50347" s="10"/>
      <c r="G50347" s="81"/>
      <c r="AU50347" s="25"/>
    </row>
    <row r="50348">
      <c r="D50348" s="10"/>
      <c r="E50348" s="10"/>
      <c r="G50348" s="81"/>
      <c r="AU50348" s="25"/>
    </row>
    <row r="50349">
      <c r="D50349" s="10"/>
      <c r="E50349" s="10"/>
      <c r="G50349" s="81"/>
      <c r="AU50349" s="25"/>
    </row>
    <row r="50350">
      <c r="D50350" s="10"/>
      <c r="E50350" s="10"/>
      <c r="G50350" s="81"/>
      <c r="AU50350" s="25"/>
    </row>
    <row r="50351">
      <c r="D50351" s="10"/>
      <c r="E50351" s="10"/>
      <c r="G50351" s="81"/>
      <c r="AU50351" s="25"/>
    </row>
    <row r="50352">
      <c r="D50352" s="10"/>
      <c r="E50352" s="10"/>
      <c r="G50352" s="81"/>
      <c r="AU50352" s="25"/>
    </row>
    <row r="50353">
      <c r="D50353" s="10"/>
      <c r="E50353" s="10"/>
      <c r="G50353" s="81"/>
      <c r="AU50353" s="25"/>
    </row>
    <row r="50354">
      <c r="D50354" s="10"/>
      <c r="E50354" s="10"/>
      <c r="G50354" s="81"/>
      <c r="AU50354" s="25"/>
    </row>
    <row r="50355">
      <c r="D50355" s="10"/>
      <c r="E50355" s="10"/>
      <c r="G50355" s="81"/>
      <c r="AU50355" s="25"/>
    </row>
    <row r="50356">
      <c r="D50356" s="10"/>
      <c r="E50356" s="10"/>
      <c r="G50356" s="81"/>
      <c r="AU50356" s="25"/>
    </row>
    <row r="50357">
      <c r="D50357" s="10"/>
      <c r="E50357" s="10"/>
      <c r="G50357" s="81"/>
      <c r="AU50357" s="25"/>
    </row>
    <row r="50358">
      <c r="D50358" s="10"/>
      <c r="E50358" s="10"/>
      <c r="G50358" s="81"/>
      <c r="AU50358" s="25"/>
    </row>
    <row r="50359">
      <c r="D50359" s="10"/>
      <c r="E50359" s="10"/>
      <c r="G50359" s="81"/>
      <c r="AU50359" s="25"/>
    </row>
    <row r="50360">
      <c r="D50360" s="10"/>
      <c r="E50360" s="10"/>
      <c r="G50360" s="81"/>
      <c r="AU50360" s="25"/>
    </row>
    <row r="50361">
      <c r="D50361" s="10"/>
      <c r="E50361" s="10"/>
      <c r="G50361" s="81"/>
      <c r="AU50361" s="25"/>
    </row>
    <row r="50362">
      <c r="D50362" s="10"/>
      <c r="E50362" s="10"/>
      <c r="G50362" s="81"/>
      <c r="AU50362" s="25"/>
    </row>
    <row r="50363">
      <c r="D50363" s="10"/>
      <c r="E50363" s="10"/>
      <c r="G50363" s="81"/>
      <c r="AU50363" s="25"/>
    </row>
    <row r="50364">
      <c r="D50364" s="10"/>
      <c r="E50364" s="10"/>
      <c r="G50364" s="81"/>
      <c r="AU50364" s="25"/>
    </row>
    <row r="50365">
      <c r="D50365" s="10"/>
      <c r="E50365" s="10"/>
      <c r="G50365" s="81"/>
      <c r="AU50365" s="25"/>
    </row>
    <row r="50366">
      <c r="D50366" s="10"/>
      <c r="E50366" s="10"/>
      <c r="G50366" s="81"/>
      <c r="AU50366" s="25"/>
    </row>
    <row r="50367">
      <c r="D50367" s="10"/>
      <c r="E50367" s="10"/>
      <c r="G50367" s="81"/>
      <c r="AU50367" s="25"/>
    </row>
    <row r="50368">
      <c r="D50368" s="10"/>
      <c r="E50368" s="10"/>
      <c r="G50368" s="81"/>
      <c r="AU50368" s="25"/>
    </row>
    <row r="50369">
      <c r="D50369" s="10"/>
      <c r="E50369" s="10"/>
      <c r="G50369" s="81"/>
      <c r="AU50369" s="25"/>
    </row>
    <row r="50370">
      <c r="D50370" s="10"/>
      <c r="E50370" s="10"/>
      <c r="G50370" s="81"/>
      <c r="AU50370" s="25"/>
    </row>
    <row r="50371">
      <c r="D50371" s="10"/>
      <c r="E50371" s="10"/>
      <c r="G50371" s="81"/>
      <c r="AU50371" s="25"/>
    </row>
    <row r="50372">
      <c r="D50372" s="10"/>
      <c r="E50372" s="10"/>
      <c r="G50372" s="81"/>
      <c r="AU50372" s="25"/>
    </row>
    <row r="50373">
      <c r="D50373" s="10"/>
      <c r="E50373" s="10"/>
      <c r="G50373" s="81"/>
      <c r="AU50373" s="25"/>
    </row>
    <row r="50374">
      <c r="D50374" s="10"/>
      <c r="E50374" s="10"/>
      <c r="G50374" s="81"/>
      <c r="AU50374" s="25"/>
    </row>
    <row r="50375">
      <c r="D50375" s="10"/>
      <c r="E50375" s="10"/>
      <c r="G50375" s="81"/>
      <c r="AU50375" s="25"/>
    </row>
    <row r="50376">
      <c r="D50376" s="10"/>
      <c r="E50376" s="10"/>
      <c r="G50376" s="81"/>
      <c r="AU50376" s="25"/>
    </row>
    <row r="50377">
      <c r="D50377" s="10"/>
      <c r="E50377" s="10"/>
      <c r="G50377" s="81"/>
      <c r="AU50377" s="25"/>
    </row>
    <row r="50378">
      <c r="D50378" s="10"/>
      <c r="E50378" s="10"/>
      <c r="G50378" s="81"/>
      <c r="AU50378" s="25"/>
    </row>
    <row r="50379">
      <c r="D50379" s="10"/>
      <c r="E50379" s="10"/>
      <c r="G50379" s="81"/>
      <c r="AU50379" s="25"/>
    </row>
    <row r="50380">
      <c r="D50380" s="10"/>
      <c r="E50380" s="10"/>
      <c r="G50380" s="81"/>
      <c r="AU50380" s="25"/>
    </row>
    <row r="50381">
      <c r="D50381" s="10"/>
      <c r="E50381" s="10"/>
      <c r="G50381" s="81"/>
      <c r="AU50381" s="25"/>
    </row>
    <row r="50382">
      <c r="D50382" s="10"/>
      <c r="E50382" s="10"/>
      <c r="G50382" s="81"/>
      <c r="AU50382" s="25"/>
    </row>
    <row r="50383">
      <c r="D50383" s="10"/>
      <c r="E50383" s="10"/>
      <c r="G50383" s="81"/>
      <c r="AU50383" s="25"/>
    </row>
    <row r="50384">
      <c r="D50384" s="10"/>
      <c r="E50384" s="10"/>
      <c r="G50384" s="81"/>
      <c r="AU50384" s="25"/>
    </row>
    <row r="50385">
      <c r="D50385" s="10"/>
      <c r="E50385" s="10"/>
      <c r="G50385" s="81"/>
      <c r="AU50385" s="25"/>
    </row>
    <row r="50386">
      <c r="D50386" s="10"/>
      <c r="E50386" s="10"/>
      <c r="G50386" s="81"/>
      <c r="AU50386" s="25"/>
    </row>
    <row r="50387">
      <c r="D50387" s="10"/>
      <c r="E50387" s="10"/>
      <c r="G50387" s="81"/>
      <c r="AU50387" s="25"/>
    </row>
    <row r="50388">
      <c r="D50388" s="10"/>
      <c r="E50388" s="10"/>
      <c r="G50388" s="81"/>
      <c r="AU50388" s="25"/>
    </row>
    <row r="50389">
      <c r="D50389" s="10"/>
      <c r="E50389" s="10"/>
      <c r="G50389" s="81"/>
      <c r="AU50389" s="25"/>
    </row>
    <row r="50390">
      <c r="D50390" s="10"/>
      <c r="E50390" s="10"/>
      <c r="G50390" s="81"/>
      <c r="AU50390" s="25"/>
    </row>
    <row r="50391">
      <c r="D50391" s="10"/>
      <c r="E50391" s="10"/>
      <c r="G50391" s="81"/>
      <c r="AU50391" s="25"/>
    </row>
    <row r="50392">
      <c r="D50392" s="10"/>
      <c r="E50392" s="10"/>
      <c r="G50392" s="81"/>
      <c r="AU50392" s="25"/>
    </row>
    <row r="50393">
      <c r="D50393" s="10"/>
      <c r="E50393" s="10"/>
      <c r="G50393" s="81"/>
      <c r="AU50393" s="25"/>
    </row>
    <row r="50394">
      <c r="D50394" s="10"/>
      <c r="E50394" s="10"/>
      <c r="G50394" s="81"/>
      <c r="AU50394" s="25"/>
    </row>
    <row r="50395">
      <c r="D50395" s="10"/>
      <c r="E50395" s="10"/>
      <c r="G50395" s="81"/>
      <c r="AU50395" s="25"/>
    </row>
    <row r="50396">
      <c r="D50396" s="10"/>
      <c r="E50396" s="10"/>
      <c r="G50396" s="81"/>
      <c r="AU50396" s="25"/>
    </row>
    <row r="50397">
      <c r="D50397" s="10"/>
      <c r="E50397" s="10"/>
      <c r="G50397" s="81"/>
      <c r="AU50397" s="25"/>
    </row>
    <row r="50398">
      <c r="D50398" s="10"/>
      <c r="E50398" s="10"/>
      <c r="G50398" s="81"/>
      <c r="AU50398" s="25"/>
    </row>
    <row r="50399">
      <c r="D50399" s="10"/>
      <c r="E50399" s="10"/>
      <c r="G50399" s="81"/>
      <c r="AU50399" s="25"/>
    </row>
    <row r="50400">
      <c r="D50400" s="10"/>
      <c r="E50400" s="10"/>
      <c r="G50400" s="81"/>
      <c r="AU50400" s="25"/>
    </row>
    <row r="50401">
      <c r="D50401" s="10"/>
      <c r="E50401" s="10"/>
      <c r="G50401" s="81"/>
      <c r="AU50401" s="25"/>
    </row>
    <row r="50402">
      <c r="D50402" s="10"/>
      <c r="E50402" s="10"/>
      <c r="G50402" s="81"/>
      <c r="AU50402" s="25"/>
    </row>
    <row r="50403">
      <c r="D50403" s="10"/>
      <c r="E50403" s="10"/>
      <c r="G50403" s="81"/>
      <c r="AU50403" s="25"/>
    </row>
    <row r="50404">
      <c r="D50404" s="10"/>
      <c r="E50404" s="10"/>
      <c r="G50404" s="81"/>
      <c r="AU50404" s="25"/>
    </row>
    <row r="50405">
      <c r="D50405" s="10"/>
      <c r="E50405" s="10"/>
      <c r="G50405" s="81"/>
      <c r="AU50405" s="25"/>
    </row>
    <row r="50406">
      <c r="D50406" s="10"/>
      <c r="E50406" s="10"/>
      <c r="G50406" s="81"/>
      <c r="AU50406" s="25"/>
    </row>
    <row r="50407">
      <c r="D50407" s="10"/>
      <c r="E50407" s="10"/>
      <c r="G50407" s="81"/>
      <c r="AU50407" s="25"/>
    </row>
    <row r="50408">
      <c r="D50408" s="10"/>
      <c r="E50408" s="10"/>
      <c r="G50408" s="81"/>
      <c r="AU50408" s="25"/>
    </row>
    <row r="50409">
      <c r="D50409" s="10"/>
      <c r="E50409" s="10"/>
      <c r="G50409" s="81"/>
      <c r="AU50409" s="25"/>
    </row>
    <row r="50410">
      <c r="D50410" s="10"/>
      <c r="E50410" s="10"/>
      <c r="G50410" s="81"/>
      <c r="AU50410" s="25"/>
    </row>
    <row r="50411">
      <c r="D50411" s="10"/>
      <c r="E50411" s="10"/>
      <c r="G50411" s="81"/>
      <c r="AU50411" s="25"/>
    </row>
    <row r="50412">
      <c r="D50412" s="10"/>
      <c r="E50412" s="10"/>
      <c r="G50412" s="81"/>
      <c r="AU50412" s="25"/>
    </row>
    <row r="50413">
      <c r="D50413" s="10"/>
      <c r="E50413" s="10"/>
      <c r="G50413" s="81"/>
      <c r="AU50413" s="25"/>
    </row>
    <row r="50414">
      <c r="D50414" s="10"/>
      <c r="E50414" s="10"/>
      <c r="G50414" s="81"/>
      <c r="AU50414" s="25"/>
    </row>
    <row r="50415">
      <c r="D50415" s="10"/>
      <c r="E50415" s="10"/>
      <c r="G50415" s="81"/>
      <c r="AU50415" s="25"/>
    </row>
    <row r="50416">
      <c r="D50416" s="10"/>
      <c r="E50416" s="10"/>
      <c r="G50416" s="81"/>
      <c r="AU50416" s="25"/>
    </row>
    <row r="50417">
      <c r="D50417" s="10"/>
      <c r="E50417" s="10"/>
      <c r="G50417" s="81"/>
      <c r="AU50417" s="25"/>
    </row>
    <row r="50418">
      <c r="D50418" s="10"/>
      <c r="E50418" s="10"/>
      <c r="G50418" s="81"/>
      <c r="AU50418" s="25"/>
    </row>
    <row r="50419">
      <c r="D50419" s="10"/>
      <c r="E50419" s="10"/>
      <c r="G50419" s="81"/>
      <c r="AU50419" s="25"/>
    </row>
    <row r="50420">
      <c r="D50420" s="10"/>
      <c r="E50420" s="10"/>
      <c r="G50420" s="81"/>
      <c r="AU50420" s="25"/>
    </row>
    <row r="50421">
      <c r="D50421" s="10"/>
      <c r="E50421" s="10"/>
      <c r="G50421" s="81"/>
      <c r="AU50421" s="25"/>
    </row>
    <row r="50422">
      <c r="D50422" s="10"/>
      <c r="E50422" s="10"/>
      <c r="G50422" s="81"/>
      <c r="AU50422" s="25"/>
    </row>
    <row r="50423">
      <c r="D50423" s="10"/>
      <c r="E50423" s="10"/>
      <c r="G50423" s="81"/>
      <c r="AU50423" s="25"/>
    </row>
    <row r="50424">
      <c r="D50424" s="10"/>
      <c r="E50424" s="10"/>
      <c r="G50424" s="81"/>
      <c r="AU50424" s="25"/>
    </row>
    <row r="50425">
      <c r="D50425" s="10"/>
      <c r="E50425" s="10"/>
      <c r="G50425" s="81"/>
      <c r="AU50425" s="25"/>
    </row>
    <row r="50426">
      <c r="D50426" s="10"/>
      <c r="E50426" s="10"/>
      <c r="G50426" s="81"/>
      <c r="AU50426" s="25"/>
    </row>
    <row r="50427">
      <c r="D50427" s="10"/>
      <c r="E50427" s="10"/>
      <c r="G50427" s="81"/>
      <c r="AU50427" s="25"/>
    </row>
    <row r="50428">
      <c r="D50428" s="10"/>
      <c r="E50428" s="10"/>
      <c r="G50428" s="81"/>
      <c r="AU50428" s="25"/>
    </row>
    <row r="50429">
      <c r="D50429" s="10"/>
      <c r="E50429" s="10"/>
      <c r="G50429" s="81"/>
      <c r="AU50429" s="25"/>
    </row>
    <row r="50430">
      <c r="D50430" s="10"/>
      <c r="E50430" s="10"/>
      <c r="G50430" s="81"/>
      <c r="AU50430" s="25"/>
    </row>
    <row r="50431">
      <c r="D50431" s="10"/>
      <c r="E50431" s="10"/>
      <c r="G50431" s="81"/>
      <c r="AU50431" s="25"/>
    </row>
    <row r="50432">
      <c r="D50432" s="10"/>
      <c r="E50432" s="10"/>
      <c r="G50432" s="81"/>
      <c r="AU50432" s="25"/>
    </row>
    <row r="50433">
      <c r="D50433" s="10"/>
      <c r="E50433" s="10"/>
      <c r="G50433" s="81"/>
      <c r="AU50433" s="25"/>
    </row>
    <row r="50434">
      <c r="D50434" s="10"/>
      <c r="E50434" s="10"/>
      <c r="G50434" s="81"/>
      <c r="AU50434" s="25"/>
    </row>
    <row r="50435">
      <c r="D50435" s="10"/>
      <c r="E50435" s="10"/>
      <c r="G50435" s="81"/>
      <c r="AU50435" s="25"/>
    </row>
    <row r="50436">
      <c r="D50436" s="10"/>
      <c r="E50436" s="10"/>
      <c r="G50436" s="81"/>
      <c r="AU50436" s="25"/>
    </row>
    <row r="50437">
      <c r="D50437" s="10"/>
      <c r="E50437" s="10"/>
      <c r="G50437" s="81"/>
      <c r="AU50437" s="25"/>
    </row>
    <row r="50438">
      <c r="D50438" s="10"/>
      <c r="E50438" s="10"/>
      <c r="G50438" s="81"/>
      <c r="AU50438" s="25"/>
    </row>
    <row r="50439">
      <c r="D50439" s="10"/>
      <c r="E50439" s="10"/>
      <c r="G50439" s="81"/>
      <c r="AU50439" s="25"/>
    </row>
    <row r="50440">
      <c r="D50440" s="10"/>
      <c r="E50440" s="10"/>
      <c r="G50440" s="81"/>
      <c r="AU50440" s="25"/>
    </row>
    <row r="50441">
      <c r="D50441" s="10"/>
      <c r="E50441" s="10"/>
      <c r="G50441" s="81"/>
      <c r="AU50441" s="25"/>
    </row>
    <row r="50442">
      <c r="D50442" s="10"/>
      <c r="E50442" s="10"/>
      <c r="G50442" s="81"/>
      <c r="AU50442" s="25"/>
    </row>
    <row r="50443">
      <c r="D50443" s="10"/>
      <c r="E50443" s="10"/>
      <c r="G50443" s="81"/>
      <c r="AU50443" s="25"/>
    </row>
    <row r="50444">
      <c r="D50444" s="10"/>
      <c r="E50444" s="10"/>
      <c r="G50444" s="81"/>
      <c r="AU50444" s="25"/>
    </row>
    <row r="50445">
      <c r="D50445" s="10"/>
      <c r="E50445" s="10"/>
      <c r="G50445" s="81"/>
      <c r="AU50445" s="25"/>
    </row>
    <row r="50446">
      <c r="D50446" s="10"/>
      <c r="E50446" s="10"/>
      <c r="G50446" s="81"/>
      <c r="AU50446" s="25"/>
    </row>
    <row r="50447">
      <c r="D50447" s="10"/>
      <c r="E50447" s="10"/>
      <c r="G50447" s="81"/>
      <c r="AU50447" s="25"/>
    </row>
    <row r="50448">
      <c r="D50448" s="10"/>
      <c r="E50448" s="10"/>
      <c r="G50448" s="81"/>
      <c r="AU50448" s="25"/>
    </row>
    <row r="50449">
      <c r="D50449" s="10"/>
      <c r="E50449" s="10"/>
      <c r="G50449" s="81"/>
      <c r="AU50449" s="25"/>
    </row>
    <row r="50450">
      <c r="D50450" s="10"/>
      <c r="E50450" s="10"/>
      <c r="G50450" s="81"/>
      <c r="AU50450" s="25"/>
    </row>
    <row r="50451">
      <c r="D50451" s="10"/>
      <c r="E50451" s="10"/>
      <c r="G50451" s="81"/>
      <c r="AU50451" s="25"/>
    </row>
    <row r="50452">
      <c r="D50452" s="10"/>
      <c r="E50452" s="10"/>
      <c r="G50452" s="81"/>
      <c r="AU50452" s="25"/>
    </row>
    <row r="50453">
      <c r="D50453" s="10"/>
      <c r="E50453" s="10"/>
      <c r="G50453" s="81"/>
      <c r="AU50453" s="25"/>
    </row>
    <row r="50454">
      <c r="D50454" s="10"/>
      <c r="E50454" s="10"/>
      <c r="G50454" s="81"/>
      <c r="AU50454" s="25"/>
    </row>
    <row r="50455">
      <c r="D50455" s="10"/>
      <c r="E50455" s="10"/>
      <c r="G50455" s="81"/>
      <c r="AU50455" s="25"/>
    </row>
    <row r="50456">
      <c r="D50456" s="10"/>
      <c r="E50456" s="10"/>
      <c r="G50456" s="81"/>
      <c r="AU50456" s="25"/>
    </row>
    <row r="50457">
      <c r="D50457" s="10"/>
      <c r="E50457" s="10"/>
      <c r="G50457" s="81"/>
      <c r="AU50457" s="25"/>
    </row>
    <row r="50458">
      <c r="D50458" s="10"/>
      <c r="E50458" s="10"/>
      <c r="G50458" s="81"/>
      <c r="AU50458" s="25"/>
    </row>
    <row r="50459">
      <c r="D50459" s="10"/>
      <c r="E50459" s="10"/>
      <c r="G50459" s="81"/>
      <c r="AU50459" s="25"/>
    </row>
    <row r="50460">
      <c r="D50460" s="10"/>
      <c r="E50460" s="10"/>
      <c r="G50460" s="81"/>
      <c r="AU50460" s="25"/>
    </row>
    <row r="50461">
      <c r="D50461" s="10"/>
      <c r="E50461" s="10"/>
      <c r="G50461" s="81"/>
      <c r="AU50461" s="25"/>
    </row>
    <row r="50462">
      <c r="D50462" s="10"/>
      <c r="E50462" s="10"/>
      <c r="G50462" s="81"/>
      <c r="AU50462" s="25"/>
    </row>
    <row r="50463">
      <c r="D50463" s="10"/>
      <c r="E50463" s="10"/>
      <c r="G50463" s="81"/>
      <c r="AU50463" s="25"/>
    </row>
    <row r="50464">
      <c r="D50464" s="10"/>
      <c r="E50464" s="10"/>
      <c r="G50464" s="81"/>
      <c r="AU50464" s="25"/>
    </row>
    <row r="50465">
      <c r="D50465" s="10"/>
      <c r="E50465" s="10"/>
      <c r="G50465" s="81"/>
      <c r="AU50465" s="25"/>
    </row>
    <row r="50466">
      <c r="D50466" s="10"/>
      <c r="E50466" s="10"/>
      <c r="G50466" s="81"/>
      <c r="AU50466" s="25"/>
    </row>
    <row r="50467">
      <c r="D50467" s="10"/>
      <c r="E50467" s="10"/>
      <c r="G50467" s="81"/>
      <c r="AU50467" s="25"/>
    </row>
    <row r="50468">
      <c r="D50468" s="10"/>
      <c r="E50468" s="10"/>
      <c r="G50468" s="81"/>
      <c r="AU50468" s="25"/>
    </row>
    <row r="50469">
      <c r="D50469" s="10"/>
      <c r="E50469" s="10"/>
      <c r="G50469" s="81"/>
      <c r="AU50469" s="25"/>
    </row>
    <row r="50470">
      <c r="D50470" s="10"/>
      <c r="E50470" s="10"/>
      <c r="G50470" s="81"/>
      <c r="AU50470" s="25"/>
    </row>
    <row r="50471">
      <c r="D50471" s="10"/>
      <c r="E50471" s="10"/>
      <c r="G50471" s="81"/>
      <c r="AU50471" s="25"/>
    </row>
    <row r="50472">
      <c r="D50472" s="10"/>
      <c r="E50472" s="10"/>
      <c r="G50472" s="81"/>
      <c r="AU50472" s="25"/>
    </row>
    <row r="50473">
      <c r="D50473" s="10"/>
      <c r="E50473" s="10"/>
      <c r="G50473" s="81"/>
      <c r="AU50473" s="25"/>
    </row>
    <row r="50474">
      <c r="D50474" s="10"/>
      <c r="E50474" s="10"/>
      <c r="G50474" s="81"/>
      <c r="AU50474" s="25"/>
    </row>
    <row r="50475">
      <c r="D50475" s="10"/>
      <c r="E50475" s="10"/>
      <c r="G50475" s="81"/>
      <c r="AU50475" s="25"/>
    </row>
    <row r="50476">
      <c r="D50476" s="10"/>
      <c r="E50476" s="10"/>
      <c r="G50476" s="81"/>
      <c r="AU50476" s="25"/>
    </row>
    <row r="50477">
      <c r="D50477" s="10"/>
      <c r="E50477" s="10"/>
      <c r="G50477" s="81"/>
      <c r="AU50477" s="25"/>
    </row>
    <row r="50478">
      <c r="D50478" s="10"/>
      <c r="E50478" s="10"/>
      <c r="G50478" s="81"/>
      <c r="AU50478" s="25"/>
    </row>
    <row r="50479">
      <c r="D50479" s="10"/>
      <c r="E50479" s="10"/>
      <c r="G50479" s="81"/>
      <c r="AU50479" s="25"/>
    </row>
    <row r="50480">
      <c r="D50480" s="10"/>
      <c r="E50480" s="10"/>
      <c r="G50480" s="81"/>
      <c r="AU50480" s="25"/>
    </row>
    <row r="50481">
      <c r="D50481" s="10"/>
      <c r="E50481" s="10"/>
      <c r="G50481" s="81"/>
      <c r="AU50481" s="25"/>
    </row>
    <row r="50482">
      <c r="D50482" s="10"/>
      <c r="E50482" s="10"/>
      <c r="G50482" s="81"/>
      <c r="AU50482" s="25"/>
    </row>
    <row r="50483">
      <c r="D50483" s="10"/>
      <c r="E50483" s="10"/>
      <c r="G50483" s="81"/>
      <c r="AU50483" s="25"/>
    </row>
    <row r="50484">
      <c r="D50484" s="10"/>
      <c r="E50484" s="10"/>
      <c r="G50484" s="81"/>
      <c r="AU50484" s="25"/>
    </row>
    <row r="50485">
      <c r="D50485" s="10"/>
      <c r="E50485" s="10"/>
      <c r="G50485" s="81"/>
      <c r="AU50485" s="25"/>
    </row>
    <row r="50486">
      <c r="D50486" s="10"/>
      <c r="E50486" s="10"/>
      <c r="G50486" s="81"/>
      <c r="AU50486" s="25"/>
    </row>
    <row r="50487">
      <c r="D50487" s="10"/>
      <c r="E50487" s="10"/>
      <c r="G50487" s="81"/>
      <c r="AU50487" s="25"/>
    </row>
    <row r="50488">
      <c r="D50488" s="10"/>
      <c r="E50488" s="10"/>
      <c r="G50488" s="81"/>
      <c r="AU50488" s="25"/>
    </row>
    <row r="50489">
      <c r="D50489" s="10"/>
      <c r="E50489" s="10"/>
      <c r="G50489" s="81"/>
      <c r="AU50489" s="25"/>
    </row>
    <row r="50490">
      <c r="D50490" s="10"/>
      <c r="E50490" s="10"/>
      <c r="G50490" s="81"/>
      <c r="AU50490" s="25"/>
    </row>
    <row r="50491">
      <c r="D50491" s="10"/>
      <c r="E50491" s="10"/>
      <c r="G50491" s="81"/>
      <c r="AU50491" s="25"/>
    </row>
    <row r="50492">
      <c r="D50492" s="10"/>
      <c r="E50492" s="10"/>
      <c r="G50492" s="81"/>
      <c r="AU50492" s="25"/>
    </row>
    <row r="50493">
      <c r="D50493" s="10"/>
      <c r="E50493" s="10"/>
      <c r="G50493" s="81"/>
      <c r="AU50493" s="25"/>
    </row>
    <row r="50494">
      <c r="D50494" s="10"/>
      <c r="E50494" s="10"/>
      <c r="G50494" s="81"/>
      <c r="AU50494" s="25"/>
    </row>
    <row r="50495">
      <c r="D50495" s="10"/>
      <c r="E50495" s="10"/>
      <c r="G50495" s="81"/>
      <c r="AU50495" s="25"/>
    </row>
    <row r="50496">
      <c r="D50496" s="10"/>
      <c r="E50496" s="10"/>
      <c r="G50496" s="81"/>
      <c r="AU50496" s="25"/>
    </row>
    <row r="50497">
      <c r="D50497" s="10"/>
      <c r="E50497" s="10"/>
      <c r="G50497" s="81"/>
      <c r="AU50497" s="25"/>
    </row>
    <row r="50498">
      <c r="D50498" s="10"/>
      <c r="E50498" s="10"/>
      <c r="G50498" s="81"/>
      <c r="AU50498" s="25"/>
    </row>
    <row r="50499">
      <c r="D50499" s="10"/>
      <c r="E50499" s="10"/>
      <c r="G50499" s="81"/>
      <c r="AU50499" s="25"/>
    </row>
    <row r="50500">
      <c r="D50500" s="10"/>
      <c r="E50500" s="10"/>
      <c r="G50500" s="81"/>
      <c r="AU50500" s="25"/>
    </row>
    <row r="50501">
      <c r="D50501" s="10"/>
      <c r="E50501" s="10"/>
      <c r="G50501" s="81"/>
      <c r="AU50501" s="25"/>
    </row>
    <row r="50502">
      <c r="D50502" s="10"/>
      <c r="E50502" s="10"/>
      <c r="G50502" s="81"/>
      <c r="AU50502" s="25"/>
    </row>
    <row r="50503">
      <c r="D50503" s="10"/>
      <c r="E50503" s="10"/>
      <c r="G50503" s="81"/>
      <c r="AU50503" s="25"/>
    </row>
    <row r="50504">
      <c r="D50504" s="10"/>
      <c r="E50504" s="10"/>
      <c r="G50504" s="81"/>
      <c r="AU50504" s="25"/>
    </row>
    <row r="50505">
      <c r="D50505" s="10"/>
      <c r="E50505" s="10"/>
      <c r="G50505" s="81"/>
      <c r="AU50505" s="25"/>
    </row>
    <row r="50506">
      <c r="D50506" s="10"/>
      <c r="E50506" s="10"/>
      <c r="G50506" s="81"/>
      <c r="AU50506" s="25"/>
    </row>
    <row r="50507">
      <c r="D50507" s="10"/>
      <c r="E50507" s="10"/>
      <c r="G50507" s="81"/>
      <c r="AU50507" s="25"/>
    </row>
    <row r="50508">
      <c r="D50508" s="10"/>
      <c r="E50508" s="10"/>
      <c r="G50508" s="81"/>
      <c r="AU50508" s="25"/>
    </row>
    <row r="50509">
      <c r="D50509" s="10"/>
      <c r="E50509" s="10"/>
      <c r="G50509" s="81"/>
      <c r="AU50509" s="25"/>
    </row>
    <row r="50510">
      <c r="D50510" s="10"/>
      <c r="E50510" s="10"/>
      <c r="G50510" s="81"/>
      <c r="AU50510" s="25"/>
    </row>
    <row r="50511">
      <c r="D50511" s="10"/>
      <c r="E50511" s="10"/>
      <c r="G50511" s="81"/>
      <c r="AU50511" s="25"/>
    </row>
    <row r="50512">
      <c r="D50512" s="10"/>
      <c r="E50512" s="10"/>
      <c r="G50512" s="81"/>
      <c r="AU50512" s="25"/>
    </row>
    <row r="50513">
      <c r="D50513" s="10"/>
      <c r="E50513" s="10"/>
      <c r="G50513" s="81"/>
      <c r="AU50513" s="25"/>
    </row>
    <row r="50514">
      <c r="D50514" s="10"/>
      <c r="E50514" s="10"/>
      <c r="G50514" s="81"/>
      <c r="AU50514" s="25"/>
    </row>
    <row r="50515">
      <c r="D50515" s="10"/>
      <c r="E50515" s="10"/>
      <c r="G50515" s="81"/>
      <c r="AU50515" s="25"/>
    </row>
    <row r="50516">
      <c r="D50516" s="10"/>
      <c r="E50516" s="10"/>
      <c r="G50516" s="81"/>
      <c r="AU50516" s="25"/>
    </row>
    <row r="50517">
      <c r="D50517" s="10"/>
      <c r="E50517" s="10"/>
      <c r="G50517" s="81"/>
      <c r="AU50517" s="25"/>
    </row>
    <row r="50518">
      <c r="D50518" s="10"/>
      <c r="E50518" s="10"/>
      <c r="G50518" s="81"/>
      <c r="AU50518" s="25"/>
    </row>
    <row r="50519">
      <c r="D50519" s="10"/>
      <c r="E50519" s="10"/>
      <c r="G50519" s="81"/>
      <c r="AU50519" s="25"/>
    </row>
    <row r="50520">
      <c r="D50520" s="10"/>
      <c r="E50520" s="10"/>
      <c r="G50520" s="81"/>
      <c r="AU50520" s="25"/>
    </row>
    <row r="50521">
      <c r="D50521" s="10"/>
      <c r="E50521" s="10"/>
      <c r="G50521" s="81"/>
      <c r="AU50521" s="25"/>
    </row>
    <row r="50522">
      <c r="D50522" s="10"/>
      <c r="E50522" s="10"/>
      <c r="G50522" s="81"/>
      <c r="AU50522" s="25"/>
    </row>
    <row r="50523">
      <c r="D50523" s="10"/>
      <c r="E50523" s="10"/>
      <c r="G50523" s="81"/>
      <c r="AU50523" s="25"/>
    </row>
    <row r="50524">
      <c r="D50524" s="10"/>
      <c r="E50524" s="10"/>
      <c r="G50524" s="81"/>
      <c r="AU50524" s="25"/>
    </row>
    <row r="50525">
      <c r="D50525" s="10"/>
      <c r="E50525" s="10"/>
      <c r="G50525" s="81"/>
      <c r="AU50525" s="25"/>
    </row>
    <row r="50526">
      <c r="D50526" s="10"/>
      <c r="E50526" s="10"/>
      <c r="G50526" s="81"/>
      <c r="AU50526" s="25"/>
    </row>
    <row r="50527">
      <c r="D50527" s="10"/>
      <c r="E50527" s="10"/>
      <c r="G50527" s="81"/>
      <c r="AU50527" s="25"/>
    </row>
    <row r="50528">
      <c r="D50528" s="10"/>
      <c r="E50528" s="10"/>
      <c r="G50528" s="81"/>
      <c r="AU50528" s="25"/>
    </row>
    <row r="50529">
      <c r="D50529" s="10"/>
      <c r="E50529" s="10"/>
      <c r="G50529" s="81"/>
      <c r="AU50529" s="25"/>
    </row>
    <row r="50530">
      <c r="D50530" s="10"/>
      <c r="E50530" s="10"/>
      <c r="G50530" s="81"/>
      <c r="AU50530" s="25"/>
    </row>
    <row r="50531">
      <c r="D50531" s="10"/>
      <c r="E50531" s="10"/>
      <c r="G50531" s="81"/>
      <c r="AU50531" s="25"/>
    </row>
    <row r="50532">
      <c r="D50532" s="10"/>
      <c r="E50532" s="10"/>
      <c r="G50532" s="81"/>
      <c r="AU50532" s="25"/>
    </row>
    <row r="50533">
      <c r="D50533" s="10"/>
      <c r="E50533" s="10"/>
      <c r="G50533" s="81"/>
      <c r="AU50533" s="25"/>
    </row>
    <row r="50534">
      <c r="D50534" s="10"/>
      <c r="E50534" s="10"/>
      <c r="G50534" s="81"/>
      <c r="AU50534" s="25"/>
    </row>
    <row r="50535">
      <c r="D50535" s="10"/>
      <c r="E50535" s="10"/>
      <c r="G50535" s="81"/>
      <c r="AU50535" s="25"/>
    </row>
    <row r="50536">
      <c r="D50536" s="10"/>
      <c r="E50536" s="10"/>
      <c r="G50536" s="81"/>
      <c r="AU50536" s="25"/>
    </row>
    <row r="50537">
      <c r="D50537" s="10"/>
      <c r="E50537" s="10"/>
      <c r="G50537" s="81"/>
      <c r="AU50537" s="25"/>
    </row>
    <row r="50538">
      <c r="D50538" s="10"/>
      <c r="E50538" s="10"/>
      <c r="G50538" s="81"/>
      <c r="AU50538" s="25"/>
    </row>
    <row r="50539">
      <c r="D50539" s="10"/>
      <c r="E50539" s="10"/>
      <c r="G50539" s="81"/>
      <c r="AU50539" s="25"/>
    </row>
    <row r="50540">
      <c r="D50540" s="10"/>
      <c r="E50540" s="10"/>
      <c r="G50540" s="81"/>
      <c r="AU50540" s="25"/>
    </row>
    <row r="50541">
      <c r="D50541" s="10"/>
      <c r="E50541" s="10"/>
      <c r="G50541" s="81"/>
      <c r="AU50541" s="25"/>
    </row>
    <row r="50542">
      <c r="D50542" s="10"/>
      <c r="E50542" s="10"/>
      <c r="G50542" s="81"/>
      <c r="AU50542" s="25"/>
    </row>
    <row r="50543">
      <c r="D50543" s="10"/>
      <c r="E50543" s="10"/>
      <c r="G50543" s="81"/>
      <c r="AU50543" s="25"/>
    </row>
  </sheetData>
  <autoFilter ref="$A$1:$BG$134">
    <sortState ref="A1:BG134">
      <sortCondition descending="1" ref="D1:D134"/>
      <sortCondition descending="1" ref="F1:F134"/>
    </sortState>
  </autoFilter>
  <conditionalFormatting sqref="I2:I135">
    <cfRule type="cellIs" dxfId="7" priority="1" operator="equal">
      <formula>"N/A"</formula>
    </cfRule>
  </conditionalFormatting>
  <conditionalFormatting sqref="I2:I135">
    <cfRule type="containsText" dxfId="6" priority="2" operator="containsText" text="A">
      <formula>NOT(ISERROR(SEARCH(("A"),(I2))))</formula>
    </cfRule>
  </conditionalFormatting>
  <conditionalFormatting sqref="I2:I135">
    <cfRule type="containsText" dxfId="8" priority="3" operator="containsText" text="B">
      <formula>NOT(ISERROR(SEARCH(("B"),(I2))))</formula>
    </cfRule>
  </conditionalFormatting>
  <conditionalFormatting sqref="I2:I135">
    <cfRule type="containsText" dxfId="9" priority="4" operator="containsText" text="C">
      <formula>NOT(ISERROR(SEARCH(("C"),(I2))))</formula>
    </cfRule>
  </conditionalFormatting>
  <conditionalFormatting sqref="I2:I135">
    <cfRule type="containsText" dxfId="10" priority="5" operator="containsText" text="D">
      <formula>NOT(ISERROR(SEARCH(("D"),(I2))))</formula>
    </cfRule>
  </conditionalFormatting>
  <conditionalFormatting sqref="I2:I135">
    <cfRule type="containsText" dxfId="11" priority="6" operator="containsText" text="S">
      <formula>NOT(ISERROR(SEARCH(("S"),(I2))))</formula>
    </cfRule>
  </conditionalFormatting>
  <conditionalFormatting sqref="AQ141">
    <cfRule type="notContainsBlanks" dxfId="0" priority="7">
      <formula>LEN(TRIM(AQ141))&gt;0</formula>
    </cfRule>
  </conditionalFormatting>
  <conditionalFormatting sqref="M17">
    <cfRule type="notContainsBlanks" dxfId="0" priority="8">
      <formula>LEN(TRIM(M17))&gt;0</formula>
    </cfRule>
  </conditionalFormatting>
  <conditionalFormatting sqref="H2:H135">
    <cfRule type="colorScale" priority="9">
      <colorScale>
        <cfvo type="min"/>
        <cfvo type="percentile" val="50"/>
        <cfvo type="max"/>
        <color rgb="FFE67C73"/>
        <color rgb="FFFFFFFF"/>
        <color rgb="FF57BB8A"/>
      </colorScale>
    </cfRule>
  </conditionalFormatting>
  <conditionalFormatting sqref="G2:G135">
    <cfRule type="colorScale" priority="10">
      <colorScale>
        <cfvo type="min"/>
        <cfvo type="percentile" val="50"/>
        <cfvo type="max"/>
        <color rgb="FF57BB8A"/>
        <color rgb="FFFFFFFF"/>
        <color rgb="FFE67C73"/>
      </colorScale>
    </cfRule>
  </conditionalFormatting>
  <conditionalFormatting sqref="F142:F155">
    <cfRule type="colorScale" priority="11">
      <colorScale>
        <cfvo type="min"/>
        <cfvo type="percent" val="50"/>
        <cfvo type="max"/>
        <color rgb="FF57BB8A"/>
        <color rgb="FFFFFFFF"/>
        <color rgb="FFE67C73"/>
      </colorScale>
    </cfRule>
  </conditionalFormatting>
  <conditionalFormatting sqref="I142:I155">
    <cfRule type="colorScale" priority="12">
      <colorScale>
        <cfvo type="min"/>
        <cfvo type="percent" val="50"/>
        <cfvo type="max"/>
        <color rgb="FFE67C73"/>
        <color rgb="FFFFFFFF"/>
        <color rgb="FF57BB8A"/>
      </colorScale>
    </cfRule>
  </conditionalFormatting>
  <conditionalFormatting sqref="F1:F135">
    <cfRule type="colorScale" priority="13">
      <colorScale>
        <cfvo type="min"/>
        <cfvo type="percentile" val="50"/>
        <cfvo type="max"/>
        <color rgb="FF57BB8A"/>
        <color rgb="FFFFFFFF"/>
        <color rgb="FFE67C73"/>
      </colorScale>
    </cfRule>
  </conditionalFormatting>
  <conditionalFormatting sqref="E1:E135">
    <cfRule type="colorScale" priority="14">
      <colorScale>
        <cfvo type="min"/>
        <cfvo type="percentile" val="50"/>
        <cfvo type="max"/>
        <color rgb="FFE67C73"/>
        <color rgb="FFFFFFFF"/>
        <color rgb="FF57BB8A"/>
      </colorScale>
    </cfRule>
  </conditionalFormatting>
  <conditionalFormatting sqref="D1:D135">
    <cfRule type="colorScale" priority="15">
      <colorScale>
        <cfvo type="min"/>
        <cfvo type="percentile" val="50"/>
        <cfvo type="max"/>
        <color rgb="FFE67C73"/>
        <color rgb="FFFFFFFF"/>
        <color rgb="FF57BB8A"/>
      </colorScale>
    </cfRule>
  </conditionalFormatting>
  <conditionalFormatting sqref="J139:AR139">
    <cfRule type="cellIs" dxfId="12" priority="16" operator="equal">
      <formula>1</formula>
    </cfRule>
  </conditionalFormatting>
  <conditionalFormatting sqref="J139:AR139">
    <cfRule type="cellIs" dxfId="13" priority="17" operator="equal">
      <formula>2</formula>
    </cfRule>
  </conditionalFormatting>
  <conditionalFormatting sqref="J139:AR139">
    <cfRule type="cellIs" dxfId="14" priority="18" operator="equal">
      <formula>3</formula>
    </cfRule>
  </conditionalFormatting>
  <conditionalFormatting sqref="J139:AR139">
    <cfRule type="cellIs" dxfId="15" priority="19" operator="lessThanOrEqual">
      <formula>5</formula>
    </cfRule>
  </conditionalFormatting>
  <conditionalFormatting sqref="J139:AR139">
    <cfRule type="cellIs" dxfId="16" priority="20" operator="greaterThanOrEqual">
      <formula>6</formula>
    </cfRule>
  </conditionalFormatting>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s>
  <sheetData>
    <row r="1">
      <c r="A1" s="1" t="s">
        <v>0</v>
      </c>
      <c r="C1" s="1" t="s">
        <v>2</v>
      </c>
      <c r="D1" s="3" t="s">
        <v>3</v>
      </c>
    </row>
    <row r="2">
      <c r="A2" s="1" t="s">
        <v>4</v>
      </c>
    </row>
    <row r="3">
      <c r="A3" s="1" t="s">
        <v>5</v>
      </c>
    </row>
    <row r="4">
      <c r="A4" s="1" t="s">
        <v>7</v>
      </c>
      <c r="B4" s="1" t="s">
        <v>8</v>
      </c>
    </row>
    <row r="5">
      <c r="A5" s="1" t="s">
        <v>10</v>
      </c>
    </row>
    <row r="6">
      <c r="A6" s="1" t="s">
        <v>12</v>
      </c>
    </row>
    <row r="7">
      <c r="A7" s="1" t="s">
        <v>15</v>
      </c>
      <c r="B7" s="1" t="s">
        <v>8</v>
      </c>
    </row>
    <row r="8">
      <c r="A8" s="1" t="s">
        <v>20</v>
      </c>
    </row>
    <row r="9">
      <c r="A9" s="1" t="s">
        <v>22</v>
      </c>
    </row>
    <row r="10">
      <c r="A10" s="1" t="s">
        <v>25</v>
      </c>
    </row>
    <row r="11">
      <c r="A11" s="1" t="s">
        <v>28</v>
      </c>
      <c r="B11" s="1" t="s">
        <v>8</v>
      </c>
    </row>
    <row r="12">
      <c r="A12" s="1" t="s">
        <v>32</v>
      </c>
      <c r="B12" s="1" t="s">
        <v>8</v>
      </c>
    </row>
    <row r="13">
      <c r="A13" s="1" t="s">
        <v>36</v>
      </c>
    </row>
    <row r="14">
      <c r="A14" s="1" t="s">
        <v>39</v>
      </c>
    </row>
    <row r="15">
      <c r="A15" s="1" t="s">
        <v>41</v>
      </c>
      <c r="B15" s="1" t="s">
        <v>8</v>
      </c>
    </row>
    <row r="16">
      <c r="A16" s="1" t="s">
        <v>44</v>
      </c>
    </row>
    <row r="17">
      <c r="A17" s="1" t="s">
        <v>17</v>
      </c>
    </row>
    <row r="18">
      <c r="A18" s="3" t="s">
        <v>47</v>
      </c>
    </row>
    <row r="19">
      <c r="A19" s="3" t="s">
        <v>49</v>
      </c>
    </row>
    <row r="20">
      <c r="A20" s="3" t="s">
        <v>52</v>
      </c>
    </row>
    <row r="21">
      <c r="A21" s="1" t="s">
        <v>54</v>
      </c>
    </row>
    <row r="22">
      <c r="A22" s="1" t="s">
        <v>29</v>
      </c>
      <c r="B22" s="1" t="s">
        <v>8</v>
      </c>
    </row>
    <row r="23">
      <c r="A23" s="3" t="s">
        <v>58</v>
      </c>
    </row>
    <row r="24">
      <c r="A24" s="1" t="s">
        <v>62</v>
      </c>
    </row>
    <row r="25">
      <c r="A25" s="3" t="s">
        <v>66</v>
      </c>
    </row>
    <row r="26">
      <c r="A26" s="3" t="s">
        <v>70</v>
      </c>
    </row>
    <row r="27">
      <c r="A27" s="1" t="s">
        <v>73</v>
      </c>
      <c r="B27" s="1" t="s">
        <v>8</v>
      </c>
    </row>
    <row r="28">
      <c r="A28" s="1" t="s">
        <v>77</v>
      </c>
    </row>
    <row r="29">
      <c r="A29" s="3" t="s">
        <v>82</v>
      </c>
      <c r="B29" s="1" t="s">
        <v>8</v>
      </c>
    </row>
    <row r="30">
      <c r="A30" s="1" t="s">
        <v>86</v>
      </c>
    </row>
    <row r="31">
      <c r="A31" s="3" t="s">
        <v>90</v>
      </c>
    </row>
    <row r="32">
      <c r="A32" s="1" t="s">
        <v>93</v>
      </c>
    </row>
    <row r="33">
      <c r="A33" s="1" t="s">
        <v>96</v>
      </c>
      <c r="B33" s="1" t="s">
        <v>8</v>
      </c>
    </row>
    <row r="34">
      <c r="A34" s="1" t="s">
        <v>100</v>
      </c>
    </row>
    <row r="35">
      <c r="A35" s="1" t="s">
        <v>103</v>
      </c>
    </row>
    <row r="36">
      <c r="A36" s="3" t="s">
        <v>106</v>
      </c>
    </row>
    <row r="37">
      <c r="A37" s="1" t="s">
        <v>110</v>
      </c>
      <c r="B37" s="1" t="s">
        <v>8</v>
      </c>
    </row>
    <row r="38">
      <c r="A38" s="3" t="s">
        <v>113</v>
      </c>
      <c r="B38" s="1" t="s">
        <v>8</v>
      </c>
    </row>
    <row r="39">
      <c r="A39" s="1" t="s">
        <v>118</v>
      </c>
    </row>
    <row r="40">
      <c r="A40" s="1" t="s">
        <v>120</v>
      </c>
    </row>
    <row r="41">
      <c r="A41" s="1" t="s">
        <v>124</v>
      </c>
    </row>
    <row r="42">
      <c r="A42" s="3" t="s">
        <v>128</v>
      </c>
    </row>
    <row r="43">
      <c r="A43" s="1" t="s">
        <v>132</v>
      </c>
    </row>
    <row r="44">
      <c r="A44" s="1" t="s">
        <v>136</v>
      </c>
    </row>
    <row r="45">
      <c r="A45" s="1" t="s">
        <v>139</v>
      </c>
    </row>
    <row r="46">
      <c r="A46" s="1" t="s">
        <v>141</v>
      </c>
      <c r="B46" s="1" t="s">
        <v>8</v>
      </c>
    </row>
    <row r="47">
      <c r="A47" s="1" t="s">
        <v>145</v>
      </c>
    </row>
    <row r="48">
      <c r="A48" s="1" t="s">
        <v>147</v>
      </c>
    </row>
    <row r="49">
      <c r="A49" s="1" t="s">
        <v>149</v>
      </c>
    </row>
    <row r="50">
      <c r="A50" s="1" t="s">
        <v>151</v>
      </c>
    </row>
    <row r="51">
      <c r="A51" s="1" t="s">
        <v>154</v>
      </c>
      <c r="B51" s="1" t="s">
        <v>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33.75"/>
  </cols>
  <sheetData>
    <row r="1">
      <c r="A1" s="1" t="s">
        <v>6</v>
      </c>
      <c r="B1" s="3" t="s">
        <v>9</v>
      </c>
      <c r="E1" s="1" t="s">
        <v>11</v>
      </c>
    </row>
    <row r="2">
      <c r="A2" s="1" t="s">
        <v>13</v>
      </c>
      <c r="B2" s="1" t="s">
        <v>14</v>
      </c>
      <c r="E2" s="1" t="s">
        <v>16</v>
      </c>
    </row>
    <row r="3">
      <c r="A3" s="1" t="s">
        <v>17</v>
      </c>
      <c r="B3" s="1" t="s">
        <v>18</v>
      </c>
      <c r="D3" s="1" t="s">
        <v>8</v>
      </c>
      <c r="E3" s="1" t="s">
        <v>21</v>
      </c>
    </row>
    <row r="4">
      <c r="A4" s="1" t="s">
        <v>23</v>
      </c>
      <c r="B4" s="1" t="s">
        <v>26</v>
      </c>
      <c r="D4" s="1" t="s">
        <v>8</v>
      </c>
    </row>
    <row r="5">
      <c r="A5" s="1" t="s">
        <v>29</v>
      </c>
      <c r="B5" s="1" t="s">
        <v>30</v>
      </c>
      <c r="D5" s="1" t="s">
        <v>8</v>
      </c>
    </row>
    <row r="6">
      <c r="A6" s="1" t="s">
        <v>31</v>
      </c>
      <c r="B6" s="1" t="s">
        <v>33</v>
      </c>
      <c r="D6" s="1" t="s">
        <v>8</v>
      </c>
    </row>
    <row r="7">
      <c r="A7" s="1" t="s">
        <v>35</v>
      </c>
      <c r="B7" s="1" t="s">
        <v>37</v>
      </c>
    </row>
    <row r="8">
      <c r="A8" s="1" t="s">
        <v>38</v>
      </c>
      <c r="B8" s="1" t="s">
        <v>40</v>
      </c>
      <c r="D8" s="1" t="s">
        <v>8</v>
      </c>
    </row>
    <row r="9">
      <c r="A9" s="1" t="s">
        <v>42</v>
      </c>
      <c r="B9" s="1" t="s">
        <v>43</v>
      </c>
    </row>
    <row r="10">
      <c r="A10" s="1" t="s">
        <v>46</v>
      </c>
      <c r="B10" s="1" t="s">
        <v>50</v>
      </c>
    </row>
    <row r="11">
      <c r="A11" s="1" t="s">
        <v>53</v>
      </c>
      <c r="B11" s="1" t="s">
        <v>55</v>
      </c>
      <c r="D11" s="1" t="s">
        <v>8</v>
      </c>
    </row>
    <row r="12">
      <c r="A12" s="1" t="s">
        <v>60</v>
      </c>
      <c r="B12" s="1" t="s">
        <v>61</v>
      </c>
    </row>
    <row r="13">
      <c r="A13" s="1" t="s">
        <v>64</v>
      </c>
      <c r="B13" s="1" t="s">
        <v>65</v>
      </c>
    </row>
    <row r="14">
      <c r="A14" s="1" t="s">
        <v>68</v>
      </c>
      <c r="B14" s="1" t="s">
        <v>69</v>
      </c>
    </row>
    <row r="15">
      <c r="A15" s="1" t="s">
        <v>71</v>
      </c>
      <c r="B15" s="1" t="s">
        <v>33</v>
      </c>
    </row>
    <row r="16">
      <c r="A16" s="1" t="s">
        <v>75</v>
      </c>
      <c r="B16" s="1" t="s">
        <v>76</v>
      </c>
    </row>
    <row r="17">
      <c r="A17" s="1" t="s">
        <v>79</v>
      </c>
      <c r="B17" s="1" t="s">
        <v>80</v>
      </c>
      <c r="D17" s="1" t="s">
        <v>8</v>
      </c>
    </row>
    <row r="18">
      <c r="A18" s="1" t="s">
        <v>84</v>
      </c>
      <c r="B18" s="1" t="s">
        <v>85</v>
      </c>
    </row>
    <row r="19">
      <c r="A19" s="1" t="s">
        <v>88</v>
      </c>
      <c r="B19" s="1" t="s">
        <v>89</v>
      </c>
    </row>
    <row r="20">
      <c r="A20" s="1" t="s">
        <v>92</v>
      </c>
      <c r="B20" s="1" t="s">
        <v>94</v>
      </c>
    </row>
    <row r="21">
      <c r="A21" s="1" t="s">
        <v>101</v>
      </c>
      <c r="B21" s="1" t="s">
        <v>104</v>
      </c>
      <c r="D21" s="1" t="s">
        <v>8</v>
      </c>
    </row>
    <row r="22">
      <c r="A22" s="1" t="s">
        <v>107</v>
      </c>
      <c r="B22" s="1" t="s">
        <v>108</v>
      </c>
      <c r="D22" s="1" t="s">
        <v>8</v>
      </c>
    </row>
    <row r="23">
      <c r="A23" s="3" t="s">
        <v>111</v>
      </c>
      <c r="B23" s="3" t="s">
        <v>114</v>
      </c>
    </row>
    <row r="24">
      <c r="A24" s="3" t="s">
        <v>116</v>
      </c>
      <c r="B24" s="3" t="s">
        <v>117</v>
      </c>
      <c r="D24" s="1" t="s">
        <v>8</v>
      </c>
    </row>
    <row r="25">
      <c r="A25" s="3" t="s">
        <v>122</v>
      </c>
      <c r="B25" s="3" t="s">
        <v>123</v>
      </c>
    </row>
    <row r="26">
      <c r="A26" s="3" t="s">
        <v>126</v>
      </c>
      <c r="B26" s="3" t="s">
        <v>127</v>
      </c>
    </row>
    <row r="27">
      <c r="A27" s="3" t="s">
        <v>130</v>
      </c>
      <c r="B27" s="1" t="s">
        <v>131</v>
      </c>
    </row>
    <row r="28">
      <c r="A28" s="1" t="s">
        <v>133</v>
      </c>
      <c r="B28" s="1" t="s">
        <v>135</v>
      </c>
      <c r="D28" s="1" t="s">
        <v>8</v>
      </c>
    </row>
    <row r="29">
      <c r="A29" s="3" t="s">
        <v>138</v>
      </c>
      <c r="B29" s="9" t="s">
        <v>142</v>
      </c>
    </row>
    <row r="30">
      <c r="A30" s="3" t="s">
        <v>158</v>
      </c>
      <c r="B30" s="1" t="s">
        <v>159</v>
      </c>
    </row>
    <row r="31">
      <c r="A31" s="3" t="s">
        <v>160</v>
      </c>
      <c r="B31" s="1" t="s">
        <v>162</v>
      </c>
    </row>
    <row r="32">
      <c r="A32" s="3" t="s">
        <v>163</v>
      </c>
      <c r="B32" s="3" t="s">
        <v>164</v>
      </c>
    </row>
  </sheetData>
  <hyperlinks>
    <hyperlink r:id="rId1" ref="B29"/>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53.0"/>
  </cols>
  <sheetData>
    <row r="1">
      <c r="A1" s="2" t="s">
        <v>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39.5"/>
  </cols>
  <sheetData>
    <row r="1">
      <c r="A1" s="3" t="s">
        <v>161</v>
      </c>
      <c r="B1" s="1"/>
    </row>
    <row r="2">
      <c r="A2" s="3" t="s">
        <v>165</v>
      </c>
    </row>
    <row r="3">
      <c r="A3" s="3" t="s">
        <v>166</v>
      </c>
    </row>
    <row r="4">
      <c r="A4" s="3" t="s">
        <v>167</v>
      </c>
    </row>
    <row r="5">
      <c r="A5" s="3" t="s">
        <v>168</v>
      </c>
      <c r="B5" s="1"/>
    </row>
    <row r="6">
      <c r="A6" s="3" t="s">
        <v>169</v>
      </c>
    </row>
    <row r="7">
      <c r="A7" s="3" t="s">
        <v>170</v>
      </c>
    </row>
    <row r="8">
      <c r="A8" s="3" t="s">
        <v>171</v>
      </c>
    </row>
    <row r="9">
      <c r="A9" s="3" t="s">
        <v>172</v>
      </c>
    </row>
    <row r="10">
      <c r="A10" s="3" t="s">
        <v>173</v>
      </c>
      <c r="B10" s="3" t="s">
        <v>8</v>
      </c>
    </row>
    <row r="11">
      <c r="A11" s="3" t="s">
        <v>174</v>
      </c>
      <c r="B11" s="1"/>
    </row>
    <row r="12">
      <c r="A12" s="3" t="s">
        <v>175</v>
      </c>
      <c r="B12" s="1"/>
    </row>
    <row r="13">
      <c r="A13" s="3" t="s">
        <v>176</v>
      </c>
      <c r="B13" s="1"/>
    </row>
    <row r="14">
      <c r="A14" s="3" t="s">
        <v>177</v>
      </c>
      <c r="B14" s="1"/>
    </row>
    <row r="15">
      <c r="A15" s="3" t="s">
        <v>178</v>
      </c>
    </row>
    <row r="16">
      <c r="A16" s="3" t="s">
        <v>179</v>
      </c>
      <c r="B16" s="1"/>
    </row>
    <row r="17">
      <c r="A17" s="3" t="s">
        <v>180</v>
      </c>
      <c r="B17" s="1" t="s">
        <v>8</v>
      </c>
    </row>
    <row r="18">
      <c r="A18" s="3" t="s">
        <v>181</v>
      </c>
    </row>
    <row r="19">
      <c r="A19" s="3" t="s">
        <v>182</v>
      </c>
    </row>
    <row r="20">
      <c r="A20" s="3" t="s">
        <v>183</v>
      </c>
    </row>
    <row r="21">
      <c r="A21" s="3" t="s">
        <v>184</v>
      </c>
    </row>
    <row r="22">
      <c r="A22" s="3" t="s">
        <v>185</v>
      </c>
    </row>
    <row r="23">
      <c r="A23" s="3" t="s">
        <v>186</v>
      </c>
      <c r="B23" s="1"/>
    </row>
    <row r="24">
      <c r="A24" s="3" t="s">
        <v>187</v>
      </c>
      <c r="B24" s="1"/>
    </row>
    <row r="25">
      <c r="A25" s="3" t="s">
        <v>188</v>
      </c>
    </row>
    <row r="26">
      <c r="A26" s="3" t="s">
        <v>189</v>
      </c>
      <c r="B26" s="3" t="s">
        <v>8</v>
      </c>
    </row>
    <row r="27">
      <c r="A27" s="3" t="s">
        <v>190</v>
      </c>
    </row>
    <row r="28">
      <c r="A28" s="3" t="s">
        <v>191</v>
      </c>
      <c r="B28" s="1"/>
    </row>
    <row r="29">
      <c r="A29" s="3" t="s">
        <v>192</v>
      </c>
      <c r="B29" s="1"/>
    </row>
    <row r="30">
      <c r="A30" s="3" t="s">
        <v>193</v>
      </c>
    </row>
    <row r="31">
      <c r="A31" s="3" t="s">
        <v>194</v>
      </c>
    </row>
    <row r="32">
      <c r="A32" s="3" t="s">
        <v>195</v>
      </c>
      <c r="B32" s="1"/>
    </row>
    <row r="33">
      <c r="A33" s="3" t="s">
        <v>196</v>
      </c>
    </row>
    <row r="34">
      <c r="A34" s="3" t="s">
        <v>197</v>
      </c>
    </row>
    <row r="35">
      <c r="A35" s="3" t="s">
        <v>198</v>
      </c>
    </row>
    <row r="36">
      <c r="A36" s="3" t="s">
        <v>199</v>
      </c>
    </row>
    <row r="37">
      <c r="A37" s="3" t="s">
        <v>200</v>
      </c>
    </row>
    <row r="38">
      <c r="A38" s="3" t="s">
        <v>201</v>
      </c>
    </row>
    <row r="39">
      <c r="A39" s="3" t="s">
        <v>202</v>
      </c>
    </row>
    <row r="40">
      <c r="A40" s="3" t="s">
        <v>203</v>
      </c>
    </row>
    <row r="41">
      <c r="A41" s="3" t="s">
        <v>204</v>
      </c>
    </row>
    <row r="42">
      <c r="A42" s="3" t="s">
        <v>205</v>
      </c>
    </row>
    <row r="43">
      <c r="A43" s="3" t="s">
        <v>206</v>
      </c>
      <c r="B43" s="3" t="s">
        <v>8</v>
      </c>
    </row>
    <row r="44">
      <c r="A44" s="3" t="s">
        <v>207</v>
      </c>
      <c r="B44" s="1"/>
    </row>
    <row r="45">
      <c r="A45" s="3" t="s">
        <v>208</v>
      </c>
      <c r="B45" s="3" t="s">
        <v>8</v>
      </c>
    </row>
    <row r="46">
      <c r="A46" s="3" t="s">
        <v>209</v>
      </c>
      <c r="B46" s="1"/>
    </row>
    <row r="47">
      <c r="A47" s="3" t="s">
        <v>210</v>
      </c>
      <c r="B47" s="1"/>
    </row>
    <row r="48">
      <c r="A48" s="3" t="s">
        <v>211</v>
      </c>
      <c r="B48" s="1"/>
    </row>
    <row r="49">
      <c r="A49" s="1" t="s">
        <v>212</v>
      </c>
    </row>
    <row r="50">
      <c r="A50" s="3" t="s">
        <v>213</v>
      </c>
      <c r="B50" s="1"/>
    </row>
    <row r="51">
      <c r="A51" s="3" t="s">
        <v>214</v>
      </c>
      <c r="B51" s="1"/>
    </row>
    <row r="52">
      <c r="A52" s="3" t="s">
        <v>215</v>
      </c>
    </row>
    <row r="53">
      <c r="A53" s="3" t="s">
        <v>216</v>
      </c>
    </row>
    <row r="54">
      <c r="A54" s="3" t="s">
        <v>217</v>
      </c>
    </row>
    <row r="55">
      <c r="A55" s="3" t="s">
        <v>218</v>
      </c>
    </row>
    <row r="56">
      <c r="A56" s="3" t="s">
        <v>219</v>
      </c>
    </row>
    <row r="57">
      <c r="A57" s="3" t="s">
        <v>220</v>
      </c>
      <c r="B57" s="1"/>
    </row>
    <row r="58">
      <c r="A58" s="3" t="s">
        <v>221</v>
      </c>
    </row>
    <row r="59">
      <c r="A59" s="3" t="s">
        <v>222</v>
      </c>
      <c r="B59" s="1"/>
    </row>
    <row r="60">
      <c r="A60" s="3" t="s">
        <v>223</v>
      </c>
      <c r="B60" s="1"/>
    </row>
    <row r="61">
      <c r="A61" s="3" t="s">
        <v>224</v>
      </c>
      <c r="B61" s="1"/>
    </row>
    <row r="62">
      <c r="A62" s="3" t="s">
        <v>225</v>
      </c>
      <c r="B62" s="1"/>
    </row>
    <row r="63">
      <c r="A63" s="3" t="s">
        <v>226</v>
      </c>
      <c r="B63" s="1"/>
    </row>
    <row r="64">
      <c r="A64" s="3" t="s">
        <v>227</v>
      </c>
    </row>
    <row r="65">
      <c r="A65" s="3" t="s">
        <v>228</v>
      </c>
      <c r="B65" s="1" t="s">
        <v>8</v>
      </c>
    </row>
    <row r="66">
      <c r="A66" s="3" t="s">
        <v>229</v>
      </c>
    </row>
    <row r="67">
      <c r="A67" s="3" t="s">
        <v>230</v>
      </c>
      <c r="B67" s="1"/>
    </row>
    <row r="68">
      <c r="A68" s="3" t="s">
        <v>231</v>
      </c>
    </row>
    <row r="69">
      <c r="A69" s="3" t="s">
        <v>232</v>
      </c>
    </row>
    <row r="70">
      <c r="A70" s="3" t="s">
        <v>234</v>
      </c>
      <c r="B70" s="1"/>
    </row>
    <row r="71">
      <c r="A71" s="3" t="s">
        <v>236</v>
      </c>
    </row>
    <row r="72">
      <c r="A72" s="3" t="s">
        <v>237</v>
      </c>
    </row>
    <row r="73">
      <c r="A73" s="3" t="s">
        <v>238</v>
      </c>
      <c r="B73" s="1" t="s">
        <v>8</v>
      </c>
    </row>
    <row r="74">
      <c r="A74" s="3" t="s">
        <v>239</v>
      </c>
      <c r="B74" s="3" t="s">
        <v>8</v>
      </c>
    </row>
    <row r="75">
      <c r="A75" s="3" t="s">
        <v>240</v>
      </c>
      <c r="B75" s="1"/>
    </row>
    <row r="76">
      <c r="A76" s="3" t="s">
        <v>241</v>
      </c>
      <c r="B76" s="3" t="s">
        <v>8</v>
      </c>
    </row>
    <row r="77">
      <c r="A77" s="3" t="s">
        <v>243</v>
      </c>
      <c r="B77" s="1"/>
    </row>
    <row r="78">
      <c r="A78" s="3" t="s">
        <v>244</v>
      </c>
    </row>
    <row r="79">
      <c r="A79" s="3" t="s">
        <v>245</v>
      </c>
      <c r="B79" s="1"/>
    </row>
    <row r="80">
      <c r="A80" s="3" t="s">
        <v>246</v>
      </c>
    </row>
    <row r="81">
      <c r="A81" s="3" t="s">
        <v>247</v>
      </c>
      <c r="B81" s="1"/>
    </row>
    <row r="82">
      <c r="A82" s="3" t="s">
        <v>248</v>
      </c>
    </row>
    <row r="83">
      <c r="A83" s="3" t="s">
        <v>249</v>
      </c>
      <c r="B83" s="1"/>
    </row>
    <row r="84">
      <c r="A84" s="3" t="s">
        <v>250</v>
      </c>
      <c r="B84" s="1"/>
    </row>
    <row r="85">
      <c r="A85" s="3" t="s">
        <v>251</v>
      </c>
    </row>
    <row r="86">
      <c r="A86" s="1" t="s">
        <v>252</v>
      </c>
      <c r="B86" s="1"/>
    </row>
    <row r="87">
      <c r="A87" s="1" t="s">
        <v>253</v>
      </c>
      <c r="B87" s="1"/>
    </row>
    <row r="88">
      <c r="A88" s="3" t="s">
        <v>255</v>
      </c>
      <c r="B88" s="1"/>
    </row>
    <row r="89">
      <c r="A89" s="3" t="s">
        <v>256</v>
      </c>
    </row>
    <row r="90">
      <c r="A90" s="3" t="s">
        <v>257</v>
      </c>
    </row>
    <row r="91">
      <c r="A91" s="3" t="s">
        <v>258</v>
      </c>
      <c r="B91" s="1"/>
    </row>
    <row r="92">
      <c r="A92" s="3" t="s">
        <v>259</v>
      </c>
      <c r="B92" s="1"/>
    </row>
    <row r="93">
      <c r="A93" s="1" t="s">
        <v>260</v>
      </c>
      <c r="B93" s="3" t="s">
        <v>8</v>
      </c>
    </row>
    <row r="94">
      <c r="A94" s="1" t="s">
        <v>261</v>
      </c>
    </row>
    <row r="95">
      <c r="A95" s="1" t="s">
        <v>262</v>
      </c>
    </row>
    <row r="96">
      <c r="A96" s="1" t="s">
        <v>263</v>
      </c>
      <c r="B96" s="3" t="s">
        <v>8</v>
      </c>
    </row>
    <row r="97">
      <c r="A97" s="1" t="s">
        <v>264</v>
      </c>
    </row>
    <row r="98">
      <c r="A98" s="1" t="s">
        <v>265</v>
      </c>
    </row>
    <row r="99">
      <c r="A99" s="1" t="s">
        <v>266</v>
      </c>
    </row>
    <row r="100">
      <c r="A100" s="1" t="s">
        <v>267</v>
      </c>
      <c r="B100" s="3" t="s">
        <v>8</v>
      </c>
    </row>
    <row r="101">
      <c r="A101" s="6" t="s">
        <v>268</v>
      </c>
    </row>
    <row r="102">
      <c r="A102" s="1" t="s">
        <v>269</v>
      </c>
    </row>
    <row r="103">
      <c r="A103" s="3" t="s">
        <v>216</v>
      </c>
    </row>
    <row r="104">
      <c r="A104" s="3" t="s">
        <v>271</v>
      </c>
    </row>
    <row r="105">
      <c r="A105" s="3" t="s">
        <v>273</v>
      </c>
    </row>
    <row r="106">
      <c r="A106" s="1" t="s">
        <v>274</v>
      </c>
    </row>
    <row r="107">
      <c r="A107" s="3" t="s">
        <v>275</v>
      </c>
    </row>
    <row r="108">
      <c r="A108" s="3" t="s">
        <v>276</v>
      </c>
    </row>
    <row r="109">
      <c r="A109" s="3" t="s">
        <v>277</v>
      </c>
    </row>
    <row r="110">
      <c r="A110" s="3" t="s">
        <v>278</v>
      </c>
    </row>
    <row r="111">
      <c r="A111" s="3" t="s">
        <v>279</v>
      </c>
    </row>
    <row r="112">
      <c r="A112" s="3" t="s">
        <v>280</v>
      </c>
    </row>
    <row r="113">
      <c r="A113" s="3" t="s">
        <v>281</v>
      </c>
    </row>
  </sheetData>
  <conditionalFormatting sqref="A1:A938">
    <cfRule type="expression" dxfId="0" priority="1">
      <formula>MATCH</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282</v>
      </c>
      <c r="C1" s="1" t="s">
        <v>8</v>
      </c>
      <c r="E1" s="3" t="s">
        <v>284</v>
      </c>
    </row>
    <row r="2">
      <c r="A2" s="11" t="s">
        <v>35</v>
      </c>
    </row>
    <row r="3">
      <c r="A3" s="13" t="s">
        <v>286</v>
      </c>
      <c r="C3" s="1" t="s">
        <v>8</v>
      </c>
    </row>
    <row r="4">
      <c r="A4" s="11" t="s">
        <v>15</v>
      </c>
    </row>
    <row r="5">
      <c r="A5" s="11" t="s">
        <v>288</v>
      </c>
      <c r="C5" s="1" t="s">
        <v>8</v>
      </c>
    </row>
    <row r="6">
      <c r="A6" s="11" t="s">
        <v>289</v>
      </c>
      <c r="C6" s="1" t="s">
        <v>8</v>
      </c>
    </row>
    <row r="7">
      <c r="A7" s="11" t="s">
        <v>290</v>
      </c>
    </row>
    <row r="8">
      <c r="A8" s="11" t="s">
        <v>292</v>
      </c>
    </row>
    <row r="9">
      <c r="A9" s="11" t="s">
        <v>293</v>
      </c>
      <c r="C9" s="1" t="s">
        <v>8</v>
      </c>
    </row>
    <row r="10">
      <c r="A10" s="11" t="s">
        <v>295</v>
      </c>
      <c r="C10" s="1" t="s">
        <v>8</v>
      </c>
    </row>
    <row r="11">
      <c r="A11" s="11" t="s">
        <v>291</v>
      </c>
    </row>
    <row r="12">
      <c r="A12" s="11" t="s">
        <v>300</v>
      </c>
    </row>
    <row r="13">
      <c r="A13" s="16" t="s">
        <v>304</v>
      </c>
    </row>
    <row r="14">
      <c r="A14" s="11" t="s">
        <v>308</v>
      </c>
      <c r="C14" s="1" t="s">
        <v>8</v>
      </c>
    </row>
    <row r="15">
      <c r="A15" s="11" t="s">
        <v>310</v>
      </c>
    </row>
    <row r="16">
      <c r="A16" s="11" t="s">
        <v>39</v>
      </c>
      <c r="C16" s="1" t="s">
        <v>8</v>
      </c>
    </row>
    <row r="17">
      <c r="A17" s="11" t="s">
        <v>313</v>
      </c>
    </row>
    <row r="18">
      <c r="A18" s="11" t="s">
        <v>315</v>
      </c>
      <c r="C18" s="1" t="s">
        <v>8</v>
      </c>
    </row>
    <row r="19" ht="12.75" customHeight="1">
      <c r="A19" s="11" t="s">
        <v>317</v>
      </c>
    </row>
    <row r="20">
      <c r="A20" s="11" t="s">
        <v>318</v>
      </c>
    </row>
    <row r="21">
      <c r="A21" s="16" t="s">
        <v>320</v>
      </c>
    </row>
    <row r="22">
      <c r="A22" s="11" t="s">
        <v>322</v>
      </c>
    </row>
    <row r="23">
      <c r="A23" s="11" t="s">
        <v>325</v>
      </c>
    </row>
    <row r="24">
      <c r="A24" s="11" t="s">
        <v>327</v>
      </c>
      <c r="C24" s="1" t="s">
        <v>8</v>
      </c>
    </row>
    <row r="25">
      <c r="A25" s="11" t="s">
        <v>329</v>
      </c>
      <c r="C25" s="1" t="s">
        <v>8</v>
      </c>
    </row>
    <row r="26">
      <c r="A26" s="11" t="s">
        <v>332</v>
      </c>
    </row>
    <row r="27">
      <c r="A27" s="11" t="s">
        <v>334</v>
      </c>
    </row>
    <row r="28">
      <c r="A28" s="11" t="s">
        <v>336</v>
      </c>
    </row>
    <row r="29">
      <c r="A29" s="11" t="s">
        <v>337</v>
      </c>
    </row>
    <row r="30">
      <c r="A30" s="11" t="s">
        <v>339</v>
      </c>
    </row>
    <row r="31">
      <c r="A31" s="11" t="s">
        <v>340</v>
      </c>
    </row>
    <row r="32">
      <c r="A32" s="11" t="s">
        <v>342</v>
      </c>
    </row>
    <row r="33">
      <c r="A33" s="19" t="s">
        <v>344</v>
      </c>
    </row>
    <row r="34">
      <c r="A34" s="19" t="s">
        <v>241</v>
      </c>
    </row>
    <row r="35">
      <c r="A35" s="11" t="s">
        <v>348</v>
      </c>
      <c r="C35" s="1" t="s">
        <v>8</v>
      </c>
    </row>
    <row r="36">
      <c r="A36" s="19" t="s">
        <v>350</v>
      </c>
      <c r="C36" s="1" t="s">
        <v>8</v>
      </c>
    </row>
    <row r="37">
      <c r="A37" s="19" t="s">
        <v>352</v>
      </c>
    </row>
    <row r="38">
      <c r="A38" s="19" t="s">
        <v>353</v>
      </c>
    </row>
    <row r="39">
      <c r="A39" s="19" t="s">
        <v>355</v>
      </c>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285</v>
      </c>
      <c r="C1" s="14" t="s">
        <v>287</v>
      </c>
      <c r="G1" s="3" t="s">
        <v>2</v>
      </c>
    </row>
    <row r="2">
      <c r="A2" s="12" t="s">
        <v>291</v>
      </c>
      <c r="C2" s="1" t="s">
        <v>8</v>
      </c>
      <c r="G2" s="3" t="s">
        <v>294</v>
      </c>
    </row>
    <row r="3">
      <c r="A3" s="12" t="s">
        <v>241</v>
      </c>
      <c r="G3" s="3" t="s">
        <v>296</v>
      </c>
    </row>
    <row r="4">
      <c r="A4" s="12" t="s">
        <v>297</v>
      </c>
      <c r="C4" s="1" t="s">
        <v>8</v>
      </c>
      <c r="G4" s="3" t="s">
        <v>298</v>
      </c>
    </row>
    <row r="5">
      <c r="A5" s="12" t="s">
        <v>299</v>
      </c>
      <c r="C5" s="1" t="s">
        <v>8</v>
      </c>
      <c r="G5" s="3" t="s">
        <v>301</v>
      </c>
    </row>
    <row r="6">
      <c r="A6" s="12" t="s">
        <v>302</v>
      </c>
      <c r="G6" s="3" t="s">
        <v>303</v>
      </c>
    </row>
    <row r="7">
      <c r="A7" s="12" t="s">
        <v>305</v>
      </c>
    </row>
    <row r="8">
      <c r="A8" s="12" t="s">
        <v>306</v>
      </c>
    </row>
    <row r="9">
      <c r="A9" s="12" t="s">
        <v>307</v>
      </c>
    </row>
    <row r="10">
      <c r="A10" s="12" t="s">
        <v>309</v>
      </c>
    </row>
    <row r="11">
      <c r="A11" s="12" t="s">
        <v>311</v>
      </c>
    </row>
    <row r="12">
      <c r="A12" s="12" t="s">
        <v>312</v>
      </c>
    </row>
    <row r="13">
      <c r="A13" s="12" t="s">
        <v>285</v>
      </c>
    </row>
    <row r="14">
      <c r="A14" s="12" t="s">
        <v>314</v>
      </c>
    </row>
    <row r="15">
      <c r="A15" s="17" t="s">
        <v>316</v>
      </c>
    </row>
    <row r="16">
      <c r="A16" s="17" t="s">
        <v>319</v>
      </c>
    </row>
    <row r="17">
      <c r="A17" s="17" t="s">
        <v>321</v>
      </c>
      <c r="C17" s="3" t="s">
        <v>8</v>
      </c>
    </row>
    <row r="18">
      <c r="A18" s="17" t="s">
        <v>324</v>
      </c>
    </row>
    <row r="19">
      <c r="A19" s="12" t="s">
        <v>326</v>
      </c>
    </row>
    <row r="20">
      <c r="A20" s="12" t="s">
        <v>328</v>
      </c>
      <c r="C20" s="3" t="s">
        <v>8</v>
      </c>
    </row>
    <row r="21">
      <c r="A21" s="12" t="s">
        <v>330</v>
      </c>
    </row>
    <row r="22">
      <c r="A22" s="12" t="s">
        <v>331</v>
      </c>
    </row>
    <row r="23">
      <c r="A23" s="12" t="s">
        <v>333</v>
      </c>
    </row>
    <row r="24">
      <c r="A24" s="12" t="s">
        <v>335</v>
      </c>
    </row>
    <row r="25">
      <c r="A25" s="17" t="s">
        <v>286</v>
      </c>
    </row>
    <row r="26">
      <c r="A26" s="17" t="s">
        <v>338</v>
      </c>
      <c r="C26" s="3" t="s">
        <v>8</v>
      </c>
    </row>
    <row r="27">
      <c r="A27" s="18" t="s">
        <v>341</v>
      </c>
      <c r="C27" s="3" t="s">
        <v>8</v>
      </c>
    </row>
    <row r="28">
      <c r="A28" s="17" t="s">
        <v>343</v>
      </c>
      <c r="C28" s="3" t="s">
        <v>8</v>
      </c>
    </row>
    <row r="29">
      <c r="A29" s="17" t="s">
        <v>345</v>
      </c>
    </row>
    <row r="30">
      <c r="A30" s="12" t="s">
        <v>346</v>
      </c>
      <c r="C30" s="3"/>
    </row>
    <row r="31">
      <c r="A31" s="12" t="s">
        <v>347</v>
      </c>
      <c r="C31" s="3" t="s">
        <v>287</v>
      </c>
    </row>
    <row r="32">
      <c r="A32" s="12" t="s">
        <v>349</v>
      </c>
    </row>
    <row r="33">
      <c r="A33" s="17" t="s">
        <v>351</v>
      </c>
    </row>
    <row r="34">
      <c r="A34" s="17" t="s">
        <v>354</v>
      </c>
    </row>
    <row r="35">
      <c r="A35" s="17" t="s">
        <v>356</v>
      </c>
      <c r="C35" s="3" t="s">
        <v>287</v>
      </c>
    </row>
    <row r="36">
      <c r="A36" s="12" t="s">
        <v>357</v>
      </c>
    </row>
    <row r="37">
      <c r="A37" s="12" t="s">
        <v>358</v>
      </c>
    </row>
    <row r="38">
      <c r="A38" s="3" t="s">
        <v>359</v>
      </c>
    </row>
    <row r="39">
      <c r="A39" s="3" t="s">
        <v>360</v>
      </c>
      <c r="C39" s="3" t="s">
        <v>287</v>
      </c>
    </row>
    <row r="40">
      <c r="A40" s="12" t="s">
        <v>362</v>
      </c>
    </row>
    <row r="41">
      <c r="A41" s="12" t="s">
        <v>363</v>
      </c>
    </row>
    <row r="42">
      <c r="A42" s="21"/>
    </row>
    <row r="43">
      <c r="A43" s="21"/>
    </row>
    <row r="44">
      <c r="A44" s="21"/>
    </row>
    <row r="45">
      <c r="A45" s="21"/>
    </row>
    <row r="46">
      <c r="A46" s="21"/>
    </row>
    <row r="47">
      <c r="A47" s="21"/>
    </row>
    <row r="48">
      <c r="A48" s="21"/>
    </row>
    <row r="49">
      <c r="A49" s="21"/>
    </row>
    <row r="50">
      <c r="A50" s="21"/>
    </row>
    <row r="51">
      <c r="A51" s="21"/>
    </row>
    <row r="52">
      <c r="A52" s="21"/>
    </row>
    <row r="53">
      <c r="A53" s="21"/>
    </row>
    <row r="54">
      <c r="A54" s="21"/>
    </row>
    <row r="55">
      <c r="A55" s="21"/>
    </row>
    <row r="56">
      <c r="A56" s="21"/>
    </row>
    <row r="57">
      <c r="A57" s="21"/>
    </row>
    <row r="58">
      <c r="A58" s="21"/>
    </row>
    <row r="59">
      <c r="A59" s="21"/>
    </row>
    <row r="60">
      <c r="A60" s="21"/>
    </row>
    <row r="61">
      <c r="A61" s="21"/>
    </row>
    <row r="62">
      <c r="A62" s="21"/>
    </row>
    <row r="63">
      <c r="A63" s="21"/>
    </row>
    <row r="64">
      <c r="A64" s="21"/>
    </row>
    <row r="65">
      <c r="A65" s="21"/>
    </row>
    <row r="66">
      <c r="A66" s="21"/>
    </row>
    <row r="67">
      <c r="A67" s="21"/>
    </row>
    <row r="68">
      <c r="A68" s="21"/>
    </row>
    <row r="69">
      <c r="A69" s="21"/>
    </row>
    <row r="70">
      <c r="A70" s="21"/>
    </row>
    <row r="71">
      <c r="A71" s="21"/>
    </row>
    <row r="72">
      <c r="A72" s="21"/>
    </row>
    <row r="73">
      <c r="A73" s="21"/>
    </row>
    <row r="74">
      <c r="A74" s="21"/>
    </row>
    <row r="75">
      <c r="A75" s="21"/>
    </row>
    <row r="76">
      <c r="A76" s="21"/>
    </row>
    <row r="77">
      <c r="A77" s="21"/>
    </row>
    <row r="78">
      <c r="A78" s="21"/>
    </row>
    <row r="79">
      <c r="A79" s="21"/>
    </row>
    <row r="80">
      <c r="A80" s="21"/>
    </row>
    <row r="81">
      <c r="A81" s="21"/>
    </row>
    <row r="82">
      <c r="A82" s="21"/>
    </row>
    <row r="83">
      <c r="A83" s="21"/>
    </row>
    <row r="84">
      <c r="A84" s="21"/>
    </row>
    <row r="85">
      <c r="A85" s="21"/>
    </row>
    <row r="86">
      <c r="A86" s="21"/>
    </row>
    <row r="87">
      <c r="A87" s="21"/>
    </row>
    <row r="88">
      <c r="A88" s="21"/>
    </row>
    <row r="89">
      <c r="A89" s="21"/>
    </row>
    <row r="90">
      <c r="A90" s="21"/>
    </row>
    <row r="91">
      <c r="A91" s="21"/>
    </row>
    <row r="92">
      <c r="A92" s="21"/>
    </row>
    <row r="93">
      <c r="A93" s="21"/>
    </row>
    <row r="94">
      <c r="A94" s="21"/>
    </row>
    <row r="95">
      <c r="A95" s="21"/>
    </row>
    <row r="96">
      <c r="A96" s="21"/>
    </row>
    <row r="97">
      <c r="A97" s="21"/>
    </row>
    <row r="98">
      <c r="A98" s="21"/>
    </row>
    <row r="99">
      <c r="A99" s="21"/>
    </row>
    <row r="100">
      <c r="A100" s="21"/>
    </row>
    <row r="101">
      <c r="A101" s="21"/>
    </row>
    <row r="102">
      <c r="A102" s="21"/>
    </row>
    <row r="103">
      <c r="A103" s="21"/>
    </row>
    <row r="104">
      <c r="A104" s="21"/>
    </row>
    <row r="105">
      <c r="A105" s="21"/>
    </row>
    <row r="106">
      <c r="A106" s="21"/>
    </row>
    <row r="107">
      <c r="A107" s="21"/>
    </row>
    <row r="108">
      <c r="A108" s="21"/>
    </row>
    <row r="109">
      <c r="A109" s="21"/>
    </row>
    <row r="110">
      <c r="A110" s="21"/>
    </row>
    <row r="111">
      <c r="A111" s="21"/>
    </row>
    <row r="112">
      <c r="A112" s="21"/>
    </row>
    <row r="113">
      <c r="A113" s="21"/>
    </row>
    <row r="114">
      <c r="A114" s="21"/>
    </row>
    <row r="115">
      <c r="A115" s="21"/>
    </row>
    <row r="116">
      <c r="A116" s="21"/>
    </row>
    <row r="117">
      <c r="A117" s="21"/>
    </row>
    <row r="118">
      <c r="A118" s="21"/>
    </row>
    <row r="119">
      <c r="A119" s="21"/>
    </row>
    <row r="120">
      <c r="A120" s="21"/>
    </row>
    <row r="121">
      <c r="A121" s="21"/>
    </row>
    <row r="122">
      <c r="A122" s="21"/>
    </row>
    <row r="123">
      <c r="A123" s="21"/>
    </row>
    <row r="124">
      <c r="A124" s="21"/>
    </row>
    <row r="125">
      <c r="A125" s="21"/>
    </row>
    <row r="126">
      <c r="A126" s="21"/>
    </row>
    <row r="127">
      <c r="A127" s="21"/>
    </row>
    <row r="128">
      <c r="A128" s="21"/>
    </row>
    <row r="129">
      <c r="A129" s="21"/>
    </row>
    <row r="130">
      <c r="A130" s="21"/>
    </row>
    <row r="131">
      <c r="A131" s="21"/>
    </row>
    <row r="132">
      <c r="A132" s="21"/>
    </row>
    <row r="133">
      <c r="A133" s="21"/>
    </row>
    <row r="134">
      <c r="A134" s="21"/>
    </row>
    <row r="135">
      <c r="A135" s="21"/>
    </row>
    <row r="136">
      <c r="A136" s="21"/>
    </row>
    <row r="137">
      <c r="A137" s="21"/>
    </row>
    <row r="138">
      <c r="A138" s="21"/>
    </row>
    <row r="139">
      <c r="A139" s="21"/>
    </row>
    <row r="140">
      <c r="A140" s="21"/>
    </row>
    <row r="141">
      <c r="A141" s="21"/>
    </row>
    <row r="142">
      <c r="A142" s="21"/>
    </row>
    <row r="143">
      <c r="A143" s="21"/>
    </row>
    <row r="144">
      <c r="A144" s="21"/>
    </row>
    <row r="145">
      <c r="A145" s="21"/>
    </row>
    <row r="146">
      <c r="A146" s="21"/>
    </row>
    <row r="147">
      <c r="A147" s="21"/>
    </row>
    <row r="148">
      <c r="A148" s="21"/>
    </row>
    <row r="149">
      <c r="A149" s="21"/>
    </row>
    <row r="150">
      <c r="A150" s="21"/>
    </row>
    <row r="151">
      <c r="A151" s="21"/>
    </row>
    <row r="152">
      <c r="A152" s="21"/>
    </row>
    <row r="153">
      <c r="A153" s="21"/>
    </row>
    <row r="154">
      <c r="A154" s="21"/>
    </row>
    <row r="155">
      <c r="A155" s="21"/>
    </row>
    <row r="156">
      <c r="A156" s="21"/>
    </row>
    <row r="157">
      <c r="A157" s="21"/>
    </row>
    <row r="158">
      <c r="A158" s="21"/>
    </row>
    <row r="159">
      <c r="A159" s="21"/>
    </row>
    <row r="160">
      <c r="A160" s="21"/>
    </row>
    <row r="161">
      <c r="A161" s="21"/>
    </row>
    <row r="162">
      <c r="A162" s="21"/>
    </row>
    <row r="163">
      <c r="A163" s="21"/>
    </row>
    <row r="164">
      <c r="A164" s="21"/>
    </row>
    <row r="165">
      <c r="A165" s="21"/>
    </row>
    <row r="166">
      <c r="A166" s="21"/>
    </row>
    <row r="167">
      <c r="A167" s="21"/>
    </row>
    <row r="168">
      <c r="A168" s="21"/>
    </row>
    <row r="169">
      <c r="A169" s="21"/>
    </row>
    <row r="170">
      <c r="A170" s="21"/>
    </row>
    <row r="171">
      <c r="A171" s="21"/>
    </row>
    <row r="172">
      <c r="A172" s="21"/>
    </row>
    <row r="173">
      <c r="A173" s="21"/>
    </row>
    <row r="174">
      <c r="A174" s="21"/>
    </row>
    <row r="175">
      <c r="A175" s="21"/>
    </row>
    <row r="176">
      <c r="A176" s="21"/>
    </row>
    <row r="177">
      <c r="A177" s="21"/>
    </row>
    <row r="178">
      <c r="A178" s="21"/>
    </row>
    <row r="179">
      <c r="A179" s="21"/>
    </row>
    <row r="180">
      <c r="A180" s="21"/>
    </row>
    <row r="181">
      <c r="A181" s="21"/>
    </row>
    <row r="182">
      <c r="A182" s="21"/>
    </row>
    <row r="183">
      <c r="A183" s="21"/>
    </row>
    <row r="184">
      <c r="A184" s="21"/>
    </row>
    <row r="185">
      <c r="A185" s="21"/>
    </row>
    <row r="186">
      <c r="A186" s="21"/>
    </row>
    <row r="187">
      <c r="A187" s="21"/>
    </row>
    <row r="188">
      <c r="A188" s="21"/>
    </row>
    <row r="189">
      <c r="A189" s="21"/>
    </row>
    <row r="190">
      <c r="A190" s="21"/>
    </row>
    <row r="191">
      <c r="A191" s="21"/>
    </row>
    <row r="192">
      <c r="A192" s="21"/>
    </row>
    <row r="193">
      <c r="A193" s="21"/>
    </row>
    <row r="194">
      <c r="A194" s="21"/>
    </row>
    <row r="195">
      <c r="A195" s="21"/>
    </row>
    <row r="196">
      <c r="A196" s="21"/>
    </row>
    <row r="197">
      <c r="A197" s="21"/>
    </row>
    <row r="198">
      <c r="A198" s="21"/>
    </row>
    <row r="199">
      <c r="A199" s="21"/>
    </row>
    <row r="200">
      <c r="A200" s="21"/>
    </row>
    <row r="201">
      <c r="A201" s="21"/>
    </row>
    <row r="202">
      <c r="A202" s="21"/>
    </row>
    <row r="203">
      <c r="A203" s="21"/>
    </row>
    <row r="204">
      <c r="A204" s="21"/>
    </row>
    <row r="205">
      <c r="A205" s="21"/>
    </row>
    <row r="206">
      <c r="A206" s="21"/>
    </row>
    <row r="207">
      <c r="A207" s="21"/>
    </row>
    <row r="208">
      <c r="A208" s="21"/>
    </row>
    <row r="209">
      <c r="A209" s="21"/>
    </row>
    <row r="210">
      <c r="A210" s="21"/>
    </row>
    <row r="211">
      <c r="A211" s="21"/>
    </row>
    <row r="212">
      <c r="A212" s="21"/>
    </row>
    <row r="213">
      <c r="A213" s="21"/>
    </row>
    <row r="214">
      <c r="A214" s="21"/>
    </row>
    <row r="215">
      <c r="A215" s="21"/>
    </row>
    <row r="216">
      <c r="A216" s="21"/>
    </row>
    <row r="217">
      <c r="A217" s="21"/>
    </row>
    <row r="218">
      <c r="A218" s="21"/>
    </row>
    <row r="219">
      <c r="A219" s="21"/>
    </row>
    <row r="220">
      <c r="A220" s="21"/>
    </row>
    <row r="221">
      <c r="A221" s="21"/>
    </row>
    <row r="222">
      <c r="A222" s="21"/>
    </row>
    <row r="223">
      <c r="A223" s="21"/>
    </row>
    <row r="224">
      <c r="A224" s="21"/>
    </row>
    <row r="225">
      <c r="A225" s="21"/>
    </row>
    <row r="226">
      <c r="A226" s="21"/>
    </row>
    <row r="227">
      <c r="A227" s="21"/>
    </row>
    <row r="228">
      <c r="A228" s="21"/>
    </row>
    <row r="229">
      <c r="A229" s="21"/>
    </row>
    <row r="230">
      <c r="A230" s="21"/>
    </row>
    <row r="231">
      <c r="A231" s="21"/>
    </row>
    <row r="232">
      <c r="A232" s="21"/>
    </row>
    <row r="233">
      <c r="A233" s="21"/>
    </row>
    <row r="234">
      <c r="A234" s="21"/>
    </row>
    <row r="235">
      <c r="A235" s="21"/>
    </row>
    <row r="236">
      <c r="A236" s="21"/>
    </row>
    <row r="237">
      <c r="A237" s="21"/>
    </row>
    <row r="238">
      <c r="A238" s="21"/>
    </row>
    <row r="239">
      <c r="A239" s="21"/>
    </row>
    <row r="240">
      <c r="A240" s="21"/>
    </row>
    <row r="241">
      <c r="A241" s="21"/>
    </row>
    <row r="242">
      <c r="A242" s="21"/>
    </row>
    <row r="243">
      <c r="A243" s="21"/>
    </row>
    <row r="244">
      <c r="A244" s="21"/>
    </row>
    <row r="245">
      <c r="A245" s="21"/>
    </row>
    <row r="246">
      <c r="A246" s="21"/>
    </row>
    <row r="247">
      <c r="A247" s="21"/>
    </row>
    <row r="248">
      <c r="A248" s="21"/>
    </row>
    <row r="249">
      <c r="A249" s="21"/>
    </row>
    <row r="250">
      <c r="A250" s="21"/>
    </row>
    <row r="251">
      <c r="A251" s="21"/>
    </row>
    <row r="252">
      <c r="A252" s="21"/>
    </row>
    <row r="253">
      <c r="A253" s="21"/>
    </row>
    <row r="254">
      <c r="A254" s="21"/>
    </row>
    <row r="255">
      <c r="A255" s="21"/>
    </row>
    <row r="256">
      <c r="A256" s="21"/>
    </row>
    <row r="257">
      <c r="A257" s="21"/>
    </row>
    <row r="258">
      <c r="A258" s="21"/>
    </row>
    <row r="259">
      <c r="A259" s="21"/>
    </row>
    <row r="260">
      <c r="A260" s="21"/>
    </row>
    <row r="261">
      <c r="A261" s="21"/>
    </row>
    <row r="262">
      <c r="A262" s="21"/>
    </row>
    <row r="263">
      <c r="A263" s="21"/>
    </row>
    <row r="264">
      <c r="A264" s="21"/>
    </row>
    <row r="265">
      <c r="A265" s="21"/>
    </row>
    <row r="266">
      <c r="A266" s="21"/>
    </row>
    <row r="267">
      <c r="A267" s="21"/>
    </row>
    <row r="268">
      <c r="A268" s="21"/>
    </row>
    <row r="269">
      <c r="A269" s="21"/>
    </row>
    <row r="270">
      <c r="A270" s="21"/>
    </row>
    <row r="271">
      <c r="A271" s="21"/>
    </row>
    <row r="272">
      <c r="A272" s="21"/>
    </row>
    <row r="273">
      <c r="A273" s="21"/>
    </row>
    <row r="274">
      <c r="A274" s="21"/>
    </row>
    <row r="275">
      <c r="A275" s="21"/>
    </row>
    <row r="276">
      <c r="A276" s="21"/>
    </row>
    <row r="277">
      <c r="A277" s="21"/>
    </row>
    <row r="278">
      <c r="A278" s="21"/>
    </row>
    <row r="279">
      <c r="A279" s="21"/>
    </row>
    <row r="280">
      <c r="A280" s="21"/>
    </row>
    <row r="281">
      <c r="A281" s="21"/>
    </row>
    <row r="282">
      <c r="A282" s="21"/>
    </row>
    <row r="283">
      <c r="A283" s="21"/>
    </row>
    <row r="284">
      <c r="A284" s="21"/>
    </row>
    <row r="285">
      <c r="A285" s="21"/>
    </row>
    <row r="286">
      <c r="A286" s="21"/>
    </row>
    <row r="287">
      <c r="A287" s="21"/>
    </row>
    <row r="288">
      <c r="A288" s="21"/>
    </row>
    <row r="289">
      <c r="A289" s="21"/>
    </row>
    <row r="290">
      <c r="A290" s="21"/>
    </row>
    <row r="291">
      <c r="A291" s="21"/>
    </row>
    <row r="292">
      <c r="A292" s="21"/>
    </row>
    <row r="293">
      <c r="A293" s="21"/>
    </row>
    <row r="294">
      <c r="A294" s="21"/>
    </row>
    <row r="295">
      <c r="A295" s="21"/>
    </row>
    <row r="296">
      <c r="A296" s="21"/>
    </row>
    <row r="297">
      <c r="A297" s="21"/>
    </row>
    <row r="298">
      <c r="A298" s="21"/>
    </row>
    <row r="299">
      <c r="A299" s="21"/>
    </row>
    <row r="300">
      <c r="A300" s="21"/>
    </row>
    <row r="301">
      <c r="A301" s="21"/>
    </row>
    <row r="302">
      <c r="A302" s="21"/>
    </row>
    <row r="303">
      <c r="A303" s="21"/>
    </row>
    <row r="304">
      <c r="A304" s="21"/>
    </row>
    <row r="305">
      <c r="A305" s="21"/>
    </row>
    <row r="306">
      <c r="A306" s="21"/>
    </row>
    <row r="307">
      <c r="A307" s="21"/>
    </row>
    <row r="308">
      <c r="A308" s="21"/>
    </row>
    <row r="309">
      <c r="A309" s="21"/>
    </row>
    <row r="310">
      <c r="A310" s="21"/>
    </row>
    <row r="311">
      <c r="A311" s="21"/>
    </row>
    <row r="312">
      <c r="A312" s="21"/>
    </row>
    <row r="313">
      <c r="A313" s="21"/>
    </row>
    <row r="314">
      <c r="A314" s="21"/>
    </row>
    <row r="315">
      <c r="A315" s="21"/>
    </row>
    <row r="316">
      <c r="A316" s="21"/>
    </row>
    <row r="317">
      <c r="A317" s="21"/>
    </row>
    <row r="318">
      <c r="A318" s="21"/>
    </row>
    <row r="319">
      <c r="A319" s="21"/>
    </row>
    <row r="320">
      <c r="A320" s="21"/>
    </row>
    <row r="321">
      <c r="A321" s="21"/>
    </row>
    <row r="322">
      <c r="A322" s="21"/>
    </row>
    <row r="323">
      <c r="A323" s="21"/>
    </row>
    <row r="324">
      <c r="A324" s="21"/>
    </row>
    <row r="325">
      <c r="A325" s="21"/>
    </row>
    <row r="326">
      <c r="A326" s="21"/>
    </row>
    <row r="327">
      <c r="A327" s="21"/>
    </row>
    <row r="328">
      <c r="A328" s="21"/>
    </row>
    <row r="329">
      <c r="A329" s="21"/>
    </row>
    <row r="330">
      <c r="A330" s="21"/>
    </row>
    <row r="331">
      <c r="A331" s="21"/>
    </row>
    <row r="332">
      <c r="A332" s="21"/>
    </row>
    <row r="333">
      <c r="A333" s="21"/>
    </row>
    <row r="334">
      <c r="A334" s="21"/>
    </row>
    <row r="335">
      <c r="A335" s="21"/>
    </row>
    <row r="336">
      <c r="A336" s="21"/>
    </row>
    <row r="337">
      <c r="A337" s="21"/>
    </row>
    <row r="338">
      <c r="A338" s="21"/>
    </row>
    <row r="339">
      <c r="A339" s="21"/>
    </row>
    <row r="340">
      <c r="A340" s="21"/>
    </row>
    <row r="341">
      <c r="A341" s="21"/>
    </row>
    <row r="342">
      <c r="A342" s="21"/>
    </row>
    <row r="343">
      <c r="A343" s="21"/>
    </row>
    <row r="344">
      <c r="A344" s="21"/>
    </row>
    <row r="345">
      <c r="A345" s="21"/>
    </row>
    <row r="346">
      <c r="A346" s="21"/>
    </row>
    <row r="347">
      <c r="A347" s="21"/>
    </row>
    <row r="348">
      <c r="A348" s="21"/>
    </row>
    <row r="349">
      <c r="A349" s="21"/>
    </row>
    <row r="350">
      <c r="A350" s="21"/>
    </row>
    <row r="351">
      <c r="A351" s="21"/>
    </row>
    <row r="352">
      <c r="A352" s="21"/>
    </row>
    <row r="353">
      <c r="A353" s="21"/>
    </row>
    <row r="354">
      <c r="A354" s="21"/>
    </row>
    <row r="355">
      <c r="A355" s="21"/>
    </row>
    <row r="356">
      <c r="A356" s="21"/>
    </row>
    <row r="357">
      <c r="A357" s="21"/>
    </row>
    <row r="358">
      <c r="A358" s="21"/>
    </row>
    <row r="359">
      <c r="A359" s="21"/>
    </row>
    <row r="360">
      <c r="A360" s="21"/>
    </row>
    <row r="361">
      <c r="A361" s="21"/>
    </row>
    <row r="362">
      <c r="A362" s="21"/>
    </row>
    <row r="363">
      <c r="A363" s="21"/>
    </row>
    <row r="364">
      <c r="A364" s="21"/>
    </row>
    <row r="365">
      <c r="A365" s="21"/>
    </row>
    <row r="366">
      <c r="A366" s="21"/>
    </row>
    <row r="367">
      <c r="A367" s="21"/>
    </row>
    <row r="368">
      <c r="A368" s="21"/>
    </row>
    <row r="369">
      <c r="A369" s="21"/>
    </row>
    <row r="370">
      <c r="A370" s="21"/>
    </row>
    <row r="371">
      <c r="A371" s="21"/>
    </row>
    <row r="372">
      <c r="A372" s="21"/>
    </row>
    <row r="373">
      <c r="A373" s="21"/>
    </row>
    <row r="374">
      <c r="A374" s="21"/>
    </row>
    <row r="375">
      <c r="A375" s="21"/>
    </row>
    <row r="376">
      <c r="A376" s="21"/>
    </row>
    <row r="377">
      <c r="A377" s="21"/>
    </row>
    <row r="378">
      <c r="A378" s="21"/>
    </row>
    <row r="379">
      <c r="A379" s="21"/>
    </row>
    <row r="380">
      <c r="A380" s="21"/>
    </row>
    <row r="381">
      <c r="A381" s="21"/>
    </row>
    <row r="382">
      <c r="A382" s="21"/>
    </row>
    <row r="383">
      <c r="A383" s="21"/>
    </row>
    <row r="384">
      <c r="A384" s="21"/>
    </row>
    <row r="385">
      <c r="A385" s="21"/>
    </row>
    <row r="386">
      <c r="A386" s="21"/>
    </row>
    <row r="387">
      <c r="A387" s="21"/>
    </row>
    <row r="388">
      <c r="A388" s="21"/>
    </row>
    <row r="389">
      <c r="A389" s="21"/>
    </row>
    <row r="390">
      <c r="A390" s="21"/>
    </row>
    <row r="391">
      <c r="A391" s="21"/>
    </row>
    <row r="392">
      <c r="A392" s="21"/>
    </row>
    <row r="393">
      <c r="A393" s="21"/>
    </row>
    <row r="394">
      <c r="A394" s="21"/>
    </row>
    <row r="395">
      <c r="A395" s="21"/>
    </row>
    <row r="396">
      <c r="A396" s="21"/>
    </row>
    <row r="397">
      <c r="A397" s="21"/>
    </row>
    <row r="398">
      <c r="A398" s="21"/>
    </row>
    <row r="399">
      <c r="A399" s="21"/>
    </row>
    <row r="400">
      <c r="A400" s="21"/>
    </row>
    <row r="401">
      <c r="A401" s="21"/>
    </row>
    <row r="402">
      <c r="A402" s="21"/>
    </row>
    <row r="403">
      <c r="A403" s="21"/>
    </row>
    <row r="404">
      <c r="A404" s="21"/>
    </row>
    <row r="405">
      <c r="A405" s="21"/>
    </row>
    <row r="406">
      <c r="A406" s="21"/>
    </row>
    <row r="407">
      <c r="A407" s="21"/>
    </row>
    <row r="408">
      <c r="A408" s="21"/>
    </row>
    <row r="409">
      <c r="A409" s="21"/>
    </row>
    <row r="410">
      <c r="A410" s="21"/>
    </row>
    <row r="411">
      <c r="A411" s="21"/>
    </row>
    <row r="412">
      <c r="A412" s="21"/>
    </row>
    <row r="413">
      <c r="A413" s="21"/>
    </row>
    <row r="414">
      <c r="A414" s="21"/>
    </row>
    <row r="415">
      <c r="A415" s="21"/>
    </row>
    <row r="416">
      <c r="A416" s="21"/>
    </row>
    <row r="417">
      <c r="A417" s="21"/>
    </row>
    <row r="418">
      <c r="A418" s="21"/>
    </row>
    <row r="419">
      <c r="A419" s="21"/>
    </row>
    <row r="420">
      <c r="A420" s="21"/>
    </row>
    <row r="421">
      <c r="A421" s="21"/>
    </row>
    <row r="422">
      <c r="A422" s="21"/>
    </row>
    <row r="423">
      <c r="A423" s="21"/>
    </row>
    <row r="424">
      <c r="A424" s="21"/>
    </row>
    <row r="425">
      <c r="A425" s="21"/>
    </row>
    <row r="426">
      <c r="A426" s="21"/>
    </row>
    <row r="427">
      <c r="A427" s="21"/>
    </row>
    <row r="428">
      <c r="A428" s="21"/>
    </row>
    <row r="429">
      <c r="A429" s="21"/>
    </row>
    <row r="430">
      <c r="A430" s="21"/>
    </row>
    <row r="431">
      <c r="A431" s="21"/>
    </row>
    <row r="432">
      <c r="A432" s="21"/>
    </row>
    <row r="433">
      <c r="A433" s="21"/>
    </row>
    <row r="434">
      <c r="A434" s="21"/>
    </row>
    <row r="435">
      <c r="A435" s="21"/>
    </row>
    <row r="436">
      <c r="A436" s="21"/>
    </row>
    <row r="437">
      <c r="A437" s="21"/>
    </row>
    <row r="438">
      <c r="A438" s="21"/>
    </row>
    <row r="439">
      <c r="A439" s="21"/>
    </row>
    <row r="440">
      <c r="A440" s="21"/>
    </row>
    <row r="441">
      <c r="A441" s="21"/>
    </row>
    <row r="442">
      <c r="A442" s="21"/>
    </row>
    <row r="443">
      <c r="A443" s="21"/>
    </row>
    <row r="444">
      <c r="A444" s="21"/>
    </row>
    <row r="445">
      <c r="A445" s="21"/>
    </row>
    <row r="446">
      <c r="A446" s="21"/>
    </row>
    <row r="447">
      <c r="A447" s="21"/>
    </row>
    <row r="448">
      <c r="A448" s="21"/>
    </row>
    <row r="449">
      <c r="A449" s="21"/>
    </row>
    <row r="450">
      <c r="A450" s="21"/>
    </row>
    <row r="451">
      <c r="A451" s="21"/>
    </row>
    <row r="452">
      <c r="A452" s="21"/>
    </row>
    <row r="453">
      <c r="A453" s="21"/>
    </row>
    <row r="454">
      <c r="A454" s="21"/>
    </row>
    <row r="455">
      <c r="A455" s="21"/>
    </row>
    <row r="456">
      <c r="A456" s="21"/>
    </row>
    <row r="457">
      <c r="A457" s="21"/>
    </row>
    <row r="458">
      <c r="A458" s="21"/>
    </row>
    <row r="459">
      <c r="A459" s="21"/>
    </row>
    <row r="460">
      <c r="A460" s="21"/>
    </row>
    <row r="461">
      <c r="A461" s="21"/>
    </row>
    <row r="462">
      <c r="A462" s="21"/>
    </row>
    <row r="463">
      <c r="A463" s="21"/>
    </row>
    <row r="464">
      <c r="A464" s="21"/>
    </row>
    <row r="465">
      <c r="A465" s="21"/>
    </row>
    <row r="466">
      <c r="A466" s="21"/>
    </row>
    <row r="467">
      <c r="A467" s="21"/>
    </row>
    <row r="468">
      <c r="A468" s="21"/>
    </row>
    <row r="469">
      <c r="A469" s="21"/>
    </row>
    <row r="470">
      <c r="A470" s="21"/>
    </row>
    <row r="471">
      <c r="A471" s="21"/>
    </row>
    <row r="472">
      <c r="A472" s="21"/>
    </row>
    <row r="473">
      <c r="A473" s="21"/>
    </row>
    <row r="474">
      <c r="A474" s="21"/>
    </row>
    <row r="475">
      <c r="A475" s="21"/>
    </row>
    <row r="476">
      <c r="A476" s="21"/>
    </row>
    <row r="477">
      <c r="A477" s="21"/>
    </row>
    <row r="478">
      <c r="A478" s="21"/>
    </row>
    <row r="479">
      <c r="A479" s="21"/>
    </row>
    <row r="480">
      <c r="A480" s="21"/>
    </row>
    <row r="481">
      <c r="A481" s="21"/>
    </row>
    <row r="482">
      <c r="A482" s="21"/>
    </row>
    <row r="483">
      <c r="A483" s="21"/>
    </row>
    <row r="484">
      <c r="A484" s="21"/>
    </row>
    <row r="485">
      <c r="A485" s="21"/>
    </row>
    <row r="486">
      <c r="A486" s="21"/>
    </row>
    <row r="487">
      <c r="A487" s="21"/>
    </row>
    <row r="488">
      <c r="A488" s="21"/>
    </row>
    <row r="489">
      <c r="A489" s="21"/>
    </row>
    <row r="490">
      <c r="A490" s="21"/>
    </row>
    <row r="491">
      <c r="A491" s="21"/>
    </row>
    <row r="492">
      <c r="A492" s="21"/>
    </row>
    <row r="493">
      <c r="A493" s="21"/>
    </row>
    <row r="494">
      <c r="A494" s="21"/>
    </row>
    <row r="495">
      <c r="A495" s="21"/>
    </row>
    <row r="496">
      <c r="A496" s="21"/>
    </row>
    <row r="497">
      <c r="A497" s="21"/>
    </row>
    <row r="498">
      <c r="A498" s="21"/>
    </row>
    <row r="499">
      <c r="A499" s="21"/>
    </row>
    <row r="500">
      <c r="A500" s="21"/>
    </row>
    <row r="501">
      <c r="A501" s="21"/>
    </row>
    <row r="502">
      <c r="A502" s="21"/>
    </row>
    <row r="503">
      <c r="A503" s="21"/>
    </row>
    <row r="504">
      <c r="A504" s="21"/>
    </row>
    <row r="505">
      <c r="A505" s="21"/>
    </row>
    <row r="506">
      <c r="A506" s="21"/>
    </row>
    <row r="507">
      <c r="A507" s="21"/>
    </row>
    <row r="508">
      <c r="A508" s="21"/>
    </row>
    <row r="509">
      <c r="A509" s="21"/>
    </row>
    <row r="510">
      <c r="A510" s="21"/>
    </row>
    <row r="511">
      <c r="A511" s="21"/>
    </row>
    <row r="512">
      <c r="A512" s="21"/>
    </row>
    <row r="513">
      <c r="A513" s="21"/>
    </row>
    <row r="514">
      <c r="A514" s="21"/>
    </row>
    <row r="515">
      <c r="A515" s="21"/>
    </row>
    <row r="516">
      <c r="A516" s="21"/>
    </row>
    <row r="517">
      <c r="A517" s="21"/>
    </row>
    <row r="518">
      <c r="A518" s="21"/>
    </row>
    <row r="519">
      <c r="A519" s="21"/>
    </row>
    <row r="520">
      <c r="A520" s="21"/>
    </row>
    <row r="521">
      <c r="A521" s="21"/>
    </row>
    <row r="522">
      <c r="A522" s="21"/>
    </row>
    <row r="523">
      <c r="A523" s="21"/>
    </row>
    <row r="524">
      <c r="A524" s="21"/>
    </row>
    <row r="525">
      <c r="A525" s="21"/>
    </row>
    <row r="526">
      <c r="A526" s="21"/>
    </row>
    <row r="527">
      <c r="A527" s="21"/>
    </row>
    <row r="528">
      <c r="A528" s="21"/>
    </row>
    <row r="529">
      <c r="A529" s="21"/>
    </row>
    <row r="530">
      <c r="A530" s="21"/>
    </row>
    <row r="531">
      <c r="A531" s="21"/>
    </row>
    <row r="532">
      <c r="A532" s="21"/>
    </row>
    <row r="533">
      <c r="A533" s="21"/>
    </row>
    <row r="534">
      <c r="A534" s="21"/>
    </row>
    <row r="535">
      <c r="A535" s="21"/>
    </row>
    <row r="536">
      <c r="A536" s="21"/>
    </row>
    <row r="537">
      <c r="A537" s="21"/>
    </row>
    <row r="538">
      <c r="A538" s="21"/>
    </row>
    <row r="539">
      <c r="A539" s="21"/>
    </row>
    <row r="540">
      <c r="A540" s="21"/>
    </row>
    <row r="541">
      <c r="A541" s="21"/>
    </row>
    <row r="542">
      <c r="A542" s="21"/>
    </row>
    <row r="543">
      <c r="A543" s="21"/>
    </row>
    <row r="544">
      <c r="A544" s="21"/>
    </row>
    <row r="545">
      <c r="A545" s="21"/>
    </row>
    <row r="546">
      <c r="A546" s="21"/>
    </row>
    <row r="547">
      <c r="A547" s="21"/>
    </row>
    <row r="548">
      <c r="A548" s="21"/>
    </row>
    <row r="549">
      <c r="A549" s="21"/>
    </row>
    <row r="550">
      <c r="A550" s="21"/>
    </row>
    <row r="551">
      <c r="A551" s="21"/>
    </row>
    <row r="552">
      <c r="A552" s="21"/>
    </row>
    <row r="553">
      <c r="A553" s="21"/>
    </row>
    <row r="554">
      <c r="A554" s="21"/>
    </row>
    <row r="555">
      <c r="A555" s="21"/>
    </row>
    <row r="556">
      <c r="A556" s="21"/>
    </row>
    <row r="557">
      <c r="A557" s="21"/>
    </row>
    <row r="558">
      <c r="A558" s="21"/>
    </row>
    <row r="559">
      <c r="A559" s="21"/>
    </row>
    <row r="560">
      <c r="A560" s="21"/>
    </row>
    <row r="561">
      <c r="A561" s="21"/>
    </row>
    <row r="562">
      <c r="A562" s="21"/>
    </row>
    <row r="563">
      <c r="A563" s="21"/>
    </row>
    <row r="564">
      <c r="A564" s="21"/>
    </row>
    <row r="565">
      <c r="A565" s="21"/>
    </row>
    <row r="566">
      <c r="A566" s="21"/>
    </row>
    <row r="567">
      <c r="A567" s="21"/>
    </row>
    <row r="568">
      <c r="A568" s="21"/>
    </row>
    <row r="569">
      <c r="A569" s="21"/>
    </row>
    <row r="570">
      <c r="A570" s="21"/>
    </row>
    <row r="571">
      <c r="A571" s="21"/>
    </row>
    <row r="572">
      <c r="A572" s="21"/>
    </row>
    <row r="573">
      <c r="A573" s="21"/>
    </row>
    <row r="574">
      <c r="A574" s="21"/>
    </row>
    <row r="575">
      <c r="A575" s="21"/>
    </row>
    <row r="576">
      <c r="A576" s="21"/>
    </row>
    <row r="577">
      <c r="A577" s="21"/>
    </row>
    <row r="578">
      <c r="A578" s="21"/>
    </row>
    <row r="579">
      <c r="A579" s="21"/>
    </row>
    <row r="580">
      <c r="A580" s="21"/>
    </row>
    <row r="581">
      <c r="A581" s="21"/>
    </row>
    <row r="582">
      <c r="A582" s="21"/>
    </row>
    <row r="583">
      <c r="A583" s="21"/>
    </row>
    <row r="584">
      <c r="A584" s="21"/>
    </row>
    <row r="585">
      <c r="A585" s="21"/>
    </row>
    <row r="586">
      <c r="A586" s="21"/>
    </row>
    <row r="587">
      <c r="A587" s="21"/>
    </row>
    <row r="588">
      <c r="A588" s="21"/>
    </row>
    <row r="589">
      <c r="A589" s="21"/>
    </row>
    <row r="590">
      <c r="A590" s="21"/>
    </row>
    <row r="591">
      <c r="A591" s="21"/>
    </row>
    <row r="592">
      <c r="A592" s="21"/>
    </row>
    <row r="593">
      <c r="A593" s="21"/>
    </row>
    <row r="594">
      <c r="A594" s="21"/>
    </row>
    <row r="595">
      <c r="A595" s="21"/>
    </row>
    <row r="596">
      <c r="A596" s="21"/>
    </row>
    <row r="597">
      <c r="A597" s="21"/>
    </row>
    <row r="598">
      <c r="A598" s="21"/>
    </row>
    <row r="599">
      <c r="A599" s="21"/>
    </row>
    <row r="600">
      <c r="A600" s="21"/>
    </row>
    <row r="601">
      <c r="A601" s="21"/>
    </row>
    <row r="602">
      <c r="A602" s="21"/>
    </row>
    <row r="603">
      <c r="A603" s="21"/>
    </row>
    <row r="604">
      <c r="A604" s="21"/>
    </row>
    <row r="605">
      <c r="A605" s="21"/>
    </row>
    <row r="606">
      <c r="A606" s="21"/>
    </row>
    <row r="607">
      <c r="A607" s="21"/>
    </row>
    <row r="608">
      <c r="A608" s="21"/>
    </row>
    <row r="609">
      <c r="A609" s="21"/>
    </row>
    <row r="610">
      <c r="A610" s="21"/>
    </row>
    <row r="611">
      <c r="A611" s="21"/>
    </row>
    <row r="612">
      <c r="A612" s="21"/>
    </row>
    <row r="613">
      <c r="A613" s="21"/>
    </row>
    <row r="614">
      <c r="A614" s="21"/>
    </row>
    <row r="615">
      <c r="A615" s="21"/>
    </row>
    <row r="616">
      <c r="A616" s="21"/>
    </row>
    <row r="617">
      <c r="A617" s="21"/>
    </row>
    <row r="618">
      <c r="A618" s="21"/>
    </row>
    <row r="619">
      <c r="A619" s="21"/>
    </row>
    <row r="620">
      <c r="A620" s="21"/>
    </row>
    <row r="621">
      <c r="A621" s="21"/>
    </row>
    <row r="622">
      <c r="A622" s="21"/>
    </row>
    <row r="623">
      <c r="A623" s="21"/>
    </row>
    <row r="624">
      <c r="A624" s="21"/>
    </row>
    <row r="625">
      <c r="A625" s="21"/>
    </row>
    <row r="626">
      <c r="A626" s="21"/>
    </row>
    <row r="627">
      <c r="A627" s="21"/>
    </row>
    <row r="628">
      <c r="A628" s="21"/>
    </row>
    <row r="629">
      <c r="A629" s="21"/>
    </row>
    <row r="630">
      <c r="A630" s="21"/>
    </row>
    <row r="631">
      <c r="A631" s="21"/>
    </row>
    <row r="632">
      <c r="A632" s="21"/>
    </row>
    <row r="633">
      <c r="A633" s="21"/>
    </row>
    <row r="634">
      <c r="A634" s="21"/>
    </row>
    <row r="635">
      <c r="A635" s="21"/>
    </row>
    <row r="636">
      <c r="A636" s="21"/>
    </row>
    <row r="637">
      <c r="A637" s="21"/>
    </row>
    <row r="638">
      <c r="A638" s="21"/>
    </row>
    <row r="639">
      <c r="A639" s="21"/>
    </row>
    <row r="640">
      <c r="A640" s="21"/>
    </row>
    <row r="641">
      <c r="A641" s="21"/>
    </row>
    <row r="642">
      <c r="A642" s="21"/>
    </row>
    <row r="643">
      <c r="A643" s="21"/>
    </row>
    <row r="644">
      <c r="A644" s="21"/>
    </row>
    <row r="645">
      <c r="A645" s="21"/>
    </row>
    <row r="646">
      <c r="A646" s="21"/>
    </row>
    <row r="647">
      <c r="A647" s="21"/>
    </row>
    <row r="648">
      <c r="A648" s="21"/>
    </row>
    <row r="649">
      <c r="A649" s="21"/>
    </row>
    <row r="650">
      <c r="A650" s="21"/>
    </row>
    <row r="651">
      <c r="A651" s="21"/>
    </row>
    <row r="652">
      <c r="A652" s="21"/>
    </row>
    <row r="653">
      <c r="A653" s="21"/>
    </row>
    <row r="654">
      <c r="A654" s="21"/>
    </row>
    <row r="655">
      <c r="A655" s="21"/>
    </row>
    <row r="656">
      <c r="A656" s="21"/>
    </row>
    <row r="657">
      <c r="A657" s="21"/>
    </row>
    <row r="658">
      <c r="A658" s="21"/>
    </row>
    <row r="659">
      <c r="A659" s="21"/>
    </row>
    <row r="660">
      <c r="A660" s="21"/>
    </row>
    <row r="661">
      <c r="A661" s="21"/>
    </row>
    <row r="662">
      <c r="A662" s="21"/>
    </row>
    <row r="663">
      <c r="A663" s="21"/>
    </row>
    <row r="664">
      <c r="A664" s="21"/>
    </row>
    <row r="665">
      <c r="A665" s="21"/>
    </row>
    <row r="666">
      <c r="A666" s="21"/>
    </row>
    <row r="667">
      <c r="A667" s="21"/>
    </row>
    <row r="668">
      <c r="A668" s="21"/>
    </row>
    <row r="669">
      <c r="A669" s="21"/>
    </row>
    <row r="670">
      <c r="A670" s="21"/>
    </row>
    <row r="671">
      <c r="A671" s="21"/>
    </row>
    <row r="672">
      <c r="A672" s="21"/>
    </row>
    <row r="673">
      <c r="A673" s="21"/>
    </row>
    <row r="674">
      <c r="A674" s="21"/>
    </row>
    <row r="675">
      <c r="A675" s="21"/>
    </row>
    <row r="676">
      <c r="A676" s="21"/>
    </row>
    <row r="677">
      <c r="A677" s="21"/>
    </row>
    <row r="678">
      <c r="A678" s="21"/>
    </row>
    <row r="679">
      <c r="A679" s="21"/>
    </row>
    <row r="680">
      <c r="A680" s="21"/>
    </row>
    <row r="681">
      <c r="A681" s="21"/>
    </row>
    <row r="682">
      <c r="A682" s="21"/>
    </row>
    <row r="683">
      <c r="A683" s="21"/>
    </row>
    <row r="684">
      <c r="A684" s="21"/>
    </row>
    <row r="685">
      <c r="A685" s="21"/>
    </row>
    <row r="686">
      <c r="A686" s="21"/>
    </row>
    <row r="687">
      <c r="A687" s="21"/>
    </row>
    <row r="688">
      <c r="A688" s="21"/>
    </row>
    <row r="689">
      <c r="A689" s="21"/>
    </row>
    <row r="690">
      <c r="A690" s="21"/>
    </row>
    <row r="691">
      <c r="A691" s="21"/>
    </row>
    <row r="692">
      <c r="A692" s="21"/>
    </row>
    <row r="693">
      <c r="A693" s="21"/>
    </row>
    <row r="694">
      <c r="A694" s="21"/>
    </row>
    <row r="695">
      <c r="A695" s="21"/>
    </row>
    <row r="696">
      <c r="A696" s="21"/>
    </row>
    <row r="697">
      <c r="A697" s="21"/>
    </row>
    <row r="698">
      <c r="A698" s="21"/>
    </row>
    <row r="699">
      <c r="A699" s="21"/>
    </row>
    <row r="700">
      <c r="A700" s="21"/>
    </row>
    <row r="701">
      <c r="A701" s="21"/>
    </row>
    <row r="702">
      <c r="A702" s="21"/>
    </row>
    <row r="703">
      <c r="A703" s="21"/>
    </row>
    <row r="704">
      <c r="A704" s="21"/>
    </row>
    <row r="705">
      <c r="A705" s="21"/>
    </row>
    <row r="706">
      <c r="A706" s="21"/>
    </row>
    <row r="707">
      <c r="A707" s="21"/>
    </row>
    <row r="708">
      <c r="A708" s="21"/>
    </row>
    <row r="709">
      <c r="A709" s="21"/>
    </row>
    <row r="710">
      <c r="A710" s="21"/>
    </row>
    <row r="711">
      <c r="A711" s="21"/>
    </row>
    <row r="712">
      <c r="A712" s="21"/>
    </row>
    <row r="713">
      <c r="A713" s="21"/>
    </row>
    <row r="714">
      <c r="A714" s="21"/>
    </row>
    <row r="715">
      <c r="A715" s="21"/>
    </row>
    <row r="716">
      <c r="A716" s="21"/>
    </row>
    <row r="717">
      <c r="A717" s="21"/>
    </row>
    <row r="718">
      <c r="A718" s="21"/>
    </row>
    <row r="719">
      <c r="A719" s="21"/>
    </row>
    <row r="720">
      <c r="A720" s="21"/>
    </row>
    <row r="721">
      <c r="A721" s="21"/>
    </row>
    <row r="722">
      <c r="A722" s="21"/>
    </row>
    <row r="723">
      <c r="A723" s="21"/>
    </row>
    <row r="724">
      <c r="A724" s="21"/>
    </row>
    <row r="725">
      <c r="A725" s="21"/>
    </row>
    <row r="726">
      <c r="A726" s="21"/>
    </row>
    <row r="727">
      <c r="A727" s="21"/>
    </row>
    <row r="728">
      <c r="A728" s="21"/>
    </row>
    <row r="729">
      <c r="A729" s="21"/>
    </row>
    <row r="730">
      <c r="A730" s="21"/>
    </row>
    <row r="731">
      <c r="A731" s="21"/>
    </row>
    <row r="732">
      <c r="A732" s="21"/>
    </row>
    <row r="733">
      <c r="A733" s="21"/>
    </row>
    <row r="734">
      <c r="A734" s="21"/>
    </row>
    <row r="735">
      <c r="A735" s="21"/>
    </row>
    <row r="736">
      <c r="A736" s="21"/>
    </row>
    <row r="737">
      <c r="A737" s="21"/>
    </row>
    <row r="738">
      <c r="A738" s="21"/>
    </row>
    <row r="739">
      <c r="A739" s="21"/>
    </row>
    <row r="740">
      <c r="A740" s="21"/>
    </row>
    <row r="741">
      <c r="A741" s="21"/>
    </row>
    <row r="742">
      <c r="A742" s="21"/>
    </row>
    <row r="743">
      <c r="A743" s="21"/>
    </row>
    <row r="744">
      <c r="A744" s="21"/>
    </row>
    <row r="745">
      <c r="A745" s="21"/>
    </row>
    <row r="746">
      <c r="A746" s="21"/>
    </row>
    <row r="747">
      <c r="A747" s="21"/>
    </row>
    <row r="748">
      <c r="A748" s="21"/>
    </row>
    <row r="749">
      <c r="A749" s="21"/>
    </row>
    <row r="750">
      <c r="A750" s="21"/>
    </row>
    <row r="751">
      <c r="A751" s="21"/>
    </row>
    <row r="752">
      <c r="A752" s="21"/>
    </row>
    <row r="753">
      <c r="A753" s="21"/>
    </row>
    <row r="754">
      <c r="A754" s="21"/>
    </row>
    <row r="755">
      <c r="A755" s="21"/>
    </row>
    <row r="756">
      <c r="A756" s="21"/>
    </row>
    <row r="757">
      <c r="A757" s="21"/>
    </row>
    <row r="758">
      <c r="A758" s="21"/>
    </row>
    <row r="759">
      <c r="A759" s="21"/>
    </row>
    <row r="760">
      <c r="A760" s="21"/>
    </row>
    <row r="761">
      <c r="A761" s="21"/>
    </row>
    <row r="762">
      <c r="A762" s="21"/>
    </row>
    <row r="763">
      <c r="A763" s="21"/>
    </row>
    <row r="764">
      <c r="A764" s="21"/>
    </row>
    <row r="765">
      <c r="A765" s="21"/>
    </row>
    <row r="766">
      <c r="A766" s="21"/>
    </row>
    <row r="767">
      <c r="A767" s="21"/>
    </row>
    <row r="768">
      <c r="A768" s="21"/>
    </row>
    <row r="769">
      <c r="A769" s="21"/>
    </row>
    <row r="770">
      <c r="A770" s="21"/>
    </row>
    <row r="771">
      <c r="A771" s="21"/>
    </row>
    <row r="772">
      <c r="A772" s="21"/>
    </row>
    <row r="773">
      <c r="A773" s="21"/>
    </row>
    <row r="774">
      <c r="A774" s="21"/>
    </row>
    <row r="775">
      <c r="A775" s="21"/>
    </row>
    <row r="776">
      <c r="A776" s="21"/>
    </row>
    <row r="777">
      <c r="A777" s="21"/>
    </row>
    <row r="778">
      <c r="A778" s="21"/>
    </row>
    <row r="779">
      <c r="A779" s="21"/>
    </row>
    <row r="780">
      <c r="A780" s="21"/>
    </row>
    <row r="781">
      <c r="A781" s="21"/>
    </row>
    <row r="782">
      <c r="A782" s="21"/>
    </row>
    <row r="783">
      <c r="A783" s="21"/>
    </row>
    <row r="784">
      <c r="A784" s="21"/>
    </row>
    <row r="785">
      <c r="A785" s="21"/>
    </row>
    <row r="786">
      <c r="A786" s="21"/>
    </row>
    <row r="787">
      <c r="A787" s="21"/>
    </row>
    <row r="788">
      <c r="A788" s="21"/>
    </row>
    <row r="789">
      <c r="A789" s="21"/>
    </row>
    <row r="790">
      <c r="A790" s="21"/>
    </row>
    <row r="791">
      <c r="A791" s="21"/>
    </row>
    <row r="792">
      <c r="A792" s="21"/>
    </row>
    <row r="793">
      <c r="A793" s="21"/>
    </row>
    <row r="794">
      <c r="A794" s="21"/>
    </row>
    <row r="795">
      <c r="A795" s="21"/>
    </row>
    <row r="796">
      <c r="A796" s="21"/>
    </row>
    <row r="797">
      <c r="A797" s="21"/>
    </row>
    <row r="798">
      <c r="A798" s="21"/>
    </row>
    <row r="799">
      <c r="A799" s="21"/>
    </row>
    <row r="800">
      <c r="A800" s="21"/>
    </row>
    <row r="801">
      <c r="A801" s="21"/>
    </row>
    <row r="802">
      <c r="A802" s="21"/>
    </row>
    <row r="803">
      <c r="A803" s="21"/>
    </row>
    <row r="804">
      <c r="A804" s="21"/>
    </row>
    <row r="805">
      <c r="A805" s="21"/>
    </row>
    <row r="806">
      <c r="A806" s="21"/>
    </row>
    <row r="807">
      <c r="A807" s="21"/>
    </row>
    <row r="808">
      <c r="A808" s="21"/>
    </row>
    <row r="809">
      <c r="A809" s="21"/>
    </row>
    <row r="810">
      <c r="A810" s="21"/>
    </row>
    <row r="811">
      <c r="A811" s="21"/>
    </row>
    <row r="812">
      <c r="A812" s="21"/>
    </row>
    <row r="813">
      <c r="A813" s="21"/>
    </row>
    <row r="814">
      <c r="A814" s="21"/>
    </row>
    <row r="815">
      <c r="A815" s="21"/>
    </row>
    <row r="816">
      <c r="A816" s="21"/>
    </row>
    <row r="817">
      <c r="A817" s="21"/>
    </row>
    <row r="818">
      <c r="A818" s="21"/>
    </row>
    <row r="819">
      <c r="A819" s="21"/>
    </row>
    <row r="820">
      <c r="A820" s="21"/>
    </row>
    <row r="821">
      <c r="A821" s="21"/>
    </row>
    <row r="822">
      <c r="A822" s="21"/>
    </row>
    <row r="823">
      <c r="A823" s="21"/>
    </row>
    <row r="824">
      <c r="A824" s="21"/>
    </row>
    <row r="825">
      <c r="A825" s="21"/>
    </row>
    <row r="826">
      <c r="A826" s="21"/>
    </row>
    <row r="827">
      <c r="A827" s="21"/>
    </row>
    <row r="828">
      <c r="A828" s="21"/>
    </row>
    <row r="829">
      <c r="A829" s="21"/>
    </row>
    <row r="830">
      <c r="A830" s="21"/>
    </row>
    <row r="831">
      <c r="A831" s="21"/>
    </row>
    <row r="832">
      <c r="A832" s="21"/>
    </row>
    <row r="833">
      <c r="A833" s="21"/>
    </row>
    <row r="834">
      <c r="A834" s="21"/>
    </row>
    <row r="835">
      <c r="A835" s="21"/>
    </row>
    <row r="836">
      <c r="A836" s="21"/>
    </row>
    <row r="837">
      <c r="A837" s="21"/>
    </row>
    <row r="838">
      <c r="A838" s="21"/>
    </row>
    <row r="839">
      <c r="A839" s="21"/>
    </row>
    <row r="840">
      <c r="A840" s="21"/>
    </row>
    <row r="841">
      <c r="A841" s="21"/>
    </row>
    <row r="842">
      <c r="A842" s="21"/>
    </row>
    <row r="843">
      <c r="A843" s="21"/>
    </row>
    <row r="844">
      <c r="A844" s="21"/>
    </row>
    <row r="845">
      <c r="A845" s="21"/>
    </row>
    <row r="846">
      <c r="A846" s="21"/>
    </row>
    <row r="847">
      <c r="A847" s="21"/>
    </row>
    <row r="848">
      <c r="A848" s="21"/>
    </row>
    <row r="849">
      <c r="A849" s="21"/>
    </row>
    <row r="850">
      <c r="A850" s="21"/>
    </row>
    <row r="851">
      <c r="A851" s="21"/>
    </row>
    <row r="852">
      <c r="A852" s="21"/>
    </row>
    <row r="853">
      <c r="A853" s="21"/>
    </row>
    <row r="854">
      <c r="A854" s="21"/>
    </row>
    <row r="855">
      <c r="A855" s="21"/>
    </row>
    <row r="856">
      <c r="A856" s="21"/>
    </row>
    <row r="857">
      <c r="A857" s="21"/>
    </row>
    <row r="858">
      <c r="A858" s="21"/>
    </row>
    <row r="859">
      <c r="A859" s="21"/>
    </row>
    <row r="860">
      <c r="A860" s="21"/>
    </row>
    <row r="861">
      <c r="A861" s="21"/>
    </row>
    <row r="862">
      <c r="A862" s="21"/>
    </row>
    <row r="863">
      <c r="A863" s="21"/>
    </row>
    <row r="864">
      <c r="A864" s="21"/>
    </row>
    <row r="865">
      <c r="A865" s="21"/>
    </row>
    <row r="866">
      <c r="A866" s="21"/>
    </row>
    <row r="867">
      <c r="A867" s="21"/>
    </row>
    <row r="868">
      <c r="A868" s="21"/>
    </row>
    <row r="869">
      <c r="A869" s="21"/>
    </row>
    <row r="870">
      <c r="A870" s="21"/>
    </row>
    <row r="871">
      <c r="A871" s="21"/>
    </row>
    <row r="872">
      <c r="A872" s="21"/>
    </row>
    <row r="873">
      <c r="A873" s="21"/>
    </row>
    <row r="874">
      <c r="A874" s="21"/>
    </row>
    <row r="875">
      <c r="A875" s="21"/>
    </row>
    <row r="876">
      <c r="A876" s="21"/>
    </row>
    <row r="877">
      <c r="A877" s="21"/>
    </row>
    <row r="878">
      <c r="A878" s="21"/>
    </row>
    <row r="879">
      <c r="A879" s="21"/>
    </row>
    <row r="880">
      <c r="A880" s="21"/>
    </row>
    <row r="881">
      <c r="A881" s="21"/>
    </row>
    <row r="882">
      <c r="A882" s="21"/>
    </row>
    <row r="883">
      <c r="A883" s="21"/>
    </row>
    <row r="884">
      <c r="A884" s="21"/>
    </row>
    <row r="885">
      <c r="A885" s="21"/>
    </row>
    <row r="886">
      <c r="A886" s="21"/>
    </row>
    <row r="887">
      <c r="A887" s="21"/>
    </row>
    <row r="888">
      <c r="A888" s="21"/>
    </row>
    <row r="889">
      <c r="A889" s="21"/>
    </row>
    <row r="890">
      <c r="A890" s="21"/>
    </row>
    <row r="891">
      <c r="A891" s="21"/>
    </row>
    <row r="892">
      <c r="A892" s="21"/>
    </row>
    <row r="893">
      <c r="A893" s="21"/>
    </row>
    <row r="894">
      <c r="A894" s="21"/>
    </row>
    <row r="895">
      <c r="A895" s="21"/>
    </row>
    <row r="896">
      <c r="A896" s="21"/>
    </row>
    <row r="897">
      <c r="A897" s="21"/>
    </row>
    <row r="898">
      <c r="A898" s="21"/>
    </row>
    <row r="899">
      <c r="A899" s="21"/>
    </row>
    <row r="900">
      <c r="A900" s="21"/>
    </row>
    <row r="901">
      <c r="A901" s="21"/>
    </row>
    <row r="902">
      <c r="A902" s="21"/>
    </row>
    <row r="903">
      <c r="A903" s="21"/>
    </row>
    <row r="904">
      <c r="A904" s="21"/>
    </row>
    <row r="905">
      <c r="A905" s="21"/>
    </row>
    <row r="906">
      <c r="A906" s="21"/>
    </row>
    <row r="907">
      <c r="A907" s="21"/>
    </row>
    <row r="908">
      <c r="A908" s="21"/>
    </row>
    <row r="909">
      <c r="A909" s="21"/>
    </row>
    <row r="910">
      <c r="A910" s="21"/>
    </row>
    <row r="911">
      <c r="A911" s="21"/>
    </row>
    <row r="912">
      <c r="A912" s="21"/>
    </row>
    <row r="913">
      <c r="A913" s="21"/>
    </row>
    <row r="914">
      <c r="A914" s="21"/>
    </row>
    <row r="915">
      <c r="A915" s="21"/>
    </row>
    <row r="916">
      <c r="A916" s="21"/>
    </row>
    <row r="917">
      <c r="A917" s="21"/>
    </row>
    <row r="918">
      <c r="A918" s="21"/>
    </row>
    <row r="919">
      <c r="A919" s="21"/>
    </row>
    <row r="920">
      <c r="A920" s="21"/>
    </row>
    <row r="921">
      <c r="A921" s="21"/>
    </row>
    <row r="922">
      <c r="A922" s="21"/>
    </row>
    <row r="923">
      <c r="A923" s="21"/>
    </row>
    <row r="924">
      <c r="A924" s="21"/>
    </row>
    <row r="925">
      <c r="A925" s="21"/>
    </row>
    <row r="926">
      <c r="A926" s="21"/>
    </row>
    <row r="927">
      <c r="A927" s="21"/>
    </row>
    <row r="928">
      <c r="A928" s="21"/>
    </row>
    <row r="929">
      <c r="A929" s="21"/>
    </row>
    <row r="930">
      <c r="A930" s="21"/>
    </row>
    <row r="931">
      <c r="A931" s="21"/>
    </row>
    <row r="932">
      <c r="A932" s="21"/>
    </row>
    <row r="933">
      <c r="A933" s="21"/>
    </row>
    <row r="934">
      <c r="A934" s="21"/>
    </row>
    <row r="935">
      <c r="A935" s="21"/>
    </row>
    <row r="936">
      <c r="A936" s="21"/>
    </row>
    <row r="937">
      <c r="A937" s="21"/>
    </row>
    <row r="938">
      <c r="A938" s="21"/>
    </row>
    <row r="939">
      <c r="A939" s="21"/>
    </row>
    <row r="940">
      <c r="A940" s="21"/>
    </row>
    <row r="941">
      <c r="A941" s="21"/>
    </row>
    <row r="942">
      <c r="A942" s="21"/>
    </row>
    <row r="943">
      <c r="A943" s="21"/>
    </row>
    <row r="944">
      <c r="A944" s="21"/>
    </row>
    <row r="945">
      <c r="A945" s="21"/>
    </row>
    <row r="946">
      <c r="A946" s="21"/>
    </row>
    <row r="947">
      <c r="A947" s="21"/>
    </row>
    <row r="948">
      <c r="A948" s="21"/>
    </row>
    <row r="949">
      <c r="A949" s="21"/>
    </row>
    <row r="950">
      <c r="A950" s="21"/>
    </row>
    <row r="951">
      <c r="A951" s="21"/>
    </row>
    <row r="952">
      <c r="A952" s="21"/>
    </row>
    <row r="953">
      <c r="A953" s="21"/>
    </row>
    <row r="954">
      <c r="A954" s="21"/>
    </row>
    <row r="955">
      <c r="A955" s="21"/>
    </row>
    <row r="956">
      <c r="A956" s="21"/>
    </row>
    <row r="957">
      <c r="A957" s="21"/>
    </row>
    <row r="958">
      <c r="A958" s="21"/>
    </row>
    <row r="959">
      <c r="A959" s="21"/>
    </row>
    <row r="960">
      <c r="A960" s="21"/>
    </row>
    <row r="961">
      <c r="A961" s="21"/>
    </row>
    <row r="962">
      <c r="A962" s="21"/>
    </row>
    <row r="963">
      <c r="A963" s="21"/>
    </row>
    <row r="964">
      <c r="A964" s="21"/>
    </row>
    <row r="965">
      <c r="A965" s="21"/>
    </row>
    <row r="966">
      <c r="A966" s="21"/>
    </row>
    <row r="967">
      <c r="A967" s="21"/>
    </row>
    <row r="968">
      <c r="A968" s="21"/>
    </row>
    <row r="969">
      <c r="A969" s="21"/>
    </row>
    <row r="970">
      <c r="A970" s="21"/>
    </row>
    <row r="971">
      <c r="A971" s="21"/>
    </row>
    <row r="972">
      <c r="A972" s="21"/>
    </row>
    <row r="973">
      <c r="A973" s="21"/>
    </row>
    <row r="974">
      <c r="A974" s="21"/>
    </row>
    <row r="975">
      <c r="A975" s="21"/>
    </row>
    <row r="976">
      <c r="A976" s="21"/>
    </row>
    <row r="977">
      <c r="A977" s="21"/>
    </row>
    <row r="978">
      <c r="A978" s="21"/>
    </row>
    <row r="979">
      <c r="A979" s="21"/>
    </row>
    <row r="980">
      <c r="A980" s="21"/>
    </row>
    <row r="981">
      <c r="A981" s="21"/>
    </row>
    <row r="982">
      <c r="A982" s="21"/>
    </row>
    <row r="983">
      <c r="A983" s="21"/>
    </row>
    <row r="984">
      <c r="A984" s="21"/>
    </row>
    <row r="985">
      <c r="A985" s="21"/>
    </row>
    <row r="986">
      <c r="A986" s="21"/>
    </row>
    <row r="987">
      <c r="A987" s="21"/>
    </row>
    <row r="988">
      <c r="A988" s="21"/>
    </row>
    <row r="989">
      <c r="A989" s="21"/>
    </row>
    <row r="990">
      <c r="A990" s="21"/>
    </row>
    <row r="991">
      <c r="A991" s="21"/>
    </row>
    <row r="992">
      <c r="A992" s="21"/>
    </row>
    <row r="993">
      <c r="A993" s="21"/>
    </row>
    <row r="994">
      <c r="A994" s="2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370</v>
      </c>
      <c r="F1" s="23" t="s">
        <v>371</v>
      </c>
    </row>
    <row r="2">
      <c r="A2" s="6">
        <v>1984.0</v>
      </c>
      <c r="F2" s="6" t="s">
        <v>373</v>
      </c>
    </row>
    <row r="3">
      <c r="A3" s="6" t="s">
        <v>374</v>
      </c>
      <c r="C3" s="1" t="s">
        <v>8</v>
      </c>
    </row>
    <row r="4">
      <c r="A4" s="6" t="s">
        <v>375</v>
      </c>
      <c r="C4" s="1" t="s">
        <v>8</v>
      </c>
    </row>
    <row r="5">
      <c r="A5" s="6" t="s">
        <v>376</v>
      </c>
    </row>
    <row r="6">
      <c r="A6" s="6" t="s">
        <v>377</v>
      </c>
    </row>
    <row r="7">
      <c r="A7" s="6" t="s">
        <v>378</v>
      </c>
      <c r="C7" s="1" t="s">
        <v>8</v>
      </c>
    </row>
    <row r="8">
      <c r="A8" s="6" t="s">
        <v>379</v>
      </c>
      <c r="C8" s="1" t="s">
        <v>8</v>
      </c>
    </row>
    <row r="9">
      <c r="A9" s="6" t="s">
        <v>380</v>
      </c>
    </row>
    <row r="10">
      <c r="A10" s="6" t="s">
        <v>381</v>
      </c>
    </row>
    <row r="11">
      <c r="A11" s="6" t="s">
        <v>382</v>
      </c>
    </row>
    <row r="12">
      <c r="A12" s="6" t="s">
        <v>384</v>
      </c>
    </row>
    <row r="13">
      <c r="A13" s="6" t="s">
        <v>385</v>
      </c>
    </row>
    <row r="14">
      <c r="A14" s="6" t="s">
        <v>386</v>
      </c>
    </row>
    <row r="15">
      <c r="A15" s="6" t="s">
        <v>387</v>
      </c>
    </row>
    <row r="16">
      <c r="A16" s="6" t="s">
        <v>388</v>
      </c>
    </row>
    <row r="17">
      <c r="A17" s="6" t="s">
        <v>253</v>
      </c>
    </row>
    <row r="18">
      <c r="A18" s="6" t="s">
        <v>389</v>
      </c>
      <c r="C18" s="1" t="s">
        <v>8</v>
      </c>
    </row>
    <row r="19">
      <c r="A19" s="6" t="s">
        <v>391</v>
      </c>
    </row>
    <row r="20">
      <c r="A20" s="3" t="s">
        <v>392</v>
      </c>
    </row>
    <row r="21">
      <c r="A21" s="3" t="s">
        <v>393</v>
      </c>
    </row>
    <row r="22">
      <c r="A22" s="3"/>
      <c r="C22" s="1"/>
    </row>
    <row r="23">
      <c r="A23" s="3" t="s">
        <v>394</v>
      </c>
      <c r="C23" s="1" t="s">
        <v>8</v>
      </c>
    </row>
    <row r="24">
      <c r="A24" s="6" t="s">
        <v>395</v>
      </c>
    </row>
    <row r="25">
      <c r="A25" s="1" t="s">
        <v>396</v>
      </c>
      <c r="C25" s="1" t="s">
        <v>8</v>
      </c>
    </row>
    <row r="26">
      <c r="A26" s="1" t="s">
        <v>397</v>
      </c>
    </row>
    <row r="27">
      <c r="A27" s="1" t="s">
        <v>398</v>
      </c>
      <c r="C27" s="1" t="s">
        <v>8</v>
      </c>
    </row>
    <row r="28">
      <c r="A28" s="1" t="s">
        <v>399</v>
      </c>
    </row>
    <row r="29">
      <c r="A29" s="1" t="s">
        <v>400</v>
      </c>
    </row>
    <row r="30">
      <c r="A30" s="1" t="s">
        <v>402</v>
      </c>
      <c r="C30" s="1" t="s">
        <v>8</v>
      </c>
    </row>
    <row r="31">
      <c r="A31" s="1" t="s">
        <v>403</v>
      </c>
    </row>
    <row r="32">
      <c r="A32" s="6" t="s">
        <v>404</v>
      </c>
    </row>
    <row r="33">
      <c r="A33" s="1" t="s">
        <v>405</v>
      </c>
    </row>
    <row r="34">
      <c r="A34" s="6" t="s">
        <v>406</v>
      </c>
    </row>
    <row r="35">
      <c r="A35" s="24"/>
    </row>
    <row r="36">
      <c r="A36" s="24"/>
    </row>
    <row r="37">
      <c r="A37" s="24"/>
    </row>
    <row r="38">
      <c r="A38" s="24"/>
    </row>
    <row r="39">
      <c r="A39" s="24"/>
    </row>
    <row r="40">
      <c r="A40" s="24"/>
    </row>
    <row r="41">
      <c r="A41" s="24"/>
    </row>
    <row r="42">
      <c r="A42" s="24"/>
    </row>
    <row r="43">
      <c r="A43" s="24"/>
    </row>
    <row r="44">
      <c r="A44" s="24"/>
    </row>
    <row r="45">
      <c r="A45" s="24"/>
    </row>
    <row r="46">
      <c r="A46" s="24"/>
    </row>
    <row r="47">
      <c r="A47" s="24"/>
    </row>
    <row r="48">
      <c r="A48" s="24"/>
    </row>
    <row r="49">
      <c r="A49" s="24"/>
    </row>
    <row r="50">
      <c r="A50" s="24"/>
    </row>
    <row r="51">
      <c r="A51" s="24"/>
    </row>
    <row r="52">
      <c r="A52" s="24"/>
    </row>
    <row r="53">
      <c r="A53" s="24"/>
    </row>
    <row r="54">
      <c r="A54" s="24"/>
    </row>
    <row r="55">
      <c r="A55" s="24"/>
    </row>
    <row r="56">
      <c r="A56" s="24"/>
    </row>
    <row r="57">
      <c r="A57" s="24"/>
    </row>
    <row r="58">
      <c r="A58" s="24"/>
    </row>
    <row r="59">
      <c r="A59" s="24"/>
    </row>
    <row r="60">
      <c r="A60" s="24"/>
    </row>
    <row r="61">
      <c r="A61" s="24"/>
    </row>
    <row r="62">
      <c r="A62" s="24"/>
    </row>
    <row r="63">
      <c r="A63" s="24"/>
    </row>
    <row r="64">
      <c r="A64" s="24"/>
    </row>
    <row r="65">
      <c r="A65" s="24"/>
    </row>
    <row r="66">
      <c r="A66" s="24"/>
    </row>
    <row r="67">
      <c r="A67" s="24"/>
    </row>
    <row r="68">
      <c r="A68" s="24"/>
    </row>
    <row r="69">
      <c r="A69" s="24"/>
    </row>
    <row r="70">
      <c r="A70" s="24"/>
    </row>
    <row r="71">
      <c r="A71" s="24"/>
    </row>
    <row r="72">
      <c r="A72" s="24"/>
    </row>
    <row r="73">
      <c r="A73" s="24"/>
    </row>
    <row r="74">
      <c r="A74" s="24"/>
    </row>
    <row r="75">
      <c r="A75" s="24"/>
    </row>
    <row r="76">
      <c r="A76" s="24"/>
    </row>
    <row r="77">
      <c r="A77" s="24"/>
    </row>
    <row r="78">
      <c r="A78" s="24"/>
    </row>
    <row r="79">
      <c r="A79" s="24"/>
    </row>
    <row r="80">
      <c r="A80" s="24"/>
    </row>
    <row r="81">
      <c r="A81" s="24"/>
    </row>
    <row r="82">
      <c r="A82" s="24"/>
    </row>
    <row r="83">
      <c r="A83" s="24"/>
    </row>
    <row r="84">
      <c r="A84" s="24"/>
    </row>
    <row r="85">
      <c r="A85" s="24"/>
    </row>
    <row r="86">
      <c r="A86" s="24"/>
    </row>
    <row r="87">
      <c r="A87" s="24"/>
    </row>
    <row r="88">
      <c r="A88" s="24"/>
    </row>
    <row r="89">
      <c r="A89" s="24"/>
    </row>
    <row r="90">
      <c r="A90" s="24"/>
    </row>
    <row r="91">
      <c r="A91" s="24"/>
    </row>
    <row r="92">
      <c r="A92" s="24"/>
    </row>
    <row r="93">
      <c r="A93" s="24"/>
    </row>
    <row r="94">
      <c r="A94" s="24"/>
    </row>
    <row r="95">
      <c r="A95" s="24"/>
    </row>
    <row r="96">
      <c r="A96" s="24"/>
    </row>
    <row r="97">
      <c r="A97" s="24"/>
    </row>
    <row r="98">
      <c r="A98" s="24"/>
    </row>
    <row r="99">
      <c r="A99" s="24"/>
    </row>
    <row r="100">
      <c r="A100" s="24"/>
    </row>
    <row r="101">
      <c r="A101" s="24"/>
    </row>
    <row r="102">
      <c r="A102" s="24"/>
    </row>
    <row r="103">
      <c r="A103" s="24"/>
    </row>
    <row r="104">
      <c r="A104" s="24"/>
    </row>
    <row r="105">
      <c r="A105" s="24"/>
    </row>
    <row r="106">
      <c r="A106" s="24"/>
    </row>
    <row r="107">
      <c r="A107" s="24"/>
    </row>
    <row r="108">
      <c r="A108" s="24"/>
    </row>
    <row r="109">
      <c r="A109" s="24"/>
    </row>
    <row r="110">
      <c r="A110" s="24"/>
    </row>
    <row r="111">
      <c r="A111" s="24"/>
    </row>
    <row r="112">
      <c r="A112" s="24"/>
    </row>
    <row r="113">
      <c r="A113" s="24"/>
    </row>
    <row r="114">
      <c r="A114" s="24"/>
    </row>
    <row r="115">
      <c r="A115" s="24"/>
    </row>
    <row r="116">
      <c r="A116" s="24"/>
    </row>
    <row r="117">
      <c r="A117" s="24"/>
    </row>
    <row r="118">
      <c r="A118" s="24"/>
    </row>
    <row r="119">
      <c r="A119" s="24"/>
    </row>
    <row r="120">
      <c r="A120" s="24"/>
    </row>
    <row r="121">
      <c r="A121" s="24"/>
    </row>
    <row r="122">
      <c r="A122" s="24"/>
    </row>
    <row r="123">
      <c r="A123" s="24"/>
    </row>
    <row r="124">
      <c r="A124" s="24"/>
    </row>
    <row r="125">
      <c r="A125" s="24"/>
    </row>
    <row r="126">
      <c r="A126" s="24"/>
    </row>
    <row r="127">
      <c r="A127" s="24"/>
    </row>
    <row r="128">
      <c r="A128" s="24"/>
    </row>
    <row r="129">
      <c r="A129" s="24"/>
    </row>
    <row r="130">
      <c r="A130" s="24"/>
    </row>
    <row r="131">
      <c r="A131" s="24"/>
    </row>
    <row r="132">
      <c r="A132" s="24"/>
    </row>
    <row r="133">
      <c r="A133" s="24"/>
    </row>
    <row r="134">
      <c r="A134" s="24"/>
    </row>
    <row r="135">
      <c r="A135" s="24"/>
    </row>
    <row r="136">
      <c r="A136" s="24"/>
    </row>
    <row r="137">
      <c r="A137" s="24"/>
    </row>
    <row r="138">
      <c r="A138" s="24"/>
    </row>
    <row r="139">
      <c r="A139" s="24"/>
    </row>
    <row r="140">
      <c r="A140" s="24"/>
    </row>
    <row r="141">
      <c r="A141" s="24"/>
    </row>
    <row r="142">
      <c r="A142" s="24"/>
    </row>
    <row r="143">
      <c r="A143" s="24"/>
    </row>
    <row r="144">
      <c r="A144" s="24"/>
    </row>
    <row r="145">
      <c r="A145" s="24"/>
    </row>
    <row r="146">
      <c r="A146" s="24"/>
    </row>
    <row r="147">
      <c r="A147" s="24"/>
    </row>
    <row r="148">
      <c r="A148" s="24"/>
    </row>
    <row r="149">
      <c r="A149" s="24"/>
    </row>
    <row r="150">
      <c r="A150" s="24"/>
    </row>
    <row r="151">
      <c r="A151" s="24"/>
    </row>
    <row r="152">
      <c r="A152" s="24"/>
    </row>
    <row r="153">
      <c r="A153" s="24"/>
    </row>
    <row r="154">
      <c r="A154" s="24"/>
    </row>
    <row r="155">
      <c r="A155" s="24"/>
    </row>
    <row r="156">
      <c r="A156" s="24"/>
    </row>
    <row r="157">
      <c r="A157" s="24"/>
    </row>
    <row r="158">
      <c r="A158" s="24"/>
    </row>
    <row r="159">
      <c r="A159" s="24"/>
    </row>
    <row r="160">
      <c r="A160" s="24"/>
    </row>
    <row r="161">
      <c r="A161" s="24"/>
    </row>
    <row r="162">
      <c r="A162" s="24"/>
    </row>
    <row r="163">
      <c r="A163" s="24"/>
    </row>
    <row r="164">
      <c r="A164" s="24"/>
    </row>
    <row r="165">
      <c r="A165" s="24"/>
    </row>
    <row r="166">
      <c r="A166" s="24"/>
    </row>
    <row r="167">
      <c r="A167" s="24"/>
    </row>
    <row r="168">
      <c r="A168" s="24"/>
    </row>
    <row r="169">
      <c r="A169" s="24"/>
    </row>
    <row r="170">
      <c r="A170" s="24"/>
    </row>
    <row r="171">
      <c r="A171" s="24"/>
    </row>
    <row r="172">
      <c r="A172" s="24"/>
    </row>
    <row r="173">
      <c r="A173" s="24"/>
    </row>
    <row r="174">
      <c r="A174" s="24"/>
    </row>
    <row r="175">
      <c r="A175" s="24"/>
    </row>
    <row r="176">
      <c r="A176" s="24"/>
    </row>
    <row r="177">
      <c r="A177" s="24"/>
    </row>
    <row r="178">
      <c r="A178" s="24"/>
    </row>
    <row r="179">
      <c r="A179" s="24"/>
    </row>
    <row r="180">
      <c r="A180" s="24"/>
    </row>
    <row r="181">
      <c r="A181" s="24"/>
    </row>
    <row r="182">
      <c r="A182" s="24"/>
    </row>
    <row r="183">
      <c r="A183" s="24"/>
    </row>
    <row r="184">
      <c r="A184" s="24"/>
    </row>
    <row r="185">
      <c r="A185" s="24"/>
    </row>
    <row r="186">
      <c r="A186" s="24"/>
    </row>
    <row r="187">
      <c r="A187" s="24"/>
    </row>
    <row r="188">
      <c r="A188" s="24"/>
    </row>
    <row r="189">
      <c r="A189" s="24"/>
    </row>
    <row r="190">
      <c r="A190" s="24"/>
    </row>
    <row r="191">
      <c r="A191" s="24"/>
    </row>
    <row r="192">
      <c r="A192" s="24"/>
    </row>
    <row r="193">
      <c r="A193" s="24"/>
    </row>
    <row r="194">
      <c r="A194" s="24"/>
    </row>
    <row r="195">
      <c r="A195" s="24"/>
    </row>
    <row r="196">
      <c r="A196" s="24"/>
    </row>
    <row r="197">
      <c r="A197" s="24"/>
    </row>
    <row r="198">
      <c r="A198" s="24"/>
    </row>
    <row r="199">
      <c r="A199" s="24"/>
    </row>
    <row r="200">
      <c r="A200" s="24"/>
    </row>
    <row r="201">
      <c r="A201" s="24"/>
    </row>
    <row r="202">
      <c r="A202" s="24"/>
    </row>
    <row r="203">
      <c r="A203" s="24"/>
    </row>
    <row r="204">
      <c r="A204" s="24"/>
    </row>
    <row r="205">
      <c r="A205" s="24"/>
    </row>
    <row r="206">
      <c r="A206" s="24"/>
    </row>
    <row r="207">
      <c r="A207" s="24"/>
    </row>
    <row r="208">
      <c r="A208" s="24"/>
    </row>
    <row r="209">
      <c r="A209" s="24"/>
    </row>
    <row r="210">
      <c r="A210" s="24"/>
    </row>
    <row r="211">
      <c r="A211" s="24"/>
    </row>
    <row r="212">
      <c r="A212" s="24"/>
    </row>
    <row r="213">
      <c r="A213" s="24"/>
    </row>
    <row r="214">
      <c r="A214" s="24"/>
    </row>
    <row r="215">
      <c r="A215" s="24"/>
    </row>
    <row r="216">
      <c r="A216" s="24"/>
    </row>
    <row r="217">
      <c r="A217" s="24"/>
    </row>
    <row r="218">
      <c r="A218" s="24"/>
    </row>
    <row r="219">
      <c r="A219" s="24"/>
    </row>
    <row r="220">
      <c r="A220" s="24"/>
    </row>
    <row r="221">
      <c r="A221" s="24"/>
    </row>
    <row r="222">
      <c r="A222" s="24"/>
    </row>
    <row r="223">
      <c r="A223" s="24"/>
    </row>
    <row r="224">
      <c r="A224" s="24"/>
    </row>
    <row r="225">
      <c r="A225" s="24"/>
    </row>
    <row r="226">
      <c r="A226" s="24"/>
    </row>
    <row r="227">
      <c r="A227" s="24"/>
    </row>
    <row r="228">
      <c r="A228" s="24"/>
    </row>
    <row r="229">
      <c r="A229" s="24"/>
    </row>
    <row r="230">
      <c r="A230" s="24"/>
    </row>
    <row r="231">
      <c r="A231" s="24"/>
    </row>
    <row r="232">
      <c r="A232" s="24"/>
    </row>
    <row r="233">
      <c r="A233" s="24"/>
    </row>
    <row r="234">
      <c r="A234" s="24"/>
    </row>
    <row r="235">
      <c r="A235" s="24"/>
    </row>
    <row r="236">
      <c r="A236" s="24"/>
    </row>
    <row r="237">
      <c r="A237" s="24"/>
    </row>
    <row r="238">
      <c r="A238" s="24"/>
    </row>
    <row r="239">
      <c r="A239" s="24"/>
    </row>
    <row r="240">
      <c r="A240" s="24"/>
    </row>
    <row r="241">
      <c r="A241" s="24"/>
    </row>
    <row r="242">
      <c r="A242" s="24"/>
    </row>
    <row r="243">
      <c r="A243" s="24"/>
    </row>
    <row r="244">
      <c r="A244" s="24"/>
    </row>
    <row r="245">
      <c r="A245" s="24"/>
    </row>
    <row r="246">
      <c r="A246" s="24"/>
    </row>
    <row r="247">
      <c r="A247" s="24"/>
    </row>
    <row r="248">
      <c r="A248" s="24"/>
    </row>
    <row r="249">
      <c r="A249" s="24"/>
    </row>
    <row r="250">
      <c r="A250" s="24"/>
    </row>
    <row r="251">
      <c r="A251" s="24"/>
    </row>
    <row r="252">
      <c r="A252" s="24"/>
    </row>
    <row r="253">
      <c r="A253" s="24"/>
    </row>
    <row r="254">
      <c r="A254" s="24"/>
    </row>
    <row r="255">
      <c r="A255" s="24"/>
    </row>
    <row r="256">
      <c r="A256" s="24"/>
    </row>
    <row r="257">
      <c r="A257" s="24"/>
    </row>
    <row r="258">
      <c r="A258" s="24"/>
    </row>
    <row r="259">
      <c r="A259" s="24"/>
    </row>
    <row r="260">
      <c r="A260" s="24"/>
    </row>
    <row r="261">
      <c r="A261" s="24"/>
    </row>
    <row r="262">
      <c r="A262" s="24"/>
    </row>
    <row r="263">
      <c r="A263" s="24"/>
    </row>
    <row r="264">
      <c r="A264" s="24"/>
    </row>
    <row r="265">
      <c r="A265" s="24"/>
    </row>
    <row r="266">
      <c r="A266" s="24"/>
    </row>
    <row r="267">
      <c r="A267" s="24"/>
    </row>
    <row r="268">
      <c r="A268" s="24"/>
    </row>
    <row r="269">
      <c r="A269" s="24"/>
    </row>
    <row r="270">
      <c r="A270" s="24"/>
    </row>
    <row r="271">
      <c r="A271" s="24"/>
    </row>
    <row r="272">
      <c r="A272" s="24"/>
    </row>
    <row r="273">
      <c r="A273" s="24"/>
    </row>
    <row r="274">
      <c r="A274" s="24"/>
    </row>
    <row r="275">
      <c r="A275" s="24"/>
    </row>
    <row r="276">
      <c r="A276" s="24"/>
    </row>
    <row r="277">
      <c r="A277" s="24"/>
    </row>
    <row r="278">
      <c r="A278" s="24"/>
    </row>
    <row r="279">
      <c r="A279" s="24"/>
    </row>
    <row r="280">
      <c r="A280" s="24"/>
    </row>
    <row r="281">
      <c r="A281" s="24"/>
    </row>
    <row r="282">
      <c r="A282" s="24"/>
    </row>
    <row r="283">
      <c r="A283" s="24"/>
    </row>
    <row r="284">
      <c r="A284" s="24"/>
    </row>
    <row r="285">
      <c r="A285" s="24"/>
    </row>
    <row r="286">
      <c r="A286" s="24"/>
    </row>
    <row r="287">
      <c r="A287" s="24"/>
    </row>
    <row r="288">
      <c r="A288" s="24"/>
    </row>
    <row r="289">
      <c r="A289" s="24"/>
    </row>
    <row r="290">
      <c r="A290" s="24"/>
    </row>
    <row r="291">
      <c r="A291" s="24"/>
    </row>
    <row r="292">
      <c r="A292" s="24"/>
    </row>
    <row r="293">
      <c r="A293" s="24"/>
    </row>
    <row r="294">
      <c r="A294" s="24"/>
    </row>
    <row r="295">
      <c r="A295" s="24"/>
    </row>
    <row r="296">
      <c r="A296" s="24"/>
    </row>
    <row r="297">
      <c r="A297" s="24"/>
    </row>
    <row r="298">
      <c r="A298" s="24"/>
    </row>
    <row r="299">
      <c r="A299" s="24"/>
    </row>
    <row r="300">
      <c r="A300" s="24"/>
    </row>
    <row r="301">
      <c r="A301" s="24"/>
    </row>
    <row r="302">
      <c r="A302" s="24"/>
    </row>
    <row r="303">
      <c r="A303" s="24"/>
    </row>
    <row r="304">
      <c r="A304" s="24"/>
    </row>
    <row r="305">
      <c r="A305" s="24"/>
    </row>
    <row r="306">
      <c r="A306" s="24"/>
    </row>
    <row r="307">
      <c r="A307" s="24"/>
    </row>
    <row r="308">
      <c r="A308" s="24"/>
    </row>
    <row r="309">
      <c r="A309" s="24"/>
    </row>
    <row r="310">
      <c r="A310" s="24"/>
    </row>
    <row r="311">
      <c r="A311" s="24"/>
    </row>
    <row r="312">
      <c r="A312" s="24"/>
    </row>
    <row r="313">
      <c r="A313" s="24"/>
    </row>
    <row r="314">
      <c r="A314" s="24"/>
    </row>
    <row r="315">
      <c r="A315" s="24"/>
    </row>
    <row r="316">
      <c r="A316" s="24"/>
    </row>
    <row r="317">
      <c r="A317" s="24"/>
    </row>
    <row r="318">
      <c r="A318" s="24"/>
    </row>
    <row r="319">
      <c r="A319" s="24"/>
    </row>
    <row r="320">
      <c r="A320" s="24"/>
    </row>
    <row r="321">
      <c r="A321" s="24"/>
    </row>
    <row r="322">
      <c r="A322" s="24"/>
    </row>
    <row r="323">
      <c r="A323" s="24"/>
    </row>
    <row r="324">
      <c r="A324" s="24"/>
    </row>
    <row r="325">
      <c r="A325" s="24"/>
    </row>
    <row r="326">
      <c r="A326" s="24"/>
    </row>
    <row r="327">
      <c r="A327" s="24"/>
    </row>
    <row r="328">
      <c r="A328" s="24"/>
    </row>
    <row r="329">
      <c r="A329" s="24"/>
    </row>
    <row r="330">
      <c r="A330" s="24"/>
    </row>
    <row r="331">
      <c r="A331" s="24"/>
    </row>
    <row r="332">
      <c r="A332" s="24"/>
    </row>
    <row r="333">
      <c r="A333" s="24"/>
    </row>
    <row r="334">
      <c r="A334" s="24"/>
    </row>
    <row r="335">
      <c r="A335" s="24"/>
    </row>
    <row r="336">
      <c r="A336" s="24"/>
    </row>
    <row r="337">
      <c r="A337" s="24"/>
    </row>
    <row r="338">
      <c r="A338" s="24"/>
    </row>
    <row r="339">
      <c r="A339" s="24"/>
    </row>
    <row r="340">
      <c r="A340" s="24"/>
    </row>
    <row r="341">
      <c r="A341" s="24"/>
    </row>
    <row r="342">
      <c r="A342" s="24"/>
    </row>
    <row r="343">
      <c r="A343" s="24"/>
    </row>
    <row r="344">
      <c r="A344" s="24"/>
    </row>
    <row r="345">
      <c r="A345" s="24"/>
    </row>
    <row r="346">
      <c r="A346" s="24"/>
    </row>
    <row r="347">
      <c r="A347" s="24"/>
    </row>
    <row r="348">
      <c r="A348" s="24"/>
    </row>
    <row r="349">
      <c r="A349" s="24"/>
    </row>
    <row r="350">
      <c r="A350" s="24"/>
    </row>
    <row r="351">
      <c r="A351" s="24"/>
    </row>
    <row r="352">
      <c r="A352" s="24"/>
    </row>
    <row r="353">
      <c r="A353" s="24"/>
    </row>
    <row r="354">
      <c r="A354" s="24"/>
    </row>
    <row r="355">
      <c r="A355" s="24"/>
    </row>
    <row r="356">
      <c r="A356" s="24"/>
    </row>
    <row r="357">
      <c r="A357" s="24"/>
    </row>
    <row r="358">
      <c r="A358" s="24"/>
    </row>
    <row r="359">
      <c r="A359" s="24"/>
    </row>
    <row r="360">
      <c r="A360" s="24"/>
    </row>
    <row r="361">
      <c r="A361" s="24"/>
    </row>
    <row r="362">
      <c r="A362" s="24"/>
    </row>
    <row r="363">
      <c r="A363" s="24"/>
    </row>
    <row r="364">
      <c r="A364" s="24"/>
    </row>
    <row r="365">
      <c r="A365" s="24"/>
    </row>
    <row r="366">
      <c r="A366" s="24"/>
    </row>
    <row r="367">
      <c r="A367" s="24"/>
    </row>
    <row r="368">
      <c r="A368" s="24"/>
    </row>
    <row r="369">
      <c r="A369" s="24"/>
    </row>
    <row r="370">
      <c r="A370" s="24"/>
    </row>
    <row r="371">
      <c r="A371" s="24"/>
    </row>
    <row r="372">
      <c r="A372" s="24"/>
    </row>
    <row r="373">
      <c r="A373" s="24"/>
    </row>
    <row r="374">
      <c r="A374" s="24"/>
    </row>
    <row r="375">
      <c r="A375" s="24"/>
    </row>
    <row r="376">
      <c r="A376" s="24"/>
    </row>
    <row r="377">
      <c r="A377" s="24"/>
    </row>
    <row r="378">
      <c r="A378" s="24"/>
    </row>
    <row r="379">
      <c r="A379" s="24"/>
    </row>
    <row r="380">
      <c r="A380" s="24"/>
    </row>
    <row r="381">
      <c r="A381" s="24"/>
    </row>
    <row r="382">
      <c r="A382" s="24"/>
    </row>
    <row r="383">
      <c r="A383" s="24"/>
    </row>
    <row r="384">
      <c r="A384" s="24"/>
    </row>
    <row r="385">
      <c r="A385" s="24"/>
    </row>
    <row r="386">
      <c r="A386" s="24"/>
    </row>
    <row r="387">
      <c r="A387" s="24"/>
    </row>
    <row r="388">
      <c r="A388" s="24"/>
    </row>
    <row r="389">
      <c r="A389" s="24"/>
    </row>
    <row r="390">
      <c r="A390" s="24"/>
    </row>
    <row r="391">
      <c r="A391" s="24"/>
    </row>
    <row r="392">
      <c r="A392" s="24"/>
    </row>
    <row r="393">
      <c r="A393" s="24"/>
    </row>
    <row r="394">
      <c r="A394" s="24"/>
    </row>
    <row r="395">
      <c r="A395" s="24"/>
    </row>
    <row r="396">
      <c r="A396" s="24"/>
    </row>
    <row r="397">
      <c r="A397" s="24"/>
    </row>
    <row r="398">
      <c r="A398" s="24"/>
    </row>
    <row r="399">
      <c r="A399" s="24"/>
    </row>
    <row r="400">
      <c r="A400" s="24"/>
    </row>
    <row r="401">
      <c r="A401" s="24"/>
    </row>
    <row r="402">
      <c r="A402" s="24"/>
    </row>
    <row r="403">
      <c r="A403" s="24"/>
    </row>
    <row r="404">
      <c r="A404" s="24"/>
    </row>
    <row r="405">
      <c r="A405" s="24"/>
    </row>
    <row r="406">
      <c r="A406" s="24"/>
    </row>
    <row r="407">
      <c r="A407" s="24"/>
    </row>
    <row r="408">
      <c r="A408" s="24"/>
    </row>
    <row r="409">
      <c r="A409" s="24"/>
    </row>
    <row r="410">
      <c r="A410" s="24"/>
    </row>
    <row r="411">
      <c r="A411" s="24"/>
    </row>
    <row r="412">
      <c r="A412" s="24"/>
    </row>
    <row r="413">
      <c r="A413" s="24"/>
    </row>
    <row r="414">
      <c r="A414" s="24"/>
    </row>
    <row r="415">
      <c r="A415" s="24"/>
    </row>
    <row r="416">
      <c r="A416" s="24"/>
    </row>
    <row r="417">
      <c r="A417" s="24"/>
    </row>
    <row r="418">
      <c r="A418" s="24"/>
    </row>
    <row r="419">
      <c r="A419" s="24"/>
    </row>
    <row r="420">
      <c r="A420" s="24"/>
    </row>
    <row r="421">
      <c r="A421" s="24"/>
    </row>
    <row r="422">
      <c r="A422" s="24"/>
    </row>
    <row r="423">
      <c r="A423" s="24"/>
    </row>
    <row r="424">
      <c r="A424" s="24"/>
    </row>
    <row r="425">
      <c r="A425" s="24"/>
    </row>
    <row r="426">
      <c r="A426" s="24"/>
    </row>
    <row r="427">
      <c r="A427" s="24"/>
    </row>
    <row r="428">
      <c r="A428" s="24"/>
    </row>
    <row r="429">
      <c r="A429" s="24"/>
    </row>
    <row r="430">
      <c r="A430" s="24"/>
    </row>
    <row r="431">
      <c r="A431" s="24"/>
    </row>
    <row r="432">
      <c r="A432" s="24"/>
    </row>
    <row r="433">
      <c r="A433" s="24"/>
    </row>
    <row r="434">
      <c r="A434" s="24"/>
    </row>
    <row r="435">
      <c r="A435" s="24"/>
    </row>
    <row r="436">
      <c r="A436" s="24"/>
    </row>
    <row r="437">
      <c r="A437" s="24"/>
    </row>
    <row r="438">
      <c r="A438" s="24"/>
    </row>
    <row r="439">
      <c r="A439" s="24"/>
    </row>
    <row r="440">
      <c r="A440" s="24"/>
    </row>
    <row r="441">
      <c r="A441" s="24"/>
    </row>
    <row r="442">
      <c r="A442" s="24"/>
    </row>
    <row r="443">
      <c r="A443" s="24"/>
    </row>
    <row r="444">
      <c r="A444" s="24"/>
    </row>
    <row r="445">
      <c r="A445" s="24"/>
    </row>
    <row r="446">
      <c r="A446" s="24"/>
    </row>
    <row r="447">
      <c r="A447" s="24"/>
    </row>
    <row r="448">
      <c r="A448" s="24"/>
    </row>
    <row r="449">
      <c r="A449" s="24"/>
    </row>
    <row r="450">
      <c r="A450" s="24"/>
    </row>
    <row r="451">
      <c r="A451" s="24"/>
    </row>
    <row r="452">
      <c r="A452" s="24"/>
    </row>
    <row r="453">
      <c r="A453" s="24"/>
    </row>
    <row r="454">
      <c r="A454" s="24"/>
    </row>
    <row r="455">
      <c r="A455" s="24"/>
    </row>
    <row r="456">
      <c r="A456" s="24"/>
    </row>
    <row r="457">
      <c r="A457" s="24"/>
    </row>
    <row r="458">
      <c r="A458" s="24"/>
    </row>
    <row r="459">
      <c r="A459" s="24"/>
    </row>
    <row r="460">
      <c r="A460" s="24"/>
    </row>
    <row r="461">
      <c r="A461" s="24"/>
    </row>
    <row r="462">
      <c r="A462" s="24"/>
    </row>
    <row r="463">
      <c r="A463" s="24"/>
    </row>
    <row r="464">
      <c r="A464" s="24"/>
    </row>
    <row r="465">
      <c r="A465" s="24"/>
    </row>
    <row r="466">
      <c r="A466" s="24"/>
    </row>
    <row r="467">
      <c r="A467" s="24"/>
    </row>
    <row r="468">
      <c r="A468" s="24"/>
    </row>
    <row r="469">
      <c r="A469" s="24"/>
    </row>
    <row r="470">
      <c r="A470" s="24"/>
    </row>
    <row r="471">
      <c r="A471" s="24"/>
    </row>
    <row r="472">
      <c r="A472" s="24"/>
    </row>
    <row r="473">
      <c r="A473" s="24"/>
    </row>
    <row r="474">
      <c r="A474" s="24"/>
    </row>
    <row r="475">
      <c r="A475" s="24"/>
    </row>
    <row r="476">
      <c r="A476" s="24"/>
    </row>
    <row r="477">
      <c r="A477" s="24"/>
    </row>
    <row r="478">
      <c r="A478" s="24"/>
    </row>
    <row r="479">
      <c r="A479" s="24"/>
    </row>
    <row r="480">
      <c r="A480" s="24"/>
    </row>
    <row r="481">
      <c r="A481" s="24"/>
    </row>
    <row r="482">
      <c r="A482" s="24"/>
    </row>
    <row r="483">
      <c r="A483" s="24"/>
    </row>
    <row r="484">
      <c r="A484" s="24"/>
    </row>
    <row r="485">
      <c r="A485" s="24"/>
    </row>
    <row r="486">
      <c r="A486" s="24"/>
    </row>
    <row r="487">
      <c r="A487" s="24"/>
    </row>
    <row r="488">
      <c r="A488" s="24"/>
    </row>
    <row r="489">
      <c r="A489" s="24"/>
    </row>
    <row r="490">
      <c r="A490" s="24"/>
    </row>
    <row r="491">
      <c r="A491" s="24"/>
    </row>
    <row r="492">
      <c r="A492" s="24"/>
    </row>
    <row r="493">
      <c r="A493" s="24"/>
    </row>
    <row r="494">
      <c r="A494" s="24"/>
    </row>
    <row r="495">
      <c r="A495" s="24"/>
    </row>
    <row r="496">
      <c r="A496" s="24"/>
    </row>
    <row r="497">
      <c r="A497" s="24"/>
    </row>
    <row r="498">
      <c r="A498" s="24"/>
    </row>
    <row r="499">
      <c r="A499" s="24"/>
    </row>
    <row r="500">
      <c r="A500" s="24"/>
    </row>
    <row r="501">
      <c r="A501" s="24"/>
    </row>
    <row r="502">
      <c r="A502" s="24"/>
    </row>
    <row r="503">
      <c r="A503" s="24"/>
    </row>
    <row r="504">
      <c r="A504" s="24"/>
    </row>
    <row r="505">
      <c r="A505" s="24"/>
    </row>
    <row r="506">
      <c r="A506" s="24"/>
    </row>
    <row r="507">
      <c r="A507" s="24"/>
    </row>
    <row r="508">
      <c r="A508" s="24"/>
    </row>
    <row r="509">
      <c r="A509" s="24"/>
    </row>
    <row r="510">
      <c r="A510" s="24"/>
    </row>
    <row r="511">
      <c r="A511" s="24"/>
    </row>
    <row r="512">
      <c r="A512" s="24"/>
    </row>
    <row r="513">
      <c r="A513" s="24"/>
    </row>
    <row r="514">
      <c r="A514" s="24"/>
    </row>
    <row r="515">
      <c r="A515" s="24"/>
    </row>
    <row r="516">
      <c r="A516" s="24"/>
    </row>
    <row r="517">
      <c r="A517" s="24"/>
    </row>
    <row r="518">
      <c r="A518" s="24"/>
    </row>
    <row r="519">
      <c r="A519" s="24"/>
    </row>
    <row r="520">
      <c r="A520" s="24"/>
    </row>
    <row r="521">
      <c r="A521" s="24"/>
    </row>
    <row r="522">
      <c r="A522" s="24"/>
    </row>
    <row r="523">
      <c r="A523" s="24"/>
    </row>
    <row r="524">
      <c r="A524" s="24"/>
    </row>
    <row r="525">
      <c r="A525" s="24"/>
    </row>
    <row r="526">
      <c r="A526" s="24"/>
    </row>
    <row r="527">
      <c r="A527" s="24"/>
    </row>
    <row r="528">
      <c r="A528" s="24"/>
    </row>
    <row r="529">
      <c r="A529" s="24"/>
    </row>
    <row r="530">
      <c r="A530" s="24"/>
    </row>
    <row r="531">
      <c r="A531" s="24"/>
    </row>
    <row r="532">
      <c r="A532" s="24"/>
    </row>
    <row r="533">
      <c r="A533" s="24"/>
    </row>
    <row r="534">
      <c r="A534" s="24"/>
    </row>
    <row r="535">
      <c r="A535" s="24"/>
    </row>
    <row r="536">
      <c r="A536" s="24"/>
    </row>
    <row r="537">
      <c r="A537" s="24"/>
    </row>
    <row r="538">
      <c r="A538" s="24"/>
    </row>
    <row r="539">
      <c r="A539" s="24"/>
    </row>
    <row r="540">
      <c r="A540" s="24"/>
    </row>
    <row r="541">
      <c r="A541" s="24"/>
    </row>
    <row r="542">
      <c r="A542" s="24"/>
    </row>
    <row r="543">
      <c r="A543" s="24"/>
    </row>
    <row r="544">
      <c r="A544" s="24"/>
    </row>
    <row r="545">
      <c r="A545" s="24"/>
    </row>
    <row r="546">
      <c r="A546" s="24"/>
    </row>
    <row r="547">
      <c r="A547" s="24"/>
    </row>
    <row r="548">
      <c r="A548" s="24"/>
    </row>
    <row r="549">
      <c r="A549" s="24"/>
    </row>
    <row r="550">
      <c r="A550" s="24"/>
    </row>
    <row r="551">
      <c r="A551" s="24"/>
    </row>
    <row r="552">
      <c r="A552" s="24"/>
    </row>
    <row r="553">
      <c r="A553" s="24"/>
    </row>
    <row r="554">
      <c r="A554" s="24"/>
    </row>
    <row r="555">
      <c r="A555" s="24"/>
    </row>
    <row r="556">
      <c r="A556" s="24"/>
    </row>
    <row r="557">
      <c r="A557" s="24"/>
    </row>
    <row r="558">
      <c r="A558" s="24"/>
    </row>
    <row r="559">
      <c r="A559" s="24"/>
    </row>
    <row r="560">
      <c r="A560" s="24"/>
    </row>
    <row r="561">
      <c r="A561" s="24"/>
    </row>
    <row r="562">
      <c r="A562" s="24"/>
    </row>
    <row r="563">
      <c r="A563" s="24"/>
    </row>
    <row r="564">
      <c r="A564" s="24"/>
    </row>
    <row r="565">
      <c r="A565" s="24"/>
    </row>
    <row r="566">
      <c r="A566" s="24"/>
    </row>
    <row r="567">
      <c r="A567" s="24"/>
    </row>
    <row r="568">
      <c r="A568" s="24"/>
    </row>
    <row r="569">
      <c r="A569" s="24"/>
    </row>
    <row r="570">
      <c r="A570" s="24"/>
    </row>
    <row r="571">
      <c r="A571" s="24"/>
    </row>
    <row r="572">
      <c r="A572" s="24"/>
    </row>
    <row r="573">
      <c r="A573" s="24"/>
    </row>
    <row r="574">
      <c r="A574" s="24"/>
    </row>
    <row r="575">
      <c r="A575" s="24"/>
    </row>
    <row r="576">
      <c r="A576" s="24"/>
    </row>
    <row r="577">
      <c r="A577" s="24"/>
    </row>
    <row r="578">
      <c r="A578" s="24"/>
    </row>
    <row r="579">
      <c r="A579" s="24"/>
    </row>
    <row r="580">
      <c r="A580" s="24"/>
    </row>
    <row r="581">
      <c r="A581" s="24"/>
    </row>
    <row r="582">
      <c r="A582" s="24"/>
    </row>
    <row r="583">
      <c r="A583" s="24"/>
    </row>
    <row r="584">
      <c r="A584" s="24"/>
    </row>
    <row r="585">
      <c r="A585" s="24"/>
    </row>
    <row r="586">
      <c r="A586" s="24"/>
    </row>
    <row r="587">
      <c r="A587" s="24"/>
    </row>
    <row r="588">
      <c r="A588" s="24"/>
    </row>
    <row r="589">
      <c r="A589" s="24"/>
    </row>
    <row r="590">
      <c r="A590" s="24"/>
    </row>
    <row r="591">
      <c r="A591" s="24"/>
    </row>
    <row r="592">
      <c r="A592" s="24"/>
    </row>
    <row r="593">
      <c r="A593" s="24"/>
    </row>
    <row r="594">
      <c r="A594" s="24"/>
    </row>
    <row r="595">
      <c r="A595" s="24"/>
    </row>
    <row r="596">
      <c r="A596" s="24"/>
    </row>
    <row r="597">
      <c r="A597" s="24"/>
    </row>
    <row r="598">
      <c r="A598" s="24"/>
    </row>
    <row r="599">
      <c r="A599" s="24"/>
    </row>
    <row r="600">
      <c r="A600" s="24"/>
    </row>
    <row r="601">
      <c r="A601" s="24"/>
    </row>
    <row r="602">
      <c r="A602" s="24"/>
    </row>
    <row r="603">
      <c r="A603" s="24"/>
    </row>
    <row r="604">
      <c r="A604" s="24"/>
    </row>
    <row r="605">
      <c r="A605" s="24"/>
    </row>
    <row r="606">
      <c r="A606" s="24"/>
    </row>
    <row r="607">
      <c r="A607" s="24"/>
    </row>
    <row r="608">
      <c r="A608" s="24"/>
    </row>
    <row r="609">
      <c r="A609" s="24"/>
    </row>
    <row r="610">
      <c r="A610" s="24"/>
    </row>
    <row r="611">
      <c r="A611" s="24"/>
    </row>
    <row r="612">
      <c r="A612" s="24"/>
    </row>
    <row r="613">
      <c r="A613" s="24"/>
    </row>
    <row r="614">
      <c r="A614" s="24"/>
    </row>
    <row r="615">
      <c r="A615" s="24"/>
    </row>
    <row r="616">
      <c r="A616" s="24"/>
    </row>
    <row r="617">
      <c r="A617" s="24"/>
    </row>
    <row r="618">
      <c r="A618" s="24"/>
    </row>
    <row r="619">
      <c r="A619" s="24"/>
    </row>
    <row r="620">
      <c r="A620" s="24"/>
    </row>
    <row r="621">
      <c r="A621" s="24"/>
    </row>
    <row r="622">
      <c r="A622" s="24"/>
    </row>
    <row r="623">
      <c r="A623" s="24"/>
    </row>
    <row r="624">
      <c r="A624" s="24"/>
    </row>
    <row r="625">
      <c r="A625" s="24"/>
    </row>
    <row r="626">
      <c r="A626" s="24"/>
    </row>
    <row r="627">
      <c r="A627" s="24"/>
    </row>
    <row r="628">
      <c r="A628" s="24"/>
    </row>
    <row r="629">
      <c r="A629" s="24"/>
    </row>
    <row r="630">
      <c r="A630" s="24"/>
    </row>
    <row r="631">
      <c r="A631" s="24"/>
    </row>
    <row r="632">
      <c r="A632" s="24"/>
    </row>
    <row r="633">
      <c r="A633" s="24"/>
    </row>
    <row r="634">
      <c r="A634" s="24"/>
    </row>
    <row r="635">
      <c r="A635" s="24"/>
    </row>
    <row r="636">
      <c r="A636" s="24"/>
    </row>
    <row r="637">
      <c r="A637" s="24"/>
    </row>
    <row r="638">
      <c r="A638" s="24"/>
    </row>
    <row r="639">
      <c r="A639" s="24"/>
    </row>
    <row r="640">
      <c r="A640" s="24"/>
    </row>
    <row r="641">
      <c r="A641" s="24"/>
    </row>
    <row r="642">
      <c r="A642" s="24"/>
    </row>
    <row r="643">
      <c r="A643" s="24"/>
    </row>
    <row r="644">
      <c r="A644" s="24"/>
    </row>
    <row r="645">
      <c r="A645" s="24"/>
    </row>
    <row r="646">
      <c r="A646" s="24"/>
    </row>
    <row r="647">
      <c r="A647" s="24"/>
    </row>
    <row r="648">
      <c r="A648" s="24"/>
    </row>
    <row r="649">
      <c r="A649" s="24"/>
    </row>
    <row r="650">
      <c r="A650" s="24"/>
    </row>
    <row r="651">
      <c r="A651" s="24"/>
    </row>
    <row r="652">
      <c r="A652" s="24"/>
    </row>
    <row r="653">
      <c r="A653" s="24"/>
    </row>
    <row r="654">
      <c r="A654" s="24"/>
    </row>
    <row r="655">
      <c r="A655" s="24"/>
    </row>
    <row r="656">
      <c r="A656" s="24"/>
    </row>
    <row r="657">
      <c r="A657" s="24"/>
    </row>
    <row r="658">
      <c r="A658" s="24"/>
    </row>
    <row r="659">
      <c r="A659" s="24"/>
    </row>
    <row r="660">
      <c r="A660" s="24"/>
    </row>
    <row r="661">
      <c r="A661" s="24"/>
    </row>
    <row r="662">
      <c r="A662" s="24"/>
    </row>
    <row r="663">
      <c r="A663" s="24"/>
    </row>
    <row r="664">
      <c r="A664" s="24"/>
    </row>
    <row r="665">
      <c r="A665" s="24"/>
    </row>
    <row r="666">
      <c r="A666" s="24"/>
    </row>
    <row r="667">
      <c r="A667" s="24"/>
    </row>
    <row r="668">
      <c r="A668" s="24"/>
    </row>
    <row r="669">
      <c r="A669" s="24"/>
    </row>
    <row r="670">
      <c r="A670" s="24"/>
    </row>
    <row r="671">
      <c r="A671" s="24"/>
    </row>
    <row r="672">
      <c r="A672" s="24"/>
    </row>
    <row r="673">
      <c r="A673" s="24"/>
    </row>
    <row r="674">
      <c r="A674" s="24"/>
    </row>
    <row r="675">
      <c r="A675" s="24"/>
    </row>
    <row r="676">
      <c r="A676" s="24"/>
    </row>
    <row r="677">
      <c r="A677" s="24"/>
    </row>
    <row r="678">
      <c r="A678" s="24"/>
    </row>
    <row r="679">
      <c r="A679" s="24"/>
    </row>
    <row r="680">
      <c r="A680" s="24"/>
    </row>
    <row r="681">
      <c r="A681" s="24"/>
    </row>
    <row r="682">
      <c r="A682" s="24"/>
    </row>
    <row r="683">
      <c r="A683" s="24"/>
    </row>
    <row r="684">
      <c r="A684" s="24"/>
    </row>
    <row r="685">
      <c r="A685" s="24"/>
    </row>
    <row r="686">
      <c r="A686" s="24"/>
    </row>
    <row r="687">
      <c r="A687" s="24"/>
    </row>
    <row r="688">
      <c r="A688" s="24"/>
    </row>
    <row r="689">
      <c r="A689" s="24"/>
    </row>
    <row r="690">
      <c r="A690" s="24"/>
    </row>
    <row r="691">
      <c r="A691" s="24"/>
    </row>
    <row r="692">
      <c r="A692" s="24"/>
    </row>
    <row r="693">
      <c r="A693" s="24"/>
    </row>
    <row r="694">
      <c r="A694" s="24"/>
    </row>
    <row r="695">
      <c r="A695" s="24"/>
    </row>
    <row r="696">
      <c r="A696" s="24"/>
    </row>
    <row r="697">
      <c r="A697" s="24"/>
    </row>
    <row r="698">
      <c r="A698" s="24"/>
    </row>
    <row r="699">
      <c r="A699" s="24"/>
    </row>
    <row r="700">
      <c r="A700" s="24"/>
    </row>
    <row r="701">
      <c r="A701" s="24"/>
    </row>
    <row r="702">
      <c r="A702" s="24"/>
    </row>
    <row r="703">
      <c r="A703" s="24"/>
    </row>
    <row r="704">
      <c r="A704" s="24"/>
    </row>
    <row r="705">
      <c r="A705" s="24"/>
    </row>
    <row r="706">
      <c r="A706" s="24"/>
    </row>
    <row r="707">
      <c r="A707" s="24"/>
    </row>
    <row r="708">
      <c r="A708" s="24"/>
    </row>
    <row r="709">
      <c r="A709" s="24"/>
    </row>
    <row r="710">
      <c r="A710" s="24"/>
    </row>
    <row r="711">
      <c r="A711" s="24"/>
    </row>
    <row r="712">
      <c r="A712" s="24"/>
    </row>
    <row r="713">
      <c r="A713" s="24"/>
    </row>
    <row r="714">
      <c r="A714" s="24"/>
    </row>
    <row r="715">
      <c r="A715" s="24"/>
    </row>
    <row r="716">
      <c r="A716" s="24"/>
    </row>
    <row r="717">
      <c r="A717" s="24"/>
    </row>
    <row r="718">
      <c r="A718" s="24"/>
    </row>
    <row r="719">
      <c r="A719" s="24"/>
    </row>
    <row r="720">
      <c r="A720" s="24"/>
    </row>
    <row r="721">
      <c r="A721" s="24"/>
    </row>
    <row r="722">
      <c r="A722" s="24"/>
    </row>
    <row r="723">
      <c r="A723" s="24"/>
    </row>
    <row r="724">
      <c r="A724" s="24"/>
    </row>
    <row r="725">
      <c r="A725" s="24"/>
    </row>
    <row r="726">
      <c r="A726" s="24"/>
    </row>
    <row r="727">
      <c r="A727" s="24"/>
    </row>
    <row r="728">
      <c r="A728" s="24"/>
    </row>
    <row r="729">
      <c r="A729" s="24"/>
    </row>
    <row r="730">
      <c r="A730" s="24"/>
    </row>
    <row r="731">
      <c r="A731" s="24"/>
    </row>
    <row r="732">
      <c r="A732" s="24"/>
    </row>
    <row r="733">
      <c r="A733" s="24"/>
    </row>
    <row r="734">
      <c r="A734" s="24"/>
    </row>
    <row r="735">
      <c r="A735" s="24"/>
    </row>
    <row r="736">
      <c r="A736" s="24"/>
    </row>
    <row r="737">
      <c r="A737" s="24"/>
    </row>
    <row r="738">
      <c r="A738" s="24"/>
    </row>
    <row r="739">
      <c r="A739" s="24"/>
    </row>
    <row r="740">
      <c r="A740" s="24"/>
    </row>
    <row r="741">
      <c r="A741" s="24"/>
    </row>
    <row r="742">
      <c r="A742" s="24"/>
    </row>
    <row r="743">
      <c r="A743" s="24"/>
    </row>
    <row r="744">
      <c r="A744" s="24"/>
    </row>
    <row r="745">
      <c r="A745" s="24"/>
    </row>
    <row r="746">
      <c r="A746" s="24"/>
    </row>
    <row r="747">
      <c r="A747" s="24"/>
    </row>
    <row r="748">
      <c r="A748" s="24"/>
    </row>
    <row r="749">
      <c r="A749" s="24"/>
    </row>
    <row r="750">
      <c r="A750" s="24"/>
    </row>
    <row r="751">
      <c r="A751" s="24"/>
    </row>
    <row r="752">
      <c r="A752" s="24"/>
    </row>
    <row r="753">
      <c r="A753" s="24"/>
    </row>
    <row r="754">
      <c r="A754" s="24"/>
    </row>
    <row r="755">
      <c r="A755" s="24"/>
    </row>
    <row r="756">
      <c r="A756" s="24"/>
    </row>
    <row r="757">
      <c r="A757" s="24"/>
    </row>
    <row r="758">
      <c r="A758" s="24"/>
    </row>
    <row r="759">
      <c r="A759" s="24"/>
    </row>
    <row r="760">
      <c r="A760" s="24"/>
    </row>
    <row r="761">
      <c r="A761" s="24"/>
    </row>
    <row r="762">
      <c r="A762" s="24"/>
    </row>
    <row r="763">
      <c r="A763" s="24"/>
    </row>
    <row r="764">
      <c r="A764" s="24"/>
    </row>
    <row r="765">
      <c r="A765" s="24"/>
    </row>
    <row r="766">
      <c r="A766" s="24"/>
    </row>
    <row r="767">
      <c r="A767" s="24"/>
    </row>
    <row r="768">
      <c r="A768" s="24"/>
    </row>
    <row r="769">
      <c r="A769" s="24"/>
    </row>
    <row r="770">
      <c r="A770" s="24"/>
    </row>
    <row r="771">
      <c r="A771" s="24"/>
    </row>
    <row r="772">
      <c r="A772" s="24"/>
    </row>
    <row r="773">
      <c r="A773" s="24"/>
    </row>
    <row r="774">
      <c r="A774" s="24"/>
    </row>
    <row r="775">
      <c r="A775" s="24"/>
    </row>
    <row r="776">
      <c r="A776" s="24"/>
    </row>
    <row r="777">
      <c r="A777" s="24"/>
    </row>
    <row r="778">
      <c r="A778" s="24"/>
    </row>
    <row r="779">
      <c r="A779" s="24"/>
    </row>
    <row r="780">
      <c r="A780" s="24"/>
    </row>
    <row r="781">
      <c r="A781" s="24"/>
    </row>
    <row r="782">
      <c r="A782" s="24"/>
    </row>
    <row r="783">
      <c r="A783" s="24"/>
    </row>
    <row r="784">
      <c r="A784" s="24"/>
    </row>
    <row r="785">
      <c r="A785" s="24"/>
    </row>
    <row r="786">
      <c r="A786" s="24"/>
    </row>
    <row r="787">
      <c r="A787" s="24"/>
    </row>
    <row r="788">
      <c r="A788" s="24"/>
    </row>
    <row r="789">
      <c r="A789" s="24"/>
    </row>
    <row r="790">
      <c r="A790" s="24"/>
    </row>
    <row r="791">
      <c r="A791" s="24"/>
    </row>
    <row r="792">
      <c r="A792" s="24"/>
    </row>
    <row r="793">
      <c r="A793" s="24"/>
    </row>
    <row r="794">
      <c r="A794" s="24"/>
    </row>
    <row r="795">
      <c r="A795" s="24"/>
    </row>
    <row r="796">
      <c r="A796" s="24"/>
    </row>
    <row r="797">
      <c r="A797" s="24"/>
    </row>
    <row r="798">
      <c r="A798" s="24"/>
    </row>
    <row r="799">
      <c r="A799" s="24"/>
    </row>
    <row r="800">
      <c r="A800" s="24"/>
    </row>
    <row r="801">
      <c r="A801" s="24"/>
    </row>
    <row r="802">
      <c r="A802" s="24"/>
    </row>
    <row r="803">
      <c r="A803" s="24"/>
    </row>
    <row r="804">
      <c r="A804" s="24"/>
    </row>
    <row r="805">
      <c r="A805" s="24"/>
    </row>
    <row r="806">
      <c r="A806" s="24"/>
    </row>
    <row r="807">
      <c r="A807" s="24"/>
    </row>
    <row r="808">
      <c r="A808" s="24"/>
    </row>
    <row r="809">
      <c r="A809" s="24"/>
    </row>
    <row r="810">
      <c r="A810" s="24"/>
    </row>
    <row r="811">
      <c r="A811" s="24"/>
    </row>
    <row r="812">
      <c r="A812" s="24"/>
    </row>
    <row r="813">
      <c r="A813" s="24"/>
    </row>
    <row r="814">
      <c r="A814" s="24"/>
    </row>
    <row r="815">
      <c r="A815" s="24"/>
    </row>
    <row r="816">
      <c r="A816" s="24"/>
    </row>
    <row r="817">
      <c r="A817" s="24"/>
    </row>
    <row r="818">
      <c r="A818" s="24"/>
    </row>
    <row r="819">
      <c r="A819" s="24"/>
    </row>
    <row r="820">
      <c r="A820" s="24"/>
    </row>
    <row r="821">
      <c r="A821" s="24"/>
    </row>
    <row r="822">
      <c r="A822" s="24"/>
    </row>
    <row r="823">
      <c r="A823" s="24"/>
    </row>
    <row r="824">
      <c r="A824" s="24"/>
    </row>
    <row r="825">
      <c r="A825" s="24"/>
    </row>
    <row r="826">
      <c r="A826" s="24"/>
    </row>
    <row r="827">
      <c r="A827" s="24"/>
    </row>
    <row r="828">
      <c r="A828" s="24"/>
    </row>
    <row r="829">
      <c r="A829" s="24"/>
    </row>
    <row r="830">
      <c r="A830" s="24"/>
    </row>
    <row r="831">
      <c r="A831" s="24"/>
    </row>
    <row r="832">
      <c r="A832" s="24"/>
    </row>
    <row r="833">
      <c r="A833" s="24"/>
    </row>
    <row r="834">
      <c r="A834" s="24"/>
    </row>
    <row r="835">
      <c r="A835" s="24"/>
    </row>
    <row r="836">
      <c r="A836" s="24"/>
    </row>
    <row r="837">
      <c r="A837" s="24"/>
    </row>
    <row r="838">
      <c r="A838" s="24"/>
    </row>
    <row r="839">
      <c r="A839" s="24"/>
    </row>
    <row r="840">
      <c r="A840" s="24"/>
    </row>
    <row r="841">
      <c r="A841" s="24"/>
    </row>
    <row r="842">
      <c r="A842" s="24"/>
    </row>
    <row r="843">
      <c r="A843" s="24"/>
    </row>
    <row r="844">
      <c r="A844" s="24"/>
    </row>
    <row r="845">
      <c r="A845" s="24"/>
    </row>
    <row r="846">
      <c r="A846" s="24"/>
    </row>
    <row r="847">
      <c r="A847" s="24"/>
    </row>
    <row r="848">
      <c r="A848" s="24"/>
    </row>
    <row r="849">
      <c r="A849" s="24"/>
    </row>
    <row r="850">
      <c r="A850" s="24"/>
    </row>
    <row r="851">
      <c r="A851" s="24"/>
    </row>
    <row r="852">
      <c r="A852" s="24"/>
    </row>
    <row r="853">
      <c r="A853" s="24"/>
    </row>
    <row r="854">
      <c r="A854" s="24"/>
    </row>
    <row r="855">
      <c r="A855" s="24"/>
    </row>
    <row r="856">
      <c r="A856" s="24"/>
    </row>
    <row r="857">
      <c r="A857" s="24"/>
    </row>
    <row r="858">
      <c r="A858" s="24"/>
    </row>
    <row r="859">
      <c r="A859" s="24"/>
    </row>
    <row r="860">
      <c r="A860" s="24"/>
    </row>
    <row r="861">
      <c r="A861" s="24"/>
    </row>
    <row r="862">
      <c r="A862" s="24"/>
    </row>
    <row r="863">
      <c r="A863" s="24"/>
    </row>
    <row r="864">
      <c r="A864" s="24"/>
    </row>
    <row r="865">
      <c r="A865" s="24"/>
    </row>
    <row r="866">
      <c r="A866" s="24"/>
    </row>
    <row r="867">
      <c r="A867" s="24"/>
    </row>
    <row r="868">
      <c r="A868" s="24"/>
    </row>
    <row r="869">
      <c r="A869" s="24"/>
    </row>
    <row r="870">
      <c r="A870" s="24"/>
    </row>
    <row r="871">
      <c r="A871" s="24"/>
    </row>
    <row r="872">
      <c r="A872" s="24"/>
    </row>
    <row r="873">
      <c r="A873" s="24"/>
    </row>
    <row r="874">
      <c r="A874" s="24"/>
    </row>
    <row r="875">
      <c r="A875" s="24"/>
    </row>
    <row r="876">
      <c r="A876" s="24"/>
    </row>
    <row r="877">
      <c r="A877" s="24"/>
    </row>
    <row r="878">
      <c r="A878" s="24"/>
    </row>
    <row r="879">
      <c r="A879" s="24"/>
    </row>
    <row r="880">
      <c r="A880" s="24"/>
    </row>
    <row r="881">
      <c r="A881" s="24"/>
    </row>
    <row r="882">
      <c r="A882" s="24"/>
    </row>
    <row r="883">
      <c r="A883" s="24"/>
    </row>
    <row r="884">
      <c r="A884" s="24"/>
    </row>
    <row r="885">
      <c r="A885" s="24"/>
    </row>
    <row r="886">
      <c r="A886" s="24"/>
    </row>
    <row r="887">
      <c r="A887" s="24"/>
    </row>
    <row r="888">
      <c r="A888" s="24"/>
    </row>
    <row r="889">
      <c r="A889" s="24"/>
    </row>
    <row r="890">
      <c r="A890" s="24"/>
    </row>
    <row r="891">
      <c r="A891" s="24"/>
    </row>
    <row r="892">
      <c r="A892" s="24"/>
    </row>
    <row r="893">
      <c r="A893" s="24"/>
    </row>
    <row r="894">
      <c r="A894" s="24"/>
    </row>
    <row r="895">
      <c r="A895" s="24"/>
    </row>
    <row r="896">
      <c r="A896" s="24"/>
    </row>
    <row r="897">
      <c r="A897" s="24"/>
    </row>
    <row r="898">
      <c r="A898" s="24"/>
    </row>
    <row r="899">
      <c r="A899" s="24"/>
    </row>
    <row r="900">
      <c r="A900" s="24"/>
    </row>
    <row r="901">
      <c r="A901" s="24"/>
    </row>
    <row r="902">
      <c r="A902" s="24"/>
    </row>
    <row r="903">
      <c r="A903" s="24"/>
    </row>
    <row r="904">
      <c r="A904" s="24"/>
    </row>
    <row r="905">
      <c r="A905" s="24"/>
    </row>
    <row r="906">
      <c r="A906" s="24"/>
    </row>
    <row r="907">
      <c r="A907" s="24"/>
    </row>
    <row r="908">
      <c r="A908" s="24"/>
    </row>
    <row r="909">
      <c r="A909" s="24"/>
    </row>
    <row r="910">
      <c r="A910" s="24"/>
    </row>
    <row r="911">
      <c r="A911" s="24"/>
    </row>
    <row r="912">
      <c r="A912" s="24"/>
    </row>
    <row r="913">
      <c r="A913" s="24"/>
    </row>
    <row r="914">
      <c r="A914" s="24"/>
    </row>
    <row r="915">
      <c r="A915" s="24"/>
    </row>
    <row r="916">
      <c r="A916" s="24"/>
    </row>
    <row r="917">
      <c r="A917" s="24"/>
    </row>
    <row r="918">
      <c r="A918" s="24"/>
    </row>
    <row r="919">
      <c r="A919" s="24"/>
    </row>
    <row r="920">
      <c r="A920" s="24"/>
    </row>
    <row r="921">
      <c r="A921" s="24"/>
    </row>
    <row r="922">
      <c r="A922" s="24"/>
    </row>
    <row r="923">
      <c r="A923" s="24"/>
    </row>
    <row r="924">
      <c r="A924" s="24"/>
    </row>
    <row r="925">
      <c r="A925" s="24"/>
    </row>
    <row r="926">
      <c r="A926" s="24"/>
    </row>
    <row r="927">
      <c r="A927" s="24"/>
    </row>
    <row r="928">
      <c r="A928" s="24"/>
    </row>
    <row r="929">
      <c r="A929" s="24"/>
    </row>
    <row r="930">
      <c r="A930" s="24"/>
    </row>
    <row r="931">
      <c r="A931" s="24"/>
    </row>
    <row r="932">
      <c r="A932" s="24"/>
    </row>
    <row r="933">
      <c r="A933" s="24"/>
    </row>
    <row r="934">
      <c r="A934" s="24"/>
    </row>
    <row r="935">
      <c r="A935" s="24"/>
    </row>
    <row r="936">
      <c r="A936" s="24"/>
    </row>
    <row r="937">
      <c r="A937" s="24"/>
    </row>
    <row r="938">
      <c r="A938" s="24"/>
    </row>
    <row r="939">
      <c r="A939" s="24"/>
    </row>
    <row r="940">
      <c r="A940" s="24"/>
    </row>
    <row r="941">
      <c r="A941" s="24"/>
    </row>
    <row r="942">
      <c r="A942" s="24"/>
    </row>
    <row r="943">
      <c r="A943" s="24"/>
    </row>
    <row r="944">
      <c r="A944" s="24"/>
    </row>
    <row r="945">
      <c r="A945" s="24"/>
    </row>
    <row r="946">
      <c r="A946" s="24"/>
    </row>
    <row r="947">
      <c r="A947" s="24"/>
    </row>
    <row r="948">
      <c r="A948" s="24"/>
    </row>
    <row r="949">
      <c r="A949" s="24"/>
    </row>
    <row r="950">
      <c r="A950" s="24"/>
    </row>
    <row r="951">
      <c r="A951" s="24"/>
    </row>
    <row r="952">
      <c r="A952" s="24"/>
    </row>
    <row r="953">
      <c r="A953" s="24"/>
    </row>
    <row r="954">
      <c r="A954" s="24"/>
    </row>
    <row r="955">
      <c r="A955" s="24"/>
    </row>
    <row r="956">
      <c r="A956" s="24"/>
    </row>
    <row r="957">
      <c r="A957" s="24"/>
    </row>
    <row r="958">
      <c r="A958" s="24"/>
    </row>
    <row r="959">
      <c r="A959" s="24"/>
    </row>
    <row r="960">
      <c r="A960" s="24"/>
    </row>
    <row r="961">
      <c r="A961" s="24"/>
    </row>
    <row r="962">
      <c r="A962" s="24"/>
    </row>
    <row r="963">
      <c r="A963" s="24"/>
    </row>
    <row r="964">
      <c r="A964" s="24"/>
    </row>
    <row r="965">
      <c r="A965" s="24"/>
    </row>
    <row r="966">
      <c r="A966" s="24"/>
    </row>
    <row r="967">
      <c r="A967" s="24"/>
    </row>
    <row r="968">
      <c r="A968" s="24"/>
    </row>
    <row r="969">
      <c r="A969" s="24"/>
    </row>
    <row r="970">
      <c r="A970" s="24"/>
    </row>
    <row r="971">
      <c r="A971" s="24"/>
    </row>
    <row r="972">
      <c r="A972" s="24"/>
    </row>
    <row r="973">
      <c r="A973" s="24"/>
    </row>
    <row r="974">
      <c r="A974" s="24"/>
    </row>
    <row r="975">
      <c r="A975" s="24"/>
    </row>
    <row r="976">
      <c r="A976" s="24"/>
    </row>
    <row r="977">
      <c r="A977" s="24"/>
    </row>
    <row r="978">
      <c r="A978" s="24"/>
    </row>
    <row r="979">
      <c r="A979" s="24"/>
    </row>
    <row r="980">
      <c r="A980" s="24"/>
    </row>
    <row r="981">
      <c r="A981" s="24"/>
    </row>
    <row r="982">
      <c r="A982" s="24"/>
    </row>
    <row r="983">
      <c r="A983" s="24"/>
    </row>
    <row r="984">
      <c r="A984" s="24"/>
    </row>
    <row r="985">
      <c r="A985" s="24"/>
    </row>
    <row r="986">
      <c r="A986" s="24"/>
    </row>
    <row r="987">
      <c r="A987" s="24"/>
    </row>
    <row r="988">
      <c r="A988" s="24"/>
    </row>
    <row r="989">
      <c r="A989" s="24"/>
    </row>
    <row r="990">
      <c r="A990" s="24"/>
    </row>
    <row r="991">
      <c r="A991" s="24"/>
    </row>
    <row r="992">
      <c r="A992" s="24"/>
    </row>
    <row r="993">
      <c r="A993" s="24"/>
    </row>
    <row r="994">
      <c r="A994" s="24"/>
    </row>
    <row r="995">
      <c r="A995" s="24"/>
    </row>
    <row r="996">
      <c r="A996" s="24"/>
    </row>
    <row r="997">
      <c r="A997" s="24"/>
    </row>
    <row r="998">
      <c r="A998" s="24"/>
    </row>
    <row r="999">
      <c r="A999" s="24"/>
    </row>
    <row r="1000">
      <c r="A1000" s="2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s>
  <sheetData>
    <row r="1">
      <c r="A1" s="11" t="s">
        <v>433</v>
      </c>
      <c r="B1" s="19" t="s">
        <v>8</v>
      </c>
      <c r="C1" s="20"/>
      <c r="D1" s="26" t="s">
        <v>435</v>
      </c>
      <c r="E1" s="20"/>
      <c r="F1" s="20"/>
      <c r="G1" s="20"/>
      <c r="H1" s="20"/>
      <c r="I1" s="20"/>
      <c r="J1" s="20"/>
      <c r="K1" s="20"/>
      <c r="L1" s="20"/>
      <c r="M1" s="20"/>
      <c r="N1" s="20"/>
      <c r="O1" s="20"/>
      <c r="P1" s="20"/>
      <c r="Q1" s="20"/>
      <c r="R1" s="20"/>
      <c r="S1" s="20"/>
      <c r="T1" s="20"/>
      <c r="U1" s="20"/>
      <c r="V1" s="20"/>
      <c r="W1" s="20"/>
      <c r="X1" s="20"/>
      <c r="Y1" s="20"/>
      <c r="Z1" s="20"/>
    </row>
    <row r="2">
      <c r="A2" s="11" t="s">
        <v>436</v>
      </c>
      <c r="B2" s="19" t="s">
        <v>8</v>
      </c>
      <c r="C2" s="20"/>
      <c r="D2" s="11" t="s">
        <v>437</v>
      </c>
      <c r="E2" s="20"/>
      <c r="F2" s="20"/>
      <c r="G2" s="20"/>
      <c r="H2" s="20"/>
      <c r="I2" s="20"/>
      <c r="J2" s="20"/>
      <c r="K2" s="20"/>
      <c r="L2" s="20"/>
      <c r="M2" s="20"/>
      <c r="N2" s="20"/>
      <c r="O2" s="20"/>
      <c r="P2" s="20"/>
      <c r="Q2" s="20"/>
      <c r="R2" s="20"/>
      <c r="S2" s="20"/>
      <c r="T2" s="20"/>
      <c r="U2" s="20"/>
      <c r="V2" s="20"/>
      <c r="W2" s="20"/>
      <c r="X2" s="20"/>
      <c r="Y2" s="20"/>
      <c r="Z2" s="20"/>
    </row>
    <row r="3">
      <c r="A3" s="11" t="s">
        <v>438</v>
      </c>
      <c r="B3" s="20"/>
      <c r="C3" s="20"/>
      <c r="D3" s="11" t="s">
        <v>439</v>
      </c>
      <c r="E3" s="20"/>
      <c r="F3" s="20"/>
      <c r="G3" s="20"/>
      <c r="H3" s="20"/>
      <c r="I3" s="20"/>
      <c r="J3" s="20"/>
      <c r="K3" s="20"/>
      <c r="L3" s="20"/>
      <c r="M3" s="20"/>
      <c r="N3" s="20"/>
      <c r="O3" s="20"/>
      <c r="P3" s="20"/>
      <c r="Q3" s="20"/>
      <c r="R3" s="20"/>
      <c r="S3" s="20"/>
      <c r="T3" s="20"/>
      <c r="U3" s="20"/>
      <c r="V3" s="20"/>
      <c r="W3" s="20"/>
      <c r="X3" s="20"/>
      <c r="Y3" s="20"/>
      <c r="Z3" s="20"/>
    </row>
    <row r="4">
      <c r="A4" s="11" t="s">
        <v>440</v>
      </c>
      <c r="B4" s="19" t="s">
        <v>8</v>
      </c>
      <c r="C4" s="20"/>
      <c r="D4" s="20"/>
      <c r="E4" s="20"/>
      <c r="F4" s="20"/>
      <c r="G4" s="20"/>
      <c r="H4" s="20"/>
      <c r="I4" s="20"/>
      <c r="J4" s="20"/>
      <c r="K4" s="20"/>
      <c r="L4" s="20"/>
      <c r="M4" s="20"/>
      <c r="N4" s="20"/>
      <c r="O4" s="20"/>
      <c r="P4" s="20"/>
      <c r="Q4" s="20"/>
      <c r="R4" s="20"/>
      <c r="S4" s="20"/>
      <c r="T4" s="20"/>
      <c r="U4" s="20"/>
      <c r="V4" s="20"/>
      <c r="W4" s="20"/>
      <c r="X4" s="20"/>
      <c r="Y4" s="20"/>
      <c r="Z4" s="20"/>
    </row>
    <row r="5">
      <c r="A5" s="11" t="s">
        <v>222</v>
      </c>
      <c r="B5" s="20"/>
      <c r="C5" s="20"/>
      <c r="D5" s="20"/>
      <c r="E5" s="20"/>
      <c r="F5" s="20"/>
      <c r="G5" s="20"/>
      <c r="H5" s="20"/>
      <c r="I5" s="20"/>
      <c r="J5" s="20"/>
      <c r="K5" s="20"/>
      <c r="L5" s="20"/>
      <c r="M5" s="20"/>
      <c r="N5" s="20"/>
      <c r="O5" s="20"/>
      <c r="P5" s="20"/>
      <c r="Q5" s="20"/>
      <c r="R5" s="20"/>
      <c r="S5" s="20"/>
      <c r="T5" s="20"/>
      <c r="U5" s="20"/>
      <c r="V5" s="20"/>
      <c r="W5" s="20"/>
      <c r="X5" s="20"/>
      <c r="Y5" s="20"/>
      <c r="Z5" s="20"/>
    </row>
    <row r="6">
      <c r="A6" s="11" t="s">
        <v>442</v>
      </c>
      <c r="B6" s="20"/>
      <c r="C6" s="20"/>
      <c r="D6" s="20"/>
      <c r="E6" s="20"/>
      <c r="F6" s="20"/>
      <c r="G6" s="20"/>
      <c r="H6" s="20"/>
      <c r="I6" s="20"/>
      <c r="J6" s="20"/>
      <c r="K6" s="20"/>
      <c r="L6" s="20"/>
      <c r="M6" s="20"/>
      <c r="N6" s="20"/>
      <c r="O6" s="20"/>
      <c r="P6" s="20"/>
      <c r="Q6" s="20"/>
      <c r="R6" s="20"/>
      <c r="S6" s="20"/>
      <c r="T6" s="20"/>
      <c r="U6" s="20"/>
      <c r="V6" s="20"/>
      <c r="W6" s="20"/>
      <c r="X6" s="20"/>
      <c r="Y6" s="20"/>
      <c r="Z6" s="20"/>
    </row>
    <row r="7">
      <c r="A7" s="11" t="s">
        <v>443</v>
      </c>
      <c r="B7" s="19" t="s">
        <v>8</v>
      </c>
      <c r="C7" s="20"/>
      <c r="D7" s="20"/>
      <c r="E7" s="20"/>
      <c r="F7" s="20"/>
      <c r="G7" s="20"/>
      <c r="H7" s="20"/>
      <c r="I7" s="20"/>
      <c r="J7" s="20"/>
      <c r="K7" s="20"/>
      <c r="L7" s="20"/>
      <c r="M7" s="20"/>
      <c r="N7" s="20"/>
      <c r="O7" s="20"/>
      <c r="P7" s="20"/>
      <c r="Q7" s="20"/>
      <c r="R7" s="20"/>
      <c r="S7" s="20"/>
      <c r="T7" s="20"/>
      <c r="U7" s="20"/>
      <c r="V7" s="20"/>
      <c r="W7" s="20"/>
      <c r="X7" s="20"/>
      <c r="Y7" s="20"/>
      <c r="Z7" s="20"/>
    </row>
    <row r="8">
      <c r="A8" s="11" t="s">
        <v>444</v>
      </c>
      <c r="B8" s="20"/>
      <c r="C8" s="20"/>
      <c r="D8" s="20"/>
      <c r="E8" s="20"/>
      <c r="F8" s="20"/>
      <c r="G8" s="20"/>
      <c r="H8" s="20"/>
      <c r="I8" s="20"/>
      <c r="J8" s="20"/>
      <c r="K8" s="20"/>
      <c r="L8" s="20"/>
      <c r="M8" s="20"/>
      <c r="N8" s="20"/>
      <c r="O8" s="20"/>
      <c r="P8" s="20"/>
      <c r="Q8" s="20"/>
      <c r="R8" s="20"/>
      <c r="S8" s="20"/>
      <c r="T8" s="20"/>
      <c r="U8" s="20"/>
      <c r="V8" s="20"/>
      <c r="W8" s="20"/>
      <c r="X8" s="20"/>
      <c r="Y8" s="20"/>
      <c r="Z8" s="20"/>
    </row>
    <row r="9">
      <c r="A9" s="11" t="s">
        <v>258</v>
      </c>
      <c r="B9" s="20"/>
      <c r="C9" s="20"/>
      <c r="D9" s="20"/>
      <c r="E9" s="20"/>
      <c r="F9" s="20"/>
      <c r="G9" s="20"/>
      <c r="H9" s="20"/>
      <c r="I9" s="20"/>
      <c r="J9" s="20"/>
      <c r="K9" s="20"/>
      <c r="L9" s="20"/>
      <c r="M9" s="20"/>
      <c r="N9" s="20"/>
      <c r="O9" s="20"/>
      <c r="P9" s="20"/>
      <c r="Q9" s="20"/>
      <c r="R9" s="20"/>
      <c r="S9" s="20"/>
      <c r="T9" s="20"/>
      <c r="U9" s="20"/>
      <c r="V9" s="20"/>
      <c r="W9" s="20"/>
      <c r="X9" s="20"/>
      <c r="Y9" s="20"/>
      <c r="Z9" s="20"/>
    </row>
    <row r="10">
      <c r="A10" s="11" t="s">
        <v>445</v>
      </c>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c r="A11" s="11" t="s">
        <v>446</v>
      </c>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c r="A12" s="11" t="s">
        <v>447</v>
      </c>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c r="A13" s="11" t="s">
        <v>448</v>
      </c>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c r="A14" s="11" t="s">
        <v>449</v>
      </c>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c r="A15" s="11" t="s">
        <v>451</v>
      </c>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c r="A16" s="11" t="s">
        <v>452</v>
      </c>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c r="A17" s="11" t="s">
        <v>174</v>
      </c>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11" t="s">
        <v>453</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11" t="s">
        <v>454</v>
      </c>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11" t="s">
        <v>456</v>
      </c>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27" t="s">
        <v>457</v>
      </c>
      <c r="B21" s="19" t="s">
        <v>8</v>
      </c>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11" t="s">
        <v>458</v>
      </c>
      <c r="B22" s="19" t="s">
        <v>8</v>
      </c>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11" t="s">
        <v>463</v>
      </c>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11" t="s">
        <v>468</v>
      </c>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11" t="s">
        <v>473</v>
      </c>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11" t="s">
        <v>476</v>
      </c>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11" t="s">
        <v>484</v>
      </c>
      <c r="B27" s="19" t="s">
        <v>8</v>
      </c>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11" t="s">
        <v>489</v>
      </c>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11" t="s">
        <v>492</v>
      </c>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11" t="s">
        <v>494</v>
      </c>
      <c r="B30" s="19" t="s">
        <v>8</v>
      </c>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11" t="s">
        <v>495</v>
      </c>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11" t="s">
        <v>496</v>
      </c>
      <c r="B32" s="19" t="s">
        <v>8</v>
      </c>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11" t="s">
        <v>291</v>
      </c>
      <c r="B33" s="19" t="s">
        <v>8</v>
      </c>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321</v>
      </c>
      <c r="C1" s="1" t="s">
        <v>8</v>
      </c>
      <c r="E1" s="3" t="s">
        <v>459</v>
      </c>
    </row>
    <row r="2">
      <c r="A2" s="1" t="s">
        <v>460</v>
      </c>
    </row>
    <row r="3">
      <c r="A3" s="1" t="s">
        <v>461</v>
      </c>
    </row>
    <row r="4">
      <c r="A4" s="1" t="s">
        <v>462</v>
      </c>
      <c r="C4" s="1" t="s">
        <v>8</v>
      </c>
    </row>
    <row r="5">
      <c r="A5" s="3" t="s">
        <v>464</v>
      </c>
      <c r="C5" s="1" t="s">
        <v>8</v>
      </c>
    </row>
    <row r="6">
      <c r="A6" s="3" t="s">
        <v>465</v>
      </c>
      <c r="C6" s="1" t="s">
        <v>8</v>
      </c>
    </row>
    <row r="7">
      <c r="A7" s="3" t="s">
        <v>467</v>
      </c>
    </row>
    <row r="8">
      <c r="A8" s="3" t="s">
        <v>469</v>
      </c>
      <c r="C8" s="1" t="s">
        <v>8</v>
      </c>
    </row>
    <row r="9">
      <c r="A9" s="3" t="s">
        <v>470</v>
      </c>
      <c r="C9" s="1" t="s">
        <v>8</v>
      </c>
    </row>
    <row r="10">
      <c r="A10" s="3" t="s">
        <v>471</v>
      </c>
    </row>
    <row r="11">
      <c r="A11" s="3" t="s">
        <v>472</v>
      </c>
    </row>
    <row r="12">
      <c r="A12" s="3" t="s">
        <v>474</v>
      </c>
      <c r="C12" s="1" t="s">
        <v>8</v>
      </c>
    </row>
    <row r="13">
      <c r="A13" s="1" t="s">
        <v>71</v>
      </c>
    </row>
    <row r="14">
      <c r="A14" s="3" t="s">
        <v>475</v>
      </c>
    </row>
    <row r="15">
      <c r="A15" s="3" t="s">
        <v>477</v>
      </c>
    </row>
    <row r="16">
      <c r="A16" s="1" t="s">
        <v>478</v>
      </c>
    </row>
    <row r="17">
      <c r="A17" s="1" t="s">
        <v>479</v>
      </c>
    </row>
    <row r="18">
      <c r="A18" s="1" t="s">
        <v>480</v>
      </c>
    </row>
    <row r="19">
      <c r="A19" s="6" t="s">
        <v>482</v>
      </c>
      <c r="C19" s="1" t="s">
        <v>8</v>
      </c>
    </row>
    <row r="20">
      <c r="A20" s="1" t="s">
        <v>483</v>
      </c>
    </row>
    <row r="21">
      <c r="A21" s="1" t="s">
        <v>485</v>
      </c>
    </row>
    <row r="22">
      <c r="A22" s="6" t="s">
        <v>486</v>
      </c>
    </row>
    <row r="23">
      <c r="A23" s="6" t="s">
        <v>487</v>
      </c>
    </row>
    <row r="24">
      <c r="A24" s="1" t="s">
        <v>488</v>
      </c>
      <c r="C24" s="1" t="s">
        <v>8</v>
      </c>
    </row>
    <row r="25">
      <c r="A25" s="6" t="s">
        <v>490</v>
      </c>
    </row>
    <row r="26">
      <c r="A26" s="1" t="s">
        <v>478</v>
      </c>
      <c r="C26" s="1" t="s">
        <v>8</v>
      </c>
    </row>
    <row r="27">
      <c r="A27" s="3" t="s">
        <v>491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5"/>
  </cols>
  <sheetData>
    <row r="1">
      <c r="A1" s="3" t="s">
        <v>506</v>
      </c>
      <c r="C1" s="3" t="s">
        <v>507</v>
      </c>
    </row>
    <row r="2">
      <c r="A2" s="3" t="s">
        <v>508</v>
      </c>
      <c r="C2" s="3" t="s">
        <v>509</v>
      </c>
    </row>
    <row r="3">
      <c r="A3" s="3" t="s">
        <v>510</v>
      </c>
    </row>
    <row r="4">
      <c r="A4" s="3" t="s">
        <v>462</v>
      </c>
    </row>
    <row r="5">
      <c r="A5" s="3" t="s">
        <v>511</v>
      </c>
    </row>
    <row r="6">
      <c r="A6" s="3" t="s">
        <v>497</v>
      </c>
    </row>
    <row r="7">
      <c r="A7" s="3" t="s">
        <v>512</v>
      </c>
    </row>
    <row r="8">
      <c r="A8" s="3" t="s">
        <v>513</v>
      </c>
    </row>
    <row r="9">
      <c r="A9" s="3" t="s">
        <v>515</v>
      </c>
    </row>
    <row r="10">
      <c r="A10" s="3" t="s">
        <v>516</v>
      </c>
    </row>
    <row r="11">
      <c r="A11" s="3" t="s">
        <v>517</v>
      </c>
    </row>
    <row r="12">
      <c r="A12" s="3" t="s">
        <v>518</v>
      </c>
    </row>
    <row r="13">
      <c r="A13" s="3" t="s">
        <v>519</v>
      </c>
    </row>
    <row r="14">
      <c r="A14" s="3" t="s">
        <v>187</v>
      </c>
    </row>
    <row r="15">
      <c r="A15" s="3" t="s">
        <v>520</v>
      </c>
    </row>
    <row r="16">
      <c r="A16" s="3" t="s">
        <v>521</v>
      </c>
    </row>
    <row r="17">
      <c r="A17" s="3" t="s">
        <v>522</v>
      </c>
    </row>
    <row r="18">
      <c r="A18" s="3" t="s">
        <v>523</v>
      </c>
    </row>
    <row r="19">
      <c r="A19" s="3" t="s">
        <v>524</v>
      </c>
    </row>
    <row r="20">
      <c r="A20" s="3" t="s">
        <v>525</v>
      </c>
    </row>
    <row r="21">
      <c r="A21" s="3" t="s">
        <v>211</v>
      </c>
    </row>
    <row r="22">
      <c r="A22" s="3" t="s">
        <v>526</v>
      </c>
    </row>
    <row r="23">
      <c r="A23" s="3" t="s">
        <v>527</v>
      </c>
    </row>
    <row r="24">
      <c r="A24" s="3" t="s">
        <v>528</v>
      </c>
    </row>
    <row r="25">
      <c r="A25" s="3" t="s">
        <v>529</v>
      </c>
    </row>
    <row r="26">
      <c r="A26" s="3" t="s">
        <v>530</v>
      </c>
    </row>
    <row r="27">
      <c r="A27" s="3" t="s">
        <v>531</v>
      </c>
    </row>
    <row r="28">
      <c r="A28" s="3" t="s">
        <v>532</v>
      </c>
    </row>
    <row r="29">
      <c r="A29" s="3" t="s">
        <v>533</v>
      </c>
    </row>
    <row r="30">
      <c r="A30" s="3" t="s">
        <v>535</v>
      </c>
    </row>
    <row r="31">
      <c r="A31" s="3" t="s">
        <v>536</v>
      </c>
    </row>
    <row r="32">
      <c r="A32" s="3" t="s">
        <v>537</v>
      </c>
    </row>
    <row r="33">
      <c r="A33" s="3" t="s">
        <v>538</v>
      </c>
    </row>
    <row r="34">
      <c r="A34" s="3" t="s">
        <v>539</v>
      </c>
    </row>
    <row r="35">
      <c r="A35" s="3" t="s">
        <v>540</v>
      </c>
    </row>
    <row r="36">
      <c r="A36" s="3" t="s">
        <v>541</v>
      </c>
    </row>
    <row r="37">
      <c r="A37" s="3" t="s">
        <v>542</v>
      </c>
    </row>
    <row r="38">
      <c r="A38" s="3" t="s">
        <v>250</v>
      </c>
    </row>
    <row r="39">
      <c r="A39" s="3" t="s">
        <v>543</v>
      </c>
    </row>
    <row r="40">
      <c r="A40" s="3" t="s">
        <v>544</v>
      </c>
    </row>
    <row r="41">
      <c r="A41" s="3" t="s">
        <v>545</v>
      </c>
    </row>
    <row r="42">
      <c r="A42" s="3" t="s">
        <v>546</v>
      </c>
    </row>
    <row r="43">
      <c r="A43" s="3" t="s">
        <v>547</v>
      </c>
    </row>
    <row r="44">
      <c r="A44" s="3" t="s">
        <v>548</v>
      </c>
    </row>
    <row r="45">
      <c r="A45" s="3" t="s">
        <v>549</v>
      </c>
    </row>
    <row r="46">
      <c r="A46" s="3" t="s">
        <v>550</v>
      </c>
    </row>
    <row r="47">
      <c r="A47" s="3" t="s">
        <v>551</v>
      </c>
    </row>
    <row r="48">
      <c r="A48" s="3" t="s">
        <v>552</v>
      </c>
    </row>
    <row r="49">
      <c r="A49" s="3" t="s">
        <v>553</v>
      </c>
    </row>
    <row r="50">
      <c r="A50" s="3" t="s">
        <v>555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s>
  <sheetData>
    <row r="1">
      <c r="A1" s="6" t="s">
        <v>291</v>
      </c>
    </row>
    <row r="2">
      <c r="A2" s="6" t="s">
        <v>187</v>
      </c>
    </row>
    <row r="3">
      <c r="A3" s="6" t="s">
        <v>559</v>
      </c>
    </row>
    <row r="4">
      <c r="A4" s="6" t="s">
        <v>338</v>
      </c>
    </row>
    <row r="5">
      <c r="A5" s="6" t="s">
        <v>560</v>
      </c>
    </row>
    <row r="6">
      <c r="A6" s="6" t="s">
        <v>93</v>
      </c>
      <c r="C6" s="1" t="s">
        <v>8</v>
      </c>
    </row>
    <row r="7">
      <c r="A7" s="6" t="s">
        <v>561</v>
      </c>
    </row>
    <row r="8">
      <c r="A8" s="6" t="s">
        <v>563</v>
      </c>
    </row>
    <row r="9">
      <c r="A9" s="6" t="s">
        <v>564</v>
      </c>
    </row>
    <row r="10">
      <c r="A10" s="6" t="s">
        <v>565</v>
      </c>
    </row>
    <row r="11">
      <c r="A11" s="6" t="s">
        <v>566</v>
      </c>
    </row>
    <row r="12">
      <c r="A12" s="6" t="s">
        <v>567</v>
      </c>
      <c r="C12" s="1" t="s">
        <v>8</v>
      </c>
    </row>
    <row r="13">
      <c r="A13" s="6" t="s">
        <v>568</v>
      </c>
    </row>
    <row r="14">
      <c r="A14" s="6" t="s">
        <v>569</v>
      </c>
      <c r="C14" s="1" t="s">
        <v>8</v>
      </c>
    </row>
    <row r="15">
      <c r="A15" s="6" t="s">
        <v>570</v>
      </c>
      <c r="C15" s="1" t="s">
        <v>8</v>
      </c>
    </row>
    <row r="16">
      <c r="A16" s="6" t="s">
        <v>571</v>
      </c>
    </row>
    <row r="17">
      <c r="A17" s="6" t="s">
        <v>573</v>
      </c>
    </row>
    <row r="18">
      <c r="A18" s="6" t="s">
        <v>220</v>
      </c>
    </row>
    <row r="19">
      <c r="A19" s="6" t="s">
        <v>575</v>
      </c>
    </row>
    <row r="20">
      <c r="A20" s="6" t="s">
        <v>577</v>
      </c>
    </row>
    <row r="21">
      <c r="A21" s="6" t="s">
        <v>578</v>
      </c>
    </row>
    <row r="22">
      <c r="A22" s="6" t="s">
        <v>580</v>
      </c>
      <c r="C22" s="1" t="s">
        <v>8</v>
      </c>
    </row>
    <row r="23">
      <c r="A23" s="6" t="s">
        <v>581</v>
      </c>
    </row>
    <row r="24">
      <c r="A24" s="6" t="s">
        <v>583</v>
      </c>
      <c r="C24" s="1" t="s">
        <v>8</v>
      </c>
    </row>
    <row r="25">
      <c r="A25" s="6" t="s">
        <v>585</v>
      </c>
      <c r="C25" s="1" t="s">
        <v>8</v>
      </c>
    </row>
    <row r="26">
      <c r="A26" s="6" t="s">
        <v>573</v>
      </c>
    </row>
    <row r="27">
      <c r="A27" s="6" t="s">
        <v>587</v>
      </c>
    </row>
    <row r="28">
      <c r="A28" s="6" t="s">
        <v>589</v>
      </c>
    </row>
    <row r="29">
      <c r="A29" s="6" t="s">
        <v>591</v>
      </c>
    </row>
    <row r="30">
      <c r="A30" s="6" t="s">
        <v>593</v>
      </c>
      <c r="C30" s="1" t="s">
        <v>8</v>
      </c>
    </row>
    <row r="31">
      <c r="A31" s="28" t="s">
        <v>595</v>
      </c>
    </row>
    <row r="32">
      <c r="A32" s="24"/>
    </row>
    <row r="33">
      <c r="A33" s="24"/>
    </row>
    <row r="34">
      <c r="A34" s="24"/>
    </row>
    <row r="35">
      <c r="A35" s="24"/>
    </row>
    <row r="36">
      <c r="A36" s="24"/>
    </row>
    <row r="37">
      <c r="A37" s="24"/>
    </row>
    <row r="38">
      <c r="A38" s="24"/>
    </row>
    <row r="39">
      <c r="A39" s="24"/>
    </row>
    <row r="40">
      <c r="A40" s="24"/>
    </row>
    <row r="41">
      <c r="A41" s="24"/>
    </row>
    <row r="42">
      <c r="A42" s="24"/>
    </row>
    <row r="43">
      <c r="A43" s="24"/>
    </row>
    <row r="44">
      <c r="A44" s="24"/>
    </row>
    <row r="45">
      <c r="A45" s="24"/>
    </row>
    <row r="46">
      <c r="A46" s="24"/>
    </row>
    <row r="47">
      <c r="A47" s="24"/>
    </row>
    <row r="48">
      <c r="A48" s="24"/>
    </row>
    <row r="49">
      <c r="A49" s="24"/>
    </row>
    <row r="50">
      <c r="A50" s="24"/>
    </row>
    <row r="51">
      <c r="A51" s="24"/>
    </row>
    <row r="52">
      <c r="A52" s="24"/>
    </row>
    <row r="53">
      <c r="A53" s="24"/>
    </row>
    <row r="54">
      <c r="A54" s="24"/>
    </row>
    <row r="55">
      <c r="A55" s="24"/>
    </row>
    <row r="56">
      <c r="A56" s="24"/>
    </row>
    <row r="57">
      <c r="A57" s="24"/>
    </row>
    <row r="58">
      <c r="A58" s="24"/>
    </row>
    <row r="59">
      <c r="A59" s="24"/>
    </row>
    <row r="60">
      <c r="A60" s="24"/>
    </row>
    <row r="61">
      <c r="A61" s="24"/>
    </row>
    <row r="62">
      <c r="A62" s="24"/>
    </row>
    <row r="63">
      <c r="A63" s="24"/>
    </row>
    <row r="64">
      <c r="A64" s="24"/>
    </row>
    <row r="65">
      <c r="A65" s="24"/>
    </row>
    <row r="66">
      <c r="A66" s="24"/>
    </row>
    <row r="67">
      <c r="A67" s="24"/>
    </row>
    <row r="68">
      <c r="A68" s="24"/>
    </row>
    <row r="69">
      <c r="A69" s="24"/>
    </row>
    <row r="70">
      <c r="A70" s="24"/>
    </row>
    <row r="71">
      <c r="A71" s="24"/>
    </row>
    <row r="72">
      <c r="A72" s="24"/>
    </row>
    <row r="73">
      <c r="A73" s="24"/>
    </row>
    <row r="74">
      <c r="A74" s="24"/>
    </row>
    <row r="75">
      <c r="A75" s="24"/>
    </row>
    <row r="76">
      <c r="A76" s="24"/>
    </row>
    <row r="77">
      <c r="A77" s="24"/>
    </row>
    <row r="78">
      <c r="A78" s="24"/>
    </row>
    <row r="79">
      <c r="A79" s="24"/>
    </row>
    <row r="80">
      <c r="A80" s="24"/>
    </row>
    <row r="81">
      <c r="A81" s="24"/>
    </row>
    <row r="82">
      <c r="A82" s="24"/>
    </row>
    <row r="83">
      <c r="A83" s="24"/>
    </row>
    <row r="84">
      <c r="A84" s="24"/>
    </row>
    <row r="85">
      <c r="A85" s="24"/>
    </row>
    <row r="86">
      <c r="A86" s="24"/>
    </row>
    <row r="87">
      <c r="A87" s="24"/>
    </row>
    <row r="88">
      <c r="A88" s="24"/>
    </row>
    <row r="89">
      <c r="A89" s="24"/>
    </row>
    <row r="90">
      <c r="A90" s="24"/>
    </row>
    <row r="91">
      <c r="A91" s="24"/>
    </row>
    <row r="92">
      <c r="A92" s="24"/>
    </row>
    <row r="93">
      <c r="A93" s="24"/>
    </row>
    <row r="94">
      <c r="A94" s="24"/>
    </row>
    <row r="95">
      <c r="A95" s="24"/>
    </row>
    <row r="96">
      <c r="A96" s="24"/>
    </row>
    <row r="97">
      <c r="A97" s="24"/>
    </row>
    <row r="98">
      <c r="A98" s="24"/>
    </row>
    <row r="99">
      <c r="A99" s="24"/>
    </row>
    <row r="100">
      <c r="A100" s="24"/>
    </row>
    <row r="101">
      <c r="A101" s="24"/>
    </row>
    <row r="102">
      <c r="A102" s="24"/>
    </row>
    <row r="103">
      <c r="A103" s="24"/>
    </row>
    <row r="104">
      <c r="A104" s="24"/>
    </row>
    <row r="105">
      <c r="A105" s="24"/>
    </row>
    <row r="106">
      <c r="A106" s="24"/>
    </row>
    <row r="107">
      <c r="A107" s="24"/>
    </row>
    <row r="108">
      <c r="A108" s="24"/>
    </row>
    <row r="109">
      <c r="A109" s="24"/>
    </row>
    <row r="110">
      <c r="A110" s="24"/>
    </row>
    <row r="111">
      <c r="A111" s="24"/>
    </row>
    <row r="112">
      <c r="A112" s="24"/>
    </row>
    <row r="113">
      <c r="A113" s="24"/>
    </row>
    <row r="114">
      <c r="A114" s="24"/>
    </row>
    <row r="115">
      <c r="A115" s="24"/>
    </row>
    <row r="116">
      <c r="A116" s="24"/>
    </row>
    <row r="117">
      <c r="A117" s="24"/>
    </row>
    <row r="118">
      <c r="A118" s="24"/>
    </row>
    <row r="119">
      <c r="A119" s="24"/>
    </row>
    <row r="120">
      <c r="A120" s="24"/>
    </row>
    <row r="121">
      <c r="A121" s="24"/>
    </row>
    <row r="122">
      <c r="A122" s="24"/>
    </row>
    <row r="123">
      <c r="A123" s="24"/>
    </row>
    <row r="124">
      <c r="A124" s="24"/>
    </row>
    <row r="125">
      <c r="A125" s="24"/>
    </row>
    <row r="126">
      <c r="A126" s="24"/>
    </row>
    <row r="127">
      <c r="A127" s="24"/>
    </row>
    <row r="128">
      <c r="A128" s="24"/>
    </row>
    <row r="129">
      <c r="A129" s="24"/>
    </row>
    <row r="130">
      <c r="A130" s="24"/>
    </row>
    <row r="131">
      <c r="A131" s="24"/>
    </row>
    <row r="132">
      <c r="A132" s="24"/>
    </row>
    <row r="133">
      <c r="A133" s="24"/>
    </row>
    <row r="134">
      <c r="A134" s="24"/>
    </row>
    <row r="135">
      <c r="A135" s="24"/>
    </row>
    <row r="136">
      <c r="A136" s="24"/>
    </row>
    <row r="137">
      <c r="A137" s="24"/>
    </row>
    <row r="138">
      <c r="A138" s="24"/>
    </row>
    <row r="139">
      <c r="A139" s="24"/>
    </row>
    <row r="140">
      <c r="A140" s="24"/>
    </row>
    <row r="141">
      <c r="A141" s="24"/>
    </row>
    <row r="142">
      <c r="A142" s="24"/>
    </row>
    <row r="143">
      <c r="A143" s="24"/>
    </row>
    <row r="144">
      <c r="A144" s="24"/>
    </row>
    <row r="145">
      <c r="A145" s="24"/>
    </row>
    <row r="146">
      <c r="A146" s="24"/>
    </row>
    <row r="147">
      <c r="A147" s="24"/>
    </row>
    <row r="148">
      <c r="A148" s="24"/>
    </row>
    <row r="149">
      <c r="A149" s="24"/>
    </row>
    <row r="150">
      <c r="A150" s="24"/>
    </row>
    <row r="151">
      <c r="A151" s="24"/>
    </row>
    <row r="152">
      <c r="A152" s="24"/>
    </row>
    <row r="153">
      <c r="A153" s="24"/>
    </row>
    <row r="154">
      <c r="A154" s="24"/>
    </row>
    <row r="155">
      <c r="A155" s="24"/>
    </row>
    <row r="156">
      <c r="A156" s="24"/>
    </row>
    <row r="157">
      <c r="A157" s="24"/>
    </row>
    <row r="158">
      <c r="A158" s="24"/>
    </row>
    <row r="159">
      <c r="A159" s="24"/>
    </row>
    <row r="160">
      <c r="A160" s="24"/>
    </row>
    <row r="161">
      <c r="A161" s="24"/>
    </row>
    <row r="162">
      <c r="A162" s="24"/>
    </row>
    <row r="163">
      <c r="A163" s="24"/>
    </row>
    <row r="164">
      <c r="A164" s="24"/>
    </row>
    <row r="165">
      <c r="A165" s="24"/>
    </row>
    <row r="166">
      <c r="A166" s="24"/>
    </row>
    <row r="167">
      <c r="A167" s="24"/>
    </row>
    <row r="168">
      <c r="A168" s="24"/>
    </row>
    <row r="169">
      <c r="A169" s="24"/>
    </row>
    <row r="170">
      <c r="A170" s="24"/>
    </row>
    <row r="171">
      <c r="A171" s="24"/>
    </row>
    <row r="172">
      <c r="A172" s="24"/>
    </row>
    <row r="173">
      <c r="A173" s="24"/>
    </row>
    <row r="174">
      <c r="A174" s="24"/>
    </row>
    <row r="175">
      <c r="A175" s="24"/>
    </row>
    <row r="176">
      <c r="A176" s="24"/>
    </row>
    <row r="177">
      <c r="A177" s="24"/>
    </row>
    <row r="178">
      <c r="A178" s="24"/>
    </row>
    <row r="179">
      <c r="A179" s="24"/>
    </row>
    <row r="180">
      <c r="A180" s="24"/>
    </row>
    <row r="181">
      <c r="A181" s="24"/>
    </row>
    <row r="182">
      <c r="A182" s="24"/>
    </row>
    <row r="183">
      <c r="A183" s="24"/>
    </row>
    <row r="184">
      <c r="A184" s="24"/>
    </row>
    <row r="185">
      <c r="A185" s="24"/>
    </row>
    <row r="186">
      <c r="A186" s="24"/>
    </row>
    <row r="187">
      <c r="A187" s="24"/>
    </row>
    <row r="188">
      <c r="A188" s="24"/>
    </row>
    <row r="189">
      <c r="A189" s="24"/>
    </row>
    <row r="190">
      <c r="A190" s="24"/>
    </row>
    <row r="191">
      <c r="A191" s="24"/>
    </row>
    <row r="192">
      <c r="A192" s="24"/>
    </row>
    <row r="193">
      <c r="A193" s="24"/>
    </row>
    <row r="194">
      <c r="A194" s="24"/>
    </row>
    <row r="195">
      <c r="A195" s="24"/>
    </row>
    <row r="196">
      <c r="A196" s="24"/>
    </row>
    <row r="197">
      <c r="A197" s="24"/>
    </row>
    <row r="198">
      <c r="A198" s="24"/>
    </row>
    <row r="199">
      <c r="A199" s="24"/>
    </row>
    <row r="200">
      <c r="A200" s="24"/>
    </row>
    <row r="201">
      <c r="A201" s="24"/>
    </row>
    <row r="202">
      <c r="A202" s="24"/>
    </row>
    <row r="203">
      <c r="A203" s="24"/>
    </row>
    <row r="204">
      <c r="A204" s="24"/>
    </row>
    <row r="205">
      <c r="A205" s="24"/>
    </row>
    <row r="206">
      <c r="A206" s="24"/>
    </row>
    <row r="207">
      <c r="A207" s="24"/>
    </row>
    <row r="208">
      <c r="A208" s="24"/>
    </row>
    <row r="209">
      <c r="A209" s="24"/>
    </row>
    <row r="210">
      <c r="A210" s="24"/>
    </row>
    <row r="211">
      <c r="A211" s="24"/>
    </row>
    <row r="212">
      <c r="A212" s="24"/>
    </row>
    <row r="213">
      <c r="A213" s="24"/>
    </row>
    <row r="214">
      <c r="A214" s="24"/>
    </row>
    <row r="215">
      <c r="A215" s="24"/>
    </row>
    <row r="216">
      <c r="A216" s="24"/>
    </row>
    <row r="217">
      <c r="A217" s="24"/>
    </row>
    <row r="218">
      <c r="A218" s="24"/>
    </row>
    <row r="219">
      <c r="A219" s="24"/>
    </row>
    <row r="220">
      <c r="A220" s="24"/>
    </row>
    <row r="221">
      <c r="A221" s="24"/>
    </row>
    <row r="222">
      <c r="A222" s="24"/>
    </row>
    <row r="223">
      <c r="A223" s="24"/>
    </row>
    <row r="224">
      <c r="A224" s="24"/>
    </row>
    <row r="225">
      <c r="A225" s="24"/>
    </row>
    <row r="226">
      <c r="A226" s="24"/>
    </row>
    <row r="227">
      <c r="A227" s="24"/>
    </row>
    <row r="228">
      <c r="A228" s="24"/>
    </row>
    <row r="229">
      <c r="A229" s="24"/>
    </row>
    <row r="230">
      <c r="A230" s="24"/>
    </row>
    <row r="231">
      <c r="A231" s="24"/>
    </row>
    <row r="232">
      <c r="A232" s="24"/>
    </row>
    <row r="233">
      <c r="A233" s="24"/>
    </row>
    <row r="234">
      <c r="A234" s="24"/>
    </row>
    <row r="235">
      <c r="A235" s="24"/>
    </row>
    <row r="236">
      <c r="A236" s="24"/>
    </row>
    <row r="237">
      <c r="A237" s="24"/>
    </row>
    <row r="238">
      <c r="A238" s="24"/>
    </row>
    <row r="239">
      <c r="A239" s="24"/>
    </row>
    <row r="240">
      <c r="A240" s="24"/>
    </row>
    <row r="241">
      <c r="A241" s="24"/>
    </row>
    <row r="242">
      <c r="A242" s="24"/>
    </row>
    <row r="243">
      <c r="A243" s="24"/>
    </row>
    <row r="244">
      <c r="A244" s="24"/>
    </row>
    <row r="245">
      <c r="A245" s="24"/>
    </row>
    <row r="246">
      <c r="A246" s="24"/>
    </row>
    <row r="247">
      <c r="A247" s="24"/>
    </row>
    <row r="248">
      <c r="A248" s="24"/>
    </row>
    <row r="249">
      <c r="A249" s="24"/>
    </row>
    <row r="250">
      <c r="A250" s="24"/>
    </row>
    <row r="251">
      <c r="A251" s="24"/>
    </row>
    <row r="252">
      <c r="A252" s="24"/>
    </row>
    <row r="253">
      <c r="A253" s="24"/>
    </row>
    <row r="254">
      <c r="A254" s="24"/>
    </row>
    <row r="255">
      <c r="A255" s="24"/>
    </row>
    <row r="256">
      <c r="A256" s="24"/>
    </row>
    <row r="257">
      <c r="A257" s="24"/>
    </row>
    <row r="258">
      <c r="A258" s="24"/>
    </row>
    <row r="259">
      <c r="A259" s="24"/>
    </row>
    <row r="260">
      <c r="A260" s="24"/>
    </row>
    <row r="261">
      <c r="A261" s="24"/>
    </row>
    <row r="262">
      <c r="A262" s="24"/>
    </row>
    <row r="263">
      <c r="A263" s="24"/>
    </row>
    <row r="264">
      <c r="A264" s="24"/>
    </row>
    <row r="265">
      <c r="A265" s="24"/>
    </row>
    <row r="266">
      <c r="A266" s="24"/>
    </row>
    <row r="267">
      <c r="A267" s="24"/>
    </row>
    <row r="268">
      <c r="A268" s="24"/>
    </row>
    <row r="269">
      <c r="A269" s="24"/>
    </row>
    <row r="270">
      <c r="A270" s="24"/>
    </row>
    <row r="271">
      <c r="A271" s="24"/>
    </row>
    <row r="272">
      <c r="A272" s="24"/>
    </row>
    <row r="273">
      <c r="A273" s="24"/>
    </row>
    <row r="274">
      <c r="A274" s="24"/>
    </row>
    <row r="275">
      <c r="A275" s="24"/>
    </row>
    <row r="276">
      <c r="A276" s="24"/>
    </row>
    <row r="277">
      <c r="A277" s="24"/>
    </row>
    <row r="278">
      <c r="A278" s="24"/>
    </row>
    <row r="279">
      <c r="A279" s="24"/>
    </row>
    <row r="280">
      <c r="A280" s="24"/>
    </row>
    <row r="281">
      <c r="A281" s="24"/>
    </row>
    <row r="282">
      <c r="A282" s="24"/>
    </row>
    <row r="283">
      <c r="A283" s="24"/>
    </row>
    <row r="284">
      <c r="A284" s="24"/>
    </row>
    <row r="285">
      <c r="A285" s="24"/>
    </row>
    <row r="286">
      <c r="A286" s="24"/>
    </row>
    <row r="287">
      <c r="A287" s="24"/>
    </row>
    <row r="288">
      <c r="A288" s="24"/>
    </row>
    <row r="289">
      <c r="A289" s="24"/>
    </row>
    <row r="290">
      <c r="A290" s="24"/>
    </row>
    <row r="291">
      <c r="A291" s="24"/>
    </row>
    <row r="292">
      <c r="A292" s="24"/>
    </row>
    <row r="293">
      <c r="A293" s="24"/>
    </row>
    <row r="294">
      <c r="A294" s="24"/>
    </row>
    <row r="295">
      <c r="A295" s="24"/>
    </row>
    <row r="296">
      <c r="A296" s="24"/>
    </row>
    <row r="297">
      <c r="A297" s="24"/>
    </row>
    <row r="298">
      <c r="A298" s="24"/>
    </row>
    <row r="299">
      <c r="A299" s="24"/>
    </row>
    <row r="300">
      <c r="A300" s="24"/>
    </row>
    <row r="301">
      <c r="A301" s="24"/>
    </row>
    <row r="302">
      <c r="A302" s="24"/>
    </row>
    <row r="303">
      <c r="A303" s="24"/>
    </row>
    <row r="304">
      <c r="A304" s="24"/>
    </row>
    <row r="305">
      <c r="A305" s="24"/>
    </row>
    <row r="306">
      <c r="A306" s="24"/>
    </row>
    <row r="307">
      <c r="A307" s="24"/>
    </row>
    <row r="308">
      <c r="A308" s="24"/>
    </row>
    <row r="309">
      <c r="A309" s="24"/>
    </row>
    <row r="310">
      <c r="A310" s="24"/>
    </row>
    <row r="311">
      <c r="A311" s="24"/>
    </row>
    <row r="312">
      <c r="A312" s="24"/>
    </row>
    <row r="313">
      <c r="A313" s="24"/>
    </row>
    <row r="314">
      <c r="A314" s="24"/>
    </row>
    <row r="315">
      <c r="A315" s="24"/>
    </row>
    <row r="316">
      <c r="A316" s="24"/>
    </row>
    <row r="317">
      <c r="A317" s="24"/>
    </row>
    <row r="318">
      <c r="A318" s="24"/>
    </row>
    <row r="319">
      <c r="A319" s="24"/>
    </row>
    <row r="320">
      <c r="A320" s="24"/>
    </row>
    <row r="321">
      <c r="A321" s="24"/>
    </row>
    <row r="322">
      <c r="A322" s="24"/>
    </row>
    <row r="323">
      <c r="A323" s="24"/>
    </row>
    <row r="324">
      <c r="A324" s="24"/>
    </row>
    <row r="325">
      <c r="A325" s="24"/>
    </row>
    <row r="326">
      <c r="A326" s="24"/>
    </row>
    <row r="327">
      <c r="A327" s="24"/>
    </row>
    <row r="328">
      <c r="A328" s="24"/>
    </row>
    <row r="329">
      <c r="A329" s="24"/>
    </row>
    <row r="330">
      <c r="A330" s="24"/>
    </row>
    <row r="331">
      <c r="A331" s="24"/>
    </row>
    <row r="332">
      <c r="A332" s="24"/>
    </row>
    <row r="333">
      <c r="A333" s="24"/>
    </row>
    <row r="334">
      <c r="A334" s="24"/>
    </row>
    <row r="335">
      <c r="A335" s="24"/>
    </row>
    <row r="336">
      <c r="A336" s="24"/>
    </row>
    <row r="337">
      <c r="A337" s="24"/>
    </row>
    <row r="338">
      <c r="A338" s="24"/>
    </row>
    <row r="339">
      <c r="A339" s="24"/>
    </row>
    <row r="340">
      <c r="A340" s="24"/>
    </row>
    <row r="341">
      <c r="A341" s="24"/>
    </row>
    <row r="342">
      <c r="A342" s="24"/>
    </row>
    <row r="343">
      <c r="A343" s="24"/>
    </row>
    <row r="344">
      <c r="A344" s="24"/>
    </row>
    <row r="345">
      <c r="A345" s="24"/>
    </row>
    <row r="346">
      <c r="A346" s="24"/>
    </row>
    <row r="347">
      <c r="A347" s="24"/>
    </row>
    <row r="348">
      <c r="A348" s="24"/>
    </row>
    <row r="349">
      <c r="A349" s="24"/>
    </row>
    <row r="350">
      <c r="A350" s="24"/>
    </row>
    <row r="351">
      <c r="A351" s="24"/>
    </row>
    <row r="352">
      <c r="A352" s="24"/>
    </row>
    <row r="353">
      <c r="A353" s="24"/>
    </row>
    <row r="354">
      <c r="A354" s="24"/>
    </row>
    <row r="355">
      <c r="A355" s="24"/>
    </row>
    <row r="356">
      <c r="A356" s="24"/>
    </row>
    <row r="357">
      <c r="A357" s="24"/>
    </row>
    <row r="358">
      <c r="A358" s="24"/>
    </row>
    <row r="359">
      <c r="A359" s="24"/>
    </row>
    <row r="360">
      <c r="A360" s="24"/>
    </row>
    <row r="361">
      <c r="A361" s="24"/>
    </row>
    <row r="362">
      <c r="A362" s="24"/>
    </row>
    <row r="363">
      <c r="A363" s="24"/>
    </row>
    <row r="364">
      <c r="A364" s="24"/>
    </row>
    <row r="365">
      <c r="A365" s="24"/>
    </row>
    <row r="366">
      <c r="A366" s="24"/>
    </row>
    <row r="367">
      <c r="A367" s="24"/>
    </row>
    <row r="368">
      <c r="A368" s="24"/>
    </row>
    <row r="369">
      <c r="A369" s="24"/>
    </row>
    <row r="370">
      <c r="A370" s="24"/>
    </row>
    <row r="371">
      <c r="A371" s="24"/>
    </row>
    <row r="372">
      <c r="A372" s="24"/>
    </row>
    <row r="373">
      <c r="A373" s="24"/>
    </row>
    <row r="374">
      <c r="A374" s="24"/>
    </row>
    <row r="375">
      <c r="A375" s="24"/>
    </row>
    <row r="376">
      <c r="A376" s="24"/>
    </row>
    <row r="377">
      <c r="A377" s="24"/>
    </row>
    <row r="378">
      <c r="A378" s="24"/>
    </row>
    <row r="379">
      <c r="A379" s="24"/>
    </row>
    <row r="380">
      <c r="A380" s="24"/>
    </row>
    <row r="381">
      <c r="A381" s="24"/>
    </row>
    <row r="382">
      <c r="A382" s="24"/>
    </row>
    <row r="383">
      <c r="A383" s="24"/>
    </row>
    <row r="384">
      <c r="A384" s="24"/>
    </row>
    <row r="385">
      <c r="A385" s="24"/>
    </row>
    <row r="386">
      <c r="A386" s="24"/>
    </row>
    <row r="387">
      <c r="A387" s="24"/>
    </row>
    <row r="388">
      <c r="A388" s="24"/>
    </row>
    <row r="389">
      <c r="A389" s="24"/>
    </row>
    <row r="390">
      <c r="A390" s="24"/>
    </row>
    <row r="391">
      <c r="A391" s="24"/>
    </row>
    <row r="392">
      <c r="A392" s="24"/>
    </row>
    <row r="393">
      <c r="A393" s="24"/>
    </row>
    <row r="394">
      <c r="A394" s="24"/>
    </row>
    <row r="395">
      <c r="A395" s="24"/>
    </row>
    <row r="396">
      <c r="A396" s="24"/>
    </row>
    <row r="397">
      <c r="A397" s="24"/>
    </row>
    <row r="398">
      <c r="A398" s="24"/>
    </row>
    <row r="399">
      <c r="A399" s="24"/>
    </row>
    <row r="400">
      <c r="A400" s="24"/>
    </row>
    <row r="401">
      <c r="A401" s="24"/>
    </row>
    <row r="402">
      <c r="A402" s="24"/>
    </row>
    <row r="403">
      <c r="A403" s="24"/>
    </row>
    <row r="404">
      <c r="A404" s="24"/>
    </row>
    <row r="405">
      <c r="A405" s="24"/>
    </row>
    <row r="406">
      <c r="A406" s="24"/>
    </row>
    <row r="407">
      <c r="A407" s="24"/>
    </row>
    <row r="408">
      <c r="A408" s="24"/>
    </row>
    <row r="409">
      <c r="A409" s="24"/>
    </row>
    <row r="410">
      <c r="A410" s="24"/>
    </row>
    <row r="411">
      <c r="A411" s="24"/>
    </row>
    <row r="412">
      <c r="A412" s="24"/>
    </row>
    <row r="413">
      <c r="A413" s="24"/>
    </row>
    <row r="414">
      <c r="A414" s="24"/>
    </row>
    <row r="415">
      <c r="A415" s="24"/>
    </row>
    <row r="416">
      <c r="A416" s="24"/>
    </row>
    <row r="417">
      <c r="A417" s="24"/>
    </row>
    <row r="418">
      <c r="A418" s="24"/>
    </row>
    <row r="419">
      <c r="A419" s="24"/>
    </row>
    <row r="420">
      <c r="A420" s="24"/>
    </row>
    <row r="421">
      <c r="A421" s="24"/>
    </row>
    <row r="422">
      <c r="A422" s="24"/>
    </row>
    <row r="423">
      <c r="A423" s="24"/>
    </row>
    <row r="424">
      <c r="A424" s="24"/>
    </row>
    <row r="425">
      <c r="A425" s="24"/>
    </row>
    <row r="426">
      <c r="A426" s="24"/>
    </row>
    <row r="427">
      <c r="A427" s="24"/>
    </row>
    <row r="428">
      <c r="A428" s="24"/>
    </row>
    <row r="429">
      <c r="A429" s="24"/>
    </row>
    <row r="430">
      <c r="A430" s="24"/>
    </row>
    <row r="431">
      <c r="A431" s="24"/>
    </row>
    <row r="432">
      <c r="A432" s="24"/>
    </row>
    <row r="433">
      <c r="A433" s="24"/>
    </row>
    <row r="434">
      <c r="A434" s="24"/>
    </row>
    <row r="435">
      <c r="A435" s="24"/>
    </row>
    <row r="436">
      <c r="A436" s="24"/>
    </row>
    <row r="437">
      <c r="A437" s="24"/>
    </row>
    <row r="438">
      <c r="A438" s="24"/>
    </row>
    <row r="439">
      <c r="A439" s="24"/>
    </row>
    <row r="440">
      <c r="A440" s="24"/>
    </row>
    <row r="441">
      <c r="A441" s="24"/>
    </row>
    <row r="442">
      <c r="A442" s="24"/>
    </row>
    <row r="443">
      <c r="A443" s="24"/>
    </row>
    <row r="444">
      <c r="A444" s="24"/>
    </row>
    <row r="445">
      <c r="A445" s="24"/>
    </row>
    <row r="446">
      <c r="A446" s="24"/>
    </row>
    <row r="447">
      <c r="A447" s="24"/>
    </row>
    <row r="448">
      <c r="A448" s="24"/>
    </row>
    <row r="449">
      <c r="A449" s="24"/>
    </row>
    <row r="450">
      <c r="A450" s="24"/>
    </row>
    <row r="451">
      <c r="A451" s="24"/>
    </row>
    <row r="452">
      <c r="A452" s="24"/>
    </row>
    <row r="453">
      <c r="A453" s="24"/>
    </row>
    <row r="454">
      <c r="A454" s="24"/>
    </row>
    <row r="455">
      <c r="A455" s="24"/>
    </row>
    <row r="456">
      <c r="A456" s="24"/>
    </row>
    <row r="457">
      <c r="A457" s="24"/>
    </row>
    <row r="458">
      <c r="A458" s="24"/>
    </row>
    <row r="459">
      <c r="A459" s="24"/>
    </row>
    <row r="460">
      <c r="A460" s="24"/>
    </row>
    <row r="461">
      <c r="A461" s="24"/>
    </row>
    <row r="462">
      <c r="A462" s="24"/>
    </row>
    <row r="463">
      <c r="A463" s="24"/>
    </row>
    <row r="464">
      <c r="A464" s="24"/>
    </row>
    <row r="465">
      <c r="A465" s="24"/>
    </row>
    <row r="466">
      <c r="A466" s="24"/>
    </row>
    <row r="467">
      <c r="A467" s="24"/>
    </row>
    <row r="468">
      <c r="A468" s="24"/>
    </row>
    <row r="469">
      <c r="A469" s="24"/>
    </row>
    <row r="470">
      <c r="A470" s="24"/>
    </row>
    <row r="471">
      <c r="A471" s="24"/>
    </row>
    <row r="472">
      <c r="A472" s="24"/>
    </row>
    <row r="473">
      <c r="A473" s="24"/>
    </row>
    <row r="474">
      <c r="A474" s="24"/>
    </row>
    <row r="475">
      <c r="A475" s="24"/>
    </row>
    <row r="476">
      <c r="A476" s="24"/>
    </row>
    <row r="477">
      <c r="A477" s="24"/>
    </row>
    <row r="478">
      <c r="A478" s="24"/>
    </row>
    <row r="479">
      <c r="A479" s="24"/>
    </row>
    <row r="480">
      <c r="A480" s="24"/>
    </row>
    <row r="481">
      <c r="A481" s="24"/>
    </row>
    <row r="482">
      <c r="A482" s="24"/>
    </row>
    <row r="483">
      <c r="A483" s="24"/>
    </row>
    <row r="484">
      <c r="A484" s="24"/>
    </row>
    <row r="485">
      <c r="A485" s="24"/>
    </row>
    <row r="486">
      <c r="A486" s="24"/>
    </row>
    <row r="487">
      <c r="A487" s="24"/>
    </row>
    <row r="488">
      <c r="A488" s="24"/>
    </row>
    <row r="489">
      <c r="A489" s="24"/>
    </row>
    <row r="490">
      <c r="A490" s="24"/>
    </row>
    <row r="491">
      <c r="A491" s="24"/>
    </row>
    <row r="492">
      <c r="A492" s="24"/>
    </row>
    <row r="493">
      <c r="A493" s="24"/>
    </row>
    <row r="494">
      <c r="A494" s="24"/>
    </row>
    <row r="495">
      <c r="A495" s="24"/>
    </row>
    <row r="496">
      <c r="A496" s="24"/>
    </row>
    <row r="497">
      <c r="A497" s="24"/>
    </row>
    <row r="498">
      <c r="A498" s="24"/>
    </row>
    <row r="499">
      <c r="A499" s="24"/>
    </row>
    <row r="500">
      <c r="A500" s="24"/>
    </row>
    <row r="501">
      <c r="A501" s="24"/>
    </row>
    <row r="502">
      <c r="A502" s="24"/>
    </row>
    <row r="503">
      <c r="A503" s="24"/>
    </row>
    <row r="504">
      <c r="A504" s="24"/>
    </row>
    <row r="505">
      <c r="A505" s="24"/>
    </row>
    <row r="506">
      <c r="A506" s="24"/>
    </row>
    <row r="507">
      <c r="A507" s="24"/>
    </row>
    <row r="508">
      <c r="A508" s="24"/>
    </row>
    <row r="509">
      <c r="A509" s="24"/>
    </row>
    <row r="510">
      <c r="A510" s="24"/>
    </row>
    <row r="511">
      <c r="A511" s="24"/>
    </row>
    <row r="512">
      <c r="A512" s="24"/>
    </row>
    <row r="513">
      <c r="A513" s="24"/>
    </row>
    <row r="514">
      <c r="A514" s="24"/>
    </row>
    <row r="515">
      <c r="A515" s="24"/>
    </row>
    <row r="516">
      <c r="A516" s="24"/>
    </row>
    <row r="517">
      <c r="A517" s="24"/>
    </row>
    <row r="518">
      <c r="A518" s="24"/>
    </row>
    <row r="519">
      <c r="A519" s="24"/>
    </row>
    <row r="520">
      <c r="A520" s="24"/>
    </row>
    <row r="521">
      <c r="A521" s="24"/>
    </row>
    <row r="522">
      <c r="A522" s="24"/>
    </row>
    <row r="523">
      <c r="A523" s="24"/>
    </row>
    <row r="524">
      <c r="A524" s="24"/>
    </row>
    <row r="525">
      <c r="A525" s="24"/>
    </row>
    <row r="526">
      <c r="A526" s="24"/>
    </row>
    <row r="527">
      <c r="A527" s="24"/>
    </row>
    <row r="528">
      <c r="A528" s="24"/>
    </row>
    <row r="529">
      <c r="A529" s="24"/>
    </row>
    <row r="530">
      <c r="A530" s="24"/>
    </row>
    <row r="531">
      <c r="A531" s="24"/>
    </row>
    <row r="532">
      <c r="A532" s="24"/>
    </row>
    <row r="533">
      <c r="A533" s="24"/>
    </row>
    <row r="534">
      <c r="A534" s="24"/>
    </row>
    <row r="535">
      <c r="A535" s="24"/>
    </row>
    <row r="536">
      <c r="A536" s="24"/>
    </row>
    <row r="537">
      <c r="A537" s="24"/>
    </row>
    <row r="538">
      <c r="A538" s="24"/>
    </row>
    <row r="539">
      <c r="A539" s="24"/>
    </row>
    <row r="540">
      <c r="A540" s="24"/>
    </row>
    <row r="541">
      <c r="A541" s="24"/>
    </row>
    <row r="542">
      <c r="A542" s="24"/>
    </row>
    <row r="543">
      <c r="A543" s="24"/>
    </row>
    <row r="544">
      <c r="A544" s="24"/>
    </row>
    <row r="545">
      <c r="A545" s="24"/>
    </row>
    <row r="546">
      <c r="A546" s="24"/>
    </row>
    <row r="547">
      <c r="A547" s="24"/>
    </row>
    <row r="548">
      <c r="A548" s="24"/>
    </row>
    <row r="549">
      <c r="A549" s="24"/>
    </row>
    <row r="550">
      <c r="A550" s="24"/>
    </row>
    <row r="551">
      <c r="A551" s="24"/>
    </row>
    <row r="552">
      <c r="A552" s="24"/>
    </row>
    <row r="553">
      <c r="A553" s="24"/>
    </row>
    <row r="554">
      <c r="A554" s="24"/>
    </row>
    <row r="555">
      <c r="A555" s="24"/>
    </row>
    <row r="556">
      <c r="A556" s="24"/>
    </row>
    <row r="557">
      <c r="A557" s="24"/>
    </row>
    <row r="558">
      <c r="A558" s="24"/>
    </row>
    <row r="559">
      <c r="A559" s="24"/>
    </row>
    <row r="560">
      <c r="A560" s="24"/>
    </row>
    <row r="561">
      <c r="A561" s="24"/>
    </row>
    <row r="562">
      <c r="A562" s="24"/>
    </row>
    <row r="563">
      <c r="A563" s="24"/>
    </row>
    <row r="564">
      <c r="A564" s="24"/>
    </row>
    <row r="565">
      <c r="A565" s="24"/>
    </row>
    <row r="566">
      <c r="A566" s="24"/>
    </row>
    <row r="567">
      <c r="A567" s="24"/>
    </row>
    <row r="568">
      <c r="A568" s="24"/>
    </row>
    <row r="569">
      <c r="A569" s="24"/>
    </row>
    <row r="570">
      <c r="A570" s="24"/>
    </row>
    <row r="571">
      <c r="A571" s="24"/>
    </row>
    <row r="572">
      <c r="A572" s="24"/>
    </row>
    <row r="573">
      <c r="A573" s="24"/>
    </row>
    <row r="574">
      <c r="A574" s="24"/>
    </row>
    <row r="575">
      <c r="A575" s="24"/>
    </row>
    <row r="576">
      <c r="A576" s="24"/>
    </row>
    <row r="577">
      <c r="A577" s="24"/>
    </row>
    <row r="578">
      <c r="A578" s="24"/>
    </row>
    <row r="579">
      <c r="A579" s="24"/>
    </row>
    <row r="580">
      <c r="A580" s="24"/>
    </row>
    <row r="581">
      <c r="A581" s="24"/>
    </row>
    <row r="582">
      <c r="A582" s="24"/>
    </row>
    <row r="583">
      <c r="A583" s="24"/>
    </row>
    <row r="584">
      <c r="A584" s="24"/>
    </row>
    <row r="585">
      <c r="A585" s="24"/>
    </row>
    <row r="586">
      <c r="A586" s="24"/>
    </row>
    <row r="587">
      <c r="A587" s="24"/>
    </row>
    <row r="588">
      <c r="A588" s="24"/>
    </row>
    <row r="589">
      <c r="A589" s="24"/>
    </row>
    <row r="590">
      <c r="A590" s="24"/>
    </row>
    <row r="591">
      <c r="A591" s="24"/>
    </row>
    <row r="592">
      <c r="A592" s="24"/>
    </row>
    <row r="593">
      <c r="A593" s="24"/>
    </row>
    <row r="594">
      <c r="A594" s="24"/>
    </row>
    <row r="595">
      <c r="A595" s="24"/>
    </row>
    <row r="596">
      <c r="A596" s="24"/>
    </row>
    <row r="597">
      <c r="A597" s="24"/>
    </row>
    <row r="598">
      <c r="A598" s="24"/>
    </row>
    <row r="599">
      <c r="A599" s="24"/>
    </row>
    <row r="600">
      <c r="A600" s="24"/>
    </row>
    <row r="601">
      <c r="A601" s="24"/>
    </row>
    <row r="602">
      <c r="A602" s="24"/>
    </row>
    <row r="603">
      <c r="A603" s="24"/>
    </row>
    <row r="604">
      <c r="A604" s="24"/>
    </row>
    <row r="605">
      <c r="A605" s="24"/>
    </row>
    <row r="606">
      <c r="A606" s="24"/>
    </row>
    <row r="607">
      <c r="A607" s="24"/>
    </row>
    <row r="608">
      <c r="A608" s="24"/>
    </row>
    <row r="609">
      <c r="A609" s="24"/>
    </row>
    <row r="610">
      <c r="A610" s="24"/>
    </row>
    <row r="611">
      <c r="A611" s="24"/>
    </row>
    <row r="612">
      <c r="A612" s="24"/>
    </row>
    <row r="613">
      <c r="A613" s="24"/>
    </row>
    <row r="614">
      <c r="A614" s="24"/>
    </row>
    <row r="615">
      <c r="A615" s="24"/>
    </row>
    <row r="616">
      <c r="A616" s="24"/>
    </row>
    <row r="617">
      <c r="A617" s="24"/>
    </row>
    <row r="618">
      <c r="A618" s="24"/>
    </row>
    <row r="619">
      <c r="A619" s="24"/>
    </row>
    <row r="620">
      <c r="A620" s="24"/>
    </row>
    <row r="621">
      <c r="A621" s="24"/>
    </row>
    <row r="622">
      <c r="A622" s="24"/>
    </row>
    <row r="623">
      <c r="A623" s="24"/>
    </row>
    <row r="624">
      <c r="A624" s="24"/>
    </row>
    <row r="625">
      <c r="A625" s="24"/>
    </row>
    <row r="626">
      <c r="A626" s="24"/>
    </row>
    <row r="627">
      <c r="A627" s="24"/>
    </row>
    <row r="628">
      <c r="A628" s="24"/>
    </row>
    <row r="629">
      <c r="A629" s="24"/>
    </row>
    <row r="630">
      <c r="A630" s="24"/>
    </row>
    <row r="631">
      <c r="A631" s="24"/>
    </row>
    <row r="632">
      <c r="A632" s="24"/>
    </row>
    <row r="633">
      <c r="A633" s="24"/>
    </row>
    <row r="634">
      <c r="A634" s="24"/>
    </row>
    <row r="635">
      <c r="A635" s="24"/>
    </row>
    <row r="636">
      <c r="A636" s="24"/>
    </row>
    <row r="637">
      <c r="A637" s="24"/>
    </row>
    <row r="638">
      <c r="A638" s="24"/>
    </row>
    <row r="639">
      <c r="A639" s="24"/>
    </row>
    <row r="640">
      <c r="A640" s="24"/>
    </row>
    <row r="641">
      <c r="A641" s="24"/>
    </row>
    <row r="642">
      <c r="A642" s="24"/>
    </row>
    <row r="643">
      <c r="A643" s="24"/>
    </row>
    <row r="644">
      <c r="A644" s="24"/>
    </row>
    <row r="645">
      <c r="A645" s="24"/>
    </row>
    <row r="646">
      <c r="A646" s="24"/>
    </row>
    <row r="647">
      <c r="A647" s="24"/>
    </row>
    <row r="648">
      <c r="A648" s="24"/>
    </row>
    <row r="649">
      <c r="A649" s="24"/>
    </row>
    <row r="650">
      <c r="A650" s="24"/>
    </row>
    <row r="651">
      <c r="A651" s="24"/>
    </row>
    <row r="652">
      <c r="A652" s="24"/>
    </row>
    <row r="653">
      <c r="A653" s="24"/>
    </row>
    <row r="654">
      <c r="A654" s="24"/>
    </row>
    <row r="655">
      <c r="A655" s="24"/>
    </row>
    <row r="656">
      <c r="A656" s="24"/>
    </row>
    <row r="657">
      <c r="A657" s="24"/>
    </row>
    <row r="658">
      <c r="A658" s="24"/>
    </row>
    <row r="659">
      <c r="A659" s="24"/>
    </row>
    <row r="660">
      <c r="A660" s="24"/>
    </row>
    <row r="661">
      <c r="A661" s="24"/>
    </row>
    <row r="662">
      <c r="A662" s="24"/>
    </row>
    <row r="663">
      <c r="A663" s="24"/>
    </row>
    <row r="664">
      <c r="A664" s="24"/>
    </row>
    <row r="665">
      <c r="A665" s="24"/>
    </row>
    <row r="666">
      <c r="A666" s="24"/>
    </row>
    <row r="667">
      <c r="A667" s="24"/>
    </row>
    <row r="668">
      <c r="A668" s="24"/>
    </row>
    <row r="669">
      <c r="A669" s="24"/>
    </row>
    <row r="670">
      <c r="A670" s="24"/>
    </row>
    <row r="671">
      <c r="A671" s="24"/>
    </row>
    <row r="672">
      <c r="A672" s="24"/>
    </row>
    <row r="673">
      <c r="A673" s="24"/>
    </row>
    <row r="674">
      <c r="A674" s="24"/>
    </row>
    <row r="675">
      <c r="A675" s="24"/>
    </row>
    <row r="676">
      <c r="A676" s="24"/>
    </row>
    <row r="677">
      <c r="A677" s="24"/>
    </row>
    <row r="678">
      <c r="A678" s="24"/>
    </row>
    <row r="679">
      <c r="A679" s="24"/>
    </row>
    <row r="680">
      <c r="A680" s="24"/>
    </row>
    <row r="681">
      <c r="A681" s="24"/>
    </row>
    <row r="682">
      <c r="A682" s="24"/>
    </row>
    <row r="683">
      <c r="A683" s="24"/>
    </row>
    <row r="684">
      <c r="A684" s="24"/>
    </row>
    <row r="685">
      <c r="A685" s="24"/>
    </row>
    <row r="686">
      <c r="A686" s="24"/>
    </row>
    <row r="687">
      <c r="A687" s="24"/>
    </row>
    <row r="688">
      <c r="A688" s="24"/>
    </row>
    <row r="689">
      <c r="A689" s="24"/>
    </row>
    <row r="690">
      <c r="A690" s="24"/>
    </row>
    <row r="691">
      <c r="A691" s="24"/>
    </row>
    <row r="692">
      <c r="A692" s="24"/>
    </row>
    <row r="693">
      <c r="A693" s="24"/>
    </row>
    <row r="694">
      <c r="A694" s="24"/>
    </row>
    <row r="695">
      <c r="A695" s="24"/>
    </row>
    <row r="696">
      <c r="A696" s="24"/>
    </row>
    <row r="697">
      <c r="A697" s="24"/>
    </row>
    <row r="698">
      <c r="A698" s="24"/>
    </row>
    <row r="699">
      <c r="A699" s="24"/>
    </row>
    <row r="700">
      <c r="A700" s="24"/>
    </row>
    <row r="701">
      <c r="A701" s="24"/>
    </row>
    <row r="702">
      <c r="A702" s="24"/>
    </row>
    <row r="703">
      <c r="A703" s="24"/>
    </row>
    <row r="704">
      <c r="A704" s="24"/>
    </row>
    <row r="705">
      <c r="A705" s="24"/>
    </row>
    <row r="706">
      <c r="A706" s="24"/>
    </row>
    <row r="707">
      <c r="A707" s="24"/>
    </row>
    <row r="708">
      <c r="A708" s="24"/>
    </row>
    <row r="709">
      <c r="A709" s="24"/>
    </row>
    <row r="710">
      <c r="A710" s="24"/>
    </row>
    <row r="711">
      <c r="A711" s="24"/>
    </row>
    <row r="712">
      <c r="A712" s="24"/>
    </row>
    <row r="713">
      <c r="A713" s="24"/>
    </row>
    <row r="714">
      <c r="A714" s="24"/>
    </row>
    <row r="715">
      <c r="A715" s="24"/>
    </row>
    <row r="716">
      <c r="A716" s="24"/>
    </row>
    <row r="717">
      <c r="A717" s="24"/>
    </row>
    <row r="718">
      <c r="A718" s="24"/>
    </row>
    <row r="719">
      <c r="A719" s="24"/>
    </row>
    <row r="720">
      <c r="A720" s="24"/>
    </row>
    <row r="721">
      <c r="A721" s="24"/>
    </row>
    <row r="722">
      <c r="A722" s="24"/>
    </row>
    <row r="723">
      <c r="A723" s="24"/>
    </row>
    <row r="724">
      <c r="A724" s="24"/>
    </row>
    <row r="725">
      <c r="A725" s="24"/>
    </row>
    <row r="726">
      <c r="A726" s="24"/>
    </row>
    <row r="727">
      <c r="A727" s="24"/>
    </row>
    <row r="728">
      <c r="A728" s="24"/>
    </row>
    <row r="729">
      <c r="A729" s="24"/>
    </row>
    <row r="730">
      <c r="A730" s="24"/>
    </row>
    <row r="731">
      <c r="A731" s="24"/>
    </row>
    <row r="732">
      <c r="A732" s="24"/>
    </row>
    <row r="733">
      <c r="A733" s="24"/>
    </row>
    <row r="734">
      <c r="A734" s="24"/>
    </row>
    <row r="735">
      <c r="A735" s="24"/>
    </row>
    <row r="736">
      <c r="A736" s="24"/>
    </row>
    <row r="737">
      <c r="A737" s="24"/>
    </row>
    <row r="738">
      <c r="A738" s="24"/>
    </row>
    <row r="739">
      <c r="A739" s="24"/>
    </row>
    <row r="740">
      <c r="A740" s="24"/>
    </row>
    <row r="741">
      <c r="A741" s="24"/>
    </row>
    <row r="742">
      <c r="A742" s="24"/>
    </row>
    <row r="743">
      <c r="A743" s="24"/>
    </row>
    <row r="744">
      <c r="A744" s="24"/>
    </row>
    <row r="745">
      <c r="A745" s="24"/>
    </row>
    <row r="746">
      <c r="A746" s="24"/>
    </row>
    <row r="747">
      <c r="A747" s="24"/>
    </row>
    <row r="748">
      <c r="A748" s="24"/>
    </row>
    <row r="749">
      <c r="A749" s="24"/>
    </row>
    <row r="750">
      <c r="A750" s="24"/>
    </row>
    <row r="751">
      <c r="A751" s="24"/>
    </row>
    <row r="752">
      <c r="A752" s="24"/>
    </row>
    <row r="753">
      <c r="A753" s="24"/>
    </row>
    <row r="754">
      <c r="A754" s="24"/>
    </row>
    <row r="755">
      <c r="A755" s="24"/>
    </row>
    <row r="756">
      <c r="A756" s="24"/>
    </row>
    <row r="757">
      <c r="A757" s="24"/>
    </row>
    <row r="758">
      <c r="A758" s="24"/>
    </row>
    <row r="759">
      <c r="A759" s="24"/>
    </row>
    <row r="760">
      <c r="A760" s="24"/>
    </row>
    <row r="761">
      <c r="A761" s="24"/>
    </row>
    <row r="762">
      <c r="A762" s="24"/>
    </row>
    <row r="763">
      <c r="A763" s="24"/>
    </row>
    <row r="764">
      <c r="A764" s="24"/>
    </row>
    <row r="765">
      <c r="A765" s="24"/>
    </row>
    <row r="766">
      <c r="A766" s="24"/>
    </row>
    <row r="767">
      <c r="A767" s="24"/>
    </row>
    <row r="768">
      <c r="A768" s="24"/>
    </row>
    <row r="769">
      <c r="A769" s="24"/>
    </row>
    <row r="770">
      <c r="A770" s="24"/>
    </row>
    <row r="771">
      <c r="A771" s="24"/>
    </row>
    <row r="772">
      <c r="A772" s="24"/>
    </row>
    <row r="773">
      <c r="A773" s="24"/>
    </row>
    <row r="774">
      <c r="A774" s="24"/>
    </row>
    <row r="775">
      <c r="A775" s="24"/>
    </row>
    <row r="776">
      <c r="A776" s="24"/>
    </row>
    <row r="777">
      <c r="A777" s="24"/>
    </row>
    <row r="778">
      <c r="A778" s="24"/>
    </row>
    <row r="779">
      <c r="A779" s="24"/>
    </row>
    <row r="780">
      <c r="A780" s="24"/>
    </row>
    <row r="781">
      <c r="A781" s="24"/>
    </row>
    <row r="782">
      <c r="A782" s="24"/>
    </row>
    <row r="783">
      <c r="A783" s="24"/>
    </row>
    <row r="784">
      <c r="A784" s="24"/>
    </row>
    <row r="785">
      <c r="A785" s="24"/>
    </row>
    <row r="786">
      <c r="A786" s="24"/>
    </row>
    <row r="787">
      <c r="A787" s="24"/>
    </row>
    <row r="788">
      <c r="A788" s="24"/>
    </row>
    <row r="789">
      <c r="A789" s="24"/>
    </row>
    <row r="790">
      <c r="A790" s="24"/>
    </row>
    <row r="791">
      <c r="A791" s="24"/>
    </row>
    <row r="792">
      <c r="A792" s="24"/>
    </row>
    <row r="793">
      <c r="A793" s="24"/>
    </row>
    <row r="794">
      <c r="A794" s="24"/>
    </row>
    <row r="795">
      <c r="A795" s="24"/>
    </row>
    <row r="796">
      <c r="A796" s="24"/>
    </row>
    <row r="797">
      <c r="A797" s="24"/>
    </row>
    <row r="798">
      <c r="A798" s="24"/>
    </row>
    <row r="799">
      <c r="A799" s="24"/>
    </row>
    <row r="800">
      <c r="A800" s="24"/>
    </row>
    <row r="801">
      <c r="A801" s="24"/>
    </row>
    <row r="802">
      <c r="A802" s="24"/>
    </row>
    <row r="803">
      <c r="A803" s="24"/>
    </row>
    <row r="804">
      <c r="A804" s="24"/>
    </row>
    <row r="805">
      <c r="A805" s="24"/>
    </row>
    <row r="806">
      <c r="A806" s="24"/>
    </row>
    <row r="807">
      <c r="A807" s="24"/>
    </row>
    <row r="808">
      <c r="A808" s="24"/>
    </row>
    <row r="809">
      <c r="A809" s="24"/>
    </row>
    <row r="810">
      <c r="A810" s="24"/>
    </row>
    <row r="811">
      <c r="A811" s="24"/>
    </row>
    <row r="812">
      <c r="A812" s="24"/>
    </row>
    <row r="813">
      <c r="A813" s="24"/>
    </row>
    <row r="814">
      <c r="A814" s="24"/>
    </row>
    <row r="815">
      <c r="A815" s="24"/>
    </row>
    <row r="816">
      <c r="A816" s="24"/>
    </row>
    <row r="817">
      <c r="A817" s="24"/>
    </row>
    <row r="818">
      <c r="A818" s="24"/>
    </row>
    <row r="819">
      <c r="A819" s="24"/>
    </row>
    <row r="820">
      <c r="A820" s="24"/>
    </row>
    <row r="821">
      <c r="A821" s="24"/>
    </row>
    <row r="822">
      <c r="A822" s="24"/>
    </row>
    <row r="823">
      <c r="A823" s="24"/>
    </row>
    <row r="824">
      <c r="A824" s="24"/>
    </row>
    <row r="825">
      <c r="A825" s="24"/>
    </row>
    <row r="826">
      <c r="A826" s="24"/>
    </row>
    <row r="827">
      <c r="A827" s="24"/>
    </row>
    <row r="828">
      <c r="A828" s="24"/>
    </row>
    <row r="829">
      <c r="A829" s="24"/>
    </row>
    <row r="830">
      <c r="A830" s="24"/>
    </row>
    <row r="831">
      <c r="A831" s="24"/>
    </row>
    <row r="832">
      <c r="A832" s="24"/>
    </row>
    <row r="833">
      <c r="A833" s="24"/>
    </row>
    <row r="834">
      <c r="A834" s="24"/>
    </row>
    <row r="835">
      <c r="A835" s="24"/>
    </row>
    <row r="836">
      <c r="A836" s="24"/>
    </row>
    <row r="837">
      <c r="A837" s="24"/>
    </row>
    <row r="838">
      <c r="A838" s="24"/>
    </row>
    <row r="839">
      <c r="A839" s="24"/>
    </row>
    <row r="840">
      <c r="A840" s="24"/>
    </row>
    <row r="841">
      <c r="A841" s="24"/>
    </row>
    <row r="842">
      <c r="A842" s="24"/>
    </row>
    <row r="843">
      <c r="A843" s="24"/>
    </row>
    <row r="844">
      <c r="A844" s="24"/>
    </row>
    <row r="845">
      <c r="A845" s="24"/>
    </row>
    <row r="846">
      <c r="A846" s="24"/>
    </row>
    <row r="847">
      <c r="A847" s="24"/>
    </row>
    <row r="848">
      <c r="A848" s="24"/>
    </row>
    <row r="849">
      <c r="A849" s="24"/>
    </row>
    <row r="850">
      <c r="A850" s="24"/>
    </row>
    <row r="851">
      <c r="A851" s="24"/>
    </row>
    <row r="852">
      <c r="A852" s="24"/>
    </row>
    <row r="853">
      <c r="A853" s="24"/>
    </row>
    <row r="854">
      <c r="A854" s="24"/>
    </row>
    <row r="855">
      <c r="A855" s="24"/>
    </row>
    <row r="856">
      <c r="A856" s="24"/>
    </row>
    <row r="857">
      <c r="A857" s="24"/>
    </row>
    <row r="858">
      <c r="A858" s="24"/>
    </row>
    <row r="859">
      <c r="A859" s="24"/>
    </row>
    <row r="860">
      <c r="A860" s="24"/>
    </row>
    <row r="861">
      <c r="A861" s="24"/>
    </row>
    <row r="862">
      <c r="A862" s="24"/>
    </row>
    <row r="863">
      <c r="A863" s="24"/>
    </row>
    <row r="864">
      <c r="A864" s="24"/>
    </row>
    <row r="865">
      <c r="A865" s="24"/>
    </row>
    <row r="866">
      <c r="A866" s="24"/>
    </row>
    <row r="867">
      <c r="A867" s="24"/>
    </row>
    <row r="868">
      <c r="A868" s="24"/>
    </row>
    <row r="869">
      <c r="A869" s="24"/>
    </row>
    <row r="870">
      <c r="A870" s="24"/>
    </row>
    <row r="871">
      <c r="A871" s="24"/>
    </row>
    <row r="872">
      <c r="A872" s="24"/>
    </row>
    <row r="873">
      <c r="A873" s="24"/>
    </row>
    <row r="874">
      <c r="A874" s="24"/>
    </row>
    <row r="875">
      <c r="A875" s="24"/>
    </row>
    <row r="876">
      <c r="A876" s="24"/>
    </row>
    <row r="877">
      <c r="A877" s="24"/>
    </row>
    <row r="878">
      <c r="A878" s="24"/>
    </row>
    <row r="879">
      <c r="A879" s="24"/>
    </row>
    <row r="880">
      <c r="A880" s="24"/>
    </row>
    <row r="881">
      <c r="A881" s="24"/>
    </row>
    <row r="882">
      <c r="A882" s="24"/>
    </row>
    <row r="883">
      <c r="A883" s="24"/>
    </row>
    <row r="884">
      <c r="A884" s="24"/>
    </row>
    <row r="885">
      <c r="A885" s="24"/>
    </row>
    <row r="886">
      <c r="A886" s="24"/>
    </row>
    <row r="887">
      <c r="A887" s="24"/>
    </row>
    <row r="888">
      <c r="A888" s="24"/>
    </row>
    <row r="889">
      <c r="A889" s="24"/>
    </row>
    <row r="890">
      <c r="A890" s="24"/>
    </row>
    <row r="891">
      <c r="A891" s="24"/>
    </row>
    <row r="892">
      <c r="A892" s="24"/>
    </row>
    <row r="893">
      <c r="A893" s="24"/>
    </row>
    <row r="894">
      <c r="A894" s="24"/>
    </row>
    <row r="895">
      <c r="A895" s="24"/>
    </row>
    <row r="896">
      <c r="A896" s="24"/>
    </row>
    <row r="897">
      <c r="A897" s="24"/>
    </row>
    <row r="898">
      <c r="A898" s="24"/>
    </row>
    <row r="899">
      <c r="A899" s="24"/>
    </row>
    <row r="900">
      <c r="A900" s="24"/>
    </row>
    <row r="901">
      <c r="A901" s="24"/>
    </row>
    <row r="902">
      <c r="A902" s="24"/>
    </row>
    <row r="903">
      <c r="A903" s="24"/>
    </row>
    <row r="904">
      <c r="A904" s="24"/>
    </row>
    <row r="905">
      <c r="A905" s="24"/>
    </row>
    <row r="906">
      <c r="A906" s="24"/>
    </row>
    <row r="907">
      <c r="A907" s="24"/>
    </row>
    <row r="908">
      <c r="A908" s="24"/>
    </row>
    <row r="909">
      <c r="A909" s="24"/>
    </row>
    <row r="910">
      <c r="A910" s="24"/>
    </row>
    <row r="911">
      <c r="A911" s="24"/>
    </row>
    <row r="912">
      <c r="A912" s="24"/>
    </row>
    <row r="913">
      <c r="A913" s="24"/>
    </row>
    <row r="914">
      <c r="A914" s="24"/>
    </row>
    <row r="915">
      <c r="A915" s="24"/>
    </row>
    <row r="916">
      <c r="A916" s="24"/>
    </row>
    <row r="917">
      <c r="A917" s="24"/>
    </row>
    <row r="918">
      <c r="A918" s="24"/>
    </row>
    <row r="919">
      <c r="A919" s="24"/>
    </row>
    <row r="920">
      <c r="A920" s="24"/>
    </row>
    <row r="921">
      <c r="A921" s="24"/>
    </row>
    <row r="922">
      <c r="A922" s="24"/>
    </row>
    <row r="923">
      <c r="A923" s="24"/>
    </row>
    <row r="924">
      <c r="A924" s="24"/>
    </row>
    <row r="925">
      <c r="A925" s="24"/>
    </row>
    <row r="926">
      <c r="A926" s="24"/>
    </row>
    <row r="927">
      <c r="A927" s="24"/>
    </row>
    <row r="928">
      <c r="A928" s="24"/>
    </row>
    <row r="929">
      <c r="A929" s="24"/>
    </row>
    <row r="930">
      <c r="A930" s="24"/>
    </row>
    <row r="931">
      <c r="A931" s="24"/>
    </row>
    <row r="932">
      <c r="A932" s="24"/>
    </row>
    <row r="933">
      <c r="A933" s="24"/>
    </row>
    <row r="934">
      <c r="A934" s="24"/>
    </row>
    <row r="935">
      <c r="A935" s="24"/>
    </row>
    <row r="936">
      <c r="A936" s="24"/>
    </row>
    <row r="937">
      <c r="A937" s="24"/>
    </row>
    <row r="938">
      <c r="A938" s="24"/>
    </row>
    <row r="939">
      <c r="A939" s="24"/>
    </row>
    <row r="940">
      <c r="A940" s="24"/>
    </row>
    <row r="941">
      <c r="A941" s="24"/>
    </row>
    <row r="942">
      <c r="A942" s="24"/>
    </row>
    <row r="943">
      <c r="A943" s="24"/>
    </row>
    <row r="944">
      <c r="A944" s="24"/>
    </row>
    <row r="945">
      <c r="A945" s="24"/>
    </row>
    <row r="946">
      <c r="A946" s="24"/>
    </row>
    <row r="947">
      <c r="A947" s="24"/>
    </row>
    <row r="948">
      <c r="A948" s="24"/>
    </row>
    <row r="949">
      <c r="A949" s="24"/>
    </row>
    <row r="950">
      <c r="A950" s="24"/>
    </row>
    <row r="951">
      <c r="A951" s="24"/>
    </row>
    <row r="952">
      <c r="A952" s="24"/>
    </row>
    <row r="953">
      <c r="A953" s="24"/>
    </row>
    <row r="954">
      <c r="A954" s="24"/>
    </row>
    <row r="955">
      <c r="A955" s="24"/>
    </row>
    <row r="956">
      <c r="A956" s="24"/>
    </row>
    <row r="957">
      <c r="A957" s="24"/>
    </row>
    <row r="958">
      <c r="A958" s="24"/>
    </row>
    <row r="959">
      <c r="A959" s="24"/>
    </row>
    <row r="960">
      <c r="A960" s="24"/>
    </row>
    <row r="961">
      <c r="A961" s="24"/>
    </row>
    <row r="962">
      <c r="A962" s="24"/>
    </row>
    <row r="963">
      <c r="A963" s="24"/>
    </row>
    <row r="964">
      <c r="A964" s="24"/>
    </row>
    <row r="965">
      <c r="A965" s="24"/>
    </row>
    <row r="966">
      <c r="A966" s="24"/>
    </row>
    <row r="967">
      <c r="A967" s="24"/>
    </row>
    <row r="968">
      <c r="A968" s="24"/>
    </row>
    <row r="969">
      <c r="A969" s="24"/>
    </row>
    <row r="970">
      <c r="A970" s="24"/>
    </row>
    <row r="971">
      <c r="A971" s="24"/>
    </row>
    <row r="972">
      <c r="A972" s="24"/>
    </row>
    <row r="973">
      <c r="A973" s="24"/>
    </row>
    <row r="974">
      <c r="A974" s="24"/>
    </row>
    <row r="975">
      <c r="A975" s="24"/>
    </row>
    <row r="976">
      <c r="A976" s="24"/>
    </row>
    <row r="977">
      <c r="A977" s="24"/>
    </row>
    <row r="978">
      <c r="A978" s="24"/>
    </row>
    <row r="979">
      <c r="A979" s="24"/>
    </row>
    <row r="980">
      <c r="A980" s="24"/>
    </row>
    <row r="981">
      <c r="A981" s="24"/>
    </row>
    <row r="982">
      <c r="A982" s="24"/>
    </row>
    <row r="983">
      <c r="A983" s="24"/>
    </row>
    <row r="984">
      <c r="A984" s="24"/>
    </row>
    <row r="985">
      <c r="A985" s="24"/>
    </row>
    <row r="986">
      <c r="A986" s="24"/>
    </row>
    <row r="987">
      <c r="A987" s="24"/>
    </row>
    <row r="988">
      <c r="A988" s="24"/>
    </row>
    <row r="989">
      <c r="A989" s="24"/>
    </row>
    <row r="990">
      <c r="A990" s="24"/>
    </row>
    <row r="991">
      <c r="A991" s="24"/>
    </row>
    <row r="992">
      <c r="A992" s="24"/>
    </row>
    <row r="993">
      <c r="A993" s="24"/>
    </row>
    <row r="994">
      <c r="A994" s="24"/>
    </row>
    <row r="995">
      <c r="A995" s="24"/>
    </row>
    <row r="996">
      <c r="A996" s="24"/>
    </row>
    <row r="997">
      <c r="A997" s="24"/>
    </row>
    <row r="998">
      <c r="A998" s="24"/>
    </row>
    <row r="999">
      <c r="A999" s="24"/>
    </row>
    <row r="1000">
      <c r="A1000" s="2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572</v>
      </c>
      <c r="D1" s="1" t="s">
        <v>8</v>
      </c>
      <c r="E1" s="3" t="s">
        <v>574</v>
      </c>
    </row>
    <row r="2">
      <c r="A2" s="3" t="s">
        <v>576</v>
      </c>
      <c r="D2" s="1" t="s">
        <v>8</v>
      </c>
      <c r="E2" s="28" t="s">
        <v>579</v>
      </c>
    </row>
    <row r="3">
      <c r="A3" s="3" t="s">
        <v>582</v>
      </c>
    </row>
    <row r="4">
      <c r="A4" s="3" t="s">
        <v>584</v>
      </c>
    </row>
    <row r="5">
      <c r="A5" s="3" t="s">
        <v>586</v>
      </c>
      <c r="D5" s="1" t="s">
        <v>8</v>
      </c>
    </row>
    <row r="6">
      <c r="A6" s="3" t="s">
        <v>391</v>
      </c>
      <c r="D6" s="1" t="s">
        <v>8</v>
      </c>
    </row>
    <row r="7">
      <c r="A7" s="3" t="s">
        <v>590</v>
      </c>
    </row>
    <row r="8">
      <c r="A8" s="3" t="s">
        <v>592</v>
      </c>
    </row>
    <row r="9">
      <c r="A9" s="3" t="s">
        <v>594</v>
      </c>
      <c r="D9" s="1" t="s">
        <v>8</v>
      </c>
    </row>
    <row r="10">
      <c r="A10" s="3" t="s">
        <v>596</v>
      </c>
    </row>
    <row r="11">
      <c r="A11" s="3" t="s">
        <v>597</v>
      </c>
    </row>
    <row r="12">
      <c r="A12" s="3" t="s">
        <v>598</v>
      </c>
    </row>
    <row r="13">
      <c r="A13" s="3" t="s">
        <v>599</v>
      </c>
    </row>
    <row r="14">
      <c r="A14" s="3" t="s">
        <v>600</v>
      </c>
    </row>
    <row r="15">
      <c r="A15" s="3" t="s">
        <v>601</v>
      </c>
    </row>
    <row r="16">
      <c r="A16" s="3" t="s">
        <v>603</v>
      </c>
    </row>
    <row r="17">
      <c r="A17" s="3" t="s">
        <v>604</v>
      </c>
    </row>
    <row r="18">
      <c r="A18" s="3" t="s">
        <v>605</v>
      </c>
      <c r="D18" s="1" t="s">
        <v>8</v>
      </c>
    </row>
    <row r="19">
      <c r="A19" s="3" t="s">
        <v>606</v>
      </c>
    </row>
    <row r="20">
      <c r="A20" s="3" t="s">
        <v>607</v>
      </c>
    </row>
    <row r="21">
      <c r="A21" s="1" t="s">
        <v>608</v>
      </c>
    </row>
    <row r="22">
      <c r="A22" s="3" t="s">
        <v>609</v>
      </c>
    </row>
    <row r="23">
      <c r="A23" s="3" t="s">
        <v>610</v>
      </c>
    </row>
    <row r="24">
      <c r="A24" s="3" t="s">
        <v>611</v>
      </c>
      <c r="D24" s="1" t="s">
        <v>8</v>
      </c>
    </row>
    <row r="25">
      <c r="A25" s="3" t="s">
        <v>612</v>
      </c>
    </row>
    <row r="26">
      <c r="A26" s="3" t="s">
        <v>614</v>
      </c>
    </row>
    <row r="27">
      <c r="A27" s="6" t="s">
        <v>360</v>
      </c>
    </row>
    <row r="28">
      <c r="A28" s="3" t="s">
        <v>615</v>
      </c>
      <c r="D28" s="1" t="s">
        <v>8</v>
      </c>
    </row>
    <row r="29">
      <c r="A29" s="3" t="s">
        <v>616</v>
      </c>
    </row>
    <row r="30">
      <c r="A30" s="3" t="s">
        <v>617</v>
      </c>
    </row>
    <row r="31">
      <c r="A31" s="3" t="s">
        <v>618</v>
      </c>
    </row>
    <row r="32">
      <c r="A32" s="3" t="s">
        <v>619</v>
      </c>
    </row>
    <row r="33">
      <c r="A33" s="3" t="s">
        <v>620</v>
      </c>
      <c r="D33" s="1" t="s">
        <v>8</v>
      </c>
    </row>
    <row r="34">
      <c r="A34" s="3" t="s">
        <v>622</v>
      </c>
      <c r="D34" s="1" t="s">
        <v>8</v>
      </c>
    </row>
    <row r="35">
      <c r="A35" s="3" t="s">
        <v>623</v>
      </c>
    </row>
    <row r="36">
      <c r="A36" s="3" t="s">
        <v>624</v>
      </c>
    </row>
    <row r="37">
      <c r="A37" s="3" t="s">
        <v>625</v>
      </c>
    </row>
    <row r="38">
      <c r="A38" s="6">
        <v>300.0</v>
      </c>
    </row>
    <row r="39">
      <c r="A39" s="1" t="s">
        <v>626</v>
      </c>
    </row>
    <row r="40">
      <c r="A40" s="3" t="s">
        <v>627</v>
      </c>
    </row>
    <row r="41">
      <c r="A41" s="3" t="s">
        <v>628</v>
      </c>
    </row>
    <row r="42">
      <c r="A42" s="3" t="s">
        <v>629</v>
      </c>
    </row>
    <row r="43">
      <c r="A43" s="3" t="s">
        <v>630</v>
      </c>
    </row>
    <row r="44">
      <c r="A44" s="3" t="s">
        <v>631</v>
      </c>
    </row>
    <row r="45">
      <c r="A45" s="3" t="s">
        <v>632</v>
      </c>
    </row>
    <row r="46">
      <c r="A46" s="3" t="s">
        <v>633</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s>
  <sheetData>
    <row r="1">
      <c r="A1" s="1" t="s">
        <v>643</v>
      </c>
      <c r="C1" s="1" t="s">
        <v>644</v>
      </c>
      <c r="D1" s="1" t="s">
        <v>645</v>
      </c>
    </row>
    <row r="2">
      <c r="A2" s="1" t="s">
        <v>646</v>
      </c>
      <c r="D2" s="1" t="s">
        <v>301</v>
      </c>
    </row>
    <row r="3">
      <c r="A3" s="1" t="s">
        <v>414</v>
      </c>
      <c r="D3" s="1" t="s">
        <v>647</v>
      </c>
    </row>
    <row r="4">
      <c r="A4" s="1" t="s">
        <v>353</v>
      </c>
      <c r="B4" s="1" t="s">
        <v>8</v>
      </c>
    </row>
    <row r="5">
      <c r="A5" s="3" t="s">
        <v>648</v>
      </c>
    </row>
    <row r="6">
      <c r="A6" s="3" t="s">
        <v>650</v>
      </c>
    </row>
    <row r="7">
      <c r="A7" s="3" t="s">
        <v>651</v>
      </c>
    </row>
    <row r="8">
      <c r="A8" s="3" t="s">
        <v>414</v>
      </c>
    </row>
    <row r="9">
      <c r="A9" s="3" t="s">
        <v>652</v>
      </c>
    </row>
    <row r="10">
      <c r="A10" s="3" t="s">
        <v>412</v>
      </c>
    </row>
    <row r="11">
      <c r="A11" s="3" t="s">
        <v>653</v>
      </c>
    </row>
    <row r="12">
      <c r="A12" s="3" t="s">
        <v>626</v>
      </c>
    </row>
    <row r="13">
      <c r="A13" s="3" t="s">
        <v>654</v>
      </c>
    </row>
    <row r="14">
      <c r="A14" s="3" t="s">
        <v>655</v>
      </c>
      <c r="B14" s="1" t="s">
        <v>8</v>
      </c>
    </row>
    <row r="15">
      <c r="A15" s="3" t="s">
        <v>656</v>
      </c>
    </row>
    <row r="16">
      <c r="A16" s="3" t="s">
        <v>657</v>
      </c>
    </row>
    <row r="17">
      <c r="A17" s="3" t="s">
        <v>658</v>
      </c>
    </row>
    <row r="18">
      <c r="A18" s="3" t="s">
        <v>659</v>
      </c>
      <c r="B18" s="1" t="s">
        <v>8</v>
      </c>
    </row>
    <row r="19">
      <c r="A19" s="3" t="s">
        <v>660</v>
      </c>
      <c r="B19" s="1" t="s">
        <v>8</v>
      </c>
    </row>
    <row r="20">
      <c r="A20" s="1" t="s">
        <v>661</v>
      </c>
      <c r="B20" s="1" t="s">
        <v>8</v>
      </c>
    </row>
    <row r="21">
      <c r="A21" s="3" t="s">
        <v>663</v>
      </c>
    </row>
    <row r="22">
      <c r="A22" s="3" t="s">
        <v>619</v>
      </c>
    </row>
    <row r="23">
      <c r="A23" s="3" t="s">
        <v>664</v>
      </c>
    </row>
    <row r="24">
      <c r="A24" s="3" t="s">
        <v>546</v>
      </c>
    </row>
    <row r="25">
      <c r="A25" s="3" t="s">
        <v>665</v>
      </c>
    </row>
    <row r="26">
      <c r="A26" s="1" t="s">
        <v>666</v>
      </c>
    </row>
    <row r="27">
      <c r="A27" s="1" t="s">
        <v>667</v>
      </c>
      <c r="B27" s="1" t="s">
        <v>8</v>
      </c>
    </row>
    <row r="28">
      <c r="A28" s="1" t="s">
        <v>668</v>
      </c>
    </row>
    <row r="29">
      <c r="A29" s="3" t="s">
        <v>617</v>
      </c>
    </row>
    <row r="30">
      <c r="A30" s="1" t="s">
        <v>669</v>
      </c>
    </row>
    <row r="31">
      <c r="A31" s="1" t="s">
        <v>670</v>
      </c>
    </row>
    <row r="32">
      <c r="A32" s="3" t="s">
        <v>671</v>
      </c>
    </row>
    <row r="33">
      <c r="A33" s="1" t="s">
        <v>171</v>
      </c>
    </row>
    <row r="34">
      <c r="A34" s="1" t="s">
        <v>672</v>
      </c>
    </row>
    <row r="35">
      <c r="A35" s="1" t="s">
        <v>658</v>
      </c>
    </row>
    <row r="36">
      <c r="A36" s="3" t="s">
        <v>673</v>
      </c>
    </row>
    <row r="37">
      <c r="A37" s="1" t="s">
        <v>545</v>
      </c>
    </row>
    <row r="38">
      <c r="A38" s="1" t="s">
        <v>674</v>
      </c>
      <c r="B38" s="1" t="s">
        <v>8</v>
      </c>
    </row>
    <row r="39">
      <c r="A39" s="1" t="s">
        <v>660</v>
      </c>
    </row>
    <row r="40">
      <c r="A40" s="1" t="s">
        <v>675</v>
      </c>
      <c r="B40" s="1" t="s">
        <v>8</v>
      </c>
    </row>
    <row r="41">
      <c r="A41" s="1" t="s">
        <v>676</v>
      </c>
    </row>
    <row r="42">
      <c r="A42" s="1" t="s">
        <v>677</v>
      </c>
    </row>
    <row r="43">
      <c r="A43" s="1" t="s">
        <v>678</v>
      </c>
    </row>
    <row r="44">
      <c r="A44" s="1" t="s">
        <v>679</v>
      </c>
      <c r="B44" s="1" t="s">
        <v>8</v>
      </c>
    </row>
    <row r="45">
      <c r="A45" s="1" t="s">
        <v>434</v>
      </c>
      <c r="B45" s="1" t="s">
        <v>8</v>
      </c>
    </row>
    <row r="46">
      <c r="A46" s="1" t="s">
        <v>680</v>
      </c>
    </row>
    <row r="47">
      <c r="A47" s="1" t="s">
        <v>681</v>
      </c>
    </row>
    <row r="48">
      <c r="A48" s="1" t="s">
        <v>556</v>
      </c>
      <c r="B48" s="1" t="s">
        <v>8</v>
      </c>
    </row>
    <row r="49">
      <c r="A49" s="1" t="s">
        <v>346</v>
      </c>
    </row>
    <row r="50">
      <c r="A50" s="1" t="s">
        <v>683</v>
      </c>
    </row>
    <row r="51">
      <c r="A51" s="1" t="s">
        <v>684</v>
      </c>
    </row>
    <row r="52">
      <c r="A52" s="1" t="s">
        <v>685</v>
      </c>
    </row>
  </sheetData>
  <autoFilter ref="$A$1:$B$1000"/>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75"/>
  </cols>
  <sheetData>
    <row r="1">
      <c r="A1" s="3" t="s">
        <v>689</v>
      </c>
      <c r="C1" s="1" t="s">
        <v>690</v>
      </c>
      <c r="D1" s="1" t="s">
        <v>691</v>
      </c>
    </row>
    <row r="2">
      <c r="A2" s="3" t="s">
        <v>692</v>
      </c>
      <c r="D2" s="3" t="s">
        <v>693</v>
      </c>
    </row>
    <row r="3">
      <c r="A3" s="3" t="s">
        <v>694</v>
      </c>
    </row>
    <row r="4">
      <c r="A4" s="3" t="s">
        <v>696</v>
      </c>
      <c r="B4" s="1" t="s">
        <v>8</v>
      </c>
    </row>
    <row r="5">
      <c r="A5" s="3" t="s">
        <v>697</v>
      </c>
    </row>
    <row r="6">
      <c r="A6" s="3" t="s">
        <v>698</v>
      </c>
    </row>
    <row r="7">
      <c r="A7" s="3" t="s">
        <v>699</v>
      </c>
    </row>
    <row r="8">
      <c r="A8" s="3" t="s">
        <v>700</v>
      </c>
      <c r="B8" s="1" t="s">
        <v>8</v>
      </c>
    </row>
    <row r="9">
      <c r="A9" s="3" t="s">
        <v>701</v>
      </c>
    </row>
    <row r="10">
      <c r="A10" s="3" t="s">
        <v>702</v>
      </c>
      <c r="B10" s="1" t="s">
        <v>8</v>
      </c>
    </row>
    <row r="11">
      <c r="A11" s="3" t="s">
        <v>703</v>
      </c>
    </row>
    <row r="12">
      <c r="A12" s="3" t="s">
        <v>704</v>
      </c>
    </row>
    <row r="13">
      <c r="A13" s="3" t="s">
        <v>705</v>
      </c>
    </row>
    <row r="14">
      <c r="A14" s="3" t="s">
        <v>706</v>
      </c>
      <c r="B14" s="1" t="s">
        <v>8</v>
      </c>
    </row>
    <row r="15">
      <c r="A15" s="3" t="s">
        <v>707</v>
      </c>
    </row>
    <row r="16">
      <c r="A16" s="3" t="s">
        <v>708</v>
      </c>
    </row>
    <row r="17">
      <c r="A17" s="3" t="s">
        <v>709</v>
      </c>
    </row>
    <row r="18">
      <c r="A18" s="3" t="s">
        <v>710</v>
      </c>
    </row>
    <row r="19">
      <c r="A19" s="3" t="s">
        <v>712</v>
      </c>
    </row>
    <row r="20">
      <c r="A20" s="3" t="s">
        <v>713</v>
      </c>
    </row>
    <row r="21">
      <c r="A21" s="3" t="s">
        <v>714</v>
      </c>
    </row>
    <row r="22">
      <c r="A22" s="3" t="s">
        <v>715</v>
      </c>
    </row>
    <row r="23">
      <c r="A23" s="3" t="s">
        <v>716</v>
      </c>
    </row>
    <row r="24">
      <c r="A24" s="3" t="s">
        <v>717</v>
      </c>
    </row>
    <row r="25">
      <c r="A25" s="3" t="s">
        <v>718</v>
      </c>
    </row>
    <row r="26">
      <c r="A26" s="3" t="s">
        <v>719</v>
      </c>
    </row>
    <row r="27">
      <c r="A27" s="3" t="s">
        <v>720</v>
      </c>
    </row>
    <row r="28">
      <c r="A28" s="3" t="s">
        <v>721</v>
      </c>
    </row>
    <row r="29">
      <c r="A29" s="3" t="s">
        <v>722</v>
      </c>
    </row>
    <row r="30">
      <c r="A30" s="3" t="s">
        <v>723</v>
      </c>
      <c r="B30" s="1" t="s">
        <v>8</v>
      </c>
    </row>
    <row r="31">
      <c r="A31" s="3" t="s">
        <v>724</v>
      </c>
    </row>
    <row r="32">
      <c r="A32" s="3" t="s">
        <v>725</v>
      </c>
    </row>
    <row r="33">
      <c r="A33" s="3" t="s">
        <v>726</v>
      </c>
    </row>
    <row r="34">
      <c r="A34" s="3" t="s">
        <v>727</v>
      </c>
      <c r="B34" s="1" t="s">
        <v>8</v>
      </c>
    </row>
    <row r="35">
      <c r="A35" s="3" t="s">
        <v>729</v>
      </c>
      <c r="B35" s="1" t="s">
        <v>8</v>
      </c>
    </row>
    <row r="36">
      <c r="A36" s="3" t="s">
        <v>730</v>
      </c>
    </row>
    <row r="37">
      <c r="A37" s="3" t="s">
        <v>731</v>
      </c>
    </row>
    <row r="38">
      <c r="A38" s="3" t="s">
        <v>732</v>
      </c>
    </row>
    <row r="39">
      <c r="A39" s="3" t="s">
        <v>733</v>
      </c>
    </row>
    <row r="40">
      <c r="A40" s="3" t="s">
        <v>734</v>
      </c>
    </row>
    <row r="41">
      <c r="A41" s="3" t="s">
        <v>735</v>
      </c>
      <c r="B41" s="1" t="s">
        <v>8</v>
      </c>
    </row>
    <row r="42">
      <c r="A42" s="3" t="s">
        <v>736</v>
      </c>
    </row>
    <row r="43">
      <c r="A43" s="3" t="s">
        <v>738</v>
      </c>
    </row>
    <row r="44">
      <c r="A44" s="3" t="s">
        <v>739</v>
      </c>
    </row>
    <row r="45">
      <c r="A45" s="3" t="s">
        <v>740</v>
      </c>
    </row>
    <row r="46">
      <c r="A46" s="3" t="s">
        <v>741</v>
      </c>
    </row>
    <row r="47">
      <c r="A47" s="3" t="s">
        <v>742</v>
      </c>
    </row>
    <row r="48">
      <c r="A48" s="3" t="s">
        <v>743</v>
      </c>
    </row>
    <row r="49">
      <c r="A49" s="3" t="s">
        <v>744</v>
      </c>
    </row>
    <row r="50">
      <c r="A50" s="3" t="s">
        <v>488</v>
      </c>
    </row>
    <row r="51">
      <c r="A51" s="3" t="s">
        <v>746</v>
      </c>
    </row>
    <row r="52">
      <c r="A52" s="3" t="s">
        <v>747</v>
      </c>
    </row>
    <row r="53">
      <c r="A53" s="3" t="s">
        <v>748</v>
      </c>
    </row>
    <row r="54">
      <c r="A54" s="1" t="s">
        <v>749</v>
      </c>
    </row>
    <row r="55">
      <c r="A55" s="1" t="s">
        <v>750</v>
      </c>
    </row>
    <row r="56">
      <c r="A56" s="1" t="s">
        <v>518</v>
      </c>
      <c r="B56" s="1" t="s">
        <v>8</v>
      </c>
    </row>
    <row r="57">
      <c r="A57" s="1" t="s">
        <v>751</v>
      </c>
    </row>
    <row r="58">
      <c r="A58" s="1" t="s">
        <v>753</v>
      </c>
    </row>
    <row r="59">
      <c r="A59" s="1" t="s">
        <v>754</v>
      </c>
      <c r="B59" s="1" t="s">
        <v>8</v>
      </c>
    </row>
    <row r="60">
      <c r="A60" s="1" t="s">
        <v>755</v>
      </c>
      <c r="B60" s="1" t="s">
        <v>8</v>
      </c>
    </row>
    <row r="61">
      <c r="A61" s="1" t="s">
        <v>756</v>
      </c>
    </row>
    <row r="62">
      <c r="A62" s="1" t="s">
        <v>757</v>
      </c>
    </row>
    <row r="63">
      <c r="A63" s="1" t="s">
        <v>399</v>
      </c>
    </row>
    <row r="64">
      <c r="A64" s="1" t="s">
        <v>759</v>
      </c>
    </row>
    <row r="65">
      <c r="A65" s="1" t="s">
        <v>760</v>
      </c>
    </row>
    <row r="66">
      <c r="A66" s="1" t="s">
        <v>761</v>
      </c>
    </row>
    <row r="67">
      <c r="A67" s="1" t="s">
        <v>763</v>
      </c>
    </row>
    <row r="68">
      <c r="A68" s="3" t="s">
        <v>764</v>
      </c>
    </row>
    <row r="69">
      <c r="A69" s="1" t="s">
        <v>765</v>
      </c>
    </row>
    <row r="70">
      <c r="A70" s="3" t="s">
        <v>766</v>
      </c>
    </row>
    <row r="71">
      <c r="A71" s="3" t="s">
        <v>767</v>
      </c>
    </row>
    <row r="72">
      <c r="A72" s="1" t="s">
        <v>768</v>
      </c>
    </row>
    <row r="73">
      <c r="A73" s="3" t="s">
        <v>769</v>
      </c>
      <c r="B73" s="1" t="s">
        <v>8</v>
      </c>
    </row>
    <row r="74">
      <c r="A74" s="3" t="s">
        <v>770</v>
      </c>
    </row>
    <row r="75">
      <c r="A75" s="3" t="s">
        <v>771</v>
      </c>
    </row>
    <row r="76">
      <c r="A76" s="3" t="s">
        <v>772</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776</v>
      </c>
      <c r="G1" s="31" t="s">
        <v>2</v>
      </c>
    </row>
    <row r="2">
      <c r="A2" s="3" t="s">
        <v>777</v>
      </c>
      <c r="C2" s="3" t="s">
        <v>8</v>
      </c>
      <c r="G2" s="32" t="s">
        <v>778</v>
      </c>
    </row>
    <row r="3">
      <c r="A3" s="3" t="s">
        <v>297</v>
      </c>
      <c r="G3" s="32" t="s">
        <v>301</v>
      </c>
    </row>
    <row r="4">
      <c r="A4" s="3" t="s">
        <v>12</v>
      </c>
      <c r="G4" s="32" t="s">
        <v>779</v>
      </c>
    </row>
    <row r="5">
      <c r="A5" s="3" t="s">
        <v>780</v>
      </c>
      <c r="C5" s="3" t="s">
        <v>8</v>
      </c>
      <c r="G5" s="32" t="s">
        <v>781</v>
      </c>
    </row>
    <row r="6">
      <c r="A6" s="3" t="s">
        <v>782</v>
      </c>
      <c r="C6" s="3" t="s">
        <v>8</v>
      </c>
      <c r="G6" s="32" t="s">
        <v>783</v>
      </c>
    </row>
    <row r="7">
      <c r="A7" s="3" t="s">
        <v>785</v>
      </c>
    </row>
    <row r="8">
      <c r="A8" s="3" t="s">
        <v>786</v>
      </c>
    </row>
    <row r="9">
      <c r="A9" s="3" t="s">
        <v>787</v>
      </c>
    </row>
    <row r="10">
      <c r="A10" s="3" t="s">
        <v>788</v>
      </c>
    </row>
    <row r="11">
      <c r="A11" s="3" t="s">
        <v>427</v>
      </c>
    </row>
    <row r="12">
      <c r="A12" s="3" t="s">
        <v>789</v>
      </c>
    </row>
    <row r="13">
      <c r="A13" s="3" t="s">
        <v>790</v>
      </c>
    </row>
    <row r="14">
      <c r="A14" s="3" t="s">
        <v>791</v>
      </c>
    </row>
    <row r="15">
      <c r="A15" s="3" t="s">
        <v>792</v>
      </c>
    </row>
    <row r="16">
      <c r="A16" s="3" t="s">
        <v>793</v>
      </c>
    </row>
    <row r="17">
      <c r="A17" s="3" t="s">
        <v>794</v>
      </c>
    </row>
    <row r="18">
      <c r="A18" s="3" t="s">
        <v>795</v>
      </c>
      <c r="C18" s="3" t="s">
        <v>8</v>
      </c>
    </row>
    <row r="19">
      <c r="A19" s="3" t="s">
        <v>796</v>
      </c>
    </row>
    <row r="20">
      <c r="A20" s="3" t="s">
        <v>797</v>
      </c>
      <c r="C20" s="3" t="s">
        <v>8</v>
      </c>
    </row>
    <row r="21">
      <c r="A21" s="3" t="s">
        <v>472</v>
      </c>
      <c r="C21" s="3" t="s">
        <v>8</v>
      </c>
    </row>
    <row r="22">
      <c r="A22" s="3" t="s">
        <v>785</v>
      </c>
      <c r="C22" s="3" t="s">
        <v>8</v>
      </c>
    </row>
    <row r="23">
      <c r="A23" s="3" t="s">
        <v>798</v>
      </c>
    </row>
    <row r="24">
      <c r="A24" s="3" t="s">
        <v>799</v>
      </c>
    </row>
    <row r="25">
      <c r="A25" s="3" t="s">
        <v>800</v>
      </c>
    </row>
    <row r="26">
      <c r="A26" s="3" t="s">
        <v>427</v>
      </c>
      <c r="C26" s="3" t="s">
        <v>8</v>
      </c>
    </row>
    <row r="27">
      <c r="A27" s="3" t="s">
        <v>801</v>
      </c>
      <c r="C27" s="3" t="s">
        <v>8</v>
      </c>
    </row>
    <row r="28">
      <c r="A28" s="3" t="s">
        <v>802</v>
      </c>
    </row>
    <row r="29">
      <c r="A29" s="3" t="s">
        <v>803</v>
      </c>
    </row>
    <row r="30">
      <c r="A30" s="3" t="s">
        <v>804</v>
      </c>
    </row>
    <row r="31">
      <c r="A31" s="3" t="s">
        <v>805</v>
      </c>
    </row>
    <row r="32">
      <c r="A32" s="3" t="s">
        <v>806</v>
      </c>
    </row>
    <row r="33">
      <c r="A33" s="3" t="s">
        <v>807</v>
      </c>
      <c r="C33" s="3" t="s">
        <v>8</v>
      </c>
    </row>
    <row r="34">
      <c r="A34" s="3" t="s">
        <v>808</v>
      </c>
    </row>
    <row r="35">
      <c r="A35" s="3" t="s">
        <v>809</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814</v>
      </c>
      <c r="C1" s="1" t="s">
        <v>644</v>
      </c>
      <c r="D1" s="1" t="s">
        <v>8</v>
      </c>
    </row>
    <row r="2">
      <c r="A2" s="3" t="s">
        <v>815</v>
      </c>
    </row>
    <row r="3">
      <c r="A3" s="3" t="s">
        <v>816</v>
      </c>
    </row>
    <row r="4">
      <c r="A4" s="3" t="s">
        <v>817</v>
      </c>
    </row>
    <row r="5">
      <c r="A5" s="3" t="s">
        <v>819</v>
      </c>
    </row>
    <row r="6">
      <c r="A6" s="3" t="s">
        <v>820</v>
      </c>
    </row>
    <row r="7">
      <c r="A7" s="3" t="s">
        <v>821</v>
      </c>
    </row>
    <row r="8">
      <c r="A8" s="3" t="s">
        <v>822</v>
      </c>
    </row>
    <row r="9">
      <c r="A9" s="3" t="s">
        <v>823</v>
      </c>
    </row>
    <row r="10">
      <c r="A10" s="3" t="s">
        <v>824</v>
      </c>
      <c r="D10" s="3" t="s">
        <v>8</v>
      </c>
    </row>
    <row r="11">
      <c r="A11" s="3" t="s">
        <v>825</v>
      </c>
    </row>
    <row r="12">
      <c r="A12" s="3" t="s">
        <v>826</v>
      </c>
    </row>
    <row r="13">
      <c r="A13" s="3" t="s">
        <v>827</v>
      </c>
    </row>
    <row r="14">
      <c r="A14" s="3" t="s">
        <v>828</v>
      </c>
    </row>
    <row r="15">
      <c r="A15" s="3" t="s">
        <v>829</v>
      </c>
    </row>
    <row r="16">
      <c r="A16" s="3" t="s">
        <v>830</v>
      </c>
    </row>
    <row r="17">
      <c r="A17" s="3" t="s">
        <v>831</v>
      </c>
      <c r="D17" s="3" t="s">
        <v>8</v>
      </c>
    </row>
    <row r="18">
      <c r="A18" s="3" t="s">
        <v>832</v>
      </c>
      <c r="D18" s="3" t="s">
        <v>8</v>
      </c>
    </row>
    <row r="19">
      <c r="A19" s="3" t="s">
        <v>833</v>
      </c>
    </row>
    <row r="20">
      <c r="A20" s="3" t="s">
        <v>834</v>
      </c>
    </row>
    <row r="21">
      <c r="A21" s="3" t="s">
        <v>835</v>
      </c>
    </row>
    <row r="22">
      <c r="A22" s="3" t="s">
        <v>836</v>
      </c>
    </row>
    <row r="23">
      <c r="A23" s="3" t="s">
        <v>837</v>
      </c>
    </row>
    <row r="24">
      <c r="A24" s="3" t="s">
        <v>838</v>
      </c>
    </row>
    <row r="25">
      <c r="A25" s="3" t="s">
        <v>839</v>
      </c>
    </row>
    <row r="26">
      <c r="A26" s="3" t="s">
        <v>840</v>
      </c>
    </row>
    <row r="27">
      <c r="A27" s="3" t="s">
        <v>841</v>
      </c>
      <c r="D27" s="3" t="s">
        <v>8</v>
      </c>
    </row>
    <row r="28">
      <c r="A28" s="3" t="s">
        <v>842</v>
      </c>
      <c r="D28" s="3" t="s">
        <v>8</v>
      </c>
    </row>
    <row r="29">
      <c r="A29" s="3" t="s">
        <v>843</v>
      </c>
    </row>
    <row r="30">
      <c r="A30" s="3" t="s">
        <v>844</v>
      </c>
    </row>
    <row r="31">
      <c r="A31" s="3" t="s">
        <v>763</v>
      </c>
    </row>
    <row r="32">
      <c r="A32" s="3" t="s">
        <v>845</v>
      </c>
    </row>
    <row r="33">
      <c r="A33" s="3" t="s">
        <v>846</v>
      </c>
    </row>
    <row r="34">
      <c r="A34" s="3" t="s">
        <v>847</v>
      </c>
    </row>
    <row r="35">
      <c r="A35" s="3" t="s">
        <v>848</v>
      </c>
    </row>
    <row r="36">
      <c r="A36" s="3" t="s">
        <v>849</v>
      </c>
      <c r="D36" s="3" t="s">
        <v>8</v>
      </c>
    </row>
    <row r="37">
      <c r="A37" s="3" t="s">
        <v>850</v>
      </c>
    </row>
    <row r="38">
      <c r="A38" s="3" t="s">
        <v>851</v>
      </c>
    </row>
    <row r="39">
      <c r="A39" s="3" t="s">
        <v>852</v>
      </c>
    </row>
    <row r="40">
      <c r="A40" s="3" t="s">
        <v>853</v>
      </c>
    </row>
    <row r="41">
      <c r="A41" s="3" t="s">
        <v>854</v>
      </c>
    </row>
    <row r="42">
      <c r="A42" s="3" t="s">
        <v>855</v>
      </c>
    </row>
    <row r="43">
      <c r="A43" s="3" t="s">
        <v>856</v>
      </c>
    </row>
    <row r="44">
      <c r="A44" s="3" t="s">
        <v>857</v>
      </c>
    </row>
    <row r="45">
      <c r="A45" s="3" t="s">
        <v>858</v>
      </c>
    </row>
    <row r="46">
      <c r="A46" s="3" t="s">
        <v>859</v>
      </c>
    </row>
    <row r="47">
      <c r="A47" s="3" t="s">
        <v>860</v>
      </c>
    </row>
    <row r="48">
      <c r="A48" s="3" t="s">
        <v>861</v>
      </c>
    </row>
    <row r="49">
      <c r="A49" s="3" t="s">
        <v>862</v>
      </c>
    </row>
    <row r="50">
      <c r="A50" s="3" t="s">
        <v>863</v>
      </c>
    </row>
    <row r="51">
      <c r="A51" s="3" t="s">
        <v>864</v>
      </c>
    </row>
    <row r="52">
      <c r="A52" s="3" t="s">
        <v>865</v>
      </c>
    </row>
    <row r="53">
      <c r="A53" s="3" t="s">
        <v>866</v>
      </c>
    </row>
    <row r="54">
      <c r="A54" s="3" t="s">
        <v>867</v>
      </c>
      <c r="D54" s="3" t="s">
        <v>8</v>
      </c>
    </row>
    <row r="55">
      <c r="A55" s="3" t="s">
        <v>868</v>
      </c>
    </row>
    <row r="56">
      <c r="A56" s="3" t="s">
        <v>869</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0"/>
    <col customWidth="1" min="4" max="4" width="62.38"/>
    <col customWidth="1" min="7" max="7" width="17.13"/>
  </cols>
  <sheetData>
    <row r="1">
      <c r="A1" s="33" t="s">
        <v>871</v>
      </c>
      <c r="C1" s="1" t="s">
        <v>644</v>
      </c>
      <c r="D1" s="1" t="s">
        <v>872</v>
      </c>
      <c r="F1" s="1" t="s">
        <v>873</v>
      </c>
      <c r="G1" s="1" t="s">
        <v>874</v>
      </c>
      <c r="I1" s="1"/>
    </row>
    <row r="2">
      <c r="A2" s="33" t="s">
        <v>780</v>
      </c>
      <c r="B2" s="3" t="s">
        <v>8</v>
      </c>
      <c r="D2" s="3" t="s">
        <v>875</v>
      </c>
      <c r="G2" s="1" t="s">
        <v>876</v>
      </c>
    </row>
    <row r="3">
      <c r="A3" s="33" t="s">
        <v>877</v>
      </c>
      <c r="D3" s="3" t="s">
        <v>878</v>
      </c>
      <c r="G3" s="1" t="s">
        <v>879</v>
      </c>
    </row>
    <row r="4">
      <c r="A4" s="33" t="s">
        <v>330</v>
      </c>
      <c r="D4" s="1" t="s">
        <v>880</v>
      </c>
      <c r="G4" s="1" t="s">
        <v>882</v>
      </c>
    </row>
    <row r="5">
      <c r="A5" s="33" t="s">
        <v>883</v>
      </c>
      <c r="B5" s="3" t="s">
        <v>8</v>
      </c>
      <c r="G5" s="1" t="s">
        <v>884</v>
      </c>
    </row>
    <row r="6">
      <c r="A6" s="33" t="s">
        <v>885</v>
      </c>
      <c r="B6" s="3" t="s">
        <v>8</v>
      </c>
      <c r="D6" s="34" t="s">
        <v>880</v>
      </c>
      <c r="G6" s="1" t="s">
        <v>886</v>
      </c>
    </row>
    <row r="7">
      <c r="A7" s="33" t="s">
        <v>887</v>
      </c>
      <c r="D7" s="34" t="s">
        <v>888</v>
      </c>
      <c r="G7" s="1" t="s">
        <v>889</v>
      </c>
    </row>
    <row r="8">
      <c r="A8" s="33" t="s">
        <v>890</v>
      </c>
      <c r="D8" s="34" t="s">
        <v>891</v>
      </c>
      <c r="G8" s="1" t="s">
        <v>892</v>
      </c>
    </row>
    <row r="9">
      <c r="A9" s="33" t="s">
        <v>187</v>
      </c>
      <c r="D9" s="34" t="s">
        <v>893</v>
      </c>
    </row>
    <row r="10">
      <c r="A10" s="33" t="s">
        <v>894</v>
      </c>
      <c r="D10" s="34" t="s">
        <v>895</v>
      </c>
    </row>
    <row r="11">
      <c r="A11" s="33" t="s">
        <v>896</v>
      </c>
    </row>
    <row r="12">
      <c r="A12" s="33" t="s">
        <v>897</v>
      </c>
    </row>
    <row r="13">
      <c r="A13" s="33" t="s">
        <v>898</v>
      </c>
    </row>
    <row r="14">
      <c r="A14" s="33">
        <v>1917.0</v>
      </c>
    </row>
    <row r="15">
      <c r="A15" s="33" t="s">
        <v>901</v>
      </c>
    </row>
    <row r="16">
      <c r="A16" s="33" t="s">
        <v>902</v>
      </c>
    </row>
    <row r="17">
      <c r="A17" s="33" t="s">
        <v>905</v>
      </c>
    </row>
    <row r="18">
      <c r="A18" s="33" t="s">
        <v>907</v>
      </c>
    </row>
    <row r="19">
      <c r="A19" s="33" t="s">
        <v>908</v>
      </c>
    </row>
    <row r="20">
      <c r="A20" s="33" t="s">
        <v>910</v>
      </c>
    </row>
    <row r="21">
      <c r="A21" s="33" t="s">
        <v>913</v>
      </c>
      <c r="B21" s="3" t="s">
        <v>8</v>
      </c>
    </row>
    <row r="22">
      <c r="A22" s="33" t="s">
        <v>683</v>
      </c>
    </row>
    <row r="23">
      <c r="A23" s="33" t="s">
        <v>918</v>
      </c>
    </row>
    <row r="24">
      <c r="A24" s="33" t="s">
        <v>725</v>
      </c>
    </row>
    <row r="25">
      <c r="A25" s="33" t="s">
        <v>921</v>
      </c>
    </row>
    <row r="26">
      <c r="A26" s="33" t="s">
        <v>923</v>
      </c>
    </row>
    <row r="27">
      <c r="A27" s="33" t="s">
        <v>926</v>
      </c>
    </row>
    <row r="28">
      <c r="A28" s="33" t="s">
        <v>928</v>
      </c>
    </row>
    <row r="29">
      <c r="A29" s="33" t="s">
        <v>930</v>
      </c>
    </row>
    <row r="30">
      <c r="A30" s="33" t="s">
        <v>933</v>
      </c>
    </row>
    <row r="31">
      <c r="A31" s="33" t="s">
        <v>936</v>
      </c>
    </row>
    <row r="32">
      <c r="A32" s="33" t="s">
        <v>939</v>
      </c>
    </row>
    <row r="33">
      <c r="A33" s="35" t="s">
        <v>943</v>
      </c>
    </row>
    <row r="34">
      <c r="A34" s="33" t="s">
        <v>948</v>
      </c>
    </row>
    <row r="35">
      <c r="A35" s="33" t="s">
        <v>951</v>
      </c>
    </row>
    <row r="36">
      <c r="A36" s="33" t="s">
        <v>17</v>
      </c>
    </row>
    <row r="37">
      <c r="A37" s="33" t="s">
        <v>954</v>
      </c>
    </row>
    <row r="38">
      <c r="A38" s="33" t="s">
        <v>955</v>
      </c>
    </row>
    <row r="39">
      <c r="A39" s="33" t="s">
        <v>956</v>
      </c>
      <c r="B39" s="3" t="s">
        <v>8</v>
      </c>
    </row>
    <row r="40">
      <c r="A40" s="33" t="s">
        <v>957</v>
      </c>
      <c r="B40" s="3" t="s">
        <v>8</v>
      </c>
    </row>
    <row r="41">
      <c r="A41" s="33" t="s">
        <v>958</v>
      </c>
    </row>
    <row r="42">
      <c r="A42" s="33" t="s">
        <v>959</v>
      </c>
    </row>
    <row r="43">
      <c r="A43" s="33" t="s">
        <v>960</v>
      </c>
    </row>
    <row r="44">
      <c r="A44" s="33" t="s">
        <v>462</v>
      </c>
    </row>
    <row r="45">
      <c r="A45" s="33" t="s">
        <v>962</v>
      </c>
    </row>
    <row r="46">
      <c r="A46" s="33" t="s">
        <v>963</v>
      </c>
    </row>
    <row r="47">
      <c r="A47" s="33" t="s">
        <v>964</v>
      </c>
    </row>
    <row r="48">
      <c r="A48" s="33" t="s">
        <v>965</v>
      </c>
    </row>
    <row r="49">
      <c r="A49" s="33" t="s">
        <v>966</v>
      </c>
    </row>
    <row r="50">
      <c r="A50" s="33" t="s">
        <v>967</v>
      </c>
    </row>
    <row r="51">
      <c r="A51" s="33" t="s">
        <v>968</v>
      </c>
    </row>
    <row r="52">
      <c r="A52" s="33" t="s">
        <v>969</v>
      </c>
    </row>
    <row r="53">
      <c r="A53" s="35" t="s">
        <v>970</v>
      </c>
      <c r="B53" s="3" t="s">
        <v>8</v>
      </c>
    </row>
    <row r="54">
      <c r="A54" s="33" t="s">
        <v>972</v>
      </c>
    </row>
    <row r="55">
      <c r="A55" s="33" t="s">
        <v>973</v>
      </c>
      <c r="B55" s="3" t="s">
        <v>8</v>
      </c>
    </row>
    <row r="56">
      <c r="A56" s="33" t="s">
        <v>974</v>
      </c>
    </row>
    <row r="57">
      <c r="A57" s="33" t="s">
        <v>975</v>
      </c>
    </row>
    <row r="58">
      <c r="A58" s="33" t="s">
        <v>375</v>
      </c>
    </row>
    <row r="59">
      <c r="A59" s="35" t="s">
        <v>976</v>
      </c>
    </row>
    <row r="60">
      <c r="A60" s="35" t="s">
        <v>977</v>
      </c>
    </row>
    <row r="61">
      <c r="A61" s="35" t="s">
        <v>407</v>
      </c>
    </row>
    <row r="62">
      <c r="A62" s="35" t="s">
        <v>978</v>
      </c>
    </row>
    <row r="63">
      <c r="A63" s="35" t="s">
        <v>930</v>
      </c>
    </row>
    <row r="64">
      <c r="A64" s="35" t="s">
        <v>979</v>
      </c>
    </row>
    <row r="65">
      <c r="A65" s="35" t="s">
        <v>396</v>
      </c>
    </row>
    <row r="66">
      <c r="A66" s="35" t="s">
        <v>980</v>
      </c>
    </row>
    <row r="67">
      <c r="A67" s="35" t="s">
        <v>958</v>
      </c>
    </row>
    <row r="68">
      <c r="A68" s="35" t="s">
        <v>981</v>
      </c>
    </row>
    <row r="69">
      <c r="A69" s="35" t="s">
        <v>982</v>
      </c>
    </row>
    <row r="70">
      <c r="A70" s="35" t="s">
        <v>983</v>
      </c>
    </row>
    <row r="71">
      <c r="A71" s="35" t="s">
        <v>984</v>
      </c>
    </row>
    <row r="72">
      <c r="A72" s="35" t="s">
        <v>985</v>
      </c>
    </row>
    <row r="73">
      <c r="A73" s="35" t="s">
        <v>986</v>
      </c>
    </row>
    <row r="74">
      <c r="A74" s="35" t="s">
        <v>987</v>
      </c>
    </row>
    <row r="75">
      <c r="A75" s="35" t="s">
        <v>988</v>
      </c>
    </row>
    <row r="76">
      <c r="A76" s="35" t="s">
        <v>989</v>
      </c>
    </row>
    <row r="77">
      <c r="A77" s="35" t="s">
        <v>990</v>
      </c>
    </row>
    <row r="78">
      <c r="A78" s="35" t="s">
        <v>991</v>
      </c>
    </row>
    <row r="79">
      <c r="A79" s="35" t="s">
        <v>992</v>
      </c>
    </row>
    <row r="80">
      <c r="A80" s="35" t="s">
        <v>993</v>
      </c>
    </row>
    <row r="81">
      <c r="A81" s="35" t="s">
        <v>994</v>
      </c>
    </row>
    <row r="82">
      <c r="A82" s="35" t="s">
        <v>995</v>
      </c>
    </row>
    <row r="83">
      <c r="A83" s="35" t="s">
        <v>996</v>
      </c>
    </row>
    <row r="84">
      <c r="A84" s="35" t="s">
        <v>997</v>
      </c>
    </row>
    <row r="85">
      <c r="A85" s="35" t="s">
        <v>998</v>
      </c>
    </row>
    <row r="86">
      <c r="A86" s="35" t="s">
        <v>999</v>
      </c>
    </row>
    <row r="87">
      <c r="A87" s="35" t="s">
        <v>1000</v>
      </c>
    </row>
    <row r="88">
      <c r="A88" s="35" t="s">
        <v>1001</v>
      </c>
    </row>
    <row r="89">
      <c r="A89" s="35" t="s">
        <v>1002</v>
      </c>
    </row>
    <row r="90">
      <c r="A90" s="35" t="s">
        <v>1003</v>
      </c>
    </row>
    <row r="91">
      <c r="A91" s="35" t="s">
        <v>1004</v>
      </c>
    </row>
    <row r="92">
      <c r="A92" s="35" t="s">
        <v>1005</v>
      </c>
      <c r="B92" s="3" t="s">
        <v>8</v>
      </c>
    </row>
    <row r="93">
      <c r="A93" s="35" t="s">
        <v>1006</v>
      </c>
    </row>
    <row r="94">
      <c r="A94" s="35" t="s">
        <v>1007</v>
      </c>
    </row>
    <row r="96">
      <c r="A96" s="37"/>
    </row>
    <row r="97">
      <c r="A97" s="37"/>
    </row>
    <row r="98">
      <c r="A98" s="37"/>
    </row>
    <row r="99">
      <c r="A99" s="37"/>
    </row>
    <row r="100">
      <c r="A100" s="37"/>
    </row>
    <row r="101">
      <c r="A101" s="37"/>
    </row>
    <row r="102">
      <c r="A102" s="37"/>
    </row>
    <row r="103">
      <c r="A103" s="37"/>
    </row>
    <row r="104">
      <c r="A104" s="37"/>
    </row>
    <row r="105">
      <c r="A105" s="37"/>
    </row>
    <row r="106">
      <c r="A106" s="37"/>
    </row>
    <row r="107">
      <c r="A107" s="37"/>
    </row>
    <row r="108">
      <c r="A108" s="37"/>
    </row>
    <row r="109">
      <c r="A109" s="37"/>
    </row>
    <row r="110">
      <c r="A110" s="37"/>
    </row>
    <row r="111">
      <c r="A111" s="37"/>
    </row>
    <row r="112">
      <c r="A112" s="37"/>
    </row>
    <row r="113">
      <c r="A113" s="37"/>
    </row>
    <row r="114">
      <c r="A114" s="37"/>
    </row>
    <row r="115">
      <c r="A115" s="37"/>
    </row>
    <row r="116">
      <c r="A116" s="37"/>
    </row>
    <row r="117">
      <c r="A117" s="37"/>
    </row>
    <row r="118">
      <c r="A118" s="37"/>
    </row>
    <row r="119">
      <c r="A119" s="37"/>
    </row>
    <row r="120">
      <c r="A120" s="37"/>
    </row>
    <row r="121">
      <c r="A121" s="37"/>
    </row>
    <row r="122">
      <c r="A122" s="37"/>
    </row>
    <row r="123">
      <c r="A123" s="37"/>
    </row>
    <row r="124">
      <c r="A124" s="37"/>
    </row>
    <row r="125">
      <c r="A125" s="37"/>
    </row>
    <row r="126">
      <c r="A126" s="37"/>
    </row>
    <row r="127">
      <c r="A127" s="37"/>
    </row>
    <row r="128">
      <c r="A128" s="37"/>
    </row>
    <row r="129">
      <c r="A129" s="37"/>
    </row>
    <row r="130">
      <c r="A130" s="37"/>
    </row>
    <row r="131">
      <c r="A131" s="37"/>
    </row>
    <row r="132">
      <c r="A132" s="37"/>
    </row>
    <row r="133">
      <c r="A133" s="37"/>
    </row>
    <row r="134">
      <c r="A134" s="37"/>
    </row>
    <row r="135">
      <c r="A135" s="37"/>
    </row>
    <row r="136">
      <c r="A136" s="37"/>
    </row>
    <row r="137">
      <c r="A137" s="37"/>
    </row>
    <row r="138">
      <c r="A138" s="37"/>
    </row>
    <row r="139">
      <c r="A139" s="37"/>
    </row>
    <row r="140">
      <c r="A140" s="37"/>
    </row>
    <row r="141">
      <c r="A141" s="37"/>
    </row>
    <row r="142">
      <c r="A142" s="37"/>
    </row>
    <row r="143">
      <c r="A143" s="37"/>
    </row>
    <row r="144">
      <c r="A144" s="37"/>
    </row>
    <row r="145">
      <c r="A145" s="37"/>
    </row>
    <row r="146">
      <c r="A146" s="37"/>
    </row>
    <row r="147">
      <c r="A147" s="37"/>
    </row>
    <row r="148">
      <c r="A148" s="37"/>
    </row>
    <row r="149">
      <c r="A149" s="37"/>
    </row>
    <row r="150">
      <c r="A150" s="37"/>
    </row>
    <row r="151">
      <c r="A151" s="37"/>
    </row>
    <row r="152">
      <c r="A152" s="37"/>
    </row>
    <row r="153">
      <c r="A153" s="37"/>
    </row>
    <row r="154">
      <c r="A154" s="37"/>
    </row>
    <row r="155">
      <c r="A155" s="37"/>
    </row>
    <row r="156">
      <c r="A156" s="37"/>
    </row>
    <row r="157">
      <c r="A157" s="37"/>
    </row>
    <row r="158">
      <c r="A158" s="37"/>
    </row>
    <row r="159">
      <c r="A159" s="37"/>
    </row>
    <row r="160">
      <c r="A160" s="37"/>
    </row>
    <row r="161">
      <c r="A161" s="37"/>
    </row>
    <row r="162">
      <c r="A162" s="37"/>
    </row>
    <row r="163">
      <c r="A163" s="37"/>
    </row>
    <row r="164">
      <c r="A164" s="37"/>
    </row>
    <row r="165">
      <c r="A165" s="37"/>
    </row>
    <row r="166">
      <c r="A166" s="37"/>
    </row>
    <row r="167">
      <c r="A167" s="37"/>
    </row>
    <row r="168">
      <c r="A168" s="37"/>
    </row>
    <row r="169">
      <c r="A169" s="37"/>
    </row>
    <row r="170">
      <c r="A170" s="37"/>
    </row>
    <row r="171">
      <c r="A171" s="37"/>
    </row>
    <row r="172">
      <c r="A172" s="37"/>
    </row>
    <row r="173">
      <c r="A173" s="37"/>
    </row>
    <row r="174">
      <c r="A174" s="37"/>
    </row>
    <row r="175">
      <c r="A175" s="37"/>
    </row>
    <row r="176">
      <c r="A176" s="37"/>
    </row>
    <row r="177">
      <c r="A177" s="37"/>
    </row>
    <row r="178">
      <c r="A178" s="37"/>
    </row>
    <row r="179">
      <c r="A179" s="37"/>
    </row>
    <row r="180">
      <c r="A180" s="37"/>
    </row>
    <row r="181">
      <c r="A181" s="37"/>
    </row>
    <row r="182">
      <c r="A182" s="37"/>
    </row>
    <row r="183">
      <c r="A183" s="37"/>
    </row>
    <row r="184">
      <c r="A184" s="37"/>
    </row>
    <row r="185">
      <c r="A185" s="37"/>
    </row>
    <row r="186">
      <c r="A186" s="37"/>
    </row>
    <row r="187">
      <c r="A187" s="37"/>
    </row>
    <row r="188">
      <c r="A188" s="37"/>
    </row>
    <row r="189">
      <c r="A189" s="37"/>
    </row>
    <row r="190">
      <c r="A190" s="37"/>
    </row>
    <row r="191">
      <c r="A191" s="37"/>
    </row>
    <row r="192">
      <c r="A192" s="37"/>
    </row>
    <row r="193">
      <c r="A193" s="37"/>
    </row>
    <row r="194">
      <c r="A194" s="37"/>
    </row>
    <row r="195">
      <c r="A195" s="37"/>
    </row>
    <row r="196">
      <c r="A196" s="37"/>
    </row>
    <row r="197">
      <c r="A197" s="37"/>
    </row>
    <row r="198">
      <c r="A198" s="37"/>
    </row>
    <row r="199">
      <c r="A199" s="37"/>
    </row>
    <row r="200">
      <c r="A200" s="37"/>
    </row>
    <row r="201">
      <c r="A201" s="37"/>
    </row>
    <row r="202">
      <c r="A202" s="37"/>
    </row>
    <row r="203">
      <c r="A203" s="37"/>
    </row>
    <row r="204">
      <c r="A204" s="37"/>
    </row>
    <row r="205">
      <c r="A205" s="37"/>
    </row>
    <row r="206">
      <c r="A206" s="37"/>
    </row>
    <row r="207">
      <c r="A207" s="37"/>
    </row>
    <row r="208">
      <c r="A208" s="37"/>
    </row>
    <row r="209">
      <c r="A209" s="37"/>
    </row>
    <row r="210">
      <c r="A210" s="37"/>
    </row>
    <row r="211">
      <c r="A211" s="37"/>
    </row>
    <row r="212">
      <c r="A212" s="37"/>
    </row>
    <row r="213">
      <c r="A213" s="37"/>
    </row>
    <row r="214">
      <c r="A214" s="37"/>
    </row>
    <row r="215">
      <c r="A215" s="37"/>
    </row>
    <row r="216">
      <c r="A216" s="37"/>
    </row>
    <row r="217">
      <c r="A217" s="37"/>
    </row>
    <row r="218">
      <c r="A218" s="37"/>
    </row>
    <row r="219">
      <c r="A219" s="37"/>
    </row>
    <row r="220">
      <c r="A220" s="37"/>
    </row>
    <row r="221">
      <c r="A221" s="37"/>
    </row>
    <row r="222">
      <c r="A222" s="37"/>
    </row>
    <row r="223">
      <c r="A223" s="37"/>
    </row>
    <row r="224">
      <c r="A224" s="37"/>
    </row>
    <row r="225">
      <c r="A225" s="37"/>
    </row>
    <row r="226">
      <c r="A226" s="37"/>
    </row>
    <row r="227">
      <c r="A227" s="37"/>
    </row>
    <row r="228">
      <c r="A228" s="37"/>
    </row>
    <row r="229">
      <c r="A229" s="37"/>
    </row>
    <row r="230">
      <c r="A230" s="37"/>
    </row>
    <row r="231">
      <c r="A231" s="37"/>
    </row>
    <row r="232">
      <c r="A232" s="37"/>
    </row>
    <row r="233">
      <c r="A233" s="37"/>
    </row>
    <row r="234">
      <c r="A234" s="37"/>
    </row>
    <row r="235">
      <c r="A235" s="37"/>
    </row>
    <row r="236">
      <c r="A236" s="37"/>
    </row>
    <row r="237">
      <c r="A237" s="37"/>
    </row>
    <row r="238">
      <c r="A238" s="37"/>
    </row>
    <row r="239">
      <c r="A239" s="37"/>
    </row>
    <row r="240">
      <c r="A240" s="37"/>
    </row>
    <row r="241">
      <c r="A241" s="37"/>
    </row>
    <row r="242">
      <c r="A242" s="37"/>
    </row>
    <row r="243">
      <c r="A243" s="37"/>
    </row>
    <row r="244">
      <c r="A244" s="37"/>
    </row>
    <row r="245">
      <c r="A245" s="37"/>
    </row>
    <row r="246">
      <c r="A246" s="37"/>
    </row>
    <row r="247">
      <c r="A247" s="37"/>
    </row>
    <row r="248">
      <c r="A248" s="37"/>
    </row>
    <row r="249">
      <c r="A249" s="37"/>
    </row>
    <row r="250">
      <c r="A250" s="37"/>
    </row>
    <row r="251">
      <c r="A251" s="37"/>
    </row>
    <row r="252">
      <c r="A252" s="37"/>
    </row>
    <row r="253">
      <c r="A253" s="37"/>
    </row>
    <row r="254">
      <c r="A254" s="37"/>
    </row>
    <row r="255">
      <c r="A255" s="37"/>
    </row>
    <row r="256">
      <c r="A256" s="37"/>
    </row>
    <row r="257">
      <c r="A257" s="37"/>
    </row>
    <row r="258">
      <c r="A258" s="37"/>
    </row>
    <row r="259">
      <c r="A259" s="37"/>
    </row>
    <row r="260">
      <c r="A260" s="37"/>
    </row>
    <row r="261">
      <c r="A261" s="37"/>
    </row>
    <row r="262">
      <c r="A262" s="37"/>
    </row>
    <row r="263">
      <c r="A263" s="37"/>
    </row>
    <row r="264">
      <c r="A264" s="37"/>
    </row>
    <row r="265">
      <c r="A265" s="37"/>
    </row>
    <row r="266">
      <c r="A266" s="37"/>
    </row>
    <row r="267">
      <c r="A267" s="37"/>
    </row>
    <row r="268">
      <c r="A268" s="37"/>
    </row>
    <row r="269">
      <c r="A269" s="37"/>
    </row>
    <row r="270">
      <c r="A270" s="37"/>
    </row>
    <row r="271">
      <c r="A271" s="37"/>
    </row>
    <row r="272">
      <c r="A272" s="37"/>
    </row>
    <row r="273">
      <c r="A273" s="37"/>
    </row>
    <row r="274">
      <c r="A274" s="37"/>
    </row>
    <row r="275">
      <c r="A275" s="37"/>
    </row>
    <row r="276">
      <c r="A276" s="37"/>
    </row>
    <row r="277">
      <c r="A277" s="37"/>
    </row>
    <row r="278">
      <c r="A278" s="37"/>
    </row>
    <row r="279">
      <c r="A279" s="37"/>
    </row>
    <row r="280">
      <c r="A280" s="37"/>
    </row>
    <row r="281">
      <c r="A281" s="37"/>
    </row>
    <row r="282">
      <c r="A282" s="37"/>
    </row>
    <row r="283">
      <c r="A283" s="37"/>
    </row>
    <row r="284">
      <c r="A284" s="37"/>
    </row>
    <row r="285">
      <c r="A285" s="37"/>
    </row>
    <row r="286">
      <c r="A286" s="37"/>
    </row>
    <row r="287">
      <c r="A287" s="37"/>
    </row>
    <row r="288">
      <c r="A288" s="37"/>
    </row>
    <row r="289">
      <c r="A289" s="37"/>
    </row>
    <row r="290">
      <c r="A290" s="37"/>
    </row>
    <row r="291">
      <c r="A291" s="37"/>
    </row>
    <row r="292">
      <c r="A292" s="37"/>
    </row>
    <row r="293">
      <c r="A293" s="37"/>
    </row>
    <row r="294">
      <c r="A294" s="37"/>
    </row>
    <row r="295">
      <c r="A295" s="37"/>
    </row>
    <row r="296">
      <c r="A296" s="37"/>
    </row>
    <row r="297">
      <c r="A297" s="37"/>
    </row>
    <row r="298">
      <c r="A298" s="37"/>
    </row>
    <row r="299">
      <c r="A299" s="37"/>
    </row>
    <row r="300">
      <c r="A300" s="37"/>
    </row>
    <row r="301">
      <c r="A301" s="37"/>
    </row>
    <row r="302">
      <c r="A302" s="37"/>
    </row>
    <row r="303">
      <c r="A303" s="37"/>
    </row>
    <row r="304">
      <c r="A304" s="37"/>
    </row>
    <row r="305">
      <c r="A305" s="37"/>
    </row>
    <row r="306">
      <c r="A306" s="37"/>
    </row>
    <row r="307">
      <c r="A307" s="37"/>
    </row>
    <row r="308">
      <c r="A308" s="37"/>
    </row>
    <row r="309">
      <c r="A309" s="37"/>
    </row>
    <row r="310">
      <c r="A310" s="37"/>
    </row>
    <row r="311">
      <c r="A311" s="37"/>
    </row>
    <row r="312">
      <c r="A312" s="37"/>
    </row>
    <row r="313">
      <c r="A313" s="37"/>
    </row>
    <row r="314">
      <c r="A314" s="37"/>
    </row>
    <row r="315">
      <c r="A315" s="37"/>
    </row>
    <row r="316">
      <c r="A316" s="37"/>
    </row>
    <row r="317">
      <c r="A317" s="37"/>
    </row>
    <row r="318">
      <c r="A318" s="37"/>
    </row>
    <row r="319">
      <c r="A319" s="37"/>
    </row>
    <row r="320">
      <c r="A320" s="37"/>
    </row>
    <row r="321">
      <c r="A321" s="37"/>
    </row>
    <row r="322">
      <c r="A322" s="37"/>
    </row>
    <row r="323">
      <c r="A323" s="37"/>
    </row>
    <row r="324">
      <c r="A324" s="37"/>
    </row>
    <row r="325">
      <c r="A325" s="37"/>
    </row>
    <row r="326">
      <c r="A326" s="37"/>
    </row>
    <row r="327">
      <c r="A327" s="37"/>
    </row>
    <row r="328">
      <c r="A328" s="37"/>
    </row>
    <row r="329">
      <c r="A329" s="37"/>
    </row>
    <row r="330">
      <c r="A330" s="37"/>
    </row>
    <row r="331">
      <c r="A331" s="37"/>
    </row>
    <row r="332">
      <c r="A332" s="37"/>
    </row>
    <row r="333">
      <c r="A333" s="37"/>
    </row>
    <row r="334">
      <c r="A334" s="37"/>
    </row>
    <row r="335">
      <c r="A335" s="37"/>
    </row>
    <row r="336">
      <c r="A336" s="37"/>
    </row>
    <row r="337">
      <c r="A337" s="37"/>
    </row>
    <row r="338">
      <c r="A338" s="37"/>
    </row>
    <row r="339">
      <c r="A339" s="37"/>
    </row>
    <row r="340">
      <c r="A340" s="37"/>
    </row>
    <row r="341">
      <c r="A341" s="37"/>
    </row>
    <row r="342">
      <c r="A342" s="37"/>
    </row>
    <row r="343">
      <c r="A343" s="37"/>
    </row>
    <row r="344">
      <c r="A344" s="37"/>
    </row>
    <row r="345">
      <c r="A345" s="37"/>
    </row>
    <row r="346">
      <c r="A346" s="37"/>
    </row>
    <row r="347">
      <c r="A347" s="37"/>
    </row>
    <row r="348">
      <c r="A348" s="37"/>
    </row>
    <row r="349">
      <c r="A349" s="37"/>
    </row>
    <row r="350">
      <c r="A350" s="37"/>
    </row>
    <row r="351">
      <c r="A351" s="37"/>
    </row>
    <row r="352">
      <c r="A352" s="37"/>
    </row>
    <row r="353">
      <c r="A353" s="37"/>
    </row>
    <row r="354">
      <c r="A354" s="37"/>
    </row>
    <row r="355">
      <c r="A355" s="37"/>
    </row>
    <row r="356">
      <c r="A356" s="37"/>
    </row>
    <row r="357">
      <c r="A357" s="37"/>
    </row>
    <row r="358">
      <c r="A358" s="37"/>
    </row>
    <row r="359">
      <c r="A359" s="37"/>
    </row>
    <row r="360">
      <c r="A360" s="37"/>
    </row>
    <row r="361">
      <c r="A361" s="37"/>
    </row>
    <row r="362">
      <c r="A362" s="37"/>
    </row>
    <row r="363">
      <c r="A363" s="37"/>
    </row>
    <row r="364">
      <c r="A364" s="37"/>
    </row>
    <row r="365">
      <c r="A365" s="37"/>
    </row>
    <row r="366">
      <c r="A366" s="37"/>
    </row>
    <row r="367">
      <c r="A367" s="37"/>
    </row>
    <row r="368">
      <c r="A368" s="37"/>
    </row>
    <row r="369">
      <c r="A369" s="37"/>
    </row>
    <row r="370">
      <c r="A370" s="37"/>
    </row>
    <row r="371">
      <c r="A371" s="37"/>
    </row>
    <row r="372">
      <c r="A372" s="37"/>
    </row>
    <row r="373">
      <c r="A373" s="37"/>
    </row>
    <row r="374">
      <c r="A374" s="37"/>
    </row>
    <row r="375">
      <c r="A375" s="37"/>
    </row>
    <row r="376">
      <c r="A376" s="37"/>
    </row>
    <row r="377">
      <c r="A377" s="37"/>
    </row>
    <row r="378">
      <c r="A378" s="37"/>
    </row>
    <row r="379">
      <c r="A379" s="37"/>
    </row>
    <row r="380">
      <c r="A380" s="37"/>
    </row>
    <row r="381">
      <c r="A381" s="37"/>
    </row>
    <row r="382">
      <c r="A382" s="37"/>
    </row>
    <row r="383">
      <c r="A383" s="37"/>
    </row>
    <row r="384">
      <c r="A384" s="37"/>
    </row>
    <row r="385">
      <c r="A385" s="37"/>
    </row>
    <row r="386">
      <c r="A386" s="37"/>
    </row>
    <row r="387">
      <c r="A387" s="37"/>
    </row>
    <row r="388">
      <c r="A388" s="37"/>
    </row>
    <row r="389">
      <c r="A389" s="37"/>
    </row>
    <row r="390">
      <c r="A390" s="37"/>
    </row>
    <row r="391">
      <c r="A391" s="37"/>
    </row>
    <row r="392">
      <c r="A392" s="37"/>
    </row>
    <row r="393">
      <c r="A393" s="37"/>
    </row>
    <row r="394">
      <c r="A394" s="37"/>
    </row>
    <row r="395">
      <c r="A395" s="37"/>
    </row>
    <row r="396">
      <c r="A396" s="37"/>
    </row>
    <row r="397">
      <c r="A397" s="37"/>
    </row>
    <row r="398">
      <c r="A398" s="37"/>
    </row>
    <row r="399">
      <c r="A399" s="37"/>
    </row>
    <row r="400">
      <c r="A400" s="37"/>
    </row>
    <row r="401">
      <c r="A401" s="37"/>
    </row>
    <row r="402">
      <c r="A402" s="37"/>
    </row>
    <row r="403">
      <c r="A403" s="37"/>
    </row>
    <row r="404">
      <c r="A404" s="37"/>
    </row>
    <row r="405">
      <c r="A405" s="37"/>
    </row>
    <row r="406">
      <c r="A406" s="37"/>
    </row>
    <row r="407">
      <c r="A407" s="37"/>
    </row>
    <row r="408">
      <c r="A408" s="37"/>
    </row>
    <row r="409">
      <c r="A409" s="37"/>
    </row>
    <row r="410">
      <c r="A410" s="37"/>
    </row>
    <row r="411">
      <c r="A411" s="37"/>
    </row>
    <row r="412">
      <c r="A412" s="37"/>
    </row>
    <row r="413">
      <c r="A413" s="37"/>
    </row>
    <row r="414">
      <c r="A414" s="37"/>
    </row>
    <row r="415">
      <c r="A415" s="37"/>
    </row>
    <row r="416">
      <c r="A416" s="37"/>
    </row>
    <row r="417">
      <c r="A417" s="37"/>
    </row>
    <row r="418">
      <c r="A418" s="37"/>
    </row>
    <row r="419">
      <c r="A419" s="37"/>
    </row>
    <row r="420">
      <c r="A420" s="37"/>
    </row>
    <row r="421">
      <c r="A421" s="37"/>
    </row>
    <row r="422">
      <c r="A422" s="37"/>
    </row>
    <row r="423">
      <c r="A423" s="37"/>
    </row>
    <row r="424">
      <c r="A424" s="37"/>
    </row>
    <row r="425">
      <c r="A425" s="37"/>
    </row>
    <row r="426">
      <c r="A426" s="37"/>
    </row>
    <row r="427">
      <c r="A427" s="37"/>
    </row>
    <row r="428">
      <c r="A428" s="37"/>
    </row>
    <row r="429">
      <c r="A429" s="37"/>
    </row>
    <row r="430">
      <c r="A430" s="37"/>
    </row>
    <row r="431">
      <c r="A431" s="37"/>
    </row>
    <row r="432">
      <c r="A432" s="37"/>
    </row>
    <row r="433">
      <c r="A433" s="37"/>
    </row>
    <row r="434">
      <c r="A434" s="37"/>
    </row>
    <row r="435">
      <c r="A435" s="37"/>
    </row>
    <row r="436">
      <c r="A436" s="37"/>
    </row>
    <row r="437">
      <c r="A437" s="37"/>
    </row>
    <row r="438">
      <c r="A438" s="37"/>
    </row>
    <row r="439">
      <c r="A439" s="37"/>
    </row>
    <row r="440">
      <c r="A440" s="37"/>
    </row>
    <row r="441">
      <c r="A441" s="37"/>
    </row>
    <row r="442">
      <c r="A442" s="37"/>
    </row>
    <row r="443">
      <c r="A443" s="37"/>
    </row>
    <row r="444">
      <c r="A444" s="37"/>
    </row>
    <row r="445">
      <c r="A445" s="37"/>
    </row>
    <row r="446">
      <c r="A446" s="37"/>
    </row>
    <row r="447">
      <c r="A447" s="37"/>
    </row>
    <row r="448">
      <c r="A448" s="37"/>
    </row>
    <row r="449">
      <c r="A449" s="37"/>
    </row>
    <row r="450">
      <c r="A450" s="37"/>
    </row>
    <row r="451">
      <c r="A451" s="37"/>
    </row>
    <row r="452">
      <c r="A452" s="37"/>
    </row>
    <row r="453">
      <c r="A453" s="37"/>
    </row>
    <row r="454">
      <c r="A454" s="37"/>
    </row>
    <row r="455">
      <c r="A455" s="37"/>
    </row>
    <row r="456">
      <c r="A456" s="37"/>
    </row>
    <row r="457">
      <c r="A457" s="37"/>
    </row>
    <row r="458">
      <c r="A458" s="37"/>
    </row>
    <row r="459">
      <c r="A459" s="37"/>
    </row>
    <row r="460">
      <c r="A460" s="37"/>
    </row>
    <row r="461">
      <c r="A461" s="37"/>
    </row>
    <row r="462">
      <c r="A462" s="37"/>
    </row>
    <row r="463">
      <c r="A463" s="37"/>
    </row>
    <row r="464">
      <c r="A464" s="37"/>
    </row>
    <row r="465">
      <c r="A465" s="37"/>
    </row>
    <row r="466">
      <c r="A466" s="37"/>
    </row>
    <row r="467">
      <c r="A467" s="37"/>
    </row>
    <row r="468">
      <c r="A468" s="37"/>
    </row>
    <row r="469">
      <c r="A469" s="37"/>
    </row>
    <row r="470">
      <c r="A470" s="37"/>
    </row>
    <row r="471">
      <c r="A471" s="37"/>
    </row>
    <row r="472">
      <c r="A472" s="37"/>
    </row>
    <row r="473">
      <c r="A473" s="37"/>
    </row>
    <row r="474">
      <c r="A474" s="37"/>
    </row>
    <row r="475">
      <c r="A475" s="37"/>
    </row>
    <row r="476">
      <c r="A476" s="37"/>
    </row>
    <row r="477">
      <c r="A477" s="37"/>
    </row>
    <row r="478">
      <c r="A478" s="37"/>
    </row>
    <row r="479">
      <c r="A479" s="37"/>
    </row>
    <row r="480">
      <c r="A480" s="37"/>
    </row>
    <row r="481">
      <c r="A481" s="37"/>
    </row>
    <row r="482">
      <c r="A482" s="37"/>
    </row>
    <row r="483">
      <c r="A483" s="37"/>
    </row>
    <row r="484">
      <c r="A484" s="37"/>
    </row>
    <row r="485">
      <c r="A485" s="37"/>
    </row>
    <row r="486">
      <c r="A486" s="37"/>
    </row>
    <row r="487">
      <c r="A487" s="37"/>
    </row>
    <row r="488">
      <c r="A488" s="37"/>
    </row>
    <row r="489">
      <c r="A489" s="37"/>
    </row>
    <row r="490">
      <c r="A490" s="37"/>
    </row>
    <row r="491">
      <c r="A491" s="37"/>
    </row>
    <row r="492">
      <c r="A492" s="37"/>
    </row>
    <row r="493">
      <c r="A493" s="37"/>
    </row>
    <row r="494">
      <c r="A494" s="37"/>
    </row>
    <row r="495">
      <c r="A495" s="37"/>
    </row>
    <row r="496">
      <c r="A496" s="37"/>
    </row>
    <row r="497">
      <c r="A497" s="37"/>
    </row>
    <row r="498">
      <c r="A498" s="37"/>
    </row>
    <row r="499">
      <c r="A499" s="37"/>
    </row>
    <row r="500">
      <c r="A500" s="37"/>
    </row>
    <row r="501">
      <c r="A501" s="37"/>
    </row>
    <row r="502">
      <c r="A502" s="37"/>
    </row>
    <row r="503">
      <c r="A503" s="37"/>
    </row>
    <row r="504">
      <c r="A504" s="37"/>
    </row>
    <row r="505">
      <c r="A505" s="37"/>
    </row>
    <row r="506">
      <c r="A506" s="37"/>
    </row>
    <row r="507">
      <c r="A507" s="37"/>
    </row>
    <row r="508">
      <c r="A508" s="37"/>
    </row>
    <row r="509">
      <c r="A509" s="37"/>
    </row>
    <row r="510">
      <c r="A510" s="37"/>
    </row>
    <row r="511">
      <c r="A511" s="37"/>
    </row>
    <row r="512">
      <c r="A512" s="37"/>
    </row>
    <row r="513">
      <c r="A513" s="37"/>
    </row>
    <row r="514">
      <c r="A514" s="37"/>
    </row>
    <row r="515">
      <c r="A515" s="37"/>
    </row>
    <row r="516">
      <c r="A516" s="37"/>
    </row>
    <row r="517">
      <c r="A517" s="37"/>
    </row>
    <row r="518">
      <c r="A518" s="37"/>
    </row>
    <row r="519">
      <c r="A519" s="37"/>
    </row>
    <row r="520">
      <c r="A520" s="37"/>
    </row>
    <row r="521">
      <c r="A521" s="37"/>
    </row>
    <row r="522">
      <c r="A522" s="37"/>
    </row>
    <row r="523">
      <c r="A523" s="37"/>
    </row>
    <row r="524">
      <c r="A524" s="37"/>
    </row>
    <row r="525">
      <c r="A525" s="37"/>
    </row>
    <row r="526">
      <c r="A526" s="37"/>
    </row>
    <row r="527">
      <c r="A527" s="37"/>
    </row>
    <row r="528">
      <c r="A528" s="37"/>
    </row>
    <row r="529">
      <c r="A529" s="37"/>
    </row>
    <row r="530">
      <c r="A530" s="37"/>
    </row>
    <row r="531">
      <c r="A531" s="37"/>
    </row>
    <row r="532">
      <c r="A532" s="37"/>
    </row>
    <row r="533">
      <c r="A533" s="37"/>
    </row>
    <row r="534">
      <c r="A534" s="37"/>
    </row>
    <row r="535">
      <c r="A535" s="37"/>
    </row>
    <row r="536">
      <c r="A536" s="37"/>
    </row>
    <row r="537">
      <c r="A537" s="37"/>
    </row>
    <row r="538">
      <c r="A538" s="37"/>
    </row>
    <row r="539">
      <c r="A539" s="37"/>
    </row>
    <row r="540">
      <c r="A540" s="37"/>
    </row>
    <row r="541">
      <c r="A541" s="37"/>
    </row>
    <row r="542">
      <c r="A542" s="37"/>
    </row>
    <row r="543">
      <c r="A543" s="37"/>
    </row>
    <row r="544">
      <c r="A544" s="37"/>
    </row>
    <row r="545">
      <c r="A545" s="37"/>
    </row>
    <row r="546">
      <c r="A546" s="37"/>
    </row>
    <row r="547">
      <c r="A547" s="37"/>
    </row>
    <row r="548">
      <c r="A548" s="37"/>
    </row>
    <row r="549">
      <c r="A549" s="37"/>
    </row>
    <row r="550">
      <c r="A550" s="37"/>
    </row>
    <row r="551">
      <c r="A551" s="37"/>
    </row>
    <row r="552">
      <c r="A552" s="37"/>
    </row>
    <row r="553">
      <c r="A553" s="37"/>
    </row>
    <row r="554">
      <c r="A554" s="37"/>
    </row>
    <row r="555">
      <c r="A555" s="37"/>
    </row>
    <row r="556">
      <c r="A556" s="37"/>
    </row>
    <row r="557">
      <c r="A557" s="37"/>
    </row>
    <row r="558">
      <c r="A558" s="37"/>
    </row>
    <row r="559">
      <c r="A559" s="37"/>
    </row>
    <row r="560">
      <c r="A560" s="37"/>
    </row>
    <row r="561">
      <c r="A561" s="37"/>
    </row>
    <row r="562">
      <c r="A562" s="37"/>
    </row>
    <row r="563">
      <c r="A563" s="37"/>
    </row>
    <row r="564">
      <c r="A564" s="37"/>
    </row>
    <row r="565">
      <c r="A565" s="37"/>
    </row>
    <row r="566">
      <c r="A566" s="37"/>
    </row>
    <row r="567">
      <c r="A567" s="37"/>
    </row>
    <row r="568">
      <c r="A568" s="37"/>
    </row>
    <row r="569">
      <c r="A569" s="37"/>
    </row>
    <row r="570">
      <c r="A570" s="37"/>
    </row>
    <row r="571">
      <c r="A571" s="37"/>
    </row>
    <row r="572">
      <c r="A572" s="37"/>
    </row>
    <row r="573">
      <c r="A573" s="37"/>
    </row>
    <row r="574">
      <c r="A574" s="37"/>
    </row>
    <row r="575">
      <c r="A575" s="37"/>
    </row>
    <row r="576">
      <c r="A576" s="37"/>
    </row>
    <row r="577">
      <c r="A577" s="37"/>
    </row>
    <row r="578">
      <c r="A578" s="37"/>
    </row>
    <row r="579">
      <c r="A579" s="37"/>
    </row>
    <row r="580">
      <c r="A580" s="37"/>
    </row>
    <row r="581">
      <c r="A581" s="37"/>
    </row>
    <row r="582">
      <c r="A582" s="37"/>
    </row>
    <row r="583">
      <c r="A583" s="37"/>
    </row>
    <row r="584">
      <c r="A584" s="37"/>
    </row>
    <row r="585">
      <c r="A585" s="37"/>
    </row>
    <row r="586">
      <c r="A586" s="37"/>
    </row>
    <row r="587">
      <c r="A587" s="37"/>
    </row>
    <row r="588">
      <c r="A588" s="37"/>
    </row>
    <row r="589">
      <c r="A589" s="37"/>
    </row>
    <row r="590">
      <c r="A590" s="37"/>
    </row>
    <row r="591">
      <c r="A591" s="37"/>
    </row>
    <row r="592">
      <c r="A592" s="37"/>
    </row>
    <row r="593">
      <c r="A593" s="37"/>
    </row>
    <row r="594">
      <c r="A594" s="37"/>
    </row>
    <row r="595">
      <c r="A595" s="37"/>
    </row>
    <row r="596">
      <c r="A596" s="37"/>
    </row>
    <row r="597">
      <c r="A597" s="37"/>
    </row>
    <row r="598">
      <c r="A598" s="37"/>
    </row>
    <row r="599">
      <c r="A599" s="37"/>
    </row>
    <row r="600">
      <c r="A600" s="37"/>
    </row>
    <row r="601">
      <c r="A601" s="37"/>
    </row>
    <row r="602">
      <c r="A602" s="37"/>
    </row>
    <row r="603">
      <c r="A603" s="37"/>
    </row>
    <row r="604">
      <c r="A604" s="37"/>
    </row>
    <row r="605">
      <c r="A605" s="37"/>
    </row>
    <row r="606">
      <c r="A606" s="37"/>
    </row>
    <row r="607">
      <c r="A607" s="37"/>
    </row>
    <row r="608">
      <c r="A608" s="37"/>
    </row>
    <row r="609">
      <c r="A609" s="37"/>
    </row>
    <row r="610">
      <c r="A610" s="37"/>
    </row>
    <row r="611">
      <c r="A611" s="37"/>
    </row>
    <row r="612">
      <c r="A612" s="37"/>
    </row>
    <row r="613">
      <c r="A613" s="37"/>
    </row>
    <row r="614">
      <c r="A614" s="37"/>
    </row>
    <row r="615">
      <c r="A615" s="37"/>
    </row>
    <row r="616">
      <c r="A616" s="37"/>
    </row>
    <row r="617">
      <c r="A617" s="37"/>
    </row>
    <row r="618">
      <c r="A618" s="37"/>
    </row>
    <row r="619">
      <c r="A619" s="37"/>
    </row>
    <row r="620">
      <c r="A620" s="37"/>
    </row>
    <row r="621">
      <c r="A621" s="37"/>
    </row>
    <row r="622">
      <c r="A622" s="37"/>
    </row>
    <row r="623">
      <c r="A623" s="37"/>
    </row>
    <row r="624">
      <c r="A624" s="37"/>
    </row>
    <row r="625">
      <c r="A625" s="37"/>
    </row>
    <row r="626">
      <c r="A626" s="37"/>
    </row>
    <row r="627">
      <c r="A627" s="37"/>
    </row>
    <row r="628">
      <c r="A628" s="37"/>
    </row>
    <row r="629">
      <c r="A629" s="37"/>
    </row>
    <row r="630">
      <c r="A630" s="37"/>
    </row>
    <row r="631">
      <c r="A631" s="37"/>
    </row>
    <row r="632">
      <c r="A632" s="37"/>
    </row>
    <row r="633">
      <c r="A633" s="37"/>
    </row>
    <row r="634">
      <c r="A634" s="37"/>
    </row>
    <row r="635">
      <c r="A635" s="37"/>
    </row>
    <row r="636">
      <c r="A636" s="37"/>
    </row>
    <row r="637">
      <c r="A637" s="37"/>
    </row>
    <row r="638">
      <c r="A638" s="37"/>
    </row>
    <row r="639">
      <c r="A639" s="37"/>
    </row>
    <row r="640">
      <c r="A640" s="37"/>
    </row>
    <row r="641">
      <c r="A641" s="37"/>
    </row>
    <row r="642">
      <c r="A642" s="37"/>
    </row>
    <row r="643">
      <c r="A643" s="37"/>
    </row>
    <row r="644">
      <c r="A644" s="37"/>
    </row>
    <row r="645">
      <c r="A645" s="37"/>
    </row>
    <row r="646">
      <c r="A646" s="37"/>
    </row>
    <row r="647">
      <c r="A647" s="37"/>
    </row>
    <row r="648">
      <c r="A648" s="37"/>
    </row>
    <row r="649">
      <c r="A649" s="37"/>
    </row>
    <row r="650">
      <c r="A650" s="37"/>
    </row>
    <row r="651">
      <c r="A651" s="37"/>
    </row>
    <row r="652">
      <c r="A652" s="37"/>
    </row>
    <row r="653">
      <c r="A653" s="37"/>
    </row>
    <row r="654">
      <c r="A654" s="37"/>
    </row>
    <row r="655">
      <c r="A655" s="37"/>
    </row>
    <row r="656">
      <c r="A656" s="37"/>
    </row>
    <row r="657">
      <c r="A657" s="37"/>
    </row>
    <row r="658">
      <c r="A658" s="37"/>
    </row>
    <row r="659">
      <c r="A659" s="37"/>
    </row>
    <row r="660">
      <c r="A660" s="37"/>
    </row>
    <row r="661">
      <c r="A661" s="37"/>
    </row>
    <row r="662">
      <c r="A662" s="37"/>
    </row>
    <row r="663">
      <c r="A663" s="37"/>
    </row>
    <row r="664">
      <c r="A664" s="37"/>
    </row>
    <row r="665">
      <c r="A665" s="37"/>
    </row>
    <row r="666">
      <c r="A666" s="37"/>
    </row>
    <row r="667">
      <c r="A667" s="37"/>
    </row>
    <row r="668">
      <c r="A668" s="37"/>
    </row>
    <row r="669">
      <c r="A669" s="37"/>
    </row>
    <row r="670">
      <c r="A670" s="37"/>
    </row>
    <row r="671">
      <c r="A671" s="37"/>
    </row>
    <row r="672">
      <c r="A672" s="37"/>
    </row>
    <row r="673">
      <c r="A673" s="37"/>
    </row>
    <row r="674">
      <c r="A674" s="37"/>
    </row>
    <row r="675">
      <c r="A675" s="37"/>
    </row>
    <row r="676">
      <c r="A676" s="37"/>
    </row>
    <row r="677">
      <c r="A677" s="37"/>
    </row>
    <row r="678">
      <c r="A678" s="37"/>
    </row>
    <row r="679">
      <c r="A679" s="37"/>
    </row>
    <row r="680">
      <c r="A680" s="37"/>
    </row>
    <row r="681">
      <c r="A681" s="37"/>
    </row>
    <row r="682">
      <c r="A682" s="37"/>
    </row>
    <row r="683">
      <c r="A683" s="37"/>
    </row>
    <row r="684">
      <c r="A684" s="37"/>
    </row>
    <row r="685">
      <c r="A685" s="37"/>
    </row>
    <row r="686">
      <c r="A686" s="37"/>
    </row>
    <row r="687">
      <c r="A687" s="37"/>
    </row>
    <row r="688">
      <c r="A688" s="37"/>
    </row>
    <row r="689">
      <c r="A689" s="37"/>
    </row>
    <row r="690">
      <c r="A690" s="37"/>
    </row>
    <row r="691">
      <c r="A691" s="37"/>
    </row>
    <row r="692">
      <c r="A692" s="37"/>
    </row>
    <row r="693">
      <c r="A693" s="37"/>
    </row>
    <row r="694">
      <c r="A694" s="37"/>
    </row>
    <row r="695">
      <c r="A695" s="37"/>
    </row>
    <row r="696">
      <c r="A696" s="37"/>
    </row>
    <row r="697">
      <c r="A697" s="37"/>
    </row>
    <row r="698">
      <c r="A698" s="37"/>
    </row>
    <row r="699">
      <c r="A699" s="37"/>
    </row>
    <row r="700">
      <c r="A700" s="37"/>
    </row>
    <row r="701">
      <c r="A701" s="37"/>
    </row>
    <row r="702">
      <c r="A702" s="37"/>
    </row>
    <row r="703">
      <c r="A703" s="37"/>
    </row>
    <row r="704">
      <c r="A704" s="37"/>
    </row>
    <row r="705">
      <c r="A705" s="37"/>
    </row>
    <row r="706">
      <c r="A706" s="37"/>
    </row>
    <row r="707">
      <c r="A707" s="37"/>
    </row>
    <row r="708">
      <c r="A708" s="37"/>
    </row>
    <row r="709">
      <c r="A709" s="37"/>
    </row>
    <row r="710">
      <c r="A710" s="37"/>
    </row>
    <row r="711">
      <c r="A711" s="37"/>
    </row>
    <row r="712">
      <c r="A712" s="37"/>
    </row>
    <row r="713">
      <c r="A713" s="37"/>
    </row>
    <row r="714">
      <c r="A714" s="37"/>
    </row>
    <row r="715">
      <c r="A715" s="37"/>
    </row>
    <row r="716">
      <c r="A716" s="37"/>
    </row>
    <row r="717">
      <c r="A717" s="37"/>
    </row>
    <row r="718">
      <c r="A718" s="37"/>
    </row>
    <row r="719">
      <c r="A719" s="37"/>
    </row>
    <row r="720">
      <c r="A720" s="37"/>
    </row>
    <row r="721">
      <c r="A721" s="37"/>
    </row>
    <row r="722">
      <c r="A722" s="37"/>
    </row>
    <row r="723">
      <c r="A723" s="37"/>
    </row>
    <row r="724">
      <c r="A724" s="37"/>
    </row>
    <row r="725">
      <c r="A725" s="37"/>
    </row>
    <row r="726">
      <c r="A726" s="37"/>
    </row>
    <row r="727">
      <c r="A727" s="37"/>
    </row>
    <row r="728">
      <c r="A728" s="37"/>
    </row>
    <row r="729">
      <c r="A729" s="37"/>
    </row>
    <row r="730">
      <c r="A730" s="37"/>
    </row>
    <row r="731">
      <c r="A731" s="37"/>
    </row>
    <row r="732">
      <c r="A732" s="37"/>
    </row>
    <row r="733">
      <c r="A733" s="37"/>
    </row>
    <row r="734">
      <c r="A734" s="37"/>
    </row>
    <row r="735">
      <c r="A735" s="37"/>
    </row>
    <row r="736">
      <c r="A736" s="37"/>
    </row>
    <row r="737">
      <c r="A737" s="37"/>
    </row>
    <row r="738">
      <c r="A738" s="37"/>
    </row>
    <row r="739">
      <c r="A739" s="37"/>
    </row>
    <row r="740">
      <c r="A740" s="37"/>
    </row>
    <row r="741">
      <c r="A741" s="37"/>
    </row>
    <row r="742">
      <c r="A742" s="37"/>
    </row>
    <row r="743">
      <c r="A743" s="37"/>
    </row>
    <row r="744">
      <c r="A744" s="37"/>
    </row>
    <row r="745">
      <c r="A745" s="37"/>
    </row>
    <row r="746">
      <c r="A746" s="37"/>
    </row>
    <row r="747">
      <c r="A747" s="37"/>
    </row>
    <row r="748">
      <c r="A748" s="37"/>
    </row>
    <row r="749">
      <c r="A749" s="37"/>
    </row>
    <row r="750">
      <c r="A750" s="37"/>
    </row>
    <row r="751">
      <c r="A751" s="37"/>
    </row>
    <row r="752">
      <c r="A752" s="37"/>
    </row>
    <row r="753">
      <c r="A753" s="37"/>
    </row>
    <row r="754">
      <c r="A754" s="37"/>
    </row>
    <row r="755">
      <c r="A755" s="37"/>
    </row>
    <row r="756">
      <c r="A756" s="37"/>
    </row>
    <row r="757">
      <c r="A757" s="37"/>
    </row>
    <row r="758">
      <c r="A758" s="37"/>
    </row>
    <row r="759">
      <c r="A759" s="37"/>
    </row>
    <row r="760">
      <c r="A760" s="37"/>
    </row>
    <row r="761">
      <c r="A761" s="37"/>
    </row>
    <row r="762">
      <c r="A762" s="37"/>
    </row>
    <row r="763">
      <c r="A763" s="37"/>
    </row>
    <row r="764">
      <c r="A764" s="37"/>
    </row>
    <row r="765">
      <c r="A765" s="37"/>
    </row>
    <row r="766">
      <c r="A766" s="37"/>
    </row>
    <row r="767">
      <c r="A767" s="37"/>
    </row>
    <row r="768">
      <c r="A768" s="37"/>
    </row>
    <row r="769">
      <c r="A769" s="37"/>
    </row>
    <row r="770">
      <c r="A770" s="37"/>
    </row>
    <row r="771">
      <c r="A771" s="37"/>
    </row>
    <row r="772">
      <c r="A772" s="37"/>
    </row>
    <row r="773">
      <c r="A773" s="37"/>
    </row>
    <row r="774">
      <c r="A774" s="37"/>
    </row>
    <row r="775">
      <c r="A775" s="37"/>
    </row>
    <row r="776">
      <c r="A776" s="37"/>
    </row>
    <row r="777">
      <c r="A777" s="37"/>
    </row>
    <row r="778">
      <c r="A778" s="37"/>
    </row>
    <row r="779">
      <c r="A779" s="37"/>
    </row>
    <row r="780">
      <c r="A780" s="37"/>
    </row>
    <row r="781">
      <c r="A781" s="37"/>
    </row>
    <row r="782">
      <c r="A782" s="37"/>
    </row>
    <row r="783">
      <c r="A783" s="37"/>
    </row>
    <row r="784">
      <c r="A784" s="37"/>
    </row>
    <row r="785">
      <c r="A785" s="37"/>
    </row>
    <row r="786">
      <c r="A786" s="37"/>
    </row>
    <row r="787">
      <c r="A787" s="37"/>
    </row>
    <row r="788">
      <c r="A788" s="37"/>
    </row>
    <row r="789">
      <c r="A789" s="37"/>
    </row>
    <row r="790">
      <c r="A790" s="37"/>
    </row>
    <row r="791">
      <c r="A791" s="37"/>
    </row>
    <row r="792">
      <c r="A792" s="37"/>
    </row>
    <row r="793">
      <c r="A793" s="37"/>
    </row>
    <row r="794">
      <c r="A794" s="37"/>
    </row>
    <row r="795">
      <c r="A795" s="37"/>
    </row>
    <row r="796">
      <c r="A796" s="37"/>
    </row>
    <row r="797">
      <c r="A797" s="37"/>
    </row>
    <row r="798">
      <c r="A798" s="37"/>
    </row>
    <row r="799">
      <c r="A799" s="37"/>
    </row>
    <row r="800">
      <c r="A800" s="37"/>
    </row>
    <row r="801">
      <c r="A801" s="37"/>
    </row>
    <row r="802">
      <c r="A802" s="37"/>
    </row>
    <row r="803">
      <c r="A803" s="37"/>
    </row>
    <row r="804">
      <c r="A804" s="37"/>
    </row>
    <row r="805">
      <c r="A805" s="37"/>
    </row>
    <row r="806">
      <c r="A806" s="37"/>
    </row>
    <row r="807">
      <c r="A807" s="37"/>
    </row>
    <row r="808">
      <c r="A808" s="37"/>
    </row>
    <row r="809">
      <c r="A809" s="37"/>
    </row>
    <row r="810">
      <c r="A810" s="37"/>
    </row>
    <row r="811">
      <c r="A811" s="37"/>
    </row>
    <row r="812">
      <c r="A812" s="37"/>
    </row>
    <row r="813">
      <c r="A813" s="37"/>
    </row>
    <row r="814">
      <c r="A814" s="37"/>
    </row>
    <row r="815">
      <c r="A815" s="37"/>
    </row>
    <row r="816">
      <c r="A816" s="37"/>
    </row>
    <row r="817">
      <c r="A817" s="37"/>
    </row>
    <row r="818">
      <c r="A818" s="37"/>
    </row>
    <row r="819">
      <c r="A819" s="37"/>
    </row>
    <row r="820">
      <c r="A820" s="37"/>
    </row>
    <row r="821">
      <c r="A821" s="37"/>
    </row>
    <row r="822">
      <c r="A822" s="37"/>
    </row>
    <row r="823">
      <c r="A823" s="37"/>
    </row>
    <row r="824">
      <c r="A824" s="37"/>
    </row>
    <row r="825">
      <c r="A825" s="37"/>
    </row>
    <row r="826">
      <c r="A826" s="37"/>
    </row>
    <row r="827">
      <c r="A827" s="37"/>
    </row>
    <row r="828">
      <c r="A828" s="37"/>
    </row>
    <row r="829">
      <c r="A829" s="37"/>
    </row>
    <row r="830">
      <c r="A830" s="37"/>
    </row>
    <row r="831">
      <c r="A831" s="37"/>
    </row>
    <row r="832">
      <c r="A832" s="37"/>
    </row>
    <row r="833">
      <c r="A833" s="37"/>
    </row>
    <row r="834">
      <c r="A834" s="37"/>
    </row>
    <row r="835">
      <c r="A835" s="37"/>
    </row>
    <row r="836">
      <c r="A836" s="37"/>
    </row>
    <row r="837">
      <c r="A837" s="37"/>
    </row>
    <row r="838">
      <c r="A838" s="37"/>
    </row>
    <row r="839">
      <c r="A839" s="37"/>
    </row>
    <row r="840">
      <c r="A840" s="37"/>
    </row>
    <row r="841">
      <c r="A841" s="37"/>
    </row>
    <row r="842">
      <c r="A842" s="37"/>
    </row>
    <row r="843">
      <c r="A843" s="37"/>
    </row>
    <row r="844">
      <c r="A844" s="37"/>
    </row>
    <row r="845">
      <c r="A845" s="37"/>
    </row>
    <row r="846">
      <c r="A846" s="37"/>
    </row>
    <row r="847">
      <c r="A847" s="37"/>
    </row>
    <row r="848">
      <c r="A848" s="37"/>
    </row>
    <row r="849">
      <c r="A849" s="37"/>
    </row>
    <row r="850">
      <c r="A850" s="37"/>
    </row>
    <row r="851">
      <c r="A851" s="37"/>
    </row>
    <row r="852">
      <c r="A852" s="37"/>
    </row>
    <row r="853">
      <c r="A853" s="37"/>
    </row>
    <row r="854">
      <c r="A854" s="37"/>
    </row>
    <row r="855">
      <c r="A855" s="37"/>
    </row>
    <row r="856">
      <c r="A856" s="37"/>
    </row>
    <row r="857">
      <c r="A857" s="37"/>
    </row>
    <row r="858">
      <c r="A858" s="37"/>
    </row>
    <row r="859">
      <c r="A859" s="37"/>
    </row>
    <row r="860">
      <c r="A860" s="37"/>
    </row>
    <row r="861">
      <c r="A861" s="37"/>
    </row>
    <row r="862">
      <c r="A862" s="37"/>
    </row>
    <row r="863">
      <c r="A863" s="37"/>
    </row>
    <row r="864">
      <c r="A864" s="37"/>
    </row>
    <row r="865">
      <c r="A865" s="37"/>
    </row>
    <row r="866">
      <c r="A866" s="37"/>
    </row>
    <row r="867">
      <c r="A867" s="37"/>
    </row>
    <row r="868">
      <c r="A868" s="37"/>
    </row>
    <row r="869">
      <c r="A869" s="37"/>
    </row>
    <row r="870">
      <c r="A870" s="37"/>
    </row>
    <row r="871">
      <c r="A871" s="37"/>
    </row>
    <row r="872">
      <c r="A872" s="37"/>
    </row>
    <row r="873">
      <c r="A873" s="37"/>
    </row>
    <row r="874">
      <c r="A874" s="37"/>
    </row>
    <row r="875">
      <c r="A875" s="37"/>
    </row>
    <row r="876">
      <c r="A876" s="37"/>
    </row>
    <row r="877">
      <c r="A877" s="37"/>
    </row>
    <row r="878">
      <c r="A878" s="37"/>
    </row>
    <row r="879">
      <c r="A879" s="37"/>
    </row>
    <row r="880">
      <c r="A880" s="37"/>
    </row>
    <row r="881">
      <c r="A881" s="37"/>
    </row>
    <row r="882">
      <c r="A882" s="37"/>
    </row>
    <row r="883">
      <c r="A883" s="37"/>
    </row>
    <row r="884">
      <c r="A884" s="37"/>
    </row>
    <row r="885">
      <c r="A885" s="37"/>
    </row>
    <row r="886">
      <c r="A886" s="37"/>
    </row>
    <row r="887">
      <c r="A887" s="37"/>
    </row>
    <row r="888">
      <c r="A888" s="37"/>
    </row>
    <row r="889">
      <c r="A889" s="37"/>
    </row>
    <row r="890">
      <c r="A890" s="37"/>
    </row>
    <row r="891">
      <c r="A891" s="37"/>
    </row>
    <row r="892">
      <c r="A892" s="37"/>
    </row>
    <row r="893">
      <c r="A893" s="37"/>
    </row>
    <row r="894">
      <c r="A894" s="37"/>
    </row>
    <row r="895">
      <c r="A895" s="37"/>
    </row>
    <row r="896">
      <c r="A896" s="37"/>
    </row>
    <row r="897">
      <c r="A897" s="37"/>
    </row>
    <row r="898">
      <c r="A898" s="37"/>
    </row>
    <row r="899">
      <c r="A899" s="37"/>
    </row>
    <row r="900">
      <c r="A900" s="37"/>
    </row>
    <row r="901">
      <c r="A901" s="37"/>
    </row>
    <row r="902">
      <c r="A902" s="37"/>
    </row>
    <row r="903">
      <c r="A903" s="37"/>
    </row>
    <row r="904">
      <c r="A904" s="37"/>
    </row>
    <row r="905">
      <c r="A905" s="37"/>
    </row>
    <row r="906">
      <c r="A906" s="37"/>
    </row>
    <row r="907">
      <c r="A907" s="37"/>
    </row>
    <row r="908">
      <c r="A908" s="37"/>
    </row>
    <row r="909">
      <c r="A909" s="37"/>
    </row>
    <row r="910">
      <c r="A910" s="37"/>
    </row>
    <row r="911">
      <c r="A911" s="37"/>
    </row>
    <row r="912">
      <c r="A912" s="37"/>
    </row>
    <row r="913">
      <c r="A913" s="37"/>
    </row>
    <row r="914">
      <c r="A914" s="37"/>
    </row>
    <row r="915">
      <c r="A915" s="37"/>
    </row>
    <row r="916">
      <c r="A916" s="37"/>
    </row>
    <row r="917">
      <c r="A917" s="37"/>
    </row>
    <row r="918">
      <c r="A918" s="37"/>
    </row>
    <row r="919">
      <c r="A919" s="37"/>
    </row>
    <row r="920">
      <c r="A920" s="37"/>
    </row>
    <row r="921">
      <c r="A921" s="37"/>
    </row>
    <row r="922">
      <c r="A922" s="37"/>
    </row>
    <row r="923">
      <c r="A923" s="37"/>
    </row>
    <row r="924">
      <c r="A924" s="37"/>
    </row>
    <row r="925">
      <c r="A925" s="37"/>
    </row>
    <row r="926">
      <c r="A926" s="37"/>
    </row>
    <row r="927">
      <c r="A927" s="37"/>
    </row>
    <row r="928">
      <c r="A928" s="37"/>
    </row>
    <row r="929">
      <c r="A929" s="37"/>
    </row>
    <row r="930">
      <c r="A930" s="37"/>
    </row>
    <row r="931">
      <c r="A931" s="37"/>
    </row>
    <row r="932">
      <c r="A932" s="37"/>
    </row>
    <row r="933">
      <c r="A933" s="37"/>
    </row>
    <row r="934">
      <c r="A934" s="37"/>
    </row>
    <row r="935">
      <c r="A935" s="37"/>
    </row>
    <row r="936">
      <c r="A936" s="37"/>
    </row>
    <row r="937">
      <c r="A937" s="37"/>
    </row>
    <row r="938">
      <c r="A938" s="37"/>
    </row>
    <row r="939">
      <c r="A939" s="37"/>
    </row>
    <row r="940">
      <c r="A940" s="37"/>
    </row>
    <row r="941">
      <c r="A941" s="37"/>
    </row>
    <row r="942">
      <c r="A942" s="37"/>
    </row>
    <row r="943">
      <c r="A943" s="37"/>
    </row>
    <row r="944">
      <c r="A944" s="37"/>
    </row>
    <row r="945">
      <c r="A945" s="37"/>
    </row>
    <row r="946">
      <c r="A946" s="37"/>
    </row>
    <row r="947">
      <c r="A947" s="37"/>
    </row>
    <row r="948">
      <c r="A948" s="37"/>
    </row>
    <row r="949">
      <c r="A949" s="37"/>
    </row>
    <row r="950">
      <c r="A950" s="37"/>
    </row>
    <row r="951">
      <c r="A951" s="37"/>
    </row>
    <row r="952">
      <c r="A952" s="37"/>
    </row>
    <row r="953">
      <c r="A953" s="37"/>
    </row>
    <row r="954">
      <c r="A954" s="37"/>
    </row>
    <row r="955">
      <c r="A955" s="37"/>
    </row>
    <row r="956">
      <c r="A956" s="37"/>
    </row>
    <row r="957">
      <c r="A957" s="37"/>
    </row>
    <row r="958">
      <c r="A958" s="37"/>
    </row>
    <row r="959">
      <c r="A959" s="37"/>
    </row>
    <row r="960">
      <c r="A960" s="37"/>
    </row>
    <row r="961">
      <c r="A961" s="37"/>
    </row>
    <row r="962">
      <c r="A962" s="37"/>
    </row>
    <row r="963">
      <c r="A963" s="37"/>
    </row>
    <row r="964">
      <c r="A964" s="37"/>
    </row>
    <row r="965">
      <c r="A965" s="37"/>
    </row>
    <row r="966">
      <c r="A966" s="37"/>
    </row>
    <row r="967">
      <c r="A967" s="37"/>
    </row>
    <row r="968">
      <c r="A968" s="37"/>
    </row>
    <row r="969">
      <c r="A969" s="37"/>
    </row>
    <row r="970">
      <c r="A970" s="37"/>
    </row>
    <row r="971">
      <c r="A971" s="37"/>
    </row>
    <row r="972">
      <c r="A972" s="37"/>
    </row>
    <row r="973">
      <c r="A973" s="37"/>
    </row>
    <row r="974">
      <c r="A974" s="37"/>
    </row>
    <row r="975">
      <c r="A975" s="37"/>
    </row>
    <row r="976">
      <c r="A976" s="37"/>
    </row>
    <row r="977">
      <c r="A977" s="37"/>
    </row>
    <row r="978">
      <c r="A978" s="37"/>
    </row>
    <row r="979">
      <c r="A979" s="37"/>
    </row>
    <row r="980">
      <c r="A980" s="37"/>
    </row>
    <row r="981">
      <c r="A981" s="37"/>
    </row>
    <row r="982">
      <c r="A982" s="37"/>
    </row>
    <row r="983">
      <c r="A983" s="37"/>
    </row>
    <row r="984">
      <c r="A984" s="37"/>
    </row>
    <row r="985">
      <c r="A985" s="37"/>
    </row>
    <row r="986">
      <c r="A986" s="37"/>
    </row>
    <row r="987">
      <c r="A987" s="37"/>
    </row>
    <row r="988">
      <c r="A988" s="37"/>
    </row>
    <row r="989">
      <c r="A989" s="37"/>
    </row>
    <row r="990">
      <c r="A990" s="37"/>
    </row>
    <row r="991">
      <c r="A991" s="37"/>
    </row>
    <row r="992">
      <c r="A992" s="37"/>
    </row>
    <row r="993">
      <c r="A993" s="37"/>
    </row>
    <row r="994">
      <c r="A994" s="37"/>
    </row>
    <row r="995">
      <c r="A995" s="37"/>
    </row>
    <row r="996">
      <c r="A996" s="37"/>
    </row>
    <row r="997">
      <c r="A997" s="37"/>
    </row>
    <row r="998">
      <c r="A998" s="37"/>
    </row>
    <row r="999">
      <c r="A999" s="37"/>
    </row>
    <row r="1000">
      <c r="A1000" s="37"/>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900</v>
      </c>
      <c r="C1" s="3" t="s">
        <v>8</v>
      </c>
      <c r="F1" s="3" t="s">
        <v>644</v>
      </c>
    </row>
    <row r="2">
      <c r="A2" s="3" t="s">
        <v>903</v>
      </c>
      <c r="F2" s="3" t="s">
        <v>904</v>
      </c>
    </row>
    <row r="3">
      <c r="A3" s="3" t="s">
        <v>906</v>
      </c>
    </row>
    <row r="4">
      <c r="A4" s="3" t="s">
        <v>752</v>
      </c>
      <c r="C4" s="3" t="s">
        <v>8</v>
      </c>
      <c r="F4" s="3" t="s">
        <v>301</v>
      </c>
    </row>
    <row r="5">
      <c r="A5" s="3" t="s">
        <v>286</v>
      </c>
    </row>
    <row r="6">
      <c r="A6" s="3" t="s">
        <v>909</v>
      </c>
      <c r="C6" s="3" t="s">
        <v>8</v>
      </c>
      <c r="F6" s="3" t="s">
        <v>911</v>
      </c>
    </row>
    <row r="7">
      <c r="A7" s="3" t="s">
        <v>912</v>
      </c>
      <c r="C7" s="3" t="s">
        <v>8</v>
      </c>
    </row>
    <row r="8">
      <c r="A8" s="3" t="s">
        <v>914</v>
      </c>
    </row>
    <row r="9">
      <c r="A9" s="3" t="s">
        <v>915</v>
      </c>
      <c r="C9" s="3" t="s">
        <v>8</v>
      </c>
    </row>
    <row r="10">
      <c r="A10" s="3" t="s">
        <v>916</v>
      </c>
    </row>
    <row r="11">
      <c r="A11" s="3" t="s">
        <v>917</v>
      </c>
      <c r="B11" s="3"/>
      <c r="C11" s="3" t="s">
        <v>8</v>
      </c>
    </row>
    <row r="12">
      <c r="A12" s="3" t="s">
        <v>919</v>
      </c>
    </row>
    <row r="13">
      <c r="A13" s="3" t="s">
        <v>920</v>
      </c>
      <c r="C13" s="3" t="s">
        <v>8</v>
      </c>
    </row>
    <row r="14">
      <c r="A14" s="3" t="s">
        <v>922</v>
      </c>
      <c r="C14" s="3" t="s">
        <v>8</v>
      </c>
    </row>
    <row r="15">
      <c r="A15" s="3" t="s">
        <v>924</v>
      </c>
    </row>
    <row r="16">
      <c r="A16" s="3" t="s">
        <v>925</v>
      </c>
    </row>
    <row r="17">
      <c r="A17" s="3" t="s">
        <v>927</v>
      </c>
    </row>
    <row r="18">
      <c r="A18" s="3" t="s">
        <v>929</v>
      </c>
    </row>
    <row r="19">
      <c r="A19" s="3" t="s">
        <v>931</v>
      </c>
    </row>
    <row r="20">
      <c r="A20" s="3" t="s">
        <v>932</v>
      </c>
    </row>
    <row r="21">
      <c r="A21" s="3" t="s">
        <v>934</v>
      </c>
    </row>
    <row r="22">
      <c r="A22" s="3" t="s">
        <v>935</v>
      </c>
    </row>
    <row r="23">
      <c r="A23" s="3" t="s">
        <v>937</v>
      </c>
    </row>
    <row r="24">
      <c r="A24" s="3" t="s">
        <v>938</v>
      </c>
    </row>
    <row r="25">
      <c r="A25" s="3" t="s">
        <v>941</v>
      </c>
    </row>
    <row r="26">
      <c r="A26" s="3" t="s">
        <v>942</v>
      </c>
    </row>
    <row r="27">
      <c r="A27" s="3" t="s">
        <v>944</v>
      </c>
      <c r="C27" s="3" t="s">
        <v>8</v>
      </c>
    </row>
    <row r="28">
      <c r="A28" s="3" t="s">
        <v>945</v>
      </c>
    </row>
    <row r="29">
      <c r="A29" s="3" t="s">
        <v>946</v>
      </c>
    </row>
    <row r="30">
      <c r="A30" s="3" t="s">
        <v>947</v>
      </c>
    </row>
    <row r="31">
      <c r="A31" s="3" t="s">
        <v>949</v>
      </c>
    </row>
    <row r="32">
      <c r="A32" s="3" t="s">
        <v>950</v>
      </c>
      <c r="C32" s="3" t="s">
        <v>8</v>
      </c>
    </row>
    <row r="33">
      <c r="A33" s="3" t="s">
        <v>952</v>
      </c>
    </row>
    <row r="34">
      <c r="A34" s="3" t="s">
        <v>953</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0.13"/>
    <col customWidth="1" min="3" max="3" width="28.0"/>
  </cols>
  <sheetData>
    <row r="1">
      <c r="A1" s="14" t="s">
        <v>1009</v>
      </c>
      <c r="B1" s="38"/>
      <c r="C1" s="14" t="s">
        <v>1011</v>
      </c>
      <c r="D1" s="38"/>
      <c r="E1" s="38"/>
      <c r="F1" s="38"/>
      <c r="G1" s="38"/>
      <c r="H1" s="38"/>
      <c r="I1" s="38"/>
      <c r="J1" s="38"/>
      <c r="K1" s="38"/>
      <c r="L1" s="38"/>
      <c r="M1" s="38"/>
      <c r="N1" s="38"/>
      <c r="O1" s="38"/>
      <c r="P1" s="38"/>
      <c r="Q1" s="38"/>
      <c r="R1" s="38"/>
      <c r="S1" s="38"/>
      <c r="T1" s="38"/>
      <c r="U1" s="38"/>
      <c r="V1" s="38"/>
      <c r="W1" s="38"/>
      <c r="X1" s="38"/>
      <c r="Y1" s="38"/>
      <c r="Z1" s="38"/>
    </row>
    <row r="2">
      <c r="A2" s="3" t="s">
        <v>1012</v>
      </c>
      <c r="C2" s="3" t="s">
        <v>1013</v>
      </c>
    </row>
    <row r="3">
      <c r="A3" s="3" t="s">
        <v>1014</v>
      </c>
      <c r="C3" s="3" t="s">
        <v>1015</v>
      </c>
    </row>
    <row r="4">
      <c r="A4" s="3" t="s">
        <v>1016</v>
      </c>
      <c r="C4" s="3" t="s">
        <v>1017</v>
      </c>
    </row>
    <row r="5">
      <c r="A5" s="3" t="s">
        <v>1018</v>
      </c>
      <c r="C5" s="3" t="s">
        <v>1019</v>
      </c>
    </row>
    <row r="6">
      <c r="A6" s="3" t="s">
        <v>1020</v>
      </c>
      <c r="C6" s="3" t="s">
        <v>1021</v>
      </c>
    </row>
    <row r="7">
      <c r="A7" s="3" t="s">
        <v>1022</v>
      </c>
      <c r="C7" s="3" t="s">
        <v>1023</v>
      </c>
    </row>
    <row r="8">
      <c r="A8" s="3" t="s">
        <v>1024</v>
      </c>
      <c r="C8" s="3" t="s">
        <v>1025</v>
      </c>
    </row>
    <row r="9">
      <c r="A9" s="3" t="s">
        <v>1026</v>
      </c>
    </row>
    <row r="10">
      <c r="A10" s="3" t="s">
        <v>1027</v>
      </c>
    </row>
    <row r="11">
      <c r="A11" s="3"/>
    </row>
    <row r="12">
      <c r="A12" s="3" t="s">
        <v>1028</v>
      </c>
    </row>
    <row r="13">
      <c r="A13" s="3" t="s">
        <v>1029</v>
      </c>
    </row>
    <row r="14">
      <c r="A14" s="3" t="s">
        <v>1030</v>
      </c>
    </row>
    <row r="15">
      <c r="A15" s="3" t="s">
        <v>1032</v>
      </c>
    </row>
    <row r="16">
      <c r="A16" s="3" t="s">
        <v>1033</v>
      </c>
    </row>
    <row r="17">
      <c r="A17" s="3" t="s">
        <v>1034</v>
      </c>
    </row>
    <row r="18">
      <c r="A18" s="3" t="s">
        <v>1035</v>
      </c>
    </row>
    <row r="19">
      <c r="A19" s="3" t="s">
        <v>1036</v>
      </c>
    </row>
    <row r="20">
      <c r="A20" s="3" t="s">
        <v>1037</v>
      </c>
    </row>
    <row r="21">
      <c r="A21" s="3" t="s">
        <v>1038</v>
      </c>
    </row>
    <row r="22">
      <c r="A22" s="3" t="s">
        <v>1039</v>
      </c>
    </row>
    <row r="23">
      <c r="A23" s="3" t="s">
        <v>1040</v>
      </c>
    </row>
    <row r="24">
      <c r="A24" s="3" t="s">
        <v>1041</v>
      </c>
    </row>
    <row r="25">
      <c r="A25" s="3" t="s">
        <v>1042</v>
      </c>
    </row>
    <row r="26">
      <c r="A26" s="3" t="s">
        <v>1043</v>
      </c>
    </row>
    <row r="27">
      <c r="A27" s="3" t="s">
        <v>1044</v>
      </c>
    </row>
    <row r="28">
      <c r="A28" s="3" t="s">
        <v>1045</v>
      </c>
    </row>
    <row r="29">
      <c r="A29" s="3" t="s">
        <v>1046</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4" max="4" width="46.5"/>
  </cols>
  <sheetData>
    <row r="1">
      <c r="A1" s="3" t="s">
        <v>399</v>
      </c>
    </row>
    <row r="2">
      <c r="A2" s="1" t="s">
        <v>1061</v>
      </c>
    </row>
    <row r="3">
      <c r="A3" s="3" t="s">
        <v>1062</v>
      </c>
    </row>
    <row r="4">
      <c r="A4" s="3" t="s">
        <v>1063</v>
      </c>
      <c r="C4" s="1" t="s">
        <v>8</v>
      </c>
    </row>
    <row r="5">
      <c r="A5" s="1" t="s">
        <v>1064</v>
      </c>
    </row>
    <row r="6">
      <c r="A6" s="1" t="s">
        <v>1065</v>
      </c>
      <c r="C6" s="1" t="s">
        <v>8</v>
      </c>
    </row>
    <row r="7">
      <c r="A7" s="1" t="s">
        <v>1066</v>
      </c>
    </row>
    <row r="8">
      <c r="A8" s="1" t="s">
        <v>706</v>
      </c>
      <c r="C8" s="1" t="s">
        <v>8</v>
      </c>
    </row>
    <row r="9">
      <c r="A9" s="1" t="s">
        <v>743</v>
      </c>
    </row>
    <row r="10">
      <c r="A10" s="3" t="s">
        <v>980</v>
      </c>
    </row>
    <row r="11">
      <c r="A11" s="3" t="s">
        <v>976</v>
      </c>
    </row>
    <row r="12">
      <c r="A12" s="3" t="s">
        <v>1067</v>
      </c>
    </row>
    <row r="13">
      <c r="A13" s="3" t="s">
        <v>956</v>
      </c>
    </row>
    <row r="14">
      <c r="A14" s="3" t="s">
        <v>1068</v>
      </c>
    </row>
    <row r="15">
      <c r="A15" s="1" t="s">
        <v>1069</v>
      </c>
    </row>
    <row r="16">
      <c r="A16" s="3" t="s">
        <v>668</v>
      </c>
      <c r="D16" s="1" t="s">
        <v>1070</v>
      </c>
    </row>
    <row r="17">
      <c r="A17" s="1" t="s">
        <v>532</v>
      </c>
    </row>
    <row r="18">
      <c r="A18" s="1" t="s">
        <v>1071</v>
      </c>
      <c r="B18" s="3" t="s">
        <v>1072</v>
      </c>
    </row>
    <row r="19">
      <c r="A19" s="1" t="s">
        <v>1073</v>
      </c>
      <c r="C19" s="1" t="s">
        <v>8</v>
      </c>
    </row>
    <row r="20">
      <c r="A20" s="3" t="s">
        <v>1074</v>
      </c>
    </row>
    <row r="21">
      <c r="A21" s="3" t="s">
        <v>1075</v>
      </c>
    </row>
    <row r="22">
      <c r="A22" s="3" t="s">
        <v>1076</v>
      </c>
    </row>
    <row r="23">
      <c r="A23" s="1" t="s">
        <v>295</v>
      </c>
    </row>
    <row r="24">
      <c r="A24" s="1" t="s">
        <v>1077</v>
      </c>
      <c r="C24" s="1" t="s">
        <v>8</v>
      </c>
    </row>
    <row r="25">
      <c r="A25" s="1" t="s">
        <v>1079</v>
      </c>
      <c r="C25" s="1" t="s">
        <v>8</v>
      </c>
    </row>
    <row r="26">
      <c r="A26" s="3" t="s">
        <v>1080</v>
      </c>
      <c r="C26" s="1" t="s">
        <v>8</v>
      </c>
    </row>
    <row r="27">
      <c r="A27" s="3" t="s">
        <v>1081</v>
      </c>
    </row>
    <row r="28">
      <c r="A28" s="1" t="s">
        <v>1082</v>
      </c>
    </row>
    <row r="29">
      <c r="A29" s="1" t="s">
        <v>1083</v>
      </c>
      <c r="C29" s="1" t="s">
        <v>8</v>
      </c>
    </row>
    <row r="30">
      <c r="A30" s="1" t="s">
        <v>1084</v>
      </c>
    </row>
    <row r="31">
      <c r="A31" s="3" t="s">
        <v>1085</v>
      </c>
    </row>
    <row r="32">
      <c r="A32" s="3" t="s">
        <v>1086</v>
      </c>
      <c r="C32" s="1" t="s">
        <v>8</v>
      </c>
    </row>
    <row r="33">
      <c r="A33" s="3" t="s">
        <v>1087</v>
      </c>
    </row>
    <row r="34">
      <c r="A34" s="3" t="s">
        <v>1088</v>
      </c>
    </row>
    <row r="35">
      <c r="A35" s="1" t="s">
        <v>554</v>
      </c>
      <c r="C35" s="1" t="s">
        <v>8</v>
      </c>
    </row>
    <row r="36">
      <c r="A36" s="1" t="s">
        <v>1089</v>
      </c>
    </row>
    <row r="37">
      <c r="A37" s="3" t="s">
        <v>462</v>
      </c>
      <c r="C37" s="1" t="s">
        <v>8</v>
      </c>
      <c r="D37" s="1" t="s">
        <v>1090</v>
      </c>
    </row>
    <row r="38">
      <c r="A38" s="1" t="s">
        <v>1091</v>
      </c>
    </row>
    <row r="39">
      <c r="A39" s="1" t="s">
        <v>1093</v>
      </c>
    </row>
    <row r="40">
      <c r="A40" s="1" t="s">
        <v>1094</v>
      </c>
      <c r="C40" s="1" t="s">
        <v>8</v>
      </c>
    </row>
    <row r="41">
      <c r="A41" s="3" t="s">
        <v>1095</v>
      </c>
    </row>
    <row r="42">
      <c r="A42" s="1" t="s">
        <v>1096</v>
      </c>
    </row>
    <row r="43">
      <c r="A43" s="3" t="s">
        <v>1097</v>
      </c>
    </row>
    <row r="44">
      <c r="A44" s="1" t="s">
        <v>1098</v>
      </c>
    </row>
    <row r="45">
      <c r="A45" s="1" t="s">
        <v>414</v>
      </c>
      <c r="C45" s="1" t="s">
        <v>8</v>
      </c>
    </row>
    <row r="46">
      <c r="A46" s="1" t="s">
        <v>1099</v>
      </c>
    </row>
    <row r="47">
      <c r="A47" s="3" t="s">
        <v>1100</v>
      </c>
    </row>
    <row r="48">
      <c r="A48" s="3" t="s">
        <v>441</v>
      </c>
    </row>
    <row r="49">
      <c r="A49" s="1" t="s">
        <v>1101</v>
      </c>
    </row>
    <row r="50">
      <c r="A50" s="3" t="s">
        <v>1102</v>
      </c>
    </row>
    <row r="51">
      <c r="A51" s="40" t="s">
        <v>1103</v>
      </c>
    </row>
    <row r="52">
      <c r="A52" s="1" t="s">
        <v>908</v>
      </c>
    </row>
    <row r="53">
      <c r="A53" s="1" t="s">
        <v>1104</v>
      </c>
    </row>
    <row r="54">
      <c r="A54" s="3" t="s">
        <v>1105</v>
      </c>
    </row>
    <row r="55">
      <c r="A55" s="1" t="s">
        <v>12</v>
      </c>
    </row>
    <row r="56">
      <c r="A56" s="1" t="s">
        <v>321</v>
      </c>
    </row>
    <row r="57">
      <c r="A57" s="3" t="s">
        <v>1106</v>
      </c>
    </row>
    <row r="58">
      <c r="A58" s="3" t="s">
        <v>1107</v>
      </c>
    </row>
    <row r="59">
      <c r="A59" s="1" t="s">
        <v>1109</v>
      </c>
    </row>
    <row r="60">
      <c r="A60" s="1" t="s">
        <v>1110</v>
      </c>
    </row>
    <row r="61">
      <c r="A61" s="1" t="s">
        <v>1111</v>
      </c>
    </row>
    <row r="62">
      <c r="A62" s="3" t="s">
        <v>533</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5.63"/>
    <col customWidth="1" min="2" max="2" width="4.5"/>
    <col customWidth="1" min="3" max="3" width="10.75"/>
  </cols>
  <sheetData>
    <row r="1">
      <c r="A1" s="1" t="s">
        <v>24</v>
      </c>
      <c r="B1" s="4" t="s">
        <v>1116</v>
      </c>
      <c r="C1" s="3" t="s">
        <v>57</v>
      </c>
      <c r="D1" s="3" t="s">
        <v>59</v>
      </c>
      <c r="E1" s="3" t="s">
        <v>63</v>
      </c>
      <c r="F1" s="3" t="s">
        <v>67</v>
      </c>
      <c r="G1" s="3" t="s">
        <v>1117</v>
      </c>
      <c r="H1" s="3" t="s">
        <v>1118</v>
      </c>
      <c r="I1" s="3" t="s">
        <v>83</v>
      </c>
      <c r="J1" s="3" t="s">
        <v>140</v>
      </c>
      <c r="K1" s="3" t="s">
        <v>1119</v>
      </c>
      <c r="L1" s="3" t="s">
        <v>1120</v>
      </c>
      <c r="M1" s="3" t="s">
        <v>87</v>
      </c>
      <c r="N1" s="3" t="s">
        <v>109</v>
      </c>
      <c r="O1" s="3" t="s">
        <v>81</v>
      </c>
      <c r="P1" s="3" t="s">
        <v>112</v>
      </c>
      <c r="Q1" s="3" t="s">
        <v>1122</v>
      </c>
      <c r="R1" s="3" t="s">
        <v>1123</v>
      </c>
      <c r="S1" s="3" t="s">
        <v>1124</v>
      </c>
      <c r="T1" s="3" t="s">
        <v>1125</v>
      </c>
      <c r="U1" s="1" t="s">
        <v>1126</v>
      </c>
      <c r="V1" s="3" t="s">
        <v>1123</v>
      </c>
      <c r="W1" s="1" t="s">
        <v>1127</v>
      </c>
      <c r="X1" s="3"/>
      <c r="Y1" s="3" t="s">
        <v>1128</v>
      </c>
      <c r="Z1" s="3" t="s">
        <v>1129</v>
      </c>
      <c r="AA1" s="3" t="s">
        <v>1130</v>
      </c>
    </row>
    <row r="2">
      <c r="A2" s="3" t="s">
        <v>423</v>
      </c>
      <c r="C2" s="3" t="s">
        <v>270</v>
      </c>
      <c r="D2" s="3" t="s">
        <v>272</v>
      </c>
      <c r="E2" s="3" t="s">
        <v>413</v>
      </c>
      <c r="F2" s="3" t="s">
        <v>270</v>
      </c>
      <c r="G2" s="3" t="s">
        <v>272</v>
      </c>
      <c r="H2" s="3" t="s">
        <v>364</v>
      </c>
      <c r="I2" s="3" t="s">
        <v>272</v>
      </c>
      <c r="J2" s="3" t="s">
        <v>365</v>
      </c>
      <c r="K2" s="3" t="s">
        <v>242</v>
      </c>
      <c r="L2" s="3" t="s">
        <v>242</v>
      </c>
      <c r="M2" s="3" t="s">
        <v>242</v>
      </c>
      <c r="N2" s="3" t="s">
        <v>365</v>
      </c>
      <c r="O2" s="3" t="s">
        <v>233</v>
      </c>
      <c r="P2" s="3" t="s">
        <v>242</v>
      </c>
      <c r="Q2" s="3" t="s">
        <v>242</v>
      </c>
      <c r="R2" s="3" t="s">
        <v>272</v>
      </c>
      <c r="S2" s="3" t="s">
        <v>270</v>
      </c>
      <c r="T2" s="3" t="s">
        <v>242</v>
      </c>
      <c r="U2" s="3" t="s">
        <v>235</v>
      </c>
      <c r="V2" s="3" t="s">
        <v>272</v>
      </c>
      <c r="W2" s="3"/>
      <c r="X2" s="3"/>
      <c r="Y2" s="3" t="s">
        <v>233</v>
      </c>
      <c r="Z2" s="3">
        <v>104.0</v>
      </c>
      <c r="AA2" s="20"/>
    </row>
    <row r="3">
      <c r="A3" s="3" t="s">
        <v>498</v>
      </c>
      <c r="C3" s="3" t="s">
        <v>365</v>
      </c>
      <c r="D3" s="3" t="s">
        <v>364</v>
      </c>
      <c r="E3" s="3" t="s">
        <v>499</v>
      </c>
      <c r="F3" s="3" t="s">
        <v>270</v>
      </c>
      <c r="G3" s="3" t="s">
        <v>242</v>
      </c>
      <c r="H3" s="3" t="s">
        <v>413</v>
      </c>
      <c r="I3" s="3" t="s">
        <v>272</v>
      </c>
      <c r="J3" s="3" t="s">
        <v>242</v>
      </c>
      <c r="K3" s="3" t="s">
        <v>242</v>
      </c>
      <c r="L3" s="3" t="s">
        <v>242</v>
      </c>
      <c r="M3" s="3" t="s">
        <v>242</v>
      </c>
      <c r="N3" s="3" t="s">
        <v>242</v>
      </c>
      <c r="O3" s="3" t="s">
        <v>270</v>
      </c>
      <c r="P3" s="3" t="s">
        <v>242</v>
      </c>
      <c r="Q3" s="3" t="s">
        <v>242</v>
      </c>
      <c r="R3" s="3" t="s">
        <v>364</v>
      </c>
      <c r="S3" s="3" t="s">
        <v>242</v>
      </c>
      <c r="T3" s="3" t="s">
        <v>242</v>
      </c>
      <c r="U3" s="3"/>
      <c r="V3" s="3" t="s">
        <v>364</v>
      </c>
      <c r="W3" s="3"/>
      <c r="X3" s="3"/>
      <c r="Y3" s="3" t="s">
        <v>235</v>
      </c>
      <c r="Z3" s="3">
        <v>100.0</v>
      </c>
      <c r="AA3" s="11" t="s">
        <v>1132</v>
      </c>
    </row>
    <row r="4">
      <c r="A4" s="3" t="s">
        <v>1054</v>
      </c>
      <c r="C4" s="3" t="s">
        <v>364</v>
      </c>
      <c r="D4" s="3" t="s">
        <v>499</v>
      </c>
      <c r="E4" s="3" t="s">
        <v>737</v>
      </c>
      <c r="F4" s="3" t="s">
        <v>364</v>
      </c>
      <c r="G4" s="3" t="s">
        <v>242</v>
      </c>
      <c r="H4" s="3" t="s">
        <v>365</v>
      </c>
      <c r="I4" s="3" t="s">
        <v>429</v>
      </c>
      <c r="J4" s="3" t="s">
        <v>242</v>
      </c>
      <c r="K4" s="3" t="s">
        <v>242</v>
      </c>
      <c r="L4" s="3" t="s">
        <v>242</v>
      </c>
      <c r="M4" s="3" t="s">
        <v>242</v>
      </c>
      <c r="N4" s="3" t="s">
        <v>242</v>
      </c>
      <c r="O4" s="3" t="s">
        <v>235</v>
      </c>
      <c r="P4" s="3" t="s">
        <v>242</v>
      </c>
      <c r="Q4" s="3" t="s">
        <v>242</v>
      </c>
      <c r="R4" s="3" t="s">
        <v>365</v>
      </c>
      <c r="S4" s="3" t="s">
        <v>242</v>
      </c>
      <c r="T4" s="3" t="s">
        <v>242</v>
      </c>
      <c r="U4" s="3"/>
      <c r="V4" s="3" t="s">
        <v>365</v>
      </c>
      <c r="W4" s="3"/>
      <c r="X4" s="3"/>
      <c r="Y4" s="3" t="s">
        <v>272</v>
      </c>
      <c r="Z4" s="3">
        <f t="shared" ref="Z4:Z14" si="1">Z3-4</f>
        <v>96</v>
      </c>
      <c r="AA4" s="41" t="s">
        <v>1133</v>
      </c>
    </row>
    <row r="5">
      <c r="A5" s="3" t="s">
        <v>1092</v>
      </c>
      <c r="C5" s="3" t="s">
        <v>416</v>
      </c>
      <c r="D5" s="3" t="s">
        <v>364</v>
      </c>
      <c r="E5" s="3" t="s">
        <v>416</v>
      </c>
      <c r="F5" s="3" t="s">
        <v>429</v>
      </c>
      <c r="G5" s="3" t="s">
        <v>364</v>
      </c>
      <c r="H5" s="3" t="s">
        <v>242</v>
      </c>
      <c r="I5" s="3" t="s">
        <v>242</v>
      </c>
      <c r="J5" s="3" t="s">
        <v>242</v>
      </c>
      <c r="K5" s="3" t="s">
        <v>242</v>
      </c>
      <c r="L5" s="3" t="s">
        <v>242</v>
      </c>
      <c r="M5" s="3" t="s">
        <v>242</v>
      </c>
      <c r="N5" s="3" t="s">
        <v>242</v>
      </c>
      <c r="O5" s="3" t="s">
        <v>413</v>
      </c>
      <c r="P5" s="3" t="s">
        <v>242</v>
      </c>
      <c r="Q5" s="3" t="s">
        <v>242</v>
      </c>
      <c r="R5" s="3" t="s">
        <v>242</v>
      </c>
      <c r="S5" s="3"/>
      <c r="T5" s="3" t="s">
        <v>242</v>
      </c>
      <c r="U5" s="3"/>
      <c r="V5" s="3" t="s">
        <v>242</v>
      </c>
      <c r="W5" s="3"/>
      <c r="X5" s="3"/>
      <c r="Y5" s="3" t="s">
        <v>270</v>
      </c>
      <c r="Z5" s="3">
        <f t="shared" si="1"/>
        <v>92</v>
      </c>
      <c r="AA5" s="11" t="s">
        <v>1134</v>
      </c>
    </row>
    <row r="6">
      <c r="A6" s="3" t="s">
        <v>366</v>
      </c>
      <c r="C6" s="3" t="s">
        <v>235</v>
      </c>
      <c r="D6" s="3" t="s">
        <v>235</v>
      </c>
      <c r="E6" s="3" t="s">
        <v>235</v>
      </c>
      <c r="F6" s="3" t="s">
        <v>233</v>
      </c>
      <c r="G6" s="3" t="s">
        <v>242</v>
      </c>
      <c r="H6" s="3" t="s">
        <v>242</v>
      </c>
      <c r="I6" s="3" t="s">
        <v>242</v>
      </c>
      <c r="J6" s="3" t="s">
        <v>242</v>
      </c>
      <c r="K6" s="3" t="s">
        <v>242</v>
      </c>
      <c r="L6" s="3" t="s">
        <v>242</v>
      </c>
      <c r="M6" s="3" t="s">
        <v>242</v>
      </c>
      <c r="N6" s="3" t="s">
        <v>242</v>
      </c>
      <c r="O6" s="3" t="s">
        <v>242</v>
      </c>
      <c r="P6" s="3" t="s">
        <v>242</v>
      </c>
      <c r="Q6" s="3" t="s">
        <v>242</v>
      </c>
      <c r="R6" s="3" t="s">
        <v>242</v>
      </c>
      <c r="S6" s="3"/>
      <c r="T6" s="3" t="s">
        <v>242</v>
      </c>
      <c r="U6" s="3"/>
      <c r="V6" s="3" t="s">
        <v>242</v>
      </c>
      <c r="W6" s="3"/>
      <c r="X6" s="3"/>
      <c r="Y6" s="3" t="s">
        <v>365</v>
      </c>
      <c r="Z6" s="3">
        <f t="shared" si="1"/>
        <v>88</v>
      </c>
      <c r="AA6" s="11" t="s">
        <v>1135</v>
      </c>
    </row>
    <row r="7">
      <c r="A7" s="3" t="s">
        <v>368</v>
      </c>
      <c r="C7" s="22" t="s">
        <v>233</v>
      </c>
      <c r="D7" s="3" t="s">
        <v>233</v>
      </c>
      <c r="E7" s="3" t="s">
        <v>364</v>
      </c>
      <c r="F7" s="3" t="s">
        <v>233</v>
      </c>
      <c r="G7" s="3" t="s">
        <v>233</v>
      </c>
      <c r="H7" s="3" t="s">
        <v>233</v>
      </c>
      <c r="I7" s="3" t="s">
        <v>233</v>
      </c>
      <c r="J7" s="3" t="s">
        <v>242</v>
      </c>
      <c r="K7" s="3" t="s">
        <v>242</v>
      </c>
      <c r="L7" s="3" t="s">
        <v>242</v>
      </c>
      <c r="M7" s="3" t="s">
        <v>242</v>
      </c>
      <c r="N7" s="3" t="s">
        <v>272</v>
      </c>
      <c r="O7" s="3" t="s">
        <v>233</v>
      </c>
      <c r="P7" s="3" t="s">
        <v>242</v>
      </c>
      <c r="Q7" s="3" t="s">
        <v>242</v>
      </c>
      <c r="R7" s="3" t="s">
        <v>233</v>
      </c>
      <c r="S7" s="3"/>
      <c r="T7" s="3" t="s">
        <v>242</v>
      </c>
      <c r="U7" s="3" t="s">
        <v>272</v>
      </c>
      <c r="V7" s="3" t="s">
        <v>233</v>
      </c>
      <c r="W7" s="3"/>
      <c r="X7" s="3"/>
      <c r="Y7" s="3" t="s">
        <v>364</v>
      </c>
      <c r="Z7" s="3">
        <f t="shared" si="1"/>
        <v>84</v>
      </c>
      <c r="AA7" s="41" t="s">
        <v>1136</v>
      </c>
    </row>
    <row r="8">
      <c r="A8" s="3" t="s">
        <v>481</v>
      </c>
      <c r="C8" s="3" t="s">
        <v>272</v>
      </c>
      <c r="D8" s="3" t="s">
        <v>233</v>
      </c>
      <c r="E8" s="3" t="s">
        <v>270</v>
      </c>
      <c r="F8" s="3" t="s">
        <v>365</v>
      </c>
      <c r="G8" s="3" t="s">
        <v>235</v>
      </c>
      <c r="H8" s="3" t="s">
        <v>242</v>
      </c>
      <c r="I8" s="3" t="s">
        <v>233</v>
      </c>
      <c r="J8" s="3" t="s">
        <v>242</v>
      </c>
      <c r="K8" s="3" t="s">
        <v>242</v>
      </c>
      <c r="L8" s="3" t="s">
        <v>242</v>
      </c>
      <c r="M8" s="3" t="s">
        <v>242</v>
      </c>
      <c r="N8" s="3" t="s">
        <v>242</v>
      </c>
      <c r="O8" s="3" t="s">
        <v>242</v>
      </c>
      <c r="P8" s="3" t="s">
        <v>242</v>
      </c>
      <c r="Q8" s="3" t="s">
        <v>364</v>
      </c>
      <c r="R8" s="3" t="s">
        <v>242</v>
      </c>
      <c r="S8" s="3"/>
      <c r="T8" s="3" t="s">
        <v>242</v>
      </c>
      <c r="U8" s="3"/>
      <c r="V8" s="3" t="s">
        <v>242</v>
      </c>
      <c r="W8" s="3"/>
      <c r="X8" s="3"/>
      <c r="Y8" s="3" t="s">
        <v>416</v>
      </c>
      <c r="Z8" s="3">
        <f t="shared" si="1"/>
        <v>80</v>
      </c>
      <c r="AA8" s="20"/>
    </row>
    <row r="9">
      <c r="A9" s="3" t="s">
        <v>702</v>
      </c>
      <c r="C9" s="3" t="s">
        <v>737</v>
      </c>
      <c r="D9" s="3" t="s">
        <v>429</v>
      </c>
      <c r="E9" s="3" t="s">
        <v>364</v>
      </c>
      <c r="F9" s="3" t="s">
        <v>413</v>
      </c>
      <c r="G9" s="3" t="s">
        <v>242</v>
      </c>
      <c r="H9" s="3" t="s">
        <v>242</v>
      </c>
      <c r="I9" s="3" t="s">
        <v>242</v>
      </c>
      <c r="J9" s="3" t="s">
        <v>413</v>
      </c>
      <c r="K9" s="3" t="s">
        <v>242</v>
      </c>
      <c r="L9" s="3" t="s">
        <v>242</v>
      </c>
      <c r="M9" s="3" t="s">
        <v>242</v>
      </c>
      <c r="N9" s="3" t="s">
        <v>242</v>
      </c>
      <c r="O9" s="3" t="s">
        <v>242</v>
      </c>
      <c r="P9" s="3" t="s">
        <v>242</v>
      </c>
      <c r="Q9" s="3" t="s">
        <v>429</v>
      </c>
      <c r="R9" s="3" t="s">
        <v>429</v>
      </c>
      <c r="S9" s="3"/>
      <c r="T9" s="3" t="s">
        <v>242</v>
      </c>
      <c r="U9" s="3"/>
      <c r="V9" s="3" t="s">
        <v>429</v>
      </c>
      <c r="W9" s="3"/>
      <c r="X9" s="3"/>
      <c r="Y9" s="3" t="s">
        <v>499</v>
      </c>
      <c r="Z9" s="3">
        <f t="shared" si="1"/>
        <v>76</v>
      </c>
      <c r="AA9" s="11" t="s">
        <v>1141</v>
      </c>
    </row>
    <row r="10">
      <c r="A10" s="3" t="s">
        <v>1048</v>
      </c>
      <c r="C10" s="3" t="s">
        <v>364</v>
      </c>
      <c r="D10" s="3" t="s">
        <v>499</v>
      </c>
      <c r="E10" s="3" t="s">
        <v>365</v>
      </c>
      <c r="F10" s="3" t="s">
        <v>364</v>
      </c>
      <c r="G10" s="3" t="s">
        <v>416</v>
      </c>
      <c r="H10" s="3" t="s">
        <v>242</v>
      </c>
      <c r="I10" s="3" t="s">
        <v>242</v>
      </c>
      <c r="J10" s="3" t="s">
        <v>270</v>
      </c>
      <c r="K10" s="3" t="s">
        <v>242</v>
      </c>
      <c r="L10" s="3" t="s">
        <v>242</v>
      </c>
      <c r="M10" s="3" t="s">
        <v>242</v>
      </c>
      <c r="N10" s="3" t="s">
        <v>242</v>
      </c>
      <c r="O10" s="3" t="s">
        <v>242</v>
      </c>
      <c r="P10" s="3" t="s">
        <v>242</v>
      </c>
      <c r="Q10" s="3" t="s">
        <v>242</v>
      </c>
      <c r="R10" s="3" t="s">
        <v>242</v>
      </c>
      <c r="S10" s="3"/>
      <c r="T10" s="3" t="s">
        <v>242</v>
      </c>
      <c r="U10" s="3"/>
      <c r="V10" s="3" t="s">
        <v>242</v>
      </c>
      <c r="W10" s="3"/>
      <c r="X10" s="3"/>
      <c r="Y10" s="3" t="s">
        <v>429</v>
      </c>
      <c r="Z10" s="3">
        <f t="shared" si="1"/>
        <v>72</v>
      </c>
      <c r="AA10" s="41" t="s">
        <v>1148</v>
      </c>
    </row>
    <row r="11">
      <c r="A11" s="3" t="s">
        <v>640</v>
      </c>
      <c r="B11" s="4" t="str">
        <f t="shared" ref="B11:B36" si="2">(_xlfn.XLOOKUP(D2,$T$2:$T$16,$Y$2:$Y$16)+_xlfn.XLOOKUP(E2,$T$2:$T$16,$Y$2:$Y$16)+_xlfn.XLOOKUP(F2,$T$2:$T$16,$Y$2:$Y$16)+_xlfn.XLOOKUP(#REF!,$T$2:$T$16,$Y$2:$Y$16)+_xlfn.XLOOKUP(H2,$T$2:$T$16,$Y$2:$Y$16)+_xlfn.XLOOKUP(I2,$T$2:$T$16,$Y$2:$Y$16)+_xlfn.XLOOKUP(#REF!,$T$2:$T$16,$Y$2:$Y$16)+_xlfn.XLOOKUP(#REF!,$T$2:$T$16,$Y$2:$Y$16))/COUNTIF(D2:I2, "&lt;&gt;N/A")</f>
        <v>#N/A</v>
      </c>
      <c r="C11" s="3" t="s">
        <v>364</v>
      </c>
      <c r="D11" s="3" t="s">
        <v>364</v>
      </c>
      <c r="E11" s="3" t="s">
        <v>365</v>
      </c>
      <c r="F11" s="3" t="s">
        <v>364</v>
      </c>
      <c r="G11" s="3" t="s">
        <v>272</v>
      </c>
      <c r="H11" s="3" t="s">
        <v>242</v>
      </c>
      <c r="I11" s="3" t="s">
        <v>416</v>
      </c>
      <c r="J11" s="3" t="s">
        <v>270</v>
      </c>
      <c r="K11" s="3" t="s">
        <v>364</v>
      </c>
      <c r="L11" s="3" t="s">
        <v>242</v>
      </c>
      <c r="M11" s="3" t="s">
        <v>242</v>
      </c>
      <c r="N11" s="3" t="s">
        <v>242</v>
      </c>
      <c r="O11" s="3" t="s">
        <v>365</v>
      </c>
      <c r="P11" s="3" t="s">
        <v>242</v>
      </c>
      <c r="Q11" s="3" t="s">
        <v>242</v>
      </c>
      <c r="R11" s="3" t="s">
        <v>242</v>
      </c>
      <c r="S11" s="3"/>
      <c r="T11" s="3" t="s">
        <v>242</v>
      </c>
      <c r="U11" s="3"/>
      <c r="V11" s="3" t="s">
        <v>242</v>
      </c>
      <c r="W11" s="3"/>
      <c r="X11" s="3"/>
      <c r="Y11" s="3" t="s">
        <v>737</v>
      </c>
      <c r="Z11" s="3">
        <f t="shared" si="1"/>
        <v>68</v>
      </c>
      <c r="AA11" s="41" t="s">
        <v>1163</v>
      </c>
    </row>
    <row r="12">
      <c r="A12" s="3" t="s">
        <v>420</v>
      </c>
      <c r="B12" s="4" t="str">
        <f t="shared" si="2"/>
        <v>#N/A</v>
      </c>
      <c r="C12" s="3" t="s">
        <v>270</v>
      </c>
      <c r="D12" s="3" t="s">
        <v>365</v>
      </c>
      <c r="E12" s="3" t="s">
        <v>270</v>
      </c>
      <c r="F12" s="3" t="s">
        <v>270</v>
      </c>
      <c r="G12" s="3" t="s">
        <v>270</v>
      </c>
      <c r="H12" s="3" t="s">
        <v>499</v>
      </c>
      <c r="I12" s="3" t="s">
        <v>364</v>
      </c>
      <c r="J12" s="3" t="s">
        <v>235</v>
      </c>
      <c r="K12" s="3" t="s">
        <v>242</v>
      </c>
      <c r="L12" s="3" t="s">
        <v>242</v>
      </c>
      <c r="M12" s="3" t="s">
        <v>272</v>
      </c>
      <c r="N12" s="3" t="s">
        <v>242</v>
      </c>
      <c r="O12" s="3" t="s">
        <v>235</v>
      </c>
      <c r="P12" s="3" t="s">
        <v>242</v>
      </c>
      <c r="Q12" s="3" t="s">
        <v>242</v>
      </c>
      <c r="R12" s="3" t="s">
        <v>233</v>
      </c>
      <c r="S12" s="3" t="s">
        <v>272</v>
      </c>
      <c r="T12" s="3" t="s">
        <v>242</v>
      </c>
      <c r="U12" s="3"/>
      <c r="V12" s="3" t="s">
        <v>233</v>
      </c>
      <c r="W12" s="3"/>
      <c r="X12" s="3"/>
      <c r="Y12" s="3" t="s">
        <v>758</v>
      </c>
      <c r="Z12" s="3">
        <f t="shared" si="1"/>
        <v>64</v>
      </c>
      <c r="AA12" s="18" t="s">
        <v>1164</v>
      </c>
    </row>
    <row r="13">
      <c r="A13" s="3" t="s">
        <v>422</v>
      </c>
      <c r="B13" s="4" t="str">
        <f t="shared" si="2"/>
        <v>#N/A</v>
      </c>
      <c r="C13" s="3" t="s">
        <v>235</v>
      </c>
      <c r="D13" s="3" t="s">
        <v>272</v>
      </c>
      <c r="E13" s="3" t="s">
        <v>364</v>
      </c>
      <c r="F13" s="3" t="s">
        <v>233</v>
      </c>
      <c r="G13" s="3" t="s">
        <v>233</v>
      </c>
      <c r="H13" s="3" t="s">
        <v>233</v>
      </c>
      <c r="I13" s="3" t="s">
        <v>364</v>
      </c>
      <c r="J13" s="3" t="s">
        <v>365</v>
      </c>
      <c r="K13" s="3" t="s">
        <v>242</v>
      </c>
      <c r="L13" s="3" t="s">
        <v>242</v>
      </c>
      <c r="M13" s="3" t="s">
        <v>242</v>
      </c>
      <c r="N13" s="3" t="s">
        <v>242</v>
      </c>
      <c r="O13" s="3" t="s">
        <v>233</v>
      </c>
      <c r="P13" s="3" t="s">
        <v>242</v>
      </c>
      <c r="Q13" s="3" t="s">
        <v>242</v>
      </c>
      <c r="R13" s="3" t="s">
        <v>272</v>
      </c>
      <c r="S13" s="3" t="s">
        <v>429</v>
      </c>
      <c r="T13" s="3" t="s">
        <v>242</v>
      </c>
      <c r="U13" s="3"/>
      <c r="V13" s="3" t="s">
        <v>272</v>
      </c>
      <c r="W13" s="3"/>
      <c r="X13" s="3"/>
      <c r="Y13" s="3" t="s">
        <v>413</v>
      </c>
      <c r="Z13" s="3">
        <f t="shared" si="1"/>
        <v>60</v>
      </c>
      <c r="AA13" s="18" t="s">
        <v>1165</v>
      </c>
    </row>
    <row r="14">
      <c r="A14" s="3" t="s">
        <v>881</v>
      </c>
      <c r="B14" s="4" t="str">
        <f t="shared" si="2"/>
        <v>#N/A</v>
      </c>
      <c r="C14" s="3" t="s">
        <v>364</v>
      </c>
      <c r="D14" s="3" t="s">
        <v>270</v>
      </c>
      <c r="E14" s="3" t="s">
        <v>413</v>
      </c>
      <c r="F14" s="3" t="s">
        <v>270</v>
      </c>
      <c r="G14" s="3" t="s">
        <v>429</v>
      </c>
      <c r="H14" s="3" t="s">
        <v>242</v>
      </c>
      <c r="I14" s="3" t="s">
        <v>499</v>
      </c>
      <c r="J14" s="3" t="s">
        <v>364</v>
      </c>
      <c r="K14" s="3" t="s">
        <v>242</v>
      </c>
      <c r="L14" s="3" t="s">
        <v>365</v>
      </c>
      <c r="M14" s="3" t="s">
        <v>242</v>
      </c>
      <c r="N14" s="3" t="s">
        <v>242</v>
      </c>
      <c r="O14" s="3" t="s">
        <v>272</v>
      </c>
      <c r="P14" s="3" t="s">
        <v>242</v>
      </c>
      <c r="Q14" s="3" t="s">
        <v>242</v>
      </c>
      <c r="R14" s="3" t="s">
        <v>242</v>
      </c>
      <c r="S14" s="3"/>
      <c r="T14" s="3" t="s">
        <v>242</v>
      </c>
      <c r="U14" s="3"/>
      <c r="V14" s="3" t="s">
        <v>242</v>
      </c>
      <c r="W14" s="3"/>
      <c r="X14" s="3"/>
      <c r="Y14" s="3" t="s">
        <v>961</v>
      </c>
      <c r="Z14" s="3">
        <f t="shared" si="1"/>
        <v>56</v>
      </c>
      <c r="AA14" s="18" t="s">
        <v>1166</v>
      </c>
    </row>
    <row r="15">
      <c r="A15" s="3" t="s">
        <v>1050</v>
      </c>
      <c r="B15" s="4" t="str">
        <f t="shared" si="2"/>
        <v>#VALUE!</v>
      </c>
      <c r="C15" s="3" t="s">
        <v>737</v>
      </c>
      <c r="D15" s="3" t="s">
        <v>961</v>
      </c>
      <c r="E15" s="3" t="s">
        <v>416</v>
      </c>
      <c r="F15" s="3" t="s">
        <v>758</v>
      </c>
      <c r="G15" s="3" t="s">
        <v>429</v>
      </c>
      <c r="H15" s="3" t="s">
        <v>242</v>
      </c>
      <c r="I15" s="3" t="s">
        <v>499</v>
      </c>
      <c r="J15" s="3" t="s">
        <v>961</v>
      </c>
      <c r="K15" s="3" t="s">
        <v>758</v>
      </c>
      <c r="L15" s="3" t="s">
        <v>242</v>
      </c>
      <c r="M15" s="3" t="s">
        <v>270</v>
      </c>
      <c r="N15" s="3" t="s">
        <v>429</v>
      </c>
      <c r="O15" s="3" t="s">
        <v>270</v>
      </c>
      <c r="P15" s="3" t="s">
        <v>242</v>
      </c>
      <c r="Q15" s="3" t="s">
        <v>242</v>
      </c>
      <c r="R15" s="3" t="s">
        <v>413</v>
      </c>
      <c r="S15" s="3"/>
      <c r="T15" s="3" t="s">
        <v>242</v>
      </c>
      <c r="U15" s="3"/>
      <c r="V15" s="3" t="s">
        <v>413</v>
      </c>
      <c r="W15" s="3"/>
      <c r="X15" s="3"/>
      <c r="Y15" s="3" t="s">
        <v>408</v>
      </c>
      <c r="Z15" s="3">
        <v>50.0</v>
      </c>
      <c r="AA15" s="11" t="s">
        <v>1167</v>
      </c>
    </row>
    <row r="16">
      <c r="A16" s="3" t="s">
        <v>428</v>
      </c>
      <c r="B16" s="4" t="str">
        <f t="shared" si="2"/>
        <v>#N/A</v>
      </c>
      <c r="C16" s="3" t="s">
        <v>272</v>
      </c>
      <c r="D16" s="3" t="s">
        <v>233</v>
      </c>
      <c r="E16" s="3" t="s">
        <v>272</v>
      </c>
      <c r="F16" s="3" t="s">
        <v>235</v>
      </c>
      <c r="G16" s="3" t="s">
        <v>272</v>
      </c>
      <c r="H16" s="3" t="s">
        <v>272</v>
      </c>
      <c r="I16" s="3" t="s">
        <v>242</v>
      </c>
      <c r="J16" s="3" t="s">
        <v>365</v>
      </c>
      <c r="K16" s="3" t="s">
        <v>270</v>
      </c>
      <c r="L16" s="3" t="s">
        <v>272</v>
      </c>
      <c r="M16" s="3" t="s">
        <v>270</v>
      </c>
      <c r="N16" s="3" t="s">
        <v>270</v>
      </c>
      <c r="O16" s="3" t="s">
        <v>365</v>
      </c>
      <c r="P16" s="3" t="s">
        <v>272</v>
      </c>
      <c r="Q16" s="3" t="s">
        <v>242</v>
      </c>
      <c r="R16" s="3" t="s">
        <v>242</v>
      </c>
      <c r="S16" s="3"/>
      <c r="T16" s="3" t="s">
        <v>235</v>
      </c>
      <c r="U16" s="3"/>
      <c r="V16" s="3" t="s">
        <v>242</v>
      </c>
      <c r="W16" s="3" t="s">
        <v>416</v>
      </c>
      <c r="X16" s="3"/>
      <c r="Y16" s="3" t="s">
        <v>242</v>
      </c>
      <c r="Z16" s="3">
        <v>0.0</v>
      </c>
      <c r="AA16" s="3" t="s">
        <v>1168</v>
      </c>
    </row>
    <row r="17">
      <c r="A17" s="3" t="s">
        <v>424</v>
      </c>
      <c r="B17" s="4" t="str">
        <f t="shared" si="2"/>
        <v>#N/A</v>
      </c>
      <c r="C17" s="3" t="s">
        <v>270</v>
      </c>
      <c r="D17" s="3" t="s">
        <v>270</v>
      </c>
      <c r="E17" s="3" t="s">
        <v>270</v>
      </c>
      <c r="F17" s="3" t="s">
        <v>365</v>
      </c>
      <c r="G17" s="3" t="s">
        <v>242</v>
      </c>
      <c r="H17" s="3" t="s">
        <v>242</v>
      </c>
      <c r="I17" s="3" t="s">
        <v>242</v>
      </c>
      <c r="J17" s="3" t="s">
        <v>272</v>
      </c>
      <c r="K17" s="3" t="s">
        <v>242</v>
      </c>
      <c r="L17" s="3" t="s">
        <v>242</v>
      </c>
      <c r="M17" s="3" t="s">
        <v>242</v>
      </c>
      <c r="N17" s="3" t="s">
        <v>242</v>
      </c>
      <c r="O17" s="3" t="s">
        <v>272</v>
      </c>
      <c r="P17" s="3" t="s">
        <v>242</v>
      </c>
      <c r="Q17" s="3" t="s">
        <v>242</v>
      </c>
      <c r="R17" s="3" t="s">
        <v>272</v>
      </c>
      <c r="S17" s="3" t="s">
        <v>272</v>
      </c>
      <c r="T17" s="3" t="s">
        <v>242</v>
      </c>
      <c r="U17" s="3"/>
      <c r="V17" s="3" t="s">
        <v>272</v>
      </c>
      <c r="W17" s="3"/>
      <c r="X17" s="3"/>
      <c r="Y17" s="3" t="s">
        <v>242</v>
      </c>
    </row>
    <row r="18">
      <c r="A18" s="3" t="s">
        <v>1052</v>
      </c>
      <c r="B18" s="4" t="str">
        <f t="shared" si="2"/>
        <v>#N/A</v>
      </c>
      <c r="C18" s="3" t="s">
        <v>429</v>
      </c>
      <c r="D18" s="3" t="s">
        <v>416</v>
      </c>
      <c r="E18" s="3" t="s">
        <v>364</v>
      </c>
      <c r="F18" s="3" t="s">
        <v>364</v>
      </c>
      <c r="G18" s="3" t="s">
        <v>242</v>
      </c>
      <c r="H18" s="3" t="s">
        <v>429</v>
      </c>
      <c r="I18" s="3" t="s">
        <v>499</v>
      </c>
      <c r="J18" s="3" t="s">
        <v>242</v>
      </c>
      <c r="K18" s="3" t="s">
        <v>242</v>
      </c>
      <c r="L18" s="3" t="s">
        <v>242</v>
      </c>
      <c r="M18" s="3" t="s">
        <v>242</v>
      </c>
      <c r="N18" s="3" t="s">
        <v>499</v>
      </c>
      <c r="O18" s="3" t="s">
        <v>242</v>
      </c>
      <c r="P18" s="3" t="s">
        <v>242</v>
      </c>
      <c r="Q18" s="3" t="s">
        <v>242</v>
      </c>
      <c r="R18" s="3" t="s">
        <v>242</v>
      </c>
      <c r="T18" s="3" t="s">
        <v>242</v>
      </c>
      <c r="V18" s="3" t="s">
        <v>242</v>
      </c>
      <c r="AA18" s="3" t="s">
        <v>1129</v>
      </c>
    </row>
    <row r="19">
      <c r="A19" s="36" t="s">
        <v>971</v>
      </c>
      <c r="B19" s="4" t="str">
        <f t="shared" si="2"/>
        <v>#N/A</v>
      </c>
      <c r="C19" s="3" t="s">
        <v>364</v>
      </c>
      <c r="D19" s="3" t="s">
        <v>416</v>
      </c>
      <c r="E19" s="3" t="s">
        <v>364</v>
      </c>
      <c r="F19" s="3" t="s">
        <v>429</v>
      </c>
      <c r="G19" s="3" t="s">
        <v>272</v>
      </c>
      <c r="H19" s="3" t="s">
        <v>364</v>
      </c>
      <c r="I19" s="3" t="s">
        <v>242</v>
      </c>
      <c r="J19" s="3" t="s">
        <v>365</v>
      </c>
      <c r="K19" s="3" t="s">
        <v>242</v>
      </c>
      <c r="L19" s="3" t="s">
        <v>242</v>
      </c>
      <c r="M19" s="3" t="s">
        <v>242</v>
      </c>
      <c r="N19" s="3" t="s">
        <v>364</v>
      </c>
      <c r="O19" s="3" t="s">
        <v>242</v>
      </c>
      <c r="P19" s="3" t="s">
        <v>242</v>
      </c>
      <c r="Q19" s="3" t="s">
        <v>242</v>
      </c>
      <c r="R19" s="3" t="s">
        <v>242</v>
      </c>
      <c r="T19" s="3" t="s">
        <v>270</v>
      </c>
      <c r="V19" s="3" t="s">
        <v>242</v>
      </c>
      <c r="AA19" s="3">
        <v>131.5</v>
      </c>
    </row>
    <row r="20">
      <c r="A20" s="29" t="s">
        <v>638</v>
      </c>
      <c r="B20" s="4" t="str">
        <f t="shared" si="2"/>
        <v>#N/A</v>
      </c>
      <c r="C20" s="3" t="s">
        <v>365</v>
      </c>
      <c r="D20" s="3" t="s">
        <v>365</v>
      </c>
      <c r="E20" s="3" t="s">
        <v>365</v>
      </c>
      <c r="F20" s="3" t="s">
        <v>365</v>
      </c>
      <c r="G20" s="3" t="s">
        <v>272</v>
      </c>
      <c r="H20" s="3" t="s">
        <v>242</v>
      </c>
      <c r="I20" s="3" t="s">
        <v>364</v>
      </c>
      <c r="J20" s="3" t="s">
        <v>270</v>
      </c>
      <c r="K20" s="3" t="s">
        <v>365</v>
      </c>
      <c r="L20" s="3" t="s">
        <v>416</v>
      </c>
      <c r="M20" s="3" t="s">
        <v>242</v>
      </c>
      <c r="N20" s="3" t="s">
        <v>242</v>
      </c>
      <c r="O20" s="3" t="s">
        <v>242</v>
      </c>
      <c r="P20" s="3" t="s">
        <v>272</v>
      </c>
      <c r="Q20" s="3" t="s">
        <v>499</v>
      </c>
      <c r="R20" s="3" t="s">
        <v>242</v>
      </c>
      <c r="T20" s="3" t="s">
        <v>242</v>
      </c>
      <c r="V20" s="3" t="s">
        <v>242</v>
      </c>
      <c r="AA20" s="3">
        <v>98.5</v>
      </c>
    </row>
    <row r="21">
      <c r="A21" s="3" t="s">
        <v>441</v>
      </c>
      <c r="B21" s="4" t="str">
        <f t="shared" si="2"/>
        <v>#N/A</v>
      </c>
      <c r="C21" s="3" t="s">
        <v>272</v>
      </c>
      <c r="D21" s="3" t="s">
        <v>365</v>
      </c>
      <c r="E21" s="3" t="s">
        <v>272</v>
      </c>
      <c r="F21" s="3" t="s">
        <v>235</v>
      </c>
      <c r="G21" s="3" t="s">
        <v>270</v>
      </c>
      <c r="H21" s="3" t="s">
        <v>242</v>
      </c>
      <c r="I21" s="3" t="s">
        <v>242</v>
      </c>
      <c r="J21" s="3" t="s">
        <v>365</v>
      </c>
      <c r="K21" s="3" t="s">
        <v>242</v>
      </c>
      <c r="L21" s="3" t="s">
        <v>242</v>
      </c>
      <c r="M21" s="3" t="s">
        <v>242</v>
      </c>
      <c r="N21" s="3" t="s">
        <v>242</v>
      </c>
      <c r="O21" s="3" t="s">
        <v>242</v>
      </c>
      <c r="P21" s="3" t="s">
        <v>242</v>
      </c>
      <c r="Q21" s="3" t="s">
        <v>242</v>
      </c>
      <c r="R21" s="3" t="s">
        <v>272</v>
      </c>
      <c r="T21" s="3" t="s">
        <v>242</v>
      </c>
      <c r="V21" s="3" t="s">
        <v>272</v>
      </c>
      <c r="AA21" s="3">
        <v>94.5</v>
      </c>
    </row>
    <row r="22">
      <c r="A22" s="3" t="s">
        <v>450</v>
      </c>
      <c r="B22" s="4" t="str">
        <f t="shared" si="2"/>
        <v>#N/A</v>
      </c>
      <c r="C22" s="3" t="s">
        <v>272</v>
      </c>
      <c r="D22" s="3" t="s">
        <v>235</v>
      </c>
      <c r="E22" s="3" t="s">
        <v>270</v>
      </c>
      <c r="F22" s="3" t="s">
        <v>365</v>
      </c>
      <c r="G22" s="3" t="s">
        <v>242</v>
      </c>
      <c r="H22" s="3" t="s">
        <v>242</v>
      </c>
      <c r="I22" s="3" t="s">
        <v>242</v>
      </c>
      <c r="J22" s="3" t="s">
        <v>272</v>
      </c>
      <c r="K22" s="3" t="s">
        <v>242</v>
      </c>
      <c r="L22" s="3" t="s">
        <v>242</v>
      </c>
      <c r="M22" s="3" t="s">
        <v>242</v>
      </c>
      <c r="N22" s="3" t="s">
        <v>242</v>
      </c>
      <c r="O22" s="3" t="s">
        <v>365</v>
      </c>
      <c r="P22" s="3" t="s">
        <v>242</v>
      </c>
      <c r="Q22" s="3" t="s">
        <v>242</v>
      </c>
      <c r="R22" s="3" t="s">
        <v>242</v>
      </c>
      <c r="T22" s="3" t="s">
        <v>242</v>
      </c>
      <c r="V22" s="3" t="s">
        <v>242</v>
      </c>
      <c r="AA22" s="3">
        <v>91.0</v>
      </c>
    </row>
    <row r="23">
      <c r="A23" s="3" t="s">
        <v>649</v>
      </c>
      <c r="B23" s="4" t="str">
        <f t="shared" si="2"/>
        <v>#N/A</v>
      </c>
      <c r="C23" s="3" t="s">
        <v>364</v>
      </c>
      <c r="D23" s="3" t="s">
        <v>365</v>
      </c>
      <c r="E23" s="3" t="s">
        <v>364</v>
      </c>
      <c r="F23" s="3" t="s">
        <v>364</v>
      </c>
      <c r="G23" s="3" t="s">
        <v>364</v>
      </c>
      <c r="H23" s="3" t="s">
        <v>242</v>
      </c>
      <c r="I23" s="3" t="s">
        <v>242</v>
      </c>
      <c r="J23" s="3" t="s">
        <v>364</v>
      </c>
      <c r="K23" s="3" t="s">
        <v>242</v>
      </c>
      <c r="L23" s="3" t="s">
        <v>242</v>
      </c>
      <c r="M23" s="3" t="s">
        <v>242</v>
      </c>
      <c r="N23" s="3" t="s">
        <v>242</v>
      </c>
      <c r="O23" s="3" t="s">
        <v>270</v>
      </c>
      <c r="P23" s="3" t="s">
        <v>242</v>
      </c>
      <c r="Q23" s="3" t="s">
        <v>242</v>
      </c>
      <c r="R23" s="3" t="s">
        <v>270</v>
      </c>
      <c r="S23" s="3" t="s">
        <v>413</v>
      </c>
      <c r="T23" s="3" t="s">
        <v>242</v>
      </c>
      <c r="V23" s="3" t="s">
        <v>270</v>
      </c>
      <c r="AA23" s="3">
        <v>88.0</v>
      </c>
    </row>
    <row r="24">
      <c r="A24" s="29" t="s">
        <v>773</v>
      </c>
      <c r="B24" s="4" t="str">
        <f t="shared" si="2"/>
        <v>#N/A</v>
      </c>
      <c r="C24" s="3" t="s">
        <v>364</v>
      </c>
      <c r="D24" s="3" t="s">
        <v>365</v>
      </c>
      <c r="E24" s="3" t="s">
        <v>499</v>
      </c>
      <c r="F24" s="3" t="s">
        <v>416</v>
      </c>
      <c r="G24" s="3" t="s">
        <v>242</v>
      </c>
      <c r="H24" s="3" t="s">
        <v>242</v>
      </c>
      <c r="I24" s="3" t="s">
        <v>242</v>
      </c>
      <c r="J24" s="3" t="s">
        <v>270</v>
      </c>
      <c r="K24" s="3" t="s">
        <v>242</v>
      </c>
      <c r="L24" s="3" t="s">
        <v>242</v>
      </c>
      <c r="M24" s="3" t="s">
        <v>365</v>
      </c>
      <c r="N24" s="3" t="s">
        <v>364</v>
      </c>
      <c r="O24" s="3" t="s">
        <v>242</v>
      </c>
      <c r="P24" s="3" t="s">
        <v>242</v>
      </c>
      <c r="Q24" s="3" t="s">
        <v>242</v>
      </c>
      <c r="R24" s="3" t="s">
        <v>242</v>
      </c>
      <c r="T24" s="3" t="s">
        <v>242</v>
      </c>
      <c r="V24" s="3" t="s">
        <v>242</v>
      </c>
      <c r="AA24" s="3">
        <v>84.5</v>
      </c>
    </row>
    <row r="25">
      <c r="A25" s="3" t="s">
        <v>682</v>
      </c>
      <c r="B25" s="4" t="str">
        <f t="shared" si="2"/>
        <v>#N/A</v>
      </c>
      <c r="C25" s="3" t="s">
        <v>270</v>
      </c>
      <c r="D25" s="3" t="s">
        <v>270</v>
      </c>
      <c r="E25" s="3" t="s">
        <v>365</v>
      </c>
      <c r="F25" s="3" t="s">
        <v>365</v>
      </c>
      <c r="G25" s="3" t="s">
        <v>270</v>
      </c>
      <c r="H25" s="3" t="s">
        <v>242</v>
      </c>
      <c r="I25" s="3" t="s">
        <v>235</v>
      </c>
      <c r="J25" s="3" t="s">
        <v>235</v>
      </c>
      <c r="K25" s="3" t="s">
        <v>242</v>
      </c>
      <c r="L25" s="3" t="s">
        <v>242</v>
      </c>
      <c r="M25" s="3" t="s">
        <v>242</v>
      </c>
      <c r="N25" s="3" t="s">
        <v>270</v>
      </c>
      <c r="O25" s="3" t="s">
        <v>499</v>
      </c>
      <c r="P25" s="3" t="s">
        <v>242</v>
      </c>
      <c r="Q25" s="3" t="s">
        <v>365</v>
      </c>
      <c r="R25" s="3" t="s">
        <v>242</v>
      </c>
      <c r="T25" s="3" t="s">
        <v>242</v>
      </c>
      <c r="V25" s="3" t="s">
        <v>242</v>
      </c>
      <c r="AA25" s="3">
        <v>81.0</v>
      </c>
    </row>
    <row r="26">
      <c r="A26" s="3" t="s">
        <v>372</v>
      </c>
      <c r="B26" s="4" t="str">
        <f t="shared" si="2"/>
        <v>#N/A</v>
      </c>
      <c r="C26" s="3" t="s">
        <v>272</v>
      </c>
      <c r="D26" s="3" t="s">
        <v>235</v>
      </c>
      <c r="E26" s="3" t="s">
        <v>272</v>
      </c>
      <c r="F26" s="3" t="s">
        <v>272</v>
      </c>
      <c r="G26" s="3" t="s">
        <v>272</v>
      </c>
      <c r="H26" s="3" t="s">
        <v>272</v>
      </c>
      <c r="I26" s="3" t="s">
        <v>272</v>
      </c>
      <c r="J26" s="3" t="s">
        <v>272</v>
      </c>
      <c r="K26" s="3" t="s">
        <v>242</v>
      </c>
      <c r="L26" s="3" t="s">
        <v>242</v>
      </c>
      <c r="M26" s="3" t="s">
        <v>242</v>
      </c>
      <c r="N26" s="3" t="s">
        <v>242</v>
      </c>
      <c r="O26" s="3" t="s">
        <v>242</v>
      </c>
      <c r="P26" s="3" t="s">
        <v>242</v>
      </c>
      <c r="Q26" s="3" t="s">
        <v>242</v>
      </c>
      <c r="R26" s="3" t="s">
        <v>242</v>
      </c>
      <c r="T26" s="3" t="s">
        <v>242</v>
      </c>
      <c r="V26" s="3" t="s">
        <v>242</v>
      </c>
      <c r="AA26" s="3">
        <v>78.0</v>
      </c>
    </row>
    <row r="27">
      <c r="A27" s="3" t="s">
        <v>613</v>
      </c>
      <c r="B27" s="4" t="str">
        <f t="shared" si="2"/>
        <v>#N/A</v>
      </c>
      <c r="C27" s="3" t="s">
        <v>365</v>
      </c>
      <c r="D27" s="3" t="s">
        <v>364</v>
      </c>
      <c r="E27" s="3" t="s">
        <v>270</v>
      </c>
      <c r="F27" s="3" t="s">
        <v>364</v>
      </c>
      <c r="G27" s="3" t="s">
        <v>242</v>
      </c>
      <c r="H27" s="3" t="s">
        <v>242</v>
      </c>
      <c r="I27" s="3" t="s">
        <v>242</v>
      </c>
      <c r="J27" s="3" t="s">
        <v>365</v>
      </c>
      <c r="K27" s="3" t="s">
        <v>242</v>
      </c>
      <c r="L27" s="3" t="s">
        <v>242</v>
      </c>
      <c r="M27" s="3" t="s">
        <v>365</v>
      </c>
      <c r="N27" s="3" t="s">
        <v>365</v>
      </c>
      <c r="O27" s="3" t="s">
        <v>242</v>
      </c>
      <c r="P27" s="3" t="s">
        <v>242</v>
      </c>
      <c r="Q27" s="3" t="s">
        <v>242</v>
      </c>
      <c r="R27" s="3" t="s">
        <v>242</v>
      </c>
      <c r="T27" s="3" t="s">
        <v>242</v>
      </c>
      <c r="V27" s="3" t="s">
        <v>242</v>
      </c>
      <c r="AA27" s="3">
        <v>74.5</v>
      </c>
    </row>
    <row r="28">
      <c r="A28" s="3" t="s">
        <v>602</v>
      </c>
      <c r="B28" s="4" t="str">
        <f t="shared" si="2"/>
        <v>#N/A</v>
      </c>
      <c r="C28" s="3" t="s">
        <v>364</v>
      </c>
      <c r="D28" s="3" t="s">
        <v>365</v>
      </c>
      <c r="E28" s="3" t="s">
        <v>416</v>
      </c>
      <c r="F28" s="3" t="s">
        <v>242</v>
      </c>
      <c r="G28" s="3" t="s">
        <v>272</v>
      </c>
      <c r="H28" s="3" t="s">
        <v>364</v>
      </c>
      <c r="I28" s="3" t="s">
        <v>365</v>
      </c>
      <c r="J28" s="3" t="s">
        <v>365</v>
      </c>
      <c r="K28" s="3" t="s">
        <v>242</v>
      </c>
      <c r="L28" s="3" t="s">
        <v>242</v>
      </c>
      <c r="M28" s="3" t="s">
        <v>242</v>
      </c>
      <c r="N28" s="3" t="s">
        <v>499</v>
      </c>
      <c r="O28" s="3" t="s">
        <v>270</v>
      </c>
      <c r="P28" s="3" t="s">
        <v>242</v>
      </c>
      <c r="Q28" s="3" t="s">
        <v>242</v>
      </c>
      <c r="R28" s="3" t="s">
        <v>242</v>
      </c>
      <c r="T28" s="3" t="s">
        <v>242</v>
      </c>
      <c r="V28" s="3" t="s">
        <v>242</v>
      </c>
      <c r="AA28" s="3">
        <v>71.0</v>
      </c>
    </row>
    <row r="29">
      <c r="A29" s="3" t="s">
        <v>635</v>
      </c>
      <c r="B29" s="4" t="str">
        <f t="shared" si="2"/>
        <v>#N/A</v>
      </c>
      <c r="C29" s="3" t="s">
        <v>365</v>
      </c>
      <c r="D29" s="3" t="s">
        <v>365</v>
      </c>
      <c r="E29" s="3" t="s">
        <v>416</v>
      </c>
      <c r="F29" s="3" t="s">
        <v>364</v>
      </c>
      <c r="G29" s="3" t="s">
        <v>242</v>
      </c>
      <c r="H29" s="3" t="s">
        <v>242</v>
      </c>
      <c r="I29" s="3" t="s">
        <v>242</v>
      </c>
      <c r="J29" s="3" t="s">
        <v>270</v>
      </c>
      <c r="K29" s="3" t="s">
        <v>242</v>
      </c>
      <c r="L29" s="3" t="s">
        <v>242</v>
      </c>
      <c r="M29" s="3" t="s">
        <v>270</v>
      </c>
      <c r="N29" s="3" t="s">
        <v>365</v>
      </c>
      <c r="O29" s="3" t="s">
        <v>365</v>
      </c>
      <c r="P29" s="3" t="s">
        <v>242</v>
      </c>
      <c r="Q29" s="3" t="s">
        <v>242</v>
      </c>
      <c r="R29" s="3" t="s">
        <v>242</v>
      </c>
      <c r="T29" s="3" t="s">
        <v>242</v>
      </c>
      <c r="V29" s="3" t="s">
        <v>242</v>
      </c>
      <c r="AA29" s="3"/>
    </row>
    <row r="30">
      <c r="A30" s="3" t="s">
        <v>662</v>
      </c>
      <c r="B30" s="4" t="str">
        <f t="shared" si="2"/>
        <v>#N/A</v>
      </c>
      <c r="C30" s="3" t="s">
        <v>364</v>
      </c>
      <c r="D30" s="3" t="s">
        <v>365</v>
      </c>
      <c r="E30" s="3" t="s">
        <v>270</v>
      </c>
      <c r="F30" s="3" t="s">
        <v>416</v>
      </c>
      <c r="G30" s="3" t="s">
        <v>242</v>
      </c>
      <c r="H30" s="3" t="s">
        <v>242</v>
      </c>
      <c r="I30" s="3" t="s">
        <v>364</v>
      </c>
      <c r="J30" s="3" t="s">
        <v>242</v>
      </c>
      <c r="K30" s="3" t="s">
        <v>242</v>
      </c>
      <c r="L30" s="3" t="s">
        <v>242</v>
      </c>
      <c r="M30" s="3" t="s">
        <v>242</v>
      </c>
      <c r="N30" s="3" t="s">
        <v>270</v>
      </c>
      <c r="O30" s="3" t="s">
        <v>364</v>
      </c>
      <c r="P30" s="3" t="s">
        <v>242</v>
      </c>
      <c r="Q30" s="3" t="s">
        <v>242</v>
      </c>
      <c r="R30" s="3" t="s">
        <v>242</v>
      </c>
      <c r="T30" s="3" t="s">
        <v>242</v>
      </c>
      <c r="V30" s="3" t="s">
        <v>242</v>
      </c>
      <c r="AA30" s="3">
        <v>68.0</v>
      </c>
    </row>
    <row r="31">
      <c r="A31" s="3" t="s">
        <v>1172</v>
      </c>
      <c r="B31" s="4" t="str">
        <f t="shared" si="2"/>
        <v>#N/A</v>
      </c>
      <c r="C31" s="3" t="s">
        <v>233</v>
      </c>
      <c r="D31" s="3" t="s">
        <v>235</v>
      </c>
      <c r="E31" s="3" t="s">
        <v>233</v>
      </c>
      <c r="F31" s="3" t="s">
        <v>233</v>
      </c>
      <c r="G31" s="3" t="s">
        <v>242</v>
      </c>
      <c r="H31" s="3" t="s">
        <v>242</v>
      </c>
      <c r="I31" s="3" t="s">
        <v>235</v>
      </c>
      <c r="J31" s="3" t="s">
        <v>242</v>
      </c>
      <c r="K31" s="3" t="s">
        <v>242</v>
      </c>
      <c r="L31" s="3" t="s">
        <v>242</v>
      </c>
      <c r="M31" s="3" t="s">
        <v>242</v>
      </c>
      <c r="N31" s="3" t="s">
        <v>233</v>
      </c>
      <c r="O31" s="3" t="s">
        <v>233</v>
      </c>
      <c r="P31" s="3" t="s">
        <v>242</v>
      </c>
      <c r="Q31" s="3" t="s">
        <v>242</v>
      </c>
      <c r="R31" s="3" t="s">
        <v>242</v>
      </c>
      <c r="T31" s="3" t="s">
        <v>242</v>
      </c>
      <c r="V31" s="3" t="s">
        <v>242</v>
      </c>
      <c r="AA31" s="3"/>
    </row>
    <row r="32">
      <c r="A32" s="3" t="s">
        <v>1049</v>
      </c>
      <c r="B32" s="4" t="str">
        <f t="shared" si="2"/>
        <v>#N/A</v>
      </c>
      <c r="C32" s="3" t="s">
        <v>416</v>
      </c>
      <c r="D32" s="3" t="s">
        <v>416</v>
      </c>
      <c r="E32" s="3" t="s">
        <v>364</v>
      </c>
      <c r="F32" s="3" t="s">
        <v>499</v>
      </c>
      <c r="G32" s="3" t="s">
        <v>242</v>
      </c>
      <c r="H32" s="3" t="s">
        <v>242</v>
      </c>
      <c r="I32" s="3" t="s">
        <v>413</v>
      </c>
      <c r="J32" s="3" t="s">
        <v>1173</v>
      </c>
      <c r="K32" s="3" t="s">
        <v>242</v>
      </c>
      <c r="L32" s="3" t="s">
        <v>242</v>
      </c>
      <c r="M32" s="3" t="s">
        <v>365</v>
      </c>
      <c r="N32" s="3" t="s">
        <v>242</v>
      </c>
      <c r="O32" s="3" t="s">
        <v>270</v>
      </c>
      <c r="P32" s="3" t="s">
        <v>242</v>
      </c>
      <c r="Q32" s="3" t="s">
        <v>429</v>
      </c>
      <c r="R32" s="3" t="s">
        <v>242</v>
      </c>
      <c r="T32" s="3" t="s">
        <v>242</v>
      </c>
      <c r="V32" s="3" t="s">
        <v>242</v>
      </c>
      <c r="AA32" s="3"/>
    </row>
    <row r="33">
      <c r="A33" s="3" t="s">
        <v>774</v>
      </c>
      <c r="B33" s="4" t="str">
        <f t="shared" si="2"/>
        <v>#N/A</v>
      </c>
      <c r="C33" s="3" t="s">
        <v>364</v>
      </c>
      <c r="D33" s="3" t="s">
        <v>364</v>
      </c>
      <c r="E33" s="3" t="s">
        <v>365</v>
      </c>
      <c r="F33" s="3" t="s">
        <v>416</v>
      </c>
      <c r="G33" s="3" t="s">
        <v>242</v>
      </c>
      <c r="H33" s="3" t="s">
        <v>416</v>
      </c>
      <c r="I33" s="3" t="s">
        <v>364</v>
      </c>
      <c r="J33" s="3" t="s">
        <v>242</v>
      </c>
      <c r="K33" s="3" t="s">
        <v>242</v>
      </c>
      <c r="L33" s="3" t="s">
        <v>242</v>
      </c>
      <c r="M33" s="3" t="s">
        <v>364</v>
      </c>
      <c r="N33" s="3" t="s">
        <v>364</v>
      </c>
      <c r="O33" s="3" t="s">
        <v>242</v>
      </c>
      <c r="P33" s="3" t="s">
        <v>242</v>
      </c>
      <c r="Q33" s="3" t="s">
        <v>242</v>
      </c>
      <c r="R33" s="3" t="s">
        <v>242</v>
      </c>
      <c r="S33" s="3" t="s">
        <v>365</v>
      </c>
      <c r="T33" s="3" t="s">
        <v>242</v>
      </c>
      <c r="V33" s="3" t="s">
        <v>242</v>
      </c>
      <c r="AA33" s="3"/>
    </row>
    <row r="34">
      <c r="A34" s="3" t="s">
        <v>505</v>
      </c>
      <c r="B34" s="4" t="str">
        <f t="shared" si="2"/>
        <v>#N/A</v>
      </c>
      <c r="C34" s="3" t="s">
        <v>365</v>
      </c>
      <c r="D34" s="3" t="s">
        <v>365</v>
      </c>
      <c r="E34" s="3" t="s">
        <v>364</v>
      </c>
      <c r="F34" s="3" t="s">
        <v>365</v>
      </c>
      <c r="G34" s="3" t="s">
        <v>242</v>
      </c>
      <c r="H34" s="3" t="s">
        <v>242</v>
      </c>
      <c r="I34" s="3" t="s">
        <v>242</v>
      </c>
      <c r="J34" s="3" t="s">
        <v>364</v>
      </c>
      <c r="K34" s="3" t="s">
        <v>242</v>
      </c>
      <c r="L34" s="3" t="s">
        <v>242</v>
      </c>
      <c r="M34" s="3" t="s">
        <v>242</v>
      </c>
      <c r="N34" s="3" t="s">
        <v>365</v>
      </c>
      <c r="O34" s="3" t="s">
        <v>272</v>
      </c>
      <c r="P34" s="3" t="s">
        <v>242</v>
      </c>
      <c r="Q34" s="3" t="s">
        <v>242</v>
      </c>
      <c r="R34" s="3" t="s">
        <v>242</v>
      </c>
      <c r="T34" s="3" t="s">
        <v>242</v>
      </c>
      <c r="V34" s="3" t="s">
        <v>242</v>
      </c>
      <c r="AA34" s="3"/>
    </row>
    <row r="35">
      <c r="A35" s="3" t="s">
        <v>419</v>
      </c>
      <c r="B35" s="4" t="str">
        <f t="shared" si="2"/>
        <v>#N/A</v>
      </c>
      <c r="C35" s="3" t="s">
        <v>272</v>
      </c>
      <c r="D35" s="3" t="s">
        <v>272</v>
      </c>
      <c r="E35" s="3" t="s">
        <v>272</v>
      </c>
      <c r="F35" s="3" t="s">
        <v>272</v>
      </c>
      <c r="G35" s="3" t="s">
        <v>365</v>
      </c>
      <c r="H35" s="3" t="s">
        <v>242</v>
      </c>
      <c r="I35" s="3" t="s">
        <v>242</v>
      </c>
      <c r="J35" s="3" t="s">
        <v>272</v>
      </c>
      <c r="K35" s="3" t="s">
        <v>242</v>
      </c>
      <c r="L35" s="3" t="s">
        <v>242</v>
      </c>
      <c r="M35" s="3" t="s">
        <v>270</v>
      </c>
      <c r="N35" s="3" t="s">
        <v>364</v>
      </c>
      <c r="O35" s="3" t="s">
        <v>235</v>
      </c>
      <c r="P35" s="3" t="s">
        <v>242</v>
      </c>
      <c r="Q35" s="3" t="s">
        <v>242</v>
      </c>
      <c r="R35" s="3" t="s">
        <v>272</v>
      </c>
      <c r="T35" s="3" t="s">
        <v>242</v>
      </c>
      <c r="V35" s="3" t="s">
        <v>272</v>
      </c>
      <c r="AA35" s="3"/>
    </row>
    <row r="36">
      <c r="A36" s="3" t="s">
        <v>430</v>
      </c>
      <c r="B36" s="4" t="str">
        <f t="shared" si="2"/>
        <v>#N/A</v>
      </c>
      <c r="C36" s="3" t="s">
        <v>272</v>
      </c>
      <c r="D36" s="3" t="s">
        <v>270</v>
      </c>
      <c r="E36" s="3" t="s">
        <v>365</v>
      </c>
      <c r="F36" s="3" t="s">
        <v>272</v>
      </c>
      <c r="G36" s="3" t="s">
        <v>272</v>
      </c>
      <c r="H36" s="3" t="s">
        <v>270</v>
      </c>
      <c r="I36" s="3" t="s">
        <v>365</v>
      </c>
      <c r="J36" s="3" t="s">
        <v>242</v>
      </c>
      <c r="K36" s="3" t="s">
        <v>242</v>
      </c>
      <c r="L36" s="3" t="s">
        <v>242</v>
      </c>
      <c r="M36" s="3" t="s">
        <v>272</v>
      </c>
      <c r="N36" s="3" t="s">
        <v>270</v>
      </c>
      <c r="O36" s="3" t="s">
        <v>364</v>
      </c>
      <c r="P36" s="3" t="s">
        <v>242</v>
      </c>
      <c r="Q36" s="3" t="s">
        <v>242</v>
      </c>
      <c r="R36" s="3" t="s">
        <v>242</v>
      </c>
      <c r="T36" s="3" t="s">
        <v>235</v>
      </c>
      <c r="V36" s="3" t="s">
        <v>242</v>
      </c>
      <c r="AA36" s="3"/>
    </row>
    <row r="37">
      <c r="A37" s="3" t="s">
        <v>1059</v>
      </c>
      <c r="B37" s="4"/>
      <c r="C37" s="3" t="s">
        <v>499</v>
      </c>
      <c r="D37" s="3" t="s">
        <v>499</v>
      </c>
      <c r="E37" s="3" t="s">
        <v>416</v>
      </c>
      <c r="F37" s="3" t="s">
        <v>429</v>
      </c>
      <c r="G37" s="3" t="s">
        <v>242</v>
      </c>
      <c r="H37" s="3" t="s">
        <v>242</v>
      </c>
      <c r="I37" s="3" t="s">
        <v>242</v>
      </c>
      <c r="J37" s="3" t="s">
        <v>416</v>
      </c>
      <c r="K37" s="3" t="s">
        <v>242</v>
      </c>
      <c r="L37" s="3" t="s">
        <v>242</v>
      </c>
      <c r="M37" s="3" t="s">
        <v>242</v>
      </c>
      <c r="N37" s="3" t="s">
        <v>499</v>
      </c>
      <c r="O37" s="3" t="s">
        <v>429</v>
      </c>
      <c r="P37" s="3" t="s">
        <v>242</v>
      </c>
      <c r="Q37" s="3" t="s">
        <v>242</v>
      </c>
      <c r="R37" s="3" t="s">
        <v>242</v>
      </c>
      <c r="T37" s="3" t="s">
        <v>242</v>
      </c>
      <c r="V37" s="3" t="s">
        <v>242</v>
      </c>
      <c r="AA37" s="3"/>
    </row>
    <row r="38">
      <c r="A38" s="3" t="s">
        <v>432</v>
      </c>
      <c r="B38" s="10"/>
      <c r="C38" s="3" t="s">
        <v>365</v>
      </c>
      <c r="D38" s="3" t="s">
        <v>365</v>
      </c>
      <c r="E38" s="3" t="s">
        <v>272</v>
      </c>
      <c r="F38" s="3" t="s">
        <v>364</v>
      </c>
      <c r="G38" s="3" t="s">
        <v>242</v>
      </c>
      <c r="H38" s="3" t="s">
        <v>242</v>
      </c>
      <c r="I38" s="3" t="s">
        <v>364</v>
      </c>
      <c r="J38" s="3" t="s">
        <v>242</v>
      </c>
      <c r="K38" s="3" t="s">
        <v>242</v>
      </c>
      <c r="L38" s="3" t="s">
        <v>242</v>
      </c>
      <c r="M38" s="3" t="s">
        <v>242</v>
      </c>
      <c r="N38" s="3" t="s">
        <v>365</v>
      </c>
      <c r="O38" s="3" t="s">
        <v>270</v>
      </c>
      <c r="P38" s="3" t="s">
        <v>242</v>
      </c>
      <c r="Q38" s="3" t="s">
        <v>242</v>
      </c>
      <c r="R38" s="3" t="s">
        <v>242</v>
      </c>
      <c r="T38" s="3" t="s">
        <v>242</v>
      </c>
      <c r="V38" s="3" t="s">
        <v>242</v>
      </c>
      <c r="AA38" s="3"/>
    </row>
    <row r="39">
      <c r="A39" s="3" t="s">
        <v>636</v>
      </c>
      <c r="B39" s="10"/>
      <c r="C39" s="3" t="s">
        <v>365</v>
      </c>
      <c r="D39" s="3" t="s">
        <v>365</v>
      </c>
      <c r="E39" s="3" t="s">
        <v>272</v>
      </c>
      <c r="F39" s="3" t="s">
        <v>242</v>
      </c>
      <c r="G39" s="3" t="s">
        <v>242</v>
      </c>
      <c r="H39" s="3" t="s">
        <v>272</v>
      </c>
      <c r="I39" s="3" t="s">
        <v>242</v>
      </c>
      <c r="J39" s="3" t="s">
        <v>242</v>
      </c>
      <c r="K39" s="3" t="s">
        <v>242</v>
      </c>
      <c r="L39" s="3" t="s">
        <v>242</v>
      </c>
      <c r="M39" s="3" t="s">
        <v>242</v>
      </c>
      <c r="N39" s="3" t="s">
        <v>235</v>
      </c>
      <c r="O39" s="3" t="s">
        <v>499</v>
      </c>
      <c r="P39" s="3" t="s">
        <v>242</v>
      </c>
      <c r="Q39" s="3" t="s">
        <v>242</v>
      </c>
      <c r="R39" s="3" t="s">
        <v>242</v>
      </c>
      <c r="T39" s="3" t="s">
        <v>242</v>
      </c>
      <c r="V39" s="3" t="s">
        <v>242</v>
      </c>
      <c r="AA39" s="3"/>
    </row>
    <row r="40">
      <c r="A40" s="3" t="s">
        <v>687</v>
      </c>
      <c r="B40" s="10"/>
      <c r="C40" s="3" t="s">
        <v>365</v>
      </c>
      <c r="D40" s="3" t="s">
        <v>365</v>
      </c>
      <c r="E40" s="3" t="s">
        <v>364</v>
      </c>
      <c r="F40" s="3" t="s">
        <v>365</v>
      </c>
      <c r="G40" s="3" t="s">
        <v>242</v>
      </c>
      <c r="H40" s="3" t="s">
        <v>365</v>
      </c>
      <c r="I40" s="3" t="s">
        <v>364</v>
      </c>
      <c r="J40" s="3" t="s">
        <v>365</v>
      </c>
      <c r="K40" s="3" t="s">
        <v>242</v>
      </c>
      <c r="L40" s="3" t="s">
        <v>242</v>
      </c>
      <c r="M40" s="3" t="s">
        <v>242</v>
      </c>
      <c r="N40" s="3" t="s">
        <v>242</v>
      </c>
      <c r="O40" s="3" t="s">
        <v>272</v>
      </c>
      <c r="P40" s="3" t="s">
        <v>242</v>
      </c>
      <c r="Q40" s="3" t="s">
        <v>242</v>
      </c>
      <c r="R40" s="3" t="s">
        <v>242</v>
      </c>
      <c r="S40" s="3" t="s">
        <v>364</v>
      </c>
      <c r="T40" s="3" t="s">
        <v>242</v>
      </c>
      <c r="V40" s="3" t="s">
        <v>242</v>
      </c>
      <c r="AA40" s="3"/>
    </row>
    <row r="41">
      <c r="A41" s="3" t="s">
        <v>415</v>
      </c>
      <c r="B41" s="10"/>
      <c r="C41" s="3" t="s">
        <v>270</v>
      </c>
      <c r="D41" s="3" t="s">
        <v>270</v>
      </c>
      <c r="E41" s="3" t="s">
        <v>365</v>
      </c>
      <c r="F41" s="3" t="s">
        <v>272</v>
      </c>
      <c r="G41" s="3" t="s">
        <v>242</v>
      </c>
      <c r="H41" s="3" t="s">
        <v>242</v>
      </c>
      <c r="I41" s="3" t="s">
        <v>242</v>
      </c>
      <c r="J41" s="3" t="s">
        <v>270</v>
      </c>
      <c r="K41" s="3" t="s">
        <v>242</v>
      </c>
      <c r="L41" s="3" t="s">
        <v>242</v>
      </c>
      <c r="M41" s="3" t="s">
        <v>242</v>
      </c>
      <c r="N41" s="3" t="s">
        <v>272</v>
      </c>
      <c r="O41" s="3" t="s">
        <v>235</v>
      </c>
      <c r="P41" s="3" t="s">
        <v>242</v>
      </c>
      <c r="Q41" s="3" t="s">
        <v>242</v>
      </c>
      <c r="R41" s="3" t="s">
        <v>242</v>
      </c>
      <c r="T41" s="3" t="s">
        <v>242</v>
      </c>
      <c r="V41" s="3" t="s">
        <v>242</v>
      </c>
      <c r="AA41" s="3"/>
    </row>
    <row r="42">
      <c r="A42" s="3" t="s">
        <v>639</v>
      </c>
      <c r="B42" s="10"/>
      <c r="C42" s="3" t="s">
        <v>416</v>
      </c>
      <c r="D42" s="3" t="s">
        <v>416</v>
      </c>
      <c r="E42" s="3" t="s">
        <v>364</v>
      </c>
      <c r="F42" s="3" t="s">
        <v>416</v>
      </c>
      <c r="G42" s="3" t="s">
        <v>242</v>
      </c>
      <c r="H42" s="3" t="s">
        <v>242</v>
      </c>
      <c r="I42" s="3" t="s">
        <v>499</v>
      </c>
      <c r="J42" s="3" t="s">
        <v>365</v>
      </c>
      <c r="K42" s="3" t="s">
        <v>242</v>
      </c>
      <c r="L42" s="3" t="s">
        <v>242</v>
      </c>
      <c r="M42" s="3" t="s">
        <v>242</v>
      </c>
      <c r="N42" s="3" t="s">
        <v>416</v>
      </c>
      <c r="O42" s="3" t="s">
        <v>364</v>
      </c>
      <c r="P42" s="3" t="s">
        <v>242</v>
      </c>
      <c r="Q42" s="3" t="s">
        <v>242</v>
      </c>
      <c r="R42" s="3" t="s">
        <v>242</v>
      </c>
      <c r="T42" s="3" t="s">
        <v>242</v>
      </c>
      <c r="V42" s="3" t="s">
        <v>242</v>
      </c>
      <c r="AA42" s="3"/>
    </row>
    <row r="43">
      <c r="A43" s="3" t="s">
        <v>1114</v>
      </c>
      <c r="B43" s="10"/>
      <c r="C43" s="3" t="s">
        <v>429</v>
      </c>
      <c r="H43" s="3" t="s">
        <v>242</v>
      </c>
      <c r="J43" s="3" t="s">
        <v>429</v>
      </c>
      <c r="T43" s="3" t="s">
        <v>242</v>
      </c>
      <c r="V43" s="3" t="s">
        <v>242</v>
      </c>
    </row>
    <row r="44">
      <c r="A44" s="3" t="s">
        <v>1055</v>
      </c>
      <c r="B44" s="10"/>
      <c r="C44" s="3" t="s">
        <v>416</v>
      </c>
      <c r="H44" s="3" t="s">
        <v>242</v>
      </c>
      <c r="J44" s="3" t="s">
        <v>737</v>
      </c>
      <c r="T44" s="3" t="s">
        <v>242</v>
      </c>
    </row>
    <row r="45">
      <c r="A45" s="3" t="s">
        <v>369</v>
      </c>
      <c r="B45" s="10"/>
      <c r="C45" s="3" t="s">
        <v>272</v>
      </c>
      <c r="H45" s="3" t="s">
        <v>242</v>
      </c>
      <c r="J45" s="3" t="s">
        <v>235</v>
      </c>
      <c r="T45" s="3" t="s">
        <v>242</v>
      </c>
    </row>
    <row r="46">
      <c r="A46" s="3" t="s">
        <v>641</v>
      </c>
      <c r="B46" s="10"/>
      <c r="C46" s="3" t="s">
        <v>364</v>
      </c>
      <c r="H46" s="3" t="s">
        <v>242</v>
      </c>
      <c r="J46" s="3" t="s">
        <v>365</v>
      </c>
      <c r="T46" s="3" t="s">
        <v>364</v>
      </c>
      <c r="V46" s="3" t="s">
        <v>242</v>
      </c>
    </row>
    <row r="47">
      <c r="A47" s="3" t="s">
        <v>1112</v>
      </c>
      <c r="B47" s="10"/>
      <c r="C47" s="3" t="s">
        <v>499</v>
      </c>
      <c r="H47" s="3" t="s">
        <v>242</v>
      </c>
      <c r="J47" s="3" t="s">
        <v>242</v>
      </c>
      <c r="T47" s="3" t="s">
        <v>242</v>
      </c>
      <c r="U47" s="3"/>
      <c r="V47" s="3" t="s">
        <v>242</v>
      </c>
      <c r="W47" s="3"/>
    </row>
    <row r="48">
      <c r="A48" s="1" t="s">
        <v>1057</v>
      </c>
      <c r="B48" s="10"/>
      <c r="C48" s="3" t="s">
        <v>499</v>
      </c>
      <c r="H48" s="1" t="s">
        <v>242</v>
      </c>
      <c r="J48" s="1" t="s">
        <v>242</v>
      </c>
      <c r="T48" s="3" t="s">
        <v>242</v>
      </c>
      <c r="U48" s="3"/>
      <c r="V48" s="3" t="s">
        <v>242</v>
      </c>
      <c r="W48" s="3"/>
    </row>
    <row r="49">
      <c r="A49" s="3" t="s">
        <v>501</v>
      </c>
      <c r="B49" s="10"/>
      <c r="C49" s="3" t="s">
        <v>270</v>
      </c>
      <c r="H49" s="1" t="s">
        <v>242</v>
      </c>
      <c r="J49" s="1" t="s">
        <v>365</v>
      </c>
      <c r="T49" s="1" t="s">
        <v>242</v>
      </c>
      <c r="U49" s="1"/>
      <c r="V49" s="1" t="s">
        <v>242</v>
      </c>
      <c r="W49" s="1"/>
    </row>
    <row r="50">
      <c r="A50" s="3" t="s">
        <v>784</v>
      </c>
      <c r="B50" s="10"/>
      <c r="C50" s="3" t="s">
        <v>364</v>
      </c>
      <c r="H50" s="3" t="s">
        <v>242</v>
      </c>
      <c r="J50" s="3" t="s">
        <v>242</v>
      </c>
      <c r="T50" s="3" t="s">
        <v>242</v>
      </c>
      <c r="V50" s="3" t="s">
        <v>242</v>
      </c>
    </row>
    <row r="51">
      <c r="A51" s="3" t="s">
        <v>196</v>
      </c>
      <c r="B51" s="10"/>
      <c r="C51" s="3" t="s">
        <v>364</v>
      </c>
      <c r="H51" s="3" t="s">
        <v>242</v>
      </c>
      <c r="J51" s="3" t="s">
        <v>242</v>
      </c>
      <c r="T51" s="3" t="s">
        <v>242</v>
      </c>
      <c r="U51" s="3" t="s">
        <v>416</v>
      </c>
      <c r="V51" s="3" t="s">
        <v>242</v>
      </c>
      <c r="W51" s="3"/>
    </row>
    <row r="52">
      <c r="A52" s="1" t="s">
        <v>383</v>
      </c>
      <c r="B52" s="10"/>
      <c r="C52" s="1" t="s">
        <v>235</v>
      </c>
      <c r="H52" s="1" t="s">
        <v>242</v>
      </c>
      <c r="J52" s="1" t="s">
        <v>242</v>
      </c>
      <c r="T52" s="1" t="s">
        <v>242</v>
      </c>
      <c r="U52" s="1" t="s">
        <v>242</v>
      </c>
      <c r="V52" s="1" t="s">
        <v>242</v>
      </c>
      <c r="W52" s="1"/>
    </row>
    <row r="53">
      <c r="A53" s="1" t="s">
        <v>1176</v>
      </c>
      <c r="B53" s="10"/>
      <c r="C53" s="1" t="s">
        <v>365</v>
      </c>
      <c r="H53" s="1" t="s">
        <v>242</v>
      </c>
      <c r="J53" s="1" t="s">
        <v>365</v>
      </c>
      <c r="T53" s="1" t="s">
        <v>242</v>
      </c>
      <c r="V53" s="1" t="s">
        <v>242</v>
      </c>
    </row>
    <row r="54">
      <c r="A54" s="1" t="s">
        <v>323</v>
      </c>
      <c r="B54" s="10"/>
      <c r="C54" s="1"/>
      <c r="H54" s="1" t="s">
        <v>242</v>
      </c>
      <c r="J54" s="1" t="s">
        <v>242</v>
      </c>
      <c r="T54" s="1" t="s">
        <v>242</v>
      </c>
      <c r="U54" s="3" t="s">
        <v>242</v>
      </c>
      <c r="V54" s="1" t="s">
        <v>242</v>
      </c>
      <c r="W54" s="3"/>
    </row>
    <row r="55">
      <c r="A55" s="1" t="s">
        <v>686</v>
      </c>
      <c r="B55" s="10"/>
      <c r="C55" s="1"/>
      <c r="H55" s="1" t="s">
        <v>242</v>
      </c>
      <c r="J55" s="1" t="s">
        <v>242</v>
      </c>
      <c r="T55" s="1"/>
      <c r="U55" s="3" t="s">
        <v>242</v>
      </c>
      <c r="V55" s="1" t="s">
        <v>242</v>
      </c>
      <c r="W55" s="3"/>
    </row>
    <row r="56">
      <c r="A56" s="1" t="s">
        <v>745</v>
      </c>
      <c r="B56" s="47" t="str">
        <f>AVERAGE(B11:B36)</f>
        <v>#N/A</v>
      </c>
      <c r="C56" s="47" t="str">
        <f t="array" ref="C56">((_xlfn.XLOOKUP(C27,$T$2:$T$16,$Y$2:$Y$16))+_xlfn.XLOOKUP(C26,$T$2:$T$16,$Y$2:$Y$16)+_xlfn.XLOOKUP(C25,$T$2:$T$16,$Y$2:$Y$16)+_xlfn.XLOOKUP(C24,$T$2:$T$16,$Y$2:$Y$16)+_xlfn.XLOOKUP(C23,$T$2:$T$16,$Y$2:$Y$16)+_xlfn.XLOOKUP(C22,$T$2:$T$16,$Y$2:$Y$16)+_xlfn.XLOOKUP(C21,$T$2:$T$16,$Y$2:$Y$16)+_xlfn.XLOOKUP(C20,$T$2:$T$16,$Y$2:$Y$16)+_xlfn.XLOOKUP(C19,$T$2:$T$16,$Y$2:$Y$16)+_xlfn.XLOOKUP(C18,$T$2:$T$16,$Y$2:$Y$16)+_xlfn.XLOOKUP(C17,$T$2:$T$16,$Y$2:$Y$16)+_xlfn.XLOOKUP(C16,$T$2:$T$16,$Y$2:$Y$16)+_xlfn.XLOOKUP(C15,$T$2:$T$16,$Y$2:$Y$16)+_xlfn.XLOOKUP(C14,$T$2:$T$16,$Y$2:$Y$16)+_xlfn.XLOOKUP(C13,$T$2:$T$16,$Y$2:$Y$16)+_xlfn.XLOOKUP(C12,$T$2:$T$16,$Y$2:$Y$16)+_xlfn.XLOOKUP(C11,$T$2:$T$16,$Y$2:$Y$16)+_xlfn.XLOOKUP(C10,$T$2:$T$16,$Y$2:$Y$16)+_xlfn.XLOOKUP(C9,$T$2:$T$16,$Y$2:$Y$16)+_xlfn.XLOOKUP(C8,$T$2:$T$16,$Y$2:$Y$16)+_xlfn.XLOOKUP(C7,$T$2:$T$16,$Y$2:$Y$16)+_xlfn.XLOOKUP(C6,$T$2:$T$16,$Y$2:$Y$16)+_xlfn.XLOOKUP(C5,$T$2:$T$16,$Y$2:$Y$16)+_xlfn.XLOOKUP(C4,$T$2:$T$16,$Y$2:$Y$16)+_xlfn.XLOOKUP(C3,$T$2:$T$16,$Y$2:$Y$16)+_xlfn.XLOOKUP(C2,$T$2:$T$16,$Y$2:$Y$16))/COUNTIF(C2:C27,"&lt;&gt;N/A")</f>
        <v>#N/A</v>
      </c>
      <c r="H56" s="1" t="s">
        <v>242</v>
      </c>
      <c r="J56" s="1" t="s">
        <v>242</v>
      </c>
      <c r="V56" s="1" t="s">
        <v>242</v>
      </c>
    </row>
    <row r="57">
      <c r="A57" s="1" t="s">
        <v>1121</v>
      </c>
      <c r="B57" s="30">
        <f>COUNTIF(B11:B36,"&lt;&gt;N/A")</f>
        <v>26</v>
      </c>
      <c r="C57" s="30">
        <f>COUNTIF(C2:C27,"&lt;&gt;N/A")</f>
        <v>26</v>
      </c>
      <c r="H57" s="1" t="s">
        <v>242</v>
      </c>
      <c r="J57" s="1" t="s">
        <v>242</v>
      </c>
      <c r="V57" s="1" t="s">
        <v>242</v>
      </c>
    </row>
    <row r="58">
      <c r="A58" s="3" t="s">
        <v>411</v>
      </c>
      <c r="B58" s="10"/>
      <c r="H58" s="1" t="s">
        <v>242</v>
      </c>
      <c r="J58" s="1" t="s">
        <v>242</v>
      </c>
      <c r="V58" s="1" t="s">
        <v>242</v>
      </c>
      <c r="W58" s="3" t="s">
        <v>364</v>
      </c>
    </row>
    <row r="59">
      <c r="A59" s="1" t="s">
        <v>812</v>
      </c>
      <c r="B59" s="10"/>
      <c r="H59" s="1" t="s">
        <v>242</v>
      </c>
      <c r="J59" s="1" t="s">
        <v>242</v>
      </c>
      <c r="U59" s="3" t="s">
        <v>242</v>
      </c>
      <c r="V59" s="1" t="s">
        <v>242</v>
      </c>
      <c r="W59" s="3" t="s">
        <v>242</v>
      </c>
    </row>
    <row r="60">
      <c r="A60" s="1" t="s">
        <v>557</v>
      </c>
      <c r="B60" s="10"/>
      <c r="H60" s="1" t="s">
        <v>365</v>
      </c>
      <c r="J60" s="1" t="s">
        <v>270</v>
      </c>
      <c r="V60" s="1" t="s">
        <v>242</v>
      </c>
    </row>
    <row r="61">
      <c r="A61" s="1" t="s">
        <v>1053</v>
      </c>
      <c r="B61" s="10"/>
      <c r="H61" s="1"/>
      <c r="J61" s="1" t="s">
        <v>242</v>
      </c>
      <c r="V61" s="1" t="s">
        <v>242</v>
      </c>
    </row>
    <row r="62">
      <c r="A62" s="1" t="s">
        <v>813</v>
      </c>
      <c r="B62" s="10"/>
      <c r="H62" s="1"/>
      <c r="J62" s="1" t="s">
        <v>242</v>
      </c>
      <c r="U62" s="3" t="s">
        <v>242</v>
      </c>
      <c r="V62" s="1" t="s">
        <v>242</v>
      </c>
      <c r="W62" s="3" t="s">
        <v>242</v>
      </c>
    </row>
    <row r="63">
      <c r="A63" s="3" t="s">
        <v>1131</v>
      </c>
      <c r="B63" s="10"/>
      <c r="H63" s="47" t="str">
        <f t="array" ref="H63">((_xlfn.XLOOKUP(H27,Seen!$B$142:$B$156,Seen!$E$142:$E$156))+_xlfn.XLOOKUP(H26,Seen!$B$142:$B$156,Seen!$E$142:$E$156)+_xlfn.XLOOKUP(H25,Seen!$B$142:$B$156,Seen!$E$142:$E$156)+_xlfn.XLOOKUP(H24,Seen!$B$142:$B$156,Seen!$E$142:$E$156)+_xlfn.XLOOKUP(H23,Seen!$B$142:$B$156,Seen!$E$142:$E$156)+_xlfn.XLOOKUP(H22,Seen!$B$142:$B$156,Seen!$E$142:$E$156)+_xlfn.XLOOKUP(H21,Seen!$B$142:$B$156,Seen!$E$142:$E$156)+_xlfn.XLOOKUP(H20,Seen!$B$142:$B$156,Seen!$E$142:$E$156)+_xlfn.XLOOKUP(H19,Seen!$B$142:$B$156,Seen!$E$142:$E$156)+_xlfn.XLOOKUP(H18,Seen!$B$142:$B$156,Seen!$E$142:$E$156)+_xlfn.XLOOKUP(H17,Seen!$B$142:$B$156,Seen!$E$142:$E$156)+_xlfn.XLOOKUP(H16,Seen!$B$142:$B$156,Seen!$E$142:$E$156)+_xlfn.XLOOKUP(H15,Seen!$B$142:$B$156,Seen!$E$142:$E$156)+_xlfn.XLOOKUP(H14,Seen!$B$142:$B$156,Seen!$E$142:$E$156)+_xlfn.XLOOKUP(H13,Seen!$B$142:$B$156,Seen!$E$142:$E$156)+_xlfn.XLOOKUP(H12,Seen!$B$142:$B$156,Seen!$E$142:$E$156)+_xlfn.XLOOKUP(H11,Seen!$B$142:$B$156,Seen!$E$142:$E$156)+_xlfn.XLOOKUP(H10,Seen!$B$142:$B$156,Seen!$E$142:$E$156)+_xlfn.XLOOKUP(H9,Seen!$B$142:$B$156,Seen!$E$142:$E$156)+_xlfn.XLOOKUP(H8,Seen!$B$142:$B$156,Seen!$E$142:$E$156)+_xlfn.XLOOKUP(H7,Seen!$B$142:$B$156,Seen!$E$142:$E$156)+_xlfn.XLOOKUP(H6,Seen!$B$142:$B$156,Seen!$E$142:$E$156)+_xlfn.XLOOKUP(H5,Seen!$B$142:$B$156,Seen!$E$142:$E$156)+_xlfn.XLOOKUP(H4,Seen!$B$142:$B$156,Seen!$E$142:$E$156)+_xlfn.XLOOKUP(H3,Seen!$B$142:$B$156,Seen!$E$142:$E$156)+_xlfn.XLOOKUP(H2,Seen!$B$142:$B$156,Seen!$E$142:$E$156))/COUNTIF(H2:H27,"&lt;&gt;N/A")</f>
        <v>#N/A</v>
      </c>
      <c r="J63" s="1" t="s">
        <v>242</v>
      </c>
      <c r="V63" s="1"/>
      <c r="W63" s="3" t="s">
        <v>242</v>
      </c>
    </row>
    <row r="64">
      <c r="A64" s="1" t="s">
        <v>1113</v>
      </c>
      <c r="B64" s="10"/>
      <c r="H64" s="30">
        <f>COUNTIF(H2:H27,"&lt;&gt;N/A")</f>
        <v>10</v>
      </c>
      <c r="J64" s="1" t="s">
        <v>242</v>
      </c>
      <c r="V64" s="47" t="str">
        <f t="array" ref="V64">((_xlfn.XLOOKUP(V27,Seen!$B$142:$B$156,Seen!$E$142:$E$156))+_xlfn.XLOOKUP(V26,Seen!$B$142:$B$156,Seen!$E$142:$E$156)+_xlfn.XLOOKUP(V25,Seen!$B$142:$B$156,Seen!$E$142:$E$156)+_xlfn.XLOOKUP(V24,Seen!$B$142:$B$156,Seen!$E$142:$E$156)+_xlfn.XLOOKUP(V23,Seen!$B$142:$B$156,Seen!$E$142:$E$156)+_xlfn.XLOOKUP(V22,Seen!$B$142:$B$156,Seen!$E$142:$E$156)+_xlfn.XLOOKUP(V21,Seen!$B$142:$B$156,Seen!$E$142:$E$156)+_xlfn.XLOOKUP(V20,Seen!$B$142:$B$156,Seen!$E$142:$E$156)+_xlfn.XLOOKUP(V19,Seen!$B$142:$B$156,Seen!$E$142:$E$156)+_xlfn.XLOOKUP(V18,Seen!$B$142:$B$156,Seen!$E$142:$E$156)+_xlfn.XLOOKUP(V17,Seen!$B$142:$B$156,Seen!$E$142:$E$156)+_xlfn.XLOOKUP(V16,Seen!$B$142:$B$156,Seen!$E$142:$E$156)+_xlfn.XLOOKUP(V15,Seen!$B$142:$B$156,Seen!$E$142:$E$156)+_xlfn.XLOOKUP(V14,Seen!$B$142:$B$156,Seen!$E$142:$E$156)+_xlfn.XLOOKUP(V13,Seen!$B$142:$B$156,Seen!$E$142:$E$156)+_xlfn.XLOOKUP(V12,Seen!$B$142:$B$156,Seen!$E$142:$E$156)+_xlfn.XLOOKUP(V11,Seen!$B$142:$B$156,Seen!$E$142:$E$156)+_xlfn.XLOOKUP(V10,Seen!$B$142:$B$156,Seen!$E$142:$E$156)+_xlfn.XLOOKUP(V9,Seen!$B$142:$B$156,Seen!$E$142:$E$156)+_xlfn.XLOOKUP(V8,Seen!$B$142:$B$156,Seen!$E$142:$E$156)+_xlfn.XLOOKUP(V7,Seen!$B$142:$B$156,Seen!$E$142:$E$156)+_xlfn.XLOOKUP(V6,Seen!$B$142:$B$156,Seen!$E$142:$E$156)+_xlfn.XLOOKUP(V5,Seen!$B$142:$B$156,Seen!$E$142:$E$156)+_xlfn.XLOOKUP(V4,Seen!$B$142:$B$156,Seen!$E$142:$E$156)+_xlfn.XLOOKUP(V3,Seen!$B$142:$B$156,Seen!$E$142:$E$156)+_xlfn.XLOOKUP(V2,Seen!$B$142:$B$156,Seen!$E$142:$E$156))/COUNTIF(V2:V27,"&lt;&gt;N/A")</f>
        <v>#N/A</v>
      </c>
    </row>
    <row r="65">
      <c r="A65" s="1" t="s">
        <v>455</v>
      </c>
      <c r="B65" s="10"/>
      <c r="J65" s="1" t="s">
        <v>242</v>
      </c>
      <c r="V65" s="30">
        <f>COUNTIF(V2:V27,"&lt;&gt;N/A")</f>
        <v>11</v>
      </c>
    </row>
    <row r="66">
      <c r="A66" s="1" t="s">
        <v>493</v>
      </c>
      <c r="B66" s="10"/>
      <c r="J66" s="1" t="s">
        <v>242</v>
      </c>
    </row>
    <row r="67">
      <c r="A67" s="1" t="s">
        <v>409</v>
      </c>
      <c r="B67" s="10"/>
      <c r="J67" s="1"/>
    </row>
    <row r="68">
      <c r="A68" s="3" t="s">
        <v>1078</v>
      </c>
      <c r="B68" s="10"/>
      <c r="J68" s="3" t="s">
        <v>364</v>
      </c>
    </row>
    <row r="69">
      <c r="A69" s="3" t="s">
        <v>497</v>
      </c>
      <c r="B69" s="10"/>
      <c r="J69" s="3" t="s">
        <v>270</v>
      </c>
    </row>
    <row r="70">
      <c r="A70" s="3" t="s">
        <v>421</v>
      </c>
      <c r="B70" s="10"/>
      <c r="J70" s="3" t="s">
        <v>242</v>
      </c>
    </row>
    <row r="71">
      <c r="A71" s="3" t="s">
        <v>431</v>
      </c>
      <c r="B71" s="10"/>
      <c r="J71" s="3" t="s">
        <v>242</v>
      </c>
    </row>
    <row r="72">
      <c r="A72" s="3" t="s">
        <v>588</v>
      </c>
      <c r="B72" s="10"/>
      <c r="J72" s="3" t="s">
        <v>416</v>
      </c>
    </row>
    <row r="73">
      <c r="A73" s="3" t="s">
        <v>637</v>
      </c>
      <c r="B73" s="10"/>
      <c r="J73" s="3" t="s">
        <v>242</v>
      </c>
    </row>
    <row r="74">
      <c r="A74" s="3" t="s">
        <v>762</v>
      </c>
      <c r="B74" s="10"/>
      <c r="J74" s="3" t="s">
        <v>364</v>
      </c>
    </row>
    <row r="75">
      <c r="A75" s="3" t="s">
        <v>728</v>
      </c>
      <c r="B75" s="10"/>
      <c r="J75" s="3" t="s">
        <v>242</v>
      </c>
    </row>
    <row r="76">
      <c r="A76" s="3" t="s">
        <v>711</v>
      </c>
      <c r="B76" s="10"/>
      <c r="J76" s="3" t="s">
        <v>365</v>
      </c>
    </row>
    <row r="77">
      <c r="A77" s="3" t="s">
        <v>818</v>
      </c>
      <c r="B77" s="10"/>
      <c r="J77" s="3" t="s">
        <v>242</v>
      </c>
    </row>
    <row r="78">
      <c r="A78" s="3" t="s">
        <v>695</v>
      </c>
      <c r="B78" s="10"/>
      <c r="J78" s="3" t="s">
        <v>242</v>
      </c>
    </row>
    <row r="79">
      <c r="A79" s="3" t="s">
        <v>417</v>
      </c>
      <c r="B79" s="10"/>
      <c r="J79" s="3" t="s">
        <v>235</v>
      </c>
    </row>
    <row r="80">
      <c r="A80" s="1" t="s">
        <v>1056</v>
      </c>
      <c r="B80" s="10"/>
      <c r="J80" s="1" t="s">
        <v>408</v>
      </c>
    </row>
    <row r="81">
      <c r="A81" s="3" t="s">
        <v>410</v>
      </c>
      <c r="B81" s="10"/>
      <c r="J81" s="3" t="s">
        <v>242</v>
      </c>
    </row>
    <row r="82">
      <c r="A82" s="3" t="s">
        <v>558</v>
      </c>
      <c r="B82" s="10"/>
      <c r="J82" s="1" t="s">
        <v>272</v>
      </c>
    </row>
    <row r="83">
      <c r="A83" s="3" t="s">
        <v>401</v>
      </c>
      <c r="B83" s="10"/>
      <c r="J83" s="1" t="s">
        <v>272</v>
      </c>
    </row>
    <row r="84">
      <c r="A84" s="3" t="s">
        <v>502</v>
      </c>
      <c r="B84" s="10"/>
      <c r="J84" s="1" t="s">
        <v>242</v>
      </c>
    </row>
    <row r="85">
      <c r="A85" s="1" t="s">
        <v>1058</v>
      </c>
      <c r="B85" s="10"/>
      <c r="J85" s="1" t="s">
        <v>242</v>
      </c>
    </row>
    <row r="86">
      <c r="A86" s="3" t="s">
        <v>466</v>
      </c>
      <c r="B86" s="10"/>
      <c r="J86" s="3" t="s">
        <v>270</v>
      </c>
    </row>
    <row r="87">
      <c r="A87" s="3" t="s">
        <v>504</v>
      </c>
      <c r="B87" s="10"/>
      <c r="J87" s="3" t="s">
        <v>272</v>
      </c>
    </row>
    <row r="88">
      <c r="A88" s="1" t="s">
        <v>361</v>
      </c>
      <c r="B88" s="10"/>
      <c r="J88" s="1" t="s">
        <v>235</v>
      </c>
    </row>
    <row r="89">
      <c r="A89" s="3" t="s">
        <v>390</v>
      </c>
      <c r="B89" s="10"/>
      <c r="J89" s="1" t="s">
        <v>242</v>
      </c>
    </row>
    <row r="90">
      <c r="A90" s="3" t="s">
        <v>554</v>
      </c>
      <c r="B90" s="10"/>
    </row>
    <row r="91">
      <c r="A91" s="1" t="s">
        <v>425</v>
      </c>
      <c r="B91" s="10"/>
      <c r="J91" s="47" t="str">
        <f t="array" ref="J91">((_xlfn.XLOOKUP(J27,Seen!$B$142:$B$156,Seen!$E$142:$E$156))+_xlfn.XLOOKUP(J26,Seen!$B$142:$B$156,Seen!$E$142:$E$156)+_xlfn.XLOOKUP(J25,Seen!$B$142:$B$156,Seen!$E$142:$E$156)+_xlfn.XLOOKUP(J24,Seen!$B$142:$B$156,Seen!$E$142:$E$156)+_xlfn.XLOOKUP(J23,Seen!$B$142:$B$156,Seen!$E$142:$E$156)+_xlfn.XLOOKUP(J22,Seen!$B$142:$B$156,Seen!$E$142:$E$156)+_xlfn.XLOOKUP(J21,Seen!$B$142:$B$156,Seen!$E$142:$E$156)+_xlfn.XLOOKUP(J20,Seen!$B$142:$B$156,Seen!$E$142:$E$156)+_xlfn.XLOOKUP(J19,Seen!$B$142:$B$156,Seen!$E$142:$E$156)+_xlfn.XLOOKUP(J18,Seen!$B$142:$B$156,Seen!$E$142:$E$156)+_xlfn.XLOOKUP(J17,Seen!$B$142:$B$156,Seen!$E$142:$E$156)+_xlfn.XLOOKUP(J16,Seen!$B$142:$B$156,Seen!$E$142:$E$156)+_xlfn.XLOOKUP(J15,Seen!$B$142:$B$156,Seen!$E$142:$E$156)+_xlfn.XLOOKUP(J14,Seen!$B$142:$B$156,Seen!$E$142:$E$156)+_xlfn.XLOOKUP(J13,Seen!$B$142:$B$156,Seen!$E$142:$E$156)+_xlfn.XLOOKUP(J12,Seen!$B$142:$B$156,Seen!$E$142:$E$156)+_xlfn.XLOOKUP(J11,Seen!$B$142:$B$156,Seen!$E$142:$E$156)+_xlfn.XLOOKUP(J10,Seen!$B$142:$B$156,Seen!$E$142:$E$156)+_xlfn.XLOOKUP(J9,Seen!$B$142:$B$156,Seen!$E$142:$E$156)+_xlfn.XLOOKUP(J8,Seen!$B$142:$B$156,Seen!$E$142:$E$156)+_xlfn.XLOOKUP(J7,Seen!$B$142:$B$156,Seen!$E$142:$E$156)+_xlfn.XLOOKUP(J6,Seen!$B$142:$B$156,Seen!$E$142:$E$156)+_xlfn.XLOOKUP(J5,Seen!$B$142:$B$156,Seen!$E$142:$E$156)+_xlfn.XLOOKUP(J4,Seen!$B$142:$B$156,Seen!$E$142:$E$156)+_xlfn.XLOOKUP(J3,Seen!$B$142:$B$156,Seen!$E$142:$E$156)+_xlfn.XLOOKUP(J2,Seen!$B$142:$B$156,Seen!$E$142:$E$156))/COUNTIF(J2:J27,"&lt;&gt;N/A")</f>
        <v>#N/A</v>
      </c>
    </row>
    <row r="92">
      <c r="A92" s="1" t="s">
        <v>688</v>
      </c>
      <c r="B92" s="10"/>
      <c r="J92" s="30">
        <f>COUNTIF(J2:J27,"&lt;&gt;N/A")</f>
        <v>19</v>
      </c>
    </row>
    <row r="93">
      <c r="A93" s="1" t="s">
        <v>899</v>
      </c>
      <c r="B93" s="10"/>
    </row>
    <row r="94">
      <c r="A94" s="3" t="s">
        <v>254</v>
      </c>
      <c r="B94" s="10"/>
    </row>
    <row r="95">
      <c r="A95" s="3" t="s">
        <v>970</v>
      </c>
      <c r="B95" s="10"/>
    </row>
    <row r="96">
      <c r="A96" s="3" t="s">
        <v>870</v>
      </c>
      <c r="B96" s="10"/>
    </row>
    <row r="97">
      <c r="A97" s="3" t="s">
        <v>503</v>
      </c>
      <c r="B97" s="10"/>
    </row>
    <row r="98">
      <c r="A98" s="3" t="s">
        <v>810</v>
      </c>
      <c r="B98" s="10"/>
    </row>
    <row r="99">
      <c r="B99" s="10"/>
    </row>
    <row r="100">
      <c r="B100" s="10"/>
    </row>
    <row r="101">
      <c r="B101" s="10"/>
    </row>
    <row r="102">
      <c r="B102" s="10"/>
    </row>
    <row r="103">
      <c r="B103" s="10"/>
    </row>
    <row r="104">
      <c r="B104" s="10"/>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row>
    <row r="124">
      <c r="B124" s="10"/>
    </row>
    <row r="125">
      <c r="B125" s="10"/>
    </row>
    <row r="126">
      <c r="B126" s="10"/>
    </row>
    <row r="127">
      <c r="B127" s="10"/>
    </row>
    <row r="128">
      <c r="B128" s="10"/>
    </row>
    <row r="129">
      <c r="B129" s="10"/>
    </row>
    <row r="130">
      <c r="B130" s="10"/>
    </row>
    <row r="131">
      <c r="B131" s="10"/>
    </row>
    <row r="132">
      <c r="B132" s="10"/>
    </row>
    <row r="133">
      <c r="B133" s="10"/>
    </row>
    <row r="134">
      <c r="B134" s="10"/>
    </row>
    <row r="135">
      <c r="B135" s="10"/>
    </row>
    <row r="136">
      <c r="B136" s="10"/>
    </row>
    <row r="137">
      <c r="B137" s="10"/>
    </row>
    <row r="138">
      <c r="B138" s="10"/>
    </row>
    <row r="139">
      <c r="B139" s="10"/>
    </row>
    <row r="140">
      <c r="B140" s="10"/>
    </row>
    <row r="141">
      <c r="B141" s="10"/>
    </row>
    <row r="142">
      <c r="B142" s="10"/>
    </row>
    <row r="143">
      <c r="B143" s="10"/>
    </row>
    <row r="144">
      <c r="B144" s="10"/>
    </row>
    <row r="145">
      <c r="B145" s="10"/>
    </row>
    <row r="146">
      <c r="B146" s="10"/>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row>
    <row r="177">
      <c r="B177" s="10"/>
    </row>
    <row r="178">
      <c r="B178" s="10"/>
    </row>
    <row r="179">
      <c r="B179" s="10"/>
    </row>
    <row r="180">
      <c r="B180" s="10"/>
    </row>
    <row r="181">
      <c r="B181" s="10"/>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row>
    <row r="194">
      <c r="B194" s="10"/>
    </row>
    <row r="195">
      <c r="B195" s="10"/>
    </row>
    <row r="196">
      <c r="B196" s="10"/>
    </row>
    <row r="197">
      <c r="B197" s="10"/>
    </row>
    <row r="198">
      <c r="B198" s="10"/>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row>
    <row r="213">
      <c r="B213" s="10"/>
    </row>
    <row r="214">
      <c r="B214" s="10"/>
    </row>
    <row r="215">
      <c r="B215" s="10"/>
    </row>
    <row r="216">
      <c r="B216" s="10"/>
    </row>
    <row r="217">
      <c r="B217" s="10"/>
    </row>
    <row r="218">
      <c r="B218" s="10"/>
    </row>
    <row r="219">
      <c r="B219" s="10"/>
    </row>
    <row r="220">
      <c r="B220" s="10"/>
    </row>
    <row r="221">
      <c r="B221" s="10"/>
    </row>
    <row r="222">
      <c r="B222" s="10"/>
    </row>
    <row r="223">
      <c r="B223" s="10"/>
    </row>
    <row r="224">
      <c r="B224" s="10"/>
    </row>
    <row r="225">
      <c r="B225" s="10"/>
    </row>
    <row r="226">
      <c r="B226" s="10"/>
    </row>
    <row r="227">
      <c r="B227" s="10"/>
    </row>
    <row r="228">
      <c r="B228" s="10"/>
    </row>
    <row r="229">
      <c r="B229" s="10"/>
    </row>
    <row r="230">
      <c r="B230" s="10"/>
    </row>
    <row r="231">
      <c r="B231" s="10"/>
    </row>
    <row r="232">
      <c r="B232" s="10"/>
    </row>
    <row r="233">
      <c r="B233" s="10"/>
    </row>
    <row r="234">
      <c r="B234" s="10"/>
    </row>
    <row r="235">
      <c r="B235" s="10"/>
    </row>
    <row r="236">
      <c r="B236" s="10"/>
    </row>
    <row r="237">
      <c r="B237" s="10"/>
    </row>
    <row r="238">
      <c r="B238" s="10"/>
    </row>
    <row r="239">
      <c r="B239" s="10"/>
    </row>
    <row r="240">
      <c r="B240" s="10"/>
    </row>
    <row r="241">
      <c r="B241" s="10"/>
    </row>
    <row r="242">
      <c r="B242" s="10"/>
    </row>
    <row r="243">
      <c r="B243" s="10"/>
    </row>
    <row r="244">
      <c r="B244" s="10"/>
    </row>
    <row r="245">
      <c r="B245" s="10"/>
    </row>
    <row r="246">
      <c r="B246" s="10"/>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row>
    <row r="271">
      <c r="B271" s="10"/>
    </row>
    <row r="272">
      <c r="B272" s="10"/>
    </row>
    <row r="273">
      <c r="B273" s="10"/>
    </row>
    <row r="274">
      <c r="B274" s="10"/>
    </row>
    <row r="275">
      <c r="B275" s="10"/>
    </row>
    <row r="276">
      <c r="B276" s="10"/>
    </row>
    <row r="277">
      <c r="B277" s="10"/>
    </row>
    <row r="278">
      <c r="B278" s="10"/>
    </row>
    <row r="279">
      <c r="B279" s="10"/>
    </row>
    <row r="280">
      <c r="B280" s="10"/>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row>
    <row r="328">
      <c r="B328" s="10"/>
    </row>
    <row r="329">
      <c r="B329" s="10"/>
    </row>
    <row r="330">
      <c r="B330" s="10"/>
    </row>
    <row r="331">
      <c r="B331" s="10"/>
    </row>
    <row r="332">
      <c r="B332" s="10"/>
    </row>
    <row r="333">
      <c r="B333" s="10"/>
    </row>
    <row r="334">
      <c r="B334" s="10"/>
    </row>
    <row r="335">
      <c r="B335" s="10"/>
    </row>
    <row r="336">
      <c r="B336" s="10"/>
    </row>
    <row r="337">
      <c r="B337" s="10"/>
    </row>
    <row r="338">
      <c r="B338" s="10"/>
    </row>
    <row r="339">
      <c r="B339" s="10"/>
    </row>
    <row r="340">
      <c r="B340" s="10"/>
    </row>
    <row r="341">
      <c r="B341" s="10"/>
    </row>
    <row r="342">
      <c r="B342" s="10"/>
    </row>
    <row r="343">
      <c r="B343" s="10"/>
    </row>
    <row r="344">
      <c r="B344" s="10"/>
    </row>
    <row r="345">
      <c r="B345" s="10"/>
    </row>
    <row r="346">
      <c r="B346" s="10"/>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row r="994">
      <c r="B994" s="10"/>
    </row>
    <row r="995">
      <c r="B995" s="10"/>
    </row>
    <row r="996">
      <c r="B996" s="10"/>
    </row>
    <row r="997">
      <c r="B997" s="10"/>
    </row>
    <row r="998">
      <c r="B998" s="10"/>
    </row>
    <row r="999">
      <c r="B999" s="10"/>
    </row>
    <row r="1000">
      <c r="B1000" s="10"/>
    </row>
    <row r="1001">
      <c r="B1001" s="10"/>
    </row>
    <row r="1002">
      <c r="B1002" s="10"/>
    </row>
    <row r="1003">
      <c r="B1003" s="10"/>
    </row>
    <row r="1004">
      <c r="B1004" s="10"/>
    </row>
    <row r="1005">
      <c r="B1005" s="10"/>
    </row>
    <row r="1006">
      <c r="B1006" s="10"/>
    </row>
    <row r="1007">
      <c r="B1007" s="10"/>
    </row>
    <row r="1008">
      <c r="B1008" s="10"/>
    </row>
    <row r="1009">
      <c r="B1009" s="10"/>
    </row>
    <row r="1010">
      <c r="B1010" s="10"/>
    </row>
    <row r="1011">
      <c r="B1011" s="10"/>
    </row>
    <row r="1012">
      <c r="B1012" s="10"/>
    </row>
    <row r="1013">
      <c r="B1013" s="10"/>
    </row>
    <row r="1014">
      <c r="B1014" s="10"/>
    </row>
    <row r="1015">
      <c r="B1015" s="10"/>
    </row>
    <row r="1016">
      <c r="B1016" s="10"/>
    </row>
    <row r="1017">
      <c r="B1017" s="10"/>
    </row>
    <row r="1018">
      <c r="B1018" s="10"/>
    </row>
    <row r="1019">
      <c r="B1019" s="10"/>
    </row>
    <row r="1020">
      <c r="B1020" s="10"/>
    </row>
    <row r="1021">
      <c r="B1021" s="10"/>
    </row>
    <row r="1022">
      <c r="B1022" s="10"/>
    </row>
    <row r="1023">
      <c r="B1023" s="10"/>
    </row>
    <row r="1024">
      <c r="B1024" s="10"/>
    </row>
    <row r="1025">
      <c r="B1025" s="10"/>
    </row>
    <row r="1026">
      <c r="B1026" s="10"/>
    </row>
    <row r="1027">
      <c r="B1027" s="10"/>
    </row>
    <row r="1028">
      <c r="B1028" s="10"/>
    </row>
    <row r="1029">
      <c r="B1029" s="10"/>
    </row>
    <row r="1030">
      <c r="B1030" s="10"/>
    </row>
    <row r="1031">
      <c r="B1031" s="10"/>
    </row>
    <row r="1032">
      <c r="B1032" s="10"/>
    </row>
    <row r="1033">
      <c r="B1033" s="10"/>
    </row>
    <row r="1034">
      <c r="B1034" s="10"/>
    </row>
    <row r="1035">
      <c r="B1035" s="10"/>
    </row>
    <row r="1036">
      <c r="B1036" s="10"/>
    </row>
    <row r="1037">
      <c r="B1037" s="10"/>
    </row>
    <row r="1038">
      <c r="B1038" s="10"/>
    </row>
    <row r="1039">
      <c r="B1039" s="10"/>
    </row>
    <row r="1040">
      <c r="B1040" s="10"/>
    </row>
    <row r="1041">
      <c r="B1041" s="10"/>
    </row>
    <row r="1042">
      <c r="B1042" s="10"/>
    </row>
    <row r="1043">
      <c r="B1043" s="10"/>
    </row>
    <row r="1044">
      <c r="B1044" s="10"/>
    </row>
    <row r="1045">
      <c r="B1045" s="10"/>
    </row>
    <row r="1046">
      <c r="B1046" s="10"/>
    </row>
    <row r="1047">
      <c r="B1047" s="10"/>
    </row>
    <row r="1048">
      <c r="B1048" s="10"/>
    </row>
    <row r="1049">
      <c r="B1049" s="10"/>
    </row>
    <row r="1050">
      <c r="B1050" s="10"/>
    </row>
    <row r="1051">
      <c r="B1051" s="10"/>
    </row>
    <row r="1052">
      <c r="B1052" s="10"/>
    </row>
    <row r="1053">
      <c r="B1053" s="10"/>
    </row>
    <row r="1054">
      <c r="B1054" s="10"/>
    </row>
    <row r="1055">
      <c r="B1055" s="10"/>
    </row>
    <row r="1056">
      <c r="B1056" s="10"/>
    </row>
    <row r="1057">
      <c r="B1057" s="10"/>
    </row>
    <row r="1058">
      <c r="B1058" s="10"/>
    </row>
    <row r="1059">
      <c r="B1059" s="10"/>
    </row>
    <row r="1060">
      <c r="B1060" s="10"/>
    </row>
    <row r="1061">
      <c r="B1061" s="10"/>
    </row>
    <row r="1062">
      <c r="B1062" s="10"/>
    </row>
    <row r="1063">
      <c r="B1063" s="10"/>
    </row>
    <row r="1064">
      <c r="B1064" s="10"/>
    </row>
    <row r="1065">
      <c r="B1065" s="10"/>
    </row>
    <row r="1066">
      <c r="B1066" s="10"/>
    </row>
    <row r="1067">
      <c r="B1067" s="10"/>
    </row>
    <row r="1068">
      <c r="B1068" s="10"/>
    </row>
    <row r="1069">
      <c r="B1069" s="10"/>
    </row>
  </sheetData>
  <conditionalFormatting sqref="J91:J92">
    <cfRule type="containsText" dxfId="2" priority="1" operator="containsText" text="S">
      <formula>NOT(ISERROR(SEARCH(("S"),(J91))))</formula>
    </cfRule>
  </conditionalFormatting>
  <conditionalFormatting sqref="J91:J92">
    <cfRule type="containsText" dxfId="3" priority="2" operator="containsText" text="D">
      <formula>NOT(ISERROR(SEARCH(("D"),(J91))))</formula>
    </cfRule>
  </conditionalFormatting>
  <conditionalFormatting sqref="J91:J92">
    <cfRule type="containsText" dxfId="4" priority="3" operator="containsText" text="C">
      <formula>NOT(ISERROR(SEARCH(("C"),(J91))))</formula>
    </cfRule>
  </conditionalFormatting>
  <conditionalFormatting sqref="J91:J92">
    <cfRule type="containsText" dxfId="5" priority="4" operator="containsText" text="B">
      <formula>NOT(ISERROR(SEARCH(("B"),(J91))))</formula>
    </cfRule>
  </conditionalFormatting>
  <conditionalFormatting sqref="J91:J92">
    <cfRule type="containsText" dxfId="6" priority="5" operator="containsText" text="A">
      <formula>NOT(ISERROR(SEARCH(("A"),(J91))))</formula>
    </cfRule>
  </conditionalFormatting>
  <conditionalFormatting sqref="J91:J92">
    <cfRule type="cellIs" dxfId="7" priority="6" operator="equal">
      <formula>"N/A"</formula>
    </cfRule>
  </conditionalFormatting>
  <conditionalFormatting sqref="V64:V65">
    <cfRule type="containsText" dxfId="2" priority="7" operator="containsText" text="S">
      <formula>NOT(ISERROR(SEARCH(("S"),(V64))))</formula>
    </cfRule>
  </conditionalFormatting>
  <conditionalFormatting sqref="V64:V65">
    <cfRule type="containsText" dxfId="3" priority="8" operator="containsText" text="D">
      <formula>NOT(ISERROR(SEARCH(("D"),(V64))))</formula>
    </cfRule>
  </conditionalFormatting>
  <conditionalFormatting sqref="V64:V65">
    <cfRule type="containsText" dxfId="4" priority="9" operator="containsText" text="C">
      <formula>NOT(ISERROR(SEARCH(("C"),(V64))))</formula>
    </cfRule>
  </conditionalFormatting>
  <conditionalFormatting sqref="V64:V65">
    <cfRule type="containsText" dxfId="5" priority="10" operator="containsText" text="B">
      <formula>NOT(ISERROR(SEARCH(("B"),(V64))))</formula>
    </cfRule>
  </conditionalFormatting>
  <conditionalFormatting sqref="V64:V65">
    <cfRule type="containsText" dxfId="6" priority="11" operator="containsText" text="A">
      <formula>NOT(ISERROR(SEARCH(("A"),(V64))))</formula>
    </cfRule>
  </conditionalFormatting>
  <conditionalFormatting sqref="V64:V65">
    <cfRule type="cellIs" dxfId="7" priority="12" operator="equal">
      <formula>"N/A"</formula>
    </cfRule>
  </conditionalFormatting>
  <conditionalFormatting sqref="H63:H64">
    <cfRule type="containsText" dxfId="2" priority="13" operator="containsText" text="S">
      <formula>NOT(ISERROR(SEARCH(("S"),(H63))))</formula>
    </cfRule>
  </conditionalFormatting>
  <conditionalFormatting sqref="H63:H64">
    <cfRule type="containsText" dxfId="3" priority="14" operator="containsText" text="D">
      <formula>NOT(ISERROR(SEARCH(("D"),(H63))))</formula>
    </cfRule>
  </conditionalFormatting>
  <conditionalFormatting sqref="H63:H64">
    <cfRule type="containsText" dxfId="4" priority="15" operator="containsText" text="C">
      <formula>NOT(ISERROR(SEARCH(("C"),(H63))))</formula>
    </cfRule>
  </conditionalFormatting>
  <conditionalFormatting sqref="H63:H64">
    <cfRule type="containsText" dxfId="5" priority="16" operator="containsText" text="B">
      <formula>NOT(ISERROR(SEARCH(("B"),(H63))))</formula>
    </cfRule>
  </conditionalFormatting>
  <conditionalFormatting sqref="H63:H64">
    <cfRule type="containsText" dxfId="6" priority="17" operator="containsText" text="A">
      <formula>NOT(ISERROR(SEARCH(("A"),(H63))))</formula>
    </cfRule>
  </conditionalFormatting>
  <conditionalFormatting sqref="H63:H64">
    <cfRule type="cellIs" dxfId="7" priority="18" operator="equal">
      <formula>"N/A"</formula>
    </cfRule>
  </conditionalFormatting>
  <conditionalFormatting sqref="B2:C1069">
    <cfRule type="cellIs" dxfId="7" priority="19" operator="equal">
      <formula>"N/A"</formula>
    </cfRule>
  </conditionalFormatting>
  <conditionalFormatting sqref="B2:C1069">
    <cfRule type="containsText" dxfId="6" priority="20" operator="containsText" text="A">
      <formula>NOT(ISERROR(SEARCH(("A"),(B2))))</formula>
    </cfRule>
  </conditionalFormatting>
  <conditionalFormatting sqref="B2:C1069">
    <cfRule type="containsText" dxfId="5" priority="21" operator="containsText" text="B">
      <formula>NOT(ISERROR(SEARCH(("B"),(B2))))</formula>
    </cfRule>
  </conditionalFormatting>
  <conditionalFormatting sqref="B2:C1069">
    <cfRule type="containsText" dxfId="4" priority="22" operator="containsText" text="C">
      <formula>NOT(ISERROR(SEARCH(("C"),(B2))))</formula>
    </cfRule>
  </conditionalFormatting>
  <conditionalFormatting sqref="B2:C1069">
    <cfRule type="containsText" dxfId="3" priority="23" operator="containsText" text="D">
      <formula>NOT(ISERROR(SEARCH(("D"),(B2))))</formula>
    </cfRule>
  </conditionalFormatting>
  <conditionalFormatting sqref="B2:C1069">
    <cfRule type="containsText" dxfId="2" priority="24" operator="containsText" text="S">
      <formula>NOT(ISERROR(SEARCH(("S"),(B2))))</formula>
    </cfRule>
  </conditionalFormatting>
  <conditionalFormatting sqref="B2:B1069">
    <cfRule type="colorScale" priority="25">
      <colorScale>
        <cfvo type="formula" val="50"/>
        <cfvo type="formula" val="75"/>
        <cfvo type="formula" val="104"/>
        <color rgb="FFE67C73"/>
        <color rgb="FFFFFFFF"/>
        <color rgb="FF57BB8A"/>
      </colorScale>
    </cfRule>
  </conditionalFormatting>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2.25"/>
    <col hidden="1" min="6" max="23" width="12.63"/>
  </cols>
  <sheetData>
    <row r="1">
      <c r="A1" s="42" t="s">
        <v>6</v>
      </c>
      <c r="B1" s="42" t="s">
        <v>1137</v>
      </c>
      <c r="C1" s="42" t="s">
        <v>1138</v>
      </c>
      <c r="D1" s="42" t="s">
        <v>1140</v>
      </c>
      <c r="E1" s="42" t="s">
        <v>57</v>
      </c>
      <c r="F1" s="42" t="s">
        <v>59</v>
      </c>
      <c r="G1" s="42" t="s">
        <v>63</v>
      </c>
      <c r="H1" s="42" t="s">
        <v>67</v>
      </c>
      <c r="I1" s="42" t="s">
        <v>1118</v>
      </c>
      <c r="J1" s="42" t="s">
        <v>83</v>
      </c>
      <c r="K1" s="42" t="s">
        <v>140</v>
      </c>
      <c r="L1" s="42" t="s">
        <v>87</v>
      </c>
      <c r="M1" s="42" t="s">
        <v>109</v>
      </c>
      <c r="N1" s="42" t="s">
        <v>81</v>
      </c>
      <c r="O1" s="42" t="s">
        <v>95</v>
      </c>
      <c r="P1" s="42" t="s">
        <v>1123</v>
      </c>
      <c r="Q1" s="42" t="s">
        <v>78</v>
      </c>
      <c r="R1" s="42" t="s">
        <v>137</v>
      </c>
      <c r="S1" s="42" t="s">
        <v>98</v>
      </c>
      <c r="T1" s="42" t="s">
        <v>97</v>
      </c>
      <c r="U1" s="42" t="s">
        <v>1127</v>
      </c>
      <c r="V1" s="42" t="s">
        <v>150</v>
      </c>
      <c r="W1" s="42" t="s">
        <v>1126</v>
      </c>
      <c r="X1" s="42" t="s">
        <v>1142</v>
      </c>
      <c r="Y1" s="42" t="s">
        <v>1143</v>
      </c>
      <c r="Z1" s="42" t="s">
        <v>1144</v>
      </c>
      <c r="AA1" s="42" t="s">
        <v>1145</v>
      </c>
      <c r="AB1" s="42" t="s">
        <v>1146</v>
      </c>
      <c r="AC1" s="42" t="s">
        <v>1147</v>
      </c>
      <c r="AD1" s="42" t="s">
        <v>1149</v>
      </c>
      <c r="AE1" s="42" t="s">
        <v>1150</v>
      </c>
      <c r="AF1" s="42" t="s">
        <v>1151</v>
      </c>
      <c r="AG1" s="42" t="s">
        <v>1152</v>
      </c>
      <c r="AH1" s="42" t="s">
        <v>1153</v>
      </c>
      <c r="AI1" s="42" t="s">
        <v>1154</v>
      </c>
      <c r="AJ1" s="42" t="s">
        <v>1155</v>
      </c>
      <c r="AK1" s="42" t="s">
        <v>1156</v>
      </c>
      <c r="AL1" s="42" t="s">
        <v>1157</v>
      </c>
      <c r="AM1" s="42" t="s">
        <v>1158</v>
      </c>
      <c r="AN1" s="42" t="s">
        <v>1159</v>
      </c>
      <c r="AO1" s="42" t="s">
        <v>1160</v>
      </c>
      <c r="AP1" s="42" t="s">
        <v>1161</v>
      </c>
      <c r="AQ1" s="43"/>
    </row>
    <row r="2">
      <c r="A2" s="44" t="s">
        <v>1112</v>
      </c>
      <c r="B2" s="44">
        <v>3.37</v>
      </c>
      <c r="C2" s="44">
        <v>1.41</v>
      </c>
      <c r="D2" s="44" t="s">
        <v>416</v>
      </c>
      <c r="E2" s="44" t="s">
        <v>499</v>
      </c>
      <c r="F2" s="44" t="s">
        <v>429</v>
      </c>
      <c r="G2" s="44" t="s">
        <v>364</v>
      </c>
      <c r="H2" s="44" t="s">
        <v>429</v>
      </c>
      <c r="I2" s="44" t="s">
        <v>1162</v>
      </c>
      <c r="J2" s="44" t="s">
        <v>1162</v>
      </c>
      <c r="K2" s="44" t="s">
        <v>1162</v>
      </c>
      <c r="L2" s="44" t="s">
        <v>429</v>
      </c>
      <c r="M2" s="44" t="s">
        <v>272</v>
      </c>
      <c r="N2" s="44" t="s">
        <v>408</v>
      </c>
      <c r="O2" s="44" t="s">
        <v>413</v>
      </c>
      <c r="P2" s="44" t="s">
        <v>1162</v>
      </c>
      <c r="Q2" s="44" t="s">
        <v>1162</v>
      </c>
      <c r="R2" s="44" t="s">
        <v>1162</v>
      </c>
      <c r="S2" s="44" t="s">
        <v>233</v>
      </c>
      <c r="T2" s="44" t="s">
        <v>1162</v>
      </c>
      <c r="U2" s="44" t="s">
        <v>1162</v>
      </c>
      <c r="V2" s="44" t="s">
        <v>1162</v>
      </c>
      <c r="W2" s="44" t="s">
        <v>1162</v>
      </c>
      <c r="X2" s="44">
        <v>3.3</v>
      </c>
      <c r="Y2" s="44">
        <v>3.0</v>
      </c>
      <c r="Z2" s="44">
        <v>4.0</v>
      </c>
      <c r="AA2" s="44">
        <v>3.0</v>
      </c>
      <c r="AB2" s="44" t="s">
        <v>1162</v>
      </c>
      <c r="AC2" s="44" t="s">
        <v>1162</v>
      </c>
      <c r="AD2" s="44" t="s">
        <v>1162</v>
      </c>
      <c r="AE2" s="44">
        <v>3.0</v>
      </c>
      <c r="AF2" s="44">
        <v>5.0</v>
      </c>
      <c r="AG2" s="44">
        <v>1.0</v>
      </c>
      <c r="AH2" s="44">
        <v>2.0</v>
      </c>
      <c r="AI2" s="44" t="s">
        <v>1162</v>
      </c>
      <c r="AJ2" s="44" t="s">
        <v>1162</v>
      </c>
      <c r="AK2" s="44">
        <v>6.0</v>
      </c>
      <c r="AL2" s="44" t="s">
        <v>1162</v>
      </c>
      <c r="AM2" s="44" t="s">
        <v>1162</v>
      </c>
      <c r="AN2" s="44" t="s">
        <v>1162</v>
      </c>
      <c r="AO2" s="44" t="s">
        <v>1162</v>
      </c>
      <c r="AP2" s="44"/>
      <c r="AQ2" s="45"/>
    </row>
    <row r="3">
      <c r="A3" s="46" t="s">
        <v>1050</v>
      </c>
      <c r="B3" s="46">
        <v>3.3</v>
      </c>
      <c r="C3" s="46">
        <v>1.26</v>
      </c>
      <c r="D3" s="46" t="s">
        <v>416</v>
      </c>
      <c r="E3" s="46" t="s">
        <v>737</v>
      </c>
      <c r="F3" s="46" t="s">
        <v>961</v>
      </c>
      <c r="G3" s="46" t="s">
        <v>416</v>
      </c>
      <c r="H3" s="46" t="s">
        <v>758</v>
      </c>
      <c r="I3" s="46" t="s">
        <v>1162</v>
      </c>
      <c r="J3" s="46" t="s">
        <v>499</v>
      </c>
      <c r="K3" s="46" t="s">
        <v>961</v>
      </c>
      <c r="L3" s="46" t="s">
        <v>270</v>
      </c>
      <c r="M3" s="46" t="s">
        <v>429</v>
      </c>
      <c r="N3" s="46" t="s">
        <v>270</v>
      </c>
      <c r="O3" s="46" t="s">
        <v>499</v>
      </c>
      <c r="P3" s="46" t="s">
        <v>413</v>
      </c>
      <c r="Q3" s="46" t="s">
        <v>1162</v>
      </c>
      <c r="R3" s="46" t="s">
        <v>1162</v>
      </c>
      <c r="S3" s="46" t="s">
        <v>235</v>
      </c>
      <c r="T3" s="46" t="s">
        <v>270</v>
      </c>
      <c r="U3" s="46" t="s">
        <v>1162</v>
      </c>
      <c r="V3" s="46" t="s">
        <v>1162</v>
      </c>
      <c r="W3" s="46" t="s">
        <v>1162</v>
      </c>
      <c r="X3" s="46">
        <v>2.7</v>
      </c>
      <c r="Y3" s="46">
        <v>1.5</v>
      </c>
      <c r="Z3" s="46">
        <v>3.7</v>
      </c>
      <c r="AA3" s="46">
        <v>2.3</v>
      </c>
      <c r="AB3" s="46" t="s">
        <v>1162</v>
      </c>
      <c r="AC3" s="46">
        <v>3.3</v>
      </c>
      <c r="AD3" s="46">
        <v>1.5</v>
      </c>
      <c r="AE3" s="46">
        <v>4.7</v>
      </c>
      <c r="AF3" s="46">
        <v>3.0</v>
      </c>
      <c r="AG3" s="46">
        <v>4.7</v>
      </c>
      <c r="AH3" s="46">
        <v>3.3</v>
      </c>
      <c r="AI3" s="46">
        <v>2.0</v>
      </c>
      <c r="AJ3" s="46" t="s">
        <v>1162</v>
      </c>
      <c r="AK3" s="46">
        <v>5.5</v>
      </c>
      <c r="AL3" s="46" t="s">
        <v>1162</v>
      </c>
      <c r="AM3" s="46" t="s">
        <v>1162</v>
      </c>
      <c r="AN3" s="46">
        <v>4.7</v>
      </c>
      <c r="AO3" s="46" t="s">
        <v>1162</v>
      </c>
      <c r="AP3" s="46"/>
      <c r="AQ3" s="48"/>
    </row>
    <row r="4">
      <c r="A4" s="44" t="s">
        <v>682</v>
      </c>
      <c r="B4" s="44">
        <v>4.33</v>
      </c>
      <c r="C4" s="44">
        <v>1.03</v>
      </c>
      <c r="D4" s="44" t="s">
        <v>270</v>
      </c>
      <c r="E4" s="44" t="s">
        <v>270</v>
      </c>
      <c r="F4" s="44" t="s">
        <v>270</v>
      </c>
      <c r="G4" s="44" t="s">
        <v>365</v>
      </c>
      <c r="H4" s="44" t="s">
        <v>365</v>
      </c>
      <c r="I4" s="44" t="s">
        <v>1162</v>
      </c>
      <c r="J4" s="44" t="s">
        <v>235</v>
      </c>
      <c r="K4" s="44" t="s">
        <v>235</v>
      </c>
      <c r="L4" s="44" t="s">
        <v>1162</v>
      </c>
      <c r="M4" s="44" t="s">
        <v>270</v>
      </c>
      <c r="N4" s="44" t="s">
        <v>499</v>
      </c>
      <c r="O4" s="44" t="s">
        <v>1162</v>
      </c>
      <c r="P4" s="44" t="s">
        <v>1162</v>
      </c>
      <c r="Q4" s="44" t="s">
        <v>1162</v>
      </c>
      <c r="R4" s="44" t="s">
        <v>1162</v>
      </c>
      <c r="S4" s="44" t="s">
        <v>1162</v>
      </c>
      <c r="T4" s="44" t="s">
        <v>1162</v>
      </c>
      <c r="U4" s="44" t="s">
        <v>1162</v>
      </c>
      <c r="V4" s="44" t="s">
        <v>413</v>
      </c>
      <c r="W4" s="44" t="s">
        <v>1162</v>
      </c>
      <c r="X4" s="44">
        <v>4.7</v>
      </c>
      <c r="Y4" s="44">
        <v>4.7</v>
      </c>
      <c r="Z4" s="44">
        <v>4.3</v>
      </c>
      <c r="AA4" s="44">
        <v>4.3</v>
      </c>
      <c r="AB4" s="44" t="s">
        <v>1162</v>
      </c>
      <c r="AC4" s="44">
        <v>5.5</v>
      </c>
      <c r="AD4" s="44">
        <v>5.5</v>
      </c>
      <c r="AE4" s="44" t="s">
        <v>1162</v>
      </c>
      <c r="AF4" s="44">
        <v>4.7</v>
      </c>
      <c r="AG4" s="44">
        <v>3.3</v>
      </c>
      <c r="AH4" s="44" t="s">
        <v>1162</v>
      </c>
      <c r="AI4" s="44" t="s">
        <v>1162</v>
      </c>
      <c r="AJ4" s="44" t="s">
        <v>1162</v>
      </c>
      <c r="AK4" s="44" t="s">
        <v>1162</v>
      </c>
      <c r="AL4" s="44">
        <v>2.0</v>
      </c>
      <c r="AM4" s="44" t="s">
        <v>1162</v>
      </c>
      <c r="AN4" s="44" t="s">
        <v>1162</v>
      </c>
      <c r="AO4" s="44" t="s">
        <v>1162</v>
      </c>
      <c r="AP4" s="44"/>
      <c r="AQ4" s="45"/>
    </row>
    <row r="5">
      <c r="A5" s="46" t="s">
        <v>423</v>
      </c>
      <c r="B5" s="46">
        <v>4.81</v>
      </c>
      <c r="C5" s="46">
        <v>0.96</v>
      </c>
      <c r="D5" s="46" t="s">
        <v>272</v>
      </c>
      <c r="E5" s="46" t="s">
        <v>270</v>
      </c>
      <c r="F5" s="46" t="s">
        <v>272</v>
      </c>
      <c r="G5" s="46" t="s">
        <v>413</v>
      </c>
      <c r="H5" s="46" t="s">
        <v>270</v>
      </c>
      <c r="I5" s="46" t="s">
        <v>364</v>
      </c>
      <c r="J5" s="46" t="s">
        <v>272</v>
      </c>
      <c r="K5" s="46" t="s">
        <v>365</v>
      </c>
      <c r="L5" s="46" t="s">
        <v>235</v>
      </c>
      <c r="M5" s="46" t="s">
        <v>365</v>
      </c>
      <c r="N5" s="46" t="s">
        <v>233</v>
      </c>
      <c r="O5" s="46" t="s">
        <v>364</v>
      </c>
      <c r="P5" s="46" t="s">
        <v>272</v>
      </c>
      <c r="Q5" s="46" t="s">
        <v>235</v>
      </c>
      <c r="R5" s="46" t="s">
        <v>1162</v>
      </c>
      <c r="S5" s="46" t="s">
        <v>235</v>
      </c>
      <c r="T5" s="46" t="s">
        <v>1162</v>
      </c>
      <c r="U5" s="46" t="s">
        <v>1162</v>
      </c>
      <c r="V5" s="46" t="s">
        <v>233</v>
      </c>
      <c r="W5" s="46" t="s">
        <v>235</v>
      </c>
      <c r="X5" s="46">
        <v>4.7</v>
      </c>
      <c r="Y5" s="46">
        <v>5.0</v>
      </c>
      <c r="Z5" s="46">
        <v>2.0</v>
      </c>
      <c r="AA5" s="46">
        <v>4.7</v>
      </c>
      <c r="AB5" s="46">
        <v>4.0</v>
      </c>
      <c r="AC5" s="46">
        <v>5.0</v>
      </c>
      <c r="AD5" s="46">
        <v>4.3</v>
      </c>
      <c r="AE5" s="46">
        <v>5.5</v>
      </c>
      <c r="AF5" s="46">
        <v>4.3</v>
      </c>
      <c r="AG5" s="46">
        <v>6.0</v>
      </c>
      <c r="AH5" s="46">
        <v>4.0</v>
      </c>
      <c r="AI5" s="46">
        <v>5.0</v>
      </c>
      <c r="AJ5" s="46">
        <v>5.5</v>
      </c>
      <c r="AK5" s="46">
        <v>5.5</v>
      </c>
      <c r="AL5" s="46">
        <v>6.0</v>
      </c>
      <c r="AM5" s="46">
        <v>5.5</v>
      </c>
      <c r="AN5" s="46" t="s">
        <v>1162</v>
      </c>
      <c r="AO5" s="46" t="s">
        <v>1162</v>
      </c>
      <c r="AP5" s="46"/>
      <c r="AQ5" s="48"/>
    </row>
    <row r="6">
      <c r="A6" s="44" t="s">
        <v>881</v>
      </c>
      <c r="B6" s="44">
        <v>4.05</v>
      </c>
      <c r="C6" s="44">
        <v>0.93</v>
      </c>
      <c r="D6" s="44" t="s">
        <v>365</v>
      </c>
      <c r="E6" s="44" t="s">
        <v>364</v>
      </c>
      <c r="F6" s="44" t="s">
        <v>270</v>
      </c>
      <c r="G6" s="44" t="s">
        <v>413</v>
      </c>
      <c r="H6" s="44" t="s">
        <v>270</v>
      </c>
      <c r="I6" s="44" t="s">
        <v>1162</v>
      </c>
      <c r="J6" s="44" t="s">
        <v>499</v>
      </c>
      <c r="K6" s="44" t="s">
        <v>364</v>
      </c>
      <c r="L6" s="44" t="s">
        <v>1162</v>
      </c>
      <c r="M6" s="44" t="s">
        <v>1162</v>
      </c>
      <c r="N6" s="44" t="s">
        <v>272</v>
      </c>
      <c r="O6" s="44" t="s">
        <v>1162</v>
      </c>
      <c r="P6" s="44" t="s">
        <v>1162</v>
      </c>
      <c r="Q6" s="44" t="s">
        <v>1162</v>
      </c>
      <c r="R6" s="44" t="s">
        <v>1162</v>
      </c>
      <c r="S6" s="44" t="s">
        <v>1162</v>
      </c>
      <c r="T6" s="44" t="s">
        <v>1162</v>
      </c>
      <c r="U6" s="44" t="s">
        <v>1162</v>
      </c>
      <c r="V6" s="44" t="s">
        <v>270</v>
      </c>
      <c r="W6" s="44" t="s">
        <v>1162</v>
      </c>
      <c r="X6" s="44">
        <v>4.0</v>
      </c>
      <c r="Y6" s="44">
        <v>4.7</v>
      </c>
      <c r="Z6" s="44">
        <v>2.0</v>
      </c>
      <c r="AA6" s="44">
        <v>4.7</v>
      </c>
      <c r="AB6" s="44" t="s">
        <v>1162</v>
      </c>
      <c r="AC6" s="44">
        <v>3.3</v>
      </c>
      <c r="AD6" s="44">
        <v>4.0</v>
      </c>
      <c r="AE6" s="44" t="s">
        <v>1162</v>
      </c>
      <c r="AF6" s="44" t="s">
        <v>1162</v>
      </c>
      <c r="AG6" s="44">
        <v>5.0</v>
      </c>
      <c r="AH6" s="44" t="s">
        <v>1162</v>
      </c>
      <c r="AI6" s="44" t="s">
        <v>1162</v>
      </c>
      <c r="AJ6" s="44" t="s">
        <v>1162</v>
      </c>
      <c r="AK6" s="44" t="s">
        <v>1162</v>
      </c>
      <c r="AL6" s="44">
        <v>4.7</v>
      </c>
      <c r="AM6" s="44" t="s">
        <v>1162</v>
      </c>
      <c r="AN6" s="44" t="s">
        <v>1162</v>
      </c>
      <c r="AO6" s="44" t="s">
        <v>1162</v>
      </c>
      <c r="AP6" s="44"/>
      <c r="AQ6" s="45"/>
    </row>
    <row r="7">
      <c r="A7" s="46" t="s">
        <v>498</v>
      </c>
      <c r="B7" s="46">
        <v>4.23</v>
      </c>
      <c r="C7" s="46">
        <v>0.9</v>
      </c>
      <c r="D7" s="46" t="s">
        <v>365</v>
      </c>
      <c r="E7" s="46" t="s">
        <v>365</v>
      </c>
      <c r="F7" s="46" t="s">
        <v>365</v>
      </c>
      <c r="G7" s="46" t="s">
        <v>499</v>
      </c>
      <c r="H7" s="46" t="s">
        <v>270</v>
      </c>
      <c r="I7" s="46" t="s">
        <v>413</v>
      </c>
      <c r="J7" s="46" t="s">
        <v>272</v>
      </c>
      <c r="K7" s="46" t="s">
        <v>1162</v>
      </c>
      <c r="L7" s="46" t="s">
        <v>1162</v>
      </c>
      <c r="M7" s="46" t="s">
        <v>1162</v>
      </c>
      <c r="N7" s="46" t="s">
        <v>270</v>
      </c>
      <c r="O7" s="46" t="s">
        <v>272</v>
      </c>
      <c r="P7" s="46" t="s">
        <v>364</v>
      </c>
      <c r="Q7" s="46" t="s">
        <v>1162</v>
      </c>
      <c r="R7" s="46" t="s">
        <v>1162</v>
      </c>
      <c r="S7" s="46" t="s">
        <v>1162</v>
      </c>
      <c r="T7" s="46" t="s">
        <v>1162</v>
      </c>
      <c r="U7" s="46" t="s">
        <v>1162</v>
      </c>
      <c r="V7" s="46" t="s">
        <v>272</v>
      </c>
      <c r="W7" s="46" t="s">
        <v>1162</v>
      </c>
      <c r="X7" s="46">
        <v>4.3</v>
      </c>
      <c r="Y7" s="46">
        <v>4.3</v>
      </c>
      <c r="Z7" s="46">
        <v>3.3</v>
      </c>
      <c r="AA7" s="46">
        <v>4.7</v>
      </c>
      <c r="AB7" s="46">
        <v>2.0</v>
      </c>
      <c r="AC7" s="46">
        <v>5.0</v>
      </c>
      <c r="AD7" s="46" t="s">
        <v>1162</v>
      </c>
      <c r="AE7" s="46" t="s">
        <v>1162</v>
      </c>
      <c r="AF7" s="46" t="s">
        <v>1162</v>
      </c>
      <c r="AG7" s="46">
        <v>4.7</v>
      </c>
      <c r="AH7" s="46">
        <v>5.0</v>
      </c>
      <c r="AI7" s="46">
        <v>4.0</v>
      </c>
      <c r="AJ7" s="46" t="s">
        <v>1162</v>
      </c>
      <c r="AK7" s="46" t="s">
        <v>1162</v>
      </c>
      <c r="AL7" s="46">
        <v>5.0</v>
      </c>
      <c r="AM7" s="46" t="s">
        <v>1162</v>
      </c>
      <c r="AN7" s="46" t="s">
        <v>1162</v>
      </c>
      <c r="AO7" s="46" t="s">
        <v>1162</v>
      </c>
      <c r="AP7" s="46"/>
      <c r="AQ7" s="48"/>
    </row>
    <row r="8">
      <c r="A8" s="44" t="s">
        <v>1054</v>
      </c>
      <c r="B8" s="44">
        <v>4.04</v>
      </c>
      <c r="C8" s="44">
        <v>0.82</v>
      </c>
      <c r="D8" s="44" t="s">
        <v>365</v>
      </c>
      <c r="E8" s="44" t="s">
        <v>364</v>
      </c>
      <c r="F8" s="44" t="s">
        <v>499</v>
      </c>
      <c r="G8" s="44" t="s">
        <v>737</v>
      </c>
      <c r="H8" s="44" t="s">
        <v>364</v>
      </c>
      <c r="I8" s="44" t="s">
        <v>365</v>
      </c>
      <c r="J8" s="44" t="s">
        <v>429</v>
      </c>
      <c r="K8" s="44" t="s">
        <v>1162</v>
      </c>
      <c r="L8" s="44" t="s">
        <v>1162</v>
      </c>
      <c r="M8" s="44" t="s">
        <v>1162</v>
      </c>
      <c r="N8" s="44" t="s">
        <v>235</v>
      </c>
      <c r="O8" s="44" t="s">
        <v>365</v>
      </c>
      <c r="P8" s="44" t="s">
        <v>365</v>
      </c>
      <c r="Q8" s="44" t="s">
        <v>1162</v>
      </c>
      <c r="R8" s="44" t="s">
        <v>1162</v>
      </c>
      <c r="S8" s="44" t="s">
        <v>1162</v>
      </c>
      <c r="T8" s="44" t="s">
        <v>272</v>
      </c>
      <c r="U8" s="44" t="s">
        <v>1162</v>
      </c>
      <c r="V8" s="44" t="s">
        <v>1162</v>
      </c>
      <c r="W8" s="44" t="s">
        <v>1162</v>
      </c>
      <c r="X8" s="44">
        <v>4.0</v>
      </c>
      <c r="Y8" s="44">
        <v>3.3</v>
      </c>
      <c r="Z8" s="44">
        <v>2.7</v>
      </c>
      <c r="AA8" s="44">
        <v>4.0</v>
      </c>
      <c r="AB8" s="44">
        <v>4.3</v>
      </c>
      <c r="AC8" s="44">
        <v>3.0</v>
      </c>
      <c r="AD8" s="44" t="s">
        <v>1162</v>
      </c>
      <c r="AE8" s="44" t="s">
        <v>1162</v>
      </c>
      <c r="AF8" s="44" t="s">
        <v>1162</v>
      </c>
      <c r="AG8" s="44">
        <v>5.5</v>
      </c>
      <c r="AH8" s="44">
        <v>4.3</v>
      </c>
      <c r="AI8" s="44">
        <v>4.3</v>
      </c>
      <c r="AJ8" s="44" t="s">
        <v>1162</v>
      </c>
      <c r="AK8" s="44" t="s">
        <v>1162</v>
      </c>
      <c r="AL8" s="44" t="s">
        <v>1162</v>
      </c>
      <c r="AM8" s="44" t="s">
        <v>1162</v>
      </c>
      <c r="AN8" s="44">
        <v>5.0</v>
      </c>
      <c r="AO8" s="44" t="s">
        <v>1162</v>
      </c>
      <c r="AP8" s="44"/>
      <c r="AQ8" s="45"/>
    </row>
    <row r="9">
      <c r="A9" s="46" t="s">
        <v>636</v>
      </c>
      <c r="B9" s="46">
        <v>4.58</v>
      </c>
      <c r="C9" s="46">
        <v>0.76</v>
      </c>
      <c r="D9" s="46" t="s">
        <v>270</v>
      </c>
      <c r="E9" s="46" t="s">
        <v>365</v>
      </c>
      <c r="F9" s="46" t="s">
        <v>365</v>
      </c>
      <c r="G9" s="46" t="s">
        <v>272</v>
      </c>
      <c r="H9" s="46" t="s">
        <v>1162</v>
      </c>
      <c r="I9" s="46" t="s">
        <v>272</v>
      </c>
      <c r="J9" s="46" t="s">
        <v>1162</v>
      </c>
      <c r="K9" s="46" t="s">
        <v>1162</v>
      </c>
      <c r="L9" s="46" t="s">
        <v>1162</v>
      </c>
      <c r="M9" s="46" t="s">
        <v>235</v>
      </c>
      <c r="N9" s="46" t="s">
        <v>499</v>
      </c>
      <c r="O9" s="46" t="s">
        <v>416</v>
      </c>
      <c r="P9" s="46" t="s">
        <v>1162</v>
      </c>
      <c r="Q9" s="46" t="s">
        <v>235</v>
      </c>
      <c r="R9" s="46" t="s">
        <v>1162</v>
      </c>
      <c r="S9" s="46" t="s">
        <v>1162</v>
      </c>
      <c r="T9" s="46" t="s">
        <v>1162</v>
      </c>
      <c r="U9" s="46" t="s">
        <v>1162</v>
      </c>
      <c r="V9" s="46" t="s">
        <v>1162</v>
      </c>
      <c r="W9" s="46" t="s">
        <v>1162</v>
      </c>
      <c r="X9" s="46">
        <v>4.3</v>
      </c>
      <c r="Y9" s="46">
        <v>4.3</v>
      </c>
      <c r="Z9" s="46">
        <v>5.0</v>
      </c>
      <c r="AA9" s="46" t="s">
        <v>1162</v>
      </c>
      <c r="AB9" s="46">
        <v>5.0</v>
      </c>
      <c r="AC9" s="46" t="s">
        <v>1162</v>
      </c>
      <c r="AD9" s="46" t="s">
        <v>1162</v>
      </c>
      <c r="AE9" s="46" t="s">
        <v>1162</v>
      </c>
      <c r="AF9" s="46">
        <v>5.5</v>
      </c>
      <c r="AG9" s="46">
        <v>3.3</v>
      </c>
      <c r="AH9" s="46">
        <v>3.7</v>
      </c>
      <c r="AI9" s="46" t="s">
        <v>1162</v>
      </c>
      <c r="AJ9" s="46">
        <v>5.5</v>
      </c>
      <c r="AK9" s="46" t="s">
        <v>1162</v>
      </c>
      <c r="AL9" s="46" t="s">
        <v>1162</v>
      </c>
      <c r="AM9" s="46" t="s">
        <v>1162</v>
      </c>
      <c r="AN9" s="46" t="s">
        <v>1162</v>
      </c>
      <c r="AO9" s="46" t="s">
        <v>1162</v>
      </c>
      <c r="AP9" s="46"/>
      <c r="AQ9" s="48"/>
    </row>
    <row r="10">
      <c r="A10" s="44" t="s">
        <v>784</v>
      </c>
      <c r="B10" s="44">
        <v>4.03</v>
      </c>
      <c r="C10" s="44">
        <v>0.76</v>
      </c>
      <c r="D10" s="44" t="s">
        <v>365</v>
      </c>
      <c r="E10" s="44" t="s">
        <v>364</v>
      </c>
      <c r="F10" s="44" t="s">
        <v>499</v>
      </c>
      <c r="G10" s="44" t="s">
        <v>272</v>
      </c>
      <c r="H10" s="44" t="s">
        <v>499</v>
      </c>
      <c r="I10" s="44" t="s">
        <v>1162</v>
      </c>
      <c r="J10" s="44" t="s">
        <v>364</v>
      </c>
      <c r="K10" s="44" t="s">
        <v>1162</v>
      </c>
      <c r="L10" s="44" t="s">
        <v>365</v>
      </c>
      <c r="M10" s="44" t="s">
        <v>1162</v>
      </c>
      <c r="N10" s="44" t="s">
        <v>272</v>
      </c>
      <c r="O10" s="44" t="s">
        <v>737</v>
      </c>
      <c r="P10" s="44" t="s">
        <v>1162</v>
      </c>
      <c r="Q10" s="44" t="s">
        <v>1162</v>
      </c>
      <c r="R10" s="44" t="s">
        <v>1162</v>
      </c>
      <c r="S10" s="44" t="s">
        <v>1162</v>
      </c>
      <c r="T10" s="44" t="s">
        <v>270</v>
      </c>
      <c r="U10" s="44" t="s">
        <v>1162</v>
      </c>
      <c r="V10" s="44" t="s">
        <v>1162</v>
      </c>
      <c r="W10" s="44" t="s">
        <v>1162</v>
      </c>
      <c r="X10" s="44">
        <v>4.0</v>
      </c>
      <c r="Y10" s="44">
        <v>3.3</v>
      </c>
      <c r="Z10" s="44">
        <v>5.0</v>
      </c>
      <c r="AA10" s="44">
        <v>3.3</v>
      </c>
      <c r="AB10" s="44" t="s">
        <v>1162</v>
      </c>
      <c r="AC10" s="44">
        <v>4.0</v>
      </c>
      <c r="AD10" s="44" t="s">
        <v>1162</v>
      </c>
      <c r="AE10" s="44">
        <v>4.3</v>
      </c>
      <c r="AF10" s="44" t="s">
        <v>1162</v>
      </c>
      <c r="AG10" s="44">
        <v>5.0</v>
      </c>
      <c r="AH10" s="44">
        <v>2.7</v>
      </c>
      <c r="AI10" s="44" t="s">
        <v>1162</v>
      </c>
      <c r="AJ10" s="44" t="s">
        <v>1162</v>
      </c>
      <c r="AK10" s="44" t="s">
        <v>1162</v>
      </c>
      <c r="AL10" s="44" t="s">
        <v>1162</v>
      </c>
      <c r="AM10" s="44" t="s">
        <v>1162</v>
      </c>
      <c r="AN10" s="44">
        <v>4.7</v>
      </c>
      <c r="AO10" s="44" t="s">
        <v>1162</v>
      </c>
      <c r="AP10" s="44"/>
      <c r="AQ10" s="45"/>
    </row>
    <row r="11">
      <c r="A11" s="46" t="s">
        <v>1049</v>
      </c>
      <c r="B11" s="46">
        <v>3.71</v>
      </c>
      <c r="C11" s="46">
        <v>0.76</v>
      </c>
      <c r="D11" s="46" t="s">
        <v>364</v>
      </c>
      <c r="E11" s="46" t="s">
        <v>416</v>
      </c>
      <c r="F11" s="46" t="s">
        <v>416</v>
      </c>
      <c r="G11" s="46" t="s">
        <v>364</v>
      </c>
      <c r="H11" s="46" t="s">
        <v>499</v>
      </c>
      <c r="I11" s="46" t="s">
        <v>1162</v>
      </c>
      <c r="J11" s="46" t="s">
        <v>413</v>
      </c>
      <c r="K11" s="46" t="s">
        <v>1173</v>
      </c>
      <c r="L11" s="46" t="s">
        <v>365</v>
      </c>
      <c r="M11" s="46" t="s">
        <v>1162</v>
      </c>
      <c r="N11" s="46" t="s">
        <v>270</v>
      </c>
      <c r="O11" s="46" t="s">
        <v>1162</v>
      </c>
      <c r="P11" s="46" t="s">
        <v>1162</v>
      </c>
      <c r="Q11" s="46" t="s">
        <v>364</v>
      </c>
      <c r="R11" s="46" t="s">
        <v>1162</v>
      </c>
      <c r="S11" s="46" t="s">
        <v>1162</v>
      </c>
      <c r="T11" s="46" t="s">
        <v>1162</v>
      </c>
      <c r="U11" s="46" t="s">
        <v>1162</v>
      </c>
      <c r="V11" s="46" t="s">
        <v>1162</v>
      </c>
      <c r="W11" s="46" t="s">
        <v>1162</v>
      </c>
      <c r="X11" s="46">
        <v>3.7</v>
      </c>
      <c r="Y11" s="46">
        <v>3.7</v>
      </c>
      <c r="Z11" s="46">
        <v>4.0</v>
      </c>
      <c r="AA11" s="46">
        <v>3.3</v>
      </c>
      <c r="AB11" s="46" t="s">
        <v>1162</v>
      </c>
      <c r="AC11" s="46">
        <v>2.0</v>
      </c>
      <c r="AD11" s="46" t="s">
        <v>1162</v>
      </c>
      <c r="AE11" s="46">
        <v>4.3</v>
      </c>
      <c r="AF11" s="46" t="s">
        <v>1162</v>
      </c>
      <c r="AG11" s="46">
        <v>4.7</v>
      </c>
      <c r="AH11" s="46" t="s">
        <v>1162</v>
      </c>
      <c r="AI11" s="46" t="s">
        <v>1162</v>
      </c>
      <c r="AJ11" s="46">
        <v>4.0</v>
      </c>
      <c r="AK11" s="46" t="s">
        <v>1162</v>
      </c>
      <c r="AL11" s="46" t="s">
        <v>1162</v>
      </c>
      <c r="AM11" s="46" t="s">
        <v>1162</v>
      </c>
      <c r="AN11" s="46" t="s">
        <v>1162</v>
      </c>
      <c r="AO11" s="46" t="s">
        <v>1162</v>
      </c>
      <c r="AP11" s="46"/>
      <c r="AQ11" s="48"/>
    </row>
    <row r="12">
      <c r="A12" s="44" t="s">
        <v>1092</v>
      </c>
      <c r="B12" s="44">
        <v>3.59</v>
      </c>
      <c r="C12" s="44">
        <v>0.76</v>
      </c>
      <c r="D12" s="44" t="s">
        <v>416</v>
      </c>
      <c r="E12" s="44" t="s">
        <v>416</v>
      </c>
      <c r="F12" s="44" t="s">
        <v>364</v>
      </c>
      <c r="G12" s="44" t="s">
        <v>416</v>
      </c>
      <c r="H12" s="44" t="s">
        <v>499</v>
      </c>
      <c r="I12" s="44" t="s">
        <v>1162</v>
      </c>
      <c r="J12" s="44" t="s">
        <v>1162</v>
      </c>
      <c r="K12" s="44" t="s">
        <v>1162</v>
      </c>
      <c r="L12" s="44" t="s">
        <v>1162</v>
      </c>
      <c r="M12" s="44" t="s">
        <v>1162</v>
      </c>
      <c r="N12" s="44" t="s">
        <v>413</v>
      </c>
      <c r="O12" s="44" t="s">
        <v>270</v>
      </c>
      <c r="P12" s="44" t="s">
        <v>1162</v>
      </c>
      <c r="Q12" s="44" t="s">
        <v>416</v>
      </c>
      <c r="R12" s="44" t="s">
        <v>1162</v>
      </c>
      <c r="S12" s="44" t="s">
        <v>1162</v>
      </c>
      <c r="T12" s="44" t="s">
        <v>1162</v>
      </c>
      <c r="U12" s="44" t="s">
        <v>1162</v>
      </c>
      <c r="V12" s="44" t="s">
        <v>1162</v>
      </c>
      <c r="W12" s="44" t="s">
        <v>1162</v>
      </c>
      <c r="X12" s="44">
        <v>3.7</v>
      </c>
      <c r="Y12" s="44">
        <v>4.0</v>
      </c>
      <c r="Z12" s="44">
        <v>3.7</v>
      </c>
      <c r="AA12" s="44">
        <v>3.3</v>
      </c>
      <c r="AB12" s="44" t="s">
        <v>1162</v>
      </c>
      <c r="AC12" s="44" t="s">
        <v>1162</v>
      </c>
      <c r="AD12" s="44" t="s">
        <v>1162</v>
      </c>
      <c r="AE12" s="44" t="s">
        <v>1162</v>
      </c>
      <c r="AF12" s="44" t="s">
        <v>1162</v>
      </c>
      <c r="AG12" s="44">
        <v>2.0</v>
      </c>
      <c r="AH12" s="44">
        <v>4.7</v>
      </c>
      <c r="AI12" s="44" t="s">
        <v>1162</v>
      </c>
      <c r="AJ12" s="44">
        <v>3.7</v>
      </c>
      <c r="AK12" s="44" t="s">
        <v>1162</v>
      </c>
      <c r="AL12" s="44" t="s">
        <v>1162</v>
      </c>
      <c r="AM12" s="44" t="s">
        <v>1162</v>
      </c>
      <c r="AN12" s="44" t="s">
        <v>1162</v>
      </c>
      <c r="AO12" s="44" t="s">
        <v>1162</v>
      </c>
      <c r="AP12" s="44"/>
      <c r="AQ12" s="45"/>
    </row>
    <row r="13">
      <c r="A13" s="46" t="s">
        <v>368</v>
      </c>
      <c r="B13" s="46">
        <v>5.46</v>
      </c>
      <c r="C13" s="46">
        <v>0.75</v>
      </c>
      <c r="D13" s="46" t="s">
        <v>235</v>
      </c>
      <c r="E13" s="46" t="s">
        <v>233</v>
      </c>
      <c r="F13" s="46" t="s">
        <v>233</v>
      </c>
      <c r="G13" s="46" t="s">
        <v>364</v>
      </c>
      <c r="H13" s="46" t="s">
        <v>233</v>
      </c>
      <c r="I13" s="46" t="s">
        <v>233</v>
      </c>
      <c r="J13" s="46" t="s">
        <v>233</v>
      </c>
      <c r="K13" s="46" t="s">
        <v>1162</v>
      </c>
      <c r="L13" s="46" t="s">
        <v>1162</v>
      </c>
      <c r="M13" s="46" t="s">
        <v>272</v>
      </c>
      <c r="N13" s="46" t="s">
        <v>233</v>
      </c>
      <c r="O13" s="46" t="s">
        <v>1162</v>
      </c>
      <c r="P13" s="46" t="s">
        <v>233</v>
      </c>
      <c r="Q13" s="46" t="s">
        <v>1162</v>
      </c>
      <c r="R13" s="46" t="s">
        <v>1162</v>
      </c>
      <c r="S13" s="46" t="s">
        <v>364</v>
      </c>
      <c r="T13" s="46" t="s">
        <v>1162</v>
      </c>
      <c r="U13" s="46" t="s">
        <v>1162</v>
      </c>
      <c r="V13" s="46" t="s">
        <v>235</v>
      </c>
      <c r="W13" s="46" t="s">
        <v>272</v>
      </c>
      <c r="X13" s="46">
        <v>6.0</v>
      </c>
      <c r="Y13" s="46">
        <v>6.0</v>
      </c>
      <c r="Z13" s="46">
        <v>4.0</v>
      </c>
      <c r="AA13" s="46">
        <v>6.0</v>
      </c>
      <c r="AB13" s="46">
        <v>6.0</v>
      </c>
      <c r="AC13" s="46">
        <v>6.0</v>
      </c>
      <c r="AD13" s="46" t="s">
        <v>1162</v>
      </c>
      <c r="AE13" s="46" t="s">
        <v>1162</v>
      </c>
      <c r="AF13" s="46">
        <v>5.0</v>
      </c>
      <c r="AG13" s="46">
        <v>6.0</v>
      </c>
      <c r="AH13" s="46" t="s">
        <v>1162</v>
      </c>
      <c r="AI13" s="46">
        <v>6.0</v>
      </c>
      <c r="AJ13" s="46" t="s">
        <v>1162</v>
      </c>
      <c r="AK13" s="46">
        <v>4.0</v>
      </c>
      <c r="AL13" s="46">
        <v>5.5</v>
      </c>
      <c r="AM13" s="46">
        <v>5.0</v>
      </c>
      <c r="AN13" s="46" t="s">
        <v>1162</v>
      </c>
      <c r="AO13" s="46" t="s">
        <v>1162</v>
      </c>
      <c r="AP13" s="46"/>
      <c r="AQ13" s="48"/>
    </row>
    <row r="14">
      <c r="A14" s="44" t="s">
        <v>422</v>
      </c>
      <c r="B14" s="44">
        <v>4.93</v>
      </c>
      <c r="C14" s="44">
        <v>0.74</v>
      </c>
      <c r="D14" s="44" t="s">
        <v>272</v>
      </c>
      <c r="E14" s="44" t="s">
        <v>235</v>
      </c>
      <c r="F14" s="44" t="s">
        <v>272</v>
      </c>
      <c r="G14" s="44" t="s">
        <v>364</v>
      </c>
      <c r="H14" s="44" t="s">
        <v>233</v>
      </c>
      <c r="I14" s="44" t="s">
        <v>233</v>
      </c>
      <c r="J14" s="44" t="s">
        <v>364</v>
      </c>
      <c r="K14" s="44" t="s">
        <v>365</v>
      </c>
      <c r="L14" s="44" t="s">
        <v>1162</v>
      </c>
      <c r="M14" s="44" t="s">
        <v>1162</v>
      </c>
      <c r="N14" s="44" t="s">
        <v>233</v>
      </c>
      <c r="O14" s="44" t="s">
        <v>364</v>
      </c>
      <c r="P14" s="44" t="s">
        <v>272</v>
      </c>
      <c r="Q14" s="44" t="s">
        <v>272</v>
      </c>
      <c r="R14" s="44" t="s">
        <v>1162</v>
      </c>
      <c r="S14" s="44" t="s">
        <v>272</v>
      </c>
      <c r="T14" s="44" t="s">
        <v>1162</v>
      </c>
      <c r="U14" s="44" t="s">
        <v>1162</v>
      </c>
      <c r="V14" s="44" t="s">
        <v>365</v>
      </c>
      <c r="W14" s="44" t="s">
        <v>1162</v>
      </c>
      <c r="X14" s="44">
        <v>5.5</v>
      </c>
      <c r="Y14" s="44">
        <v>5.0</v>
      </c>
      <c r="Z14" s="44">
        <v>4.0</v>
      </c>
      <c r="AA14" s="44">
        <v>6.0</v>
      </c>
      <c r="AB14" s="44">
        <v>6.0</v>
      </c>
      <c r="AC14" s="44">
        <v>4.0</v>
      </c>
      <c r="AD14" s="44">
        <v>4.3</v>
      </c>
      <c r="AE14" s="44" t="s">
        <v>1162</v>
      </c>
      <c r="AF14" s="44" t="s">
        <v>1162</v>
      </c>
      <c r="AG14" s="44">
        <v>6.0</v>
      </c>
      <c r="AH14" s="44">
        <v>4.0</v>
      </c>
      <c r="AI14" s="44">
        <v>5.0</v>
      </c>
      <c r="AJ14" s="44">
        <v>5.0</v>
      </c>
      <c r="AK14" s="44">
        <v>5.0</v>
      </c>
      <c r="AL14" s="44">
        <v>4.3</v>
      </c>
      <c r="AM14" s="44" t="s">
        <v>1162</v>
      </c>
      <c r="AN14" s="44" t="s">
        <v>1162</v>
      </c>
      <c r="AO14" s="44" t="s">
        <v>1162</v>
      </c>
      <c r="AP14" s="44"/>
      <c r="AQ14" s="45"/>
    </row>
    <row r="15">
      <c r="A15" s="46" t="s">
        <v>420</v>
      </c>
      <c r="B15" s="46">
        <v>4.73</v>
      </c>
      <c r="C15" s="46">
        <v>0.73</v>
      </c>
      <c r="D15" s="46" t="s">
        <v>272</v>
      </c>
      <c r="E15" s="46" t="s">
        <v>270</v>
      </c>
      <c r="F15" s="46" t="s">
        <v>365</v>
      </c>
      <c r="G15" s="46" t="s">
        <v>270</v>
      </c>
      <c r="H15" s="46" t="s">
        <v>270</v>
      </c>
      <c r="I15" s="46" t="s">
        <v>499</v>
      </c>
      <c r="J15" s="46" t="s">
        <v>364</v>
      </c>
      <c r="K15" s="46" t="s">
        <v>235</v>
      </c>
      <c r="L15" s="46" t="s">
        <v>272</v>
      </c>
      <c r="M15" s="46" t="s">
        <v>1162</v>
      </c>
      <c r="N15" s="46" t="s">
        <v>235</v>
      </c>
      <c r="O15" s="46" t="s">
        <v>235</v>
      </c>
      <c r="P15" s="46" t="s">
        <v>233</v>
      </c>
      <c r="Q15" s="46" t="s">
        <v>1162</v>
      </c>
      <c r="R15" s="46" t="s">
        <v>1162</v>
      </c>
      <c r="S15" s="46" t="s">
        <v>365</v>
      </c>
      <c r="T15" s="46" t="s">
        <v>1162</v>
      </c>
      <c r="U15" s="46" t="s">
        <v>1162</v>
      </c>
      <c r="V15" s="46" t="s">
        <v>364</v>
      </c>
      <c r="W15" s="46" t="s">
        <v>1162</v>
      </c>
      <c r="X15" s="46">
        <v>4.7</v>
      </c>
      <c r="Y15" s="46">
        <v>4.3</v>
      </c>
      <c r="Z15" s="46">
        <v>4.7</v>
      </c>
      <c r="AA15" s="46">
        <v>4.7</v>
      </c>
      <c r="AB15" s="46">
        <v>3.3</v>
      </c>
      <c r="AC15" s="46">
        <v>4.0</v>
      </c>
      <c r="AD15" s="46">
        <v>5.5</v>
      </c>
      <c r="AE15" s="46">
        <v>5.0</v>
      </c>
      <c r="AF15" s="46" t="s">
        <v>1162</v>
      </c>
      <c r="AG15" s="46">
        <v>5.5</v>
      </c>
      <c r="AH15" s="46">
        <v>5.5</v>
      </c>
      <c r="AI15" s="46">
        <v>6.0</v>
      </c>
      <c r="AJ15" s="46" t="s">
        <v>1162</v>
      </c>
      <c r="AK15" s="46">
        <v>4.3</v>
      </c>
      <c r="AL15" s="46">
        <v>4.0</v>
      </c>
      <c r="AM15" s="46" t="s">
        <v>1162</v>
      </c>
      <c r="AN15" s="46" t="s">
        <v>1162</v>
      </c>
      <c r="AO15" s="46" t="s">
        <v>1162</v>
      </c>
      <c r="AP15" s="46"/>
      <c r="AQ15" s="48"/>
    </row>
    <row r="16">
      <c r="A16" s="44" t="s">
        <v>686</v>
      </c>
      <c r="B16" s="44">
        <v>4.18</v>
      </c>
      <c r="C16" s="44">
        <v>0.71</v>
      </c>
      <c r="D16" s="44" t="s">
        <v>365</v>
      </c>
      <c r="E16" s="44" t="s">
        <v>364</v>
      </c>
      <c r="F16" s="44" t="s">
        <v>365</v>
      </c>
      <c r="G16" s="44" t="s">
        <v>364</v>
      </c>
      <c r="H16" s="44" t="s">
        <v>365</v>
      </c>
      <c r="I16" s="44" t="s">
        <v>1162</v>
      </c>
      <c r="J16" s="44" t="s">
        <v>416</v>
      </c>
      <c r="K16" s="44" t="s">
        <v>1162</v>
      </c>
      <c r="L16" s="44" t="s">
        <v>416</v>
      </c>
      <c r="M16" s="44" t="s">
        <v>364</v>
      </c>
      <c r="N16" s="44" t="s">
        <v>270</v>
      </c>
      <c r="O16" s="44" t="s">
        <v>429</v>
      </c>
      <c r="P16" s="44" t="s">
        <v>1162</v>
      </c>
      <c r="Q16" s="44" t="s">
        <v>1162</v>
      </c>
      <c r="R16" s="44" t="s">
        <v>1162</v>
      </c>
      <c r="S16" s="44" t="s">
        <v>1162</v>
      </c>
      <c r="T16" s="44" t="s">
        <v>365</v>
      </c>
      <c r="U16" s="44" t="s">
        <v>1162</v>
      </c>
      <c r="V16" s="44" t="s">
        <v>233</v>
      </c>
      <c r="W16" s="44" t="s">
        <v>1162</v>
      </c>
      <c r="X16" s="44">
        <v>4.0</v>
      </c>
      <c r="Y16" s="44">
        <v>4.3</v>
      </c>
      <c r="Z16" s="44">
        <v>4.0</v>
      </c>
      <c r="AA16" s="44">
        <v>4.3</v>
      </c>
      <c r="AB16" s="44" t="s">
        <v>1162</v>
      </c>
      <c r="AC16" s="44">
        <v>3.7</v>
      </c>
      <c r="AD16" s="44" t="s">
        <v>1162</v>
      </c>
      <c r="AE16" s="44">
        <v>3.7</v>
      </c>
      <c r="AF16" s="44">
        <v>4.0</v>
      </c>
      <c r="AG16" s="44">
        <v>4.7</v>
      </c>
      <c r="AH16" s="44">
        <v>3.0</v>
      </c>
      <c r="AI16" s="44" t="s">
        <v>1162</v>
      </c>
      <c r="AJ16" s="44" t="s">
        <v>1162</v>
      </c>
      <c r="AK16" s="44" t="s">
        <v>1162</v>
      </c>
      <c r="AL16" s="44">
        <v>6.0</v>
      </c>
      <c r="AM16" s="44" t="s">
        <v>1162</v>
      </c>
      <c r="AN16" s="44">
        <v>4.3</v>
      </c>
      <c r="AO16" s="44" t="s">
        <v>1162</v>
      </c>
      <c r="AP16" s="44"/>
      <c r="AQ16" s="45"/>
    </row>
    <row r="17">
      <c r="A17" s="46" t="s">
        <v>481</v>
      </c>
      <c r="B17" s="46">
        <v>5.2</v>
      </c>
      <c r="C17" s="46">
        <v>0.69</v>
      </c>
      <c r="D17" s="46" t="s">
        <v>235</v>
      </c>
      <c r="E17" s="46" t="s">
        <v>272</v>
      </c>
      <c r="F17" s="46" t="s">
        <v>233</v>
      </c>
      <c r="G17" s="46" t="s">
        <v>270</v>
      </c>
      <c r="H17" s="46" t="s">
        <v>365</v>
      </c>
      <c r="I17" s="46" t="s">
        <v>1162</v>
      </c>
      <c r="J17" s="46" t="s">
        <v>233</v>
      </c>
      <c r="K17" s="46" t="s">
        <v>1162</v>
      </c>
      <c r="L17" s="46" t="s">
        <v>1162</v>
      </c>
      <c r="M17" s="46" t="s">
        <v>1162</v>
      </c>
      <c r="N17" s="46" t="s">
        <v>1162</v>
      </c>
      <c r="O17" s="46" t="s">
        <v>1162</v>
      </c>
      <c r="P17" s="46" t="s">
        <v>1162</v>
      </c>
      <c r="Q17" s="46" t="s">
        <v>1162</v>
      </c>
      <c r="R17" s="46" t="s">
        <v>1162</v>
      </c>
      <c r="S17" s="46" t="s">
        <v>1162</v>
      </c>
      <c r="T17" s="46" t="s">
        <v>1162</v>
      </c>
      <c r="U17" s="46" t="s">
        <v>1162</v>
      </c>
      <c r="V17" s="46" t="s">
        <v>1162</v>
      </c>
      <c r="W17" s="46" t="s">
        <v>1162</v>
      </c>
      <c r="X17" s="46">
        <v>5.0</v>
      </c>
      <c r="Y17" s="46">
        <v>6.0</v>
      </c>
      <c r="Z17" s="46">
        <v>4.7</v>
      </c>
      <c r="AA17" s="46">
        <v>4.3</v>
      </c>
      <c r="AB17" s="46" t="s">
        <v>1162</v>
      </c>
      <c r="AC17" s="46">
        <v>6.0</v>
      </c>
      <c r="AD17" s="46" t="s">
        <v>1162</v>
      </c>
      <c r="AE17" s="46" t="s">
        <v>1162</v>
      </c>
      <c r="AF17" s="46" t="s">
        <v>1162</v>
      </c>
      <c r="AG17" s="46" t="s">
        <v>1162</v>
      </c>
      <c r="AH17" s="46" t="s">
        <v>1162</v>
      </c>
      <c r="AI17" s="46" t="s">
        <v>1162</v>
      </c>
      <c r="AJ17" s="46" t="s">
        <v>1162</v>
      </c>
      <c r="AK17" s="46" t="s">
        <v>1162</v>
      </c>
      <c r="AL17" s="46" t="s">
        <v>1162</v>
      </c>
      <c r="AM17" s="46" t="s">
        <v>1162</v>
      </c>
      <c r="AN17" s="46" t="s">
        <v>1162</v>
      </c>
      <c r="AO17" s="46" t="s">
        <v>1162</v>
      </c>
      <c r="AP17" s="46"/>
      <c r="AQ17" s="48"/>
    </row>
    <row r="18">
      <c r="A18" s="44" t="s">
        <v>702</v>
      </c>
      <c r="B18" s="44">
        <v>2.78</v>
      </c>
      <c r="C18" s="44">
        <v>0.68</v>
      </c>
      <c r="D18" s="44" t="s">
        <v>429</v>
      </c>
      <c r="E18" s="44" t="s">
        <v>737</v>
      </c>
      <c r="F18" s="44" t="s">
        <v>429</v>
      </c>
      <c r="G18" s="44" t="s">
        <v>364</v>
      </c>
      <c r="H18" s="44" t="s">
        <v>413</v>
      </c>
      <c r="I18" s="44" t="s">
        <v>1162</v>
      </c>
      <c r="J18" s="44" t="s">
        <v>1162</v>
      </c>
      <c r="K18" s="44" t="s">
        <v>413</v>
      </c>
      <c r="L18" s="44" t="s">
        <v>1162</v>
      </c>
      <c r="M18" s="44" t="s">
        <v>1162</v>
      </c>
      <c r="N18" s="44" t="s">
        <v>1162</v>
      </c>
      <c r="O18" s="44" t="s">
        <v>1162</v>
      </c>
      <c r="P18" s="44" t="s">
        <v>429</v>
      </c>
      <c r="Q18" s="44" t="s">
        <v>1162</v>
      </c>
      <c r="R18" s="44" t="s">
        <v>1162</v>
      </c>
      <c r="S18" s="44" t="s">
        <v>1162</v>
      </c>
      <c r="T18" s="44" t="s">
        <v>1162</v>
      </c>
      <c r="U18" s="44" t="s">
        <v>1162</v>
      </c>
      <c r="V18" s="44" t="s">
        <v>1162</v>
      </c>
      <c r="W18" s="44" t="s">
        <v>1162</v>
      </c>
      <c r="X18" s="44">
        <v>2.7</v>
      </c>
      <c r="Y18" s="44">
        <v>3.0</v>
      </c>
      <c r="Z18" s="44">
        <v>4.0</v>
      </c>
      <c r="AA18" s="44">
        <v>2.0</v>
      </c>
      <c r="AB18" s="44" t="s">
        <v>1162</v>
      </c>
      <c r="AC18" s="44" t="s">
        <v>1162</v>
      </c>
      <c r="AD18" s="44">
        <v>2.0</v>
      </c>
      <c r="AE18" s="44" t="s">
        <v>1162</v>
      </c>
      <c r="AF18" s="44" t="s">
        <v>1162</v>
      </c>
      <c r="AG18" s="44" t="s">
        <v>1162</v>
      </c>
      <c r="AH18" s="44" t="s">
        <v>1162</v>
      </c>
      <c r="AI18" s="44">
        <v>3.0</v>
      </c>
      <c r="AJ18" s="44" t="s">
        <v>1162</v>
      </c>
      <c r="AK18" s="44" t="s">
        <v>1162</v>
      </c>
      <c r="AL18" s="44" t="s">
        <v>1162</v>
      </c>
      <c r="AM18" s="44" t="s">
        <v>1162</v>
      </c>
      <c r="AN18" s="44" t="s">
        <v>1162</v>
      </c>
      <c r="AO18" s="44" t="s">
        <v>1162</v>
      </c>
      <c r="AP18" s="44"/>
      <c r="AQ18" s="45"/>
    </row>
    <row r="19">
      <c r="A19" s="46" t="s">
        <v>1114</v>
      </c>
      <c r="B19" s="46">
        <v>3.21</v>
      </c>
      <c r="C19" s="46">
        <v>0.67</v>
      </c>
      <c r="D19" s="46" t="s">
        <v>499</v>
      </c>
      <c r="E19" s="46" t="s">
        <v>429</v>
      </c>
      <c r="F19" s="46" t="s">
        <v>365</v>
      </c>
      <c r="G19" s="46" t="s">
        <v>365</v>
      </c>
      <c r="H19" s="46" t="s">
        <v>429</v>
      </c>
      <c r="I19" s="46" t="s">
        <v>1162</v>
      </c>
      <c r="J19" s="46" t="s">
        <v>429</v>
      </c>
      <c r="K19" s="46" t="s">
        <v>429</v>
      </c>
      <c r="L19" s="46" t="s">
        <v>429</v>
      </c>
      <c r="M19" s="46" t="s">
        <v>413</v>
      </c>
      <c r="N19" s="46" t="s">
        <v>499</v>
      </c>
      <c r="O19" s="46" t="s">
        <v>1162</v>
      </c>
      <c r="P19" s="46" t="s">
        <v>1162</v>
      </c>
      <c r="Q19" s="46" t="s">
        <v>1162</v>
      </c>
      <c r="R19" s="46" t="s">
        <v>1162</v>
      </c>
      <c r="S19" s="46" t="s">
        <v>1162</v>
      </c>
      <c r="T19" s="46" t="s">
        <v>1162</v>
      </c>
      <c r="U19" s="46" t="s">
        <v>1162</v>
      </c>
      <c r="V19" s="46" t="s">
        <v>1162</v>
      </c>
      <c r="W19" s="46" t="s">
        <v>1162</v>
      </c>
      <c r="X19" s="46">
        <v>3.0</v>
      </c>
      <c r="Y19" s="46">
        <v>4.3</v>
      </c>
      <c r="Z19" s="46">
        <v>4.3</v>
      </c>
      <c r="AA19" s="46">
        <v>3.0</v>
      </c>
      <c r="AB19" s="46" t="s">
        <v>1162</v>
      </c>
      <c r="AC19" s="46">
        <v>3.0</v>
      </c>
      <c r="AD19" s="46">
        <v>3.0</v>
      </c>
      <c r="AE19" s="46">
        <v>3.0</v>
      </c>
      <c r="AF19" s="46">
        <v>2.0</v>
      </c>
      <c r="AG19" s="46">
        <v>3.3</v>
      </c>
      <c r="AH19" s="46" t="s">
        <v>1162</v>
      </c>
      <c r="AI19" s="46" t="s">
        <v>1162</v>
      </c>
      <c r="AJ19" s="46" t="s">
        <v>1162</v>
      </c>
      <c r="AK19" s="46" t="s">
        <v>1162</v>
      </c>
      <c r="AL19" s="46" t="s">
        <v>1162</v>
      </c>
      <c r="AM19" s="46" t="s">
        <v>1162</v>
      </c>
      <c r="AN19" s="46" t="s">
        <v>1162</v>
      </c>
      <c r="AO19" s="46" t="s">
        <v>1162</v>
      </c>
      <c r="AP19" s="46"/>
      <c r="AQ19" s="48"/>
    </row>
    <row r="20">
      <c r="A20" s="44" t="s">
        <v>640</v>
      </c>
      <c r="B20" s="44">
        <v>4.33</v>
      </c>
      <c r="C20" s="44">
        <v>0.65</v>
      </c>
      <c r="D20" s="44" t="s">
        <v>270</v>
      </c>
      <c r="E20" s="44" t="s">
        <v>364</v>
      </c>
      <c r="F20" s="44" t="s">
        <v>364</v>
      </c>
      <c r="G20" s="44" t="s">
        <v>365</v>
      </c>
      <c r="H20" s="44" t="s">
        <v>364</v>
      </c>
      <c r="I20" s="44" t="s">
        <v>1162</v>
      </c>
      <c r="J20" s="44" t="s">
        <v>416</v>
      </c>
      <c r="K20" s="44" t="s">
        <v>270</v>
      </c>
      <c r="L20" s="44" t="s">
        <v>1162</v>
      </c>
      <c r="M20" s="44" t="s">
        <v>1162</v>
      </c>
      <c r="N20" s="44" t="s">
        <v>365</v>
      </c>
      <c r="O20" s="44" t="s">
        <v>233</v>
      </c>
      <c r="P20" s="44" t="s">
        <v>1162</v>
      </c>
      <c r="Q20" s="44" t="s">
        <v>364</v>
      </c>
      <c r="R20" s="44" t="s">
        <v>1162</v>
      </c>
      <c r="S20" s="44" t="s">
        <v>1162</v>
      </c>
      <c r="T20" s="44" t="s">
        <v>1162</v>
      </c>
      <c r="U20" s="44" t="s">
        <v>1162</v>
      </c>
      <c r="V20" s="44" t="s">
        <v>1162</v>
      </c>
      <c r="W20" s="44" t="s">
        <v>1162</v>
      </c>
      <c r="X20" s="44">
        <v>4.0</v>
      </c>
      <c r="Y20" s="44">
        <v>4.0</v>
      </c>
      <c r="Z20" s="44">
        <v>4.3</v>
      </c>
      <c r="AA20" s="44">
        <v>4.0</v>
      </c>
      <c r="AB20" s="44" t="s">
        <v>1162</v>
      </c>
      <c r="AC20" s="44">
        <v>3.7</v>
      </c>
      <c r="AD20" s="44">
        <v>4.7</v>
      </c>
      <c r="AE20" s="44" t="s">
        <v>1162</v>
      </c>
      <c r="AF20" s="44" t="s">
        <v>1162</v>
      </c>
      <c r="AG20" s="44">
        <v>4.3</v>
      </c>
      <c r="AH20" s="44">
        <v>6.0</v>
      </c>
      <c r="AI20" s="44" t="s">
        <v>1162</v>
      </c>
      <c r="AJ20" s="44">
        <v>4.0</v>
      </c>
      <c r="AK20" s="44" t="s">
        <v>1162</v>
      </c>
      <c r="AL20" s="44" t="s">
        <v>1162</v>
      </c>
      <c r="AM20" s="44" t="s">
        <v>1162</v>
      </c>
      <c r="AN20" s="44" t="s">
        <v>1162</v>
      </c>
      <c r="AO20" s="44" t="s">
        <v>1162</v>
      </c>
      <c r="AP20" s="44"/>
      <c r="AQ20" s="45"/>
    </row>
    <row r="21">
      <c r="A21" s="46" t="s">
        <v>639</v>
      </c>
      <c r="B21" s="46">
        <v>4.09</v>
      </c>
      <c r="C21" s="46">
        <v>0.64</v>
      </c>
      <c r="D21" s="46" t="s">
        <v>365</v>
      </c>
      <c r="E21" s="46" t="s">
        <v>416</v>
      </c>
      <c r="F21" s="46" t="s">
        <v>416</v>
      </c>
      <c r="G21" s="46" t="s">
        <v>364</v>
      </c>
      <c r="H21" s="46" t="s">
        <v>416</v>
      </c>
      <c r="I21" s="46" t="s">
        <v>1162</v>
      </c>
      <c r="J21" s="46" t="s">
        <v>499</v>
      </c>
      <c r="K21" s="46" t="s">
        <v>365</v>
      </c>
      <c r="L21" s="46" t="s">
        <v>1162</v>
      </c>
      <c r="M21" s="46" t="s">
        <v>416</v>
      </c>
      <c r="N21" s="46" t="s">
        <v>364</v>
      </c>
      <c r="O21" s="46" t="s">
        <v>235</v>
      </c>
      <c r="P21" s="46" t="s">
        <v>1162</v>
      </c>
      <c r="Q21" s="46" t="s">
        <v>272</v>
      </c>
      <c r="R21" s="46" t="s">
        <v>1162</v>
      </c>
      <c r="S21" s="46" t="s">
        <v>1162</v>
      </c>
      <c r="T21" s="46" t="s">
        <v>1162</v>
      </c>
      <c r="U21" s="46" t="s">
        <v>1162</v>
      </c>
      <c r="V21" s="46" t="s">
        <v>1162</v>
      </c>
      <c r="W21" s="46" t="s">
        <v>1162</v>
      </c>
      <c r="X21" s="46">
        <v>3.7</v>
      </c>
      <c r="Y21" s="46">
        <v>3.7</v>
      </c>
      <c r="Z21" s="46">
        <v>4.0</v>
      </c>
      <c r="AA21" s="46">
        <v>3.7</v>
      </c>
      <c r="AB21" s="46" t="s">
        <v>1162</v>
      </c>
      <c r="AC21" s="46">
        <v>3.3</v>
      </c>
      <c r="AD21" s="46">
        <v>4.3</v>
      </c>
      <c r="AE21" s="46" t="s">
        <v>1162</v>
      </c>
      <c r="AF21" s="46">
        <v>3.7</v>
      </c>
      <c r="AG21" s="46">
        <v>4.0</v>
      </c>
      <c r="AH21" s="46">
        <v>5.5</v>
      </c>
      <c r="AI21" s="46" t="s">
        <v>1162</v>
      </c>
      <c r="AJ21" s="46">
        <v>5.0</v>
      </c>
      <c r="AK21" s="46" t="s">
        <v>1162</v>
      </c>
      <c r="AL21" s="46" t="s">
        <v>1162</v>
      </c>
      <c r="AM21" s="46" t="s">
        <v>1162</v>
      </c>
      <c r="AN21" s="46" t="s">
        <v>1162</v>
      </c>
      <c r="AO21" s="46" t="s">
        <v>1162</v>
      </c>
      <c r="AP21" s="46"/>
      <c r="AQ21" s="48"/>
    </row>
    <row r="22">
      <c r="A22" s="44" t="s">
        <v>1121</v>
      </c>
      <c r="B22" s="44">
        <v>3.21</v>
      </c>
      <c r="C22" s="44">
        <v>0.64</v>
      </c>
      <c r="D22" s="44" t="s">
        <v>499</v>
      </c>
      <c r="E22" s="44" t="s">
        <v>429</v>
      </c>
      <c r="F22" s="44" t="s">
        <v>416</v>
      </c>
      <c r="G22" s="44" t="s">
        <v>364</v>
      </c>
      <c r="H22" s="44" t="s">
        <v>737</v>
      </c>
      <c r="I22" s="44" t="s">
        <v>1162</v>
      </c>
      <c r="J22" s="44" t="s">
        <v>429</v>
      </c>
      <c r="K22" s="44" t="s">
        <v>1162</v>
      </c>
      <c r="L22" s="44" t="s">
        <v>1162</v>
      </c>
      <c r="M22" s="44" t="s">
        <v>413</v>
      </c>
      <c r="N22" s="44" t="s">
        <v>499</v>
      </c>
      <c r="O22" s="44" t="s">
        <v>1162</v>
      </c>
      <c r="P22" s="44" t="s">
        <v>1162</v>
      </c>
      <c r="Q22" s="44" t="s">
        <v>1162</v>
      </c>
      <c r="R22" s="44" t="s">
        <v>1162</v>
      </c>
      <c r="S22" s="44" t="s">
        <v>1162</v>
      </c>
      <c r="T22" s="44" t="s">
        <v>364</v>
      </c>
      <c r="U22" s="44" t="s">
        <v>1162</v>
      </c>
      <c r="V22" s="44" t="s">
        <v>1162</v>
      </c>
      <c r="W22" s="44" t="s">
        <v>1162</v>
      </c>
      <c r="X22" s="44">
        <v>3.0</v>
      </c>
      <c r="Y22" s="44">
        <v>3.7</v>
      </c>
      <c r="Z22" s="44">
        <v>4.0</v>
      </c>
      <c r="AA22" s="44">
        <v>2.7</v>
      </c>
      <c r="AB22" s="44" t="s">
        <v>1162</v>
      </c>
      <c r="AC22" s="44">
        <v>3.0</v>
      </c>
      <c r="AD22" s="44" t="s">
        <v>1162</v>
      </c>
      <c r="AE22" s="44" t="s">
        <v>1162</v>
      </c>
      <c r="AF22" s="44">
        <v>2.0</v>
      </c>
      <c r="AG22" s="44">
        <v>3.3</v>
      </c>
      <c r="AH22" s="44" t="s">
        <v>1162</v>
      </c>
      <c r="AI22" s="44" t="s">
        <v>1162</v>
      </c>
      <c r="AJ22" s="44" t="s">
        <v>1162</v>
      </c>
      <c r="AK22" s="44" t="s">
        <v>1162</v>
      </c>
      <c r="AL22" s="44" t="s">
        <v>1162</v>
      </c>
      <c r="AM22" s="44" t="s">
        <v>1162</v>
      </c>
      <c r="AN22" s="44">
        <v>4.0</v>
      </c>
      <c r="AO22" s="44" t="s">
        <v>1162</v>
      </c>
      <c r="AP22" s="44"/>
      <c r="AQ22" s="45"/>
    </row>
    <row r="23">
      <c r="A23" s="46" t="s">
        <v>1055</v>
      </c>
      <c r="B23" s="46">
        <v>3.76</v>
      </c>
      <c r="C23" s="46">
        <v>0.63</v>
      </c>
      <c r="D23" s="46" t="s">
        <v>364</v>
      </c>
      <c r="E23" s="46" t="s">
        <v>416</v>
      </c>
      <c r="F23" s="46" t="s">
        <v>429</v>
      </c>
      <c r="G23" s="46" t="s">
        <v>364</v>
      </c>
      <c r="H23" s="46" t="s">
        <v>416</v>
      </c>
      <c r="I23" s="46" t="s">
        <v>1162</v>
      </c>
      <c r="J23" s="46" t="s">
        <v>1162</v>
      </c>
      <c r="K23" s="46" t="s">
        <v>737</v>
      </c>
      <c r="L23" s="46" t="s">
        <v>416</v>
      </c>
      <c r="M23" s="46" t="s">
        <v>416</v>
      </c>
      <c r="N23" s="46" t="s">
        <v>272</v>
      </c>
      <c r="O23" s="46" t="s">
        <v>365</v>
      </c>
      <c r="P23" s="46" t="s">
        <v>1162</v>
      </c>
      <c r="Q23" s="46" t="s">
        <v>1162</v>
      </c>
      <c r="R23" s="46" t="s">
        <v>1162</v>
      </c>
      <c r="S23" s="46" t="s">
        <v>1162</v>
      </c>
      <c r="T23" s="46" t="s">
        <v>1162</v>
      </c>
      <c r="U23" s="46" t="s">
        <v>1162</v>
      </c>
      <c r="V23" s="46" t="s">
        <v>1162</v>
      </c>
      <c r="W23" s="46" t="s">
        <v>1162</v>
      </c>
      <c r="X23" s="46">
        <v>3.7</v>
      </c>
      <c r="Y23" s="46">
        <v>3.0</v>
      </c>
      <c r="Z23" s="46">
        <v>4.0</v>
      </c>
      <c r="AA23" s="46">
        <v>3.7</v>
      </c>
      <c r="AB23" s="46" t="s">
        <v>1162</v>
      </c>
      <c r="AC23" s="46" t="s">
        <v>1162</v>
      </c>
      <c r="AD23" s="46">
        <v>2.7</v>
      </c>
      <c r="AE23" s="46">
        <v>3.7</v>
      </c>
      <c r="AF23" s="46">
        <v>3.7</v>
      </c>
      <c r="AG23" s="46">
        <v>5.0</v>
      </c>
      <c r="AH23" s="46">
        <v>4.3</v>
      </c>
      <c r="AI23" s="46" t="s">
        <v>1162</v>
      </c>
      <c r="AJ23" s="46" t="s">
        <v>1162</v>
      </c>
      <c r="AK23" s="46" t="s">
        <v>1162</v>
      </c>
      <c r="AL23" s="46" t="s">
        <v>1162</v>
      </c>
      <c r="AM23" s="46" t="s">
        <v>1162</v>
      </c>
      <c r="AN23" s="46" t="s">
        <v>1162</v>
      </c>
      <c r="AO23" s="46" t="s">
        <v>1162</v>
      </c>
      <c r="AP23" s="46"/>
      <c r="AQ23" s="48"/>
    </row>
    <row r="24">
      <c r="A24" s="44" t="s">
        <v>428</v>
      </c>
      <c r="B24" s="44">
        <v>4.89</v>
      </c>
      <c r="C24" s="44">
        <v>0.59</v>
      </c>
      <c r="D24" s="44" t="s">
        <v>272</v>
      </c>
      <c r="E24" s="44" t="s">
        <v>272</v>
      </c>
      <c r="F24" s="44" t="s">
        <v>233</v>
      </c>
      <c r="G24" s="44" t="s">
        <v>272</v>
      </c>
      <c r="H24" s="44" t="s">
        <v>235</v>
      </c>
      <c r="I24" s="44" t="s">
        <v>272</v>
      </c>
      <c r="J24" s="44" t="s">
        <v>1162</v>
      </c>
      <c r="K24" s="44" t="s">
        <v>365</v>
      </c>
      <c r="L24" s="44" t="s">
        <v>270</v>
      </c>
      <c r="M24" s="44" t="s">
        <v>270</v>
      </c>
      <c r="N24" s="44" t="s">
        <v>365</v>
      </c>
      <c r="O24" s="44" t="s">
        <v>1162</v>
      </c>
      <c r="P24" s="44" t="s">
        <v>1162</v>
      </c>
      <c r="Q24" s="44" t="s">
        <v>1162</v>
      </c>
      <c r="R24" s="44" t="s">
        <v>1162</v>
      </c>
      <c r="S24" s="44" t="s">
        <v>1162</v>
      </c>
      <c r="T24" s="44" t="s">
        <v>235</v>
      </c>
      <c r="U24" s="44" t="s">
        <v>416</v>
      </c>
      <c r="V24" s="44" t="s">
        <v>272</v>
      </c>
      <c r="W24" s="44" t="s">
        <v>1162</v>
      </c>
      <c r="X24" s="44">
        <v>5.0</v>
      </c>
      <c r="Y24" s="44">
        <v>6.0</v>
      </c>
      <c r="Z24" s="44">
        <v>5.0</v>
      </c>
      <c r="AA24" s="44">
        <v>5.5</v>
      </c>
      <c r="AB24" s="44">
        <v>5.0</v>
      </c>
      <c r="AC24" s="44" t="s">
        <v>1162</v>
      </c>
      <c r="AD24" s="44">
        <v>4.3</v>
      </c>
      <c r="AE24" s="44">
        <v>4.7</v>
      </c>
      <c r="AF24" s="44">
        <v>4.7</v>
      </c>
      <c r="AG24" s="44">
        <v>4.3</v>
      </c>
      <c r="AH24" s="44" t="s">
        <v>1162</v>
      </c>
      <c r="AI24" s="44" t="s">
        <v>1162</v>
      </c>
      <c r="AJ24" s="44" t="s">
        <v>1162</v>
      </c>
      <c r="AK24" s="44" t="s">
        <v>1162</v>
      </c>
      <c r="AL24" s="44">
        <v>5.0</v>
      </c>
      <c r="AM24" s="44" t="s">
        <v>1162</v>
      </c>
      <c r="AN24" s="44">
        <v>5.5</v>
      </c>
      <c r="AO24" s="44">
        <v>3.7</v>
      </c>
      <c r="AP24" s="44" t="s">
        <v>1162</v>
      </c>
      <c r="AQ24" s="45"/>
    </row>
    <row r="25">
      <c r="A25" s="46" t="s">
        <v>430</v>
      </c>
      <c r="B25" s="46">
        <v>4.82</v>
      </c>
      <c r="C25" s="46">
        <v>0.58</v>
      </c>
      <c r="D25" s="46" t="s">
        <v>272</v>
      </c>
      <c r="E25" s="46" t="s">
        <v>272</v>
      </c>
      <c r="F25" s="46" t="s">
        <v>270</v>
      </c>
      <c r="G25" s="46" t="s">
        <v>365</v>
      </c>
      <c r="H25" s="46" t="s">
        <v>235</v>
      </c>
      <c r="I25" s="46" t="s">
        <v>270</v>
      </c>
      <c r="J25" s="46" t="s">
        <v>365</v>
      </c>
      <c r="K25" s="46" t="s">
        <v>1162</v>
      </c>
      <c r="L25" s="46" t="s">
        <v>235</v>
      </c>
      <c r="M25" s="46" t="s">
        <v>270</v>
      </c>
      <c r="N25" s="46" t="s">
        <v>364</v>
      </c>
      <c r="O25" s="46" t="s">
        <v>233</v>
      </c>
      <c r="P25" s="46" t="s">
        <v>1162</v>
      </c>
      <c r="Q25" s="46" t="s">
        <v>272</v>
      </c>
      <c r="R25" s="46" t="s">
        <v>1162</v>
      </c>
      <c r="S25" s="46" t="s">
        <v>1162</v>
      </c>
      <c r="T25" s="46" t="s">
        <v>272</v>
      </c>
      <c r="U25" s="46" t="s">
        <v>1162</v>
      </c>
      <c r="V25" s="46" t="s">
        <v>364</v>
      </c>
      <c r="W25" s="46" t="s">
        <v>1162</v>
      </c>
      <c r="X25" s="46">
        <v>5.0</v>
      </c>
      <c r="Y25" s="46">
        <v>4.7</v>
      </c>
      <c r="Z25" s="46">
        <v>4.3</v>
      </c>
      <c r="AA25" s="46">
        <v>5.5</v>
      </c>
      <c r="AB25" s="46">
        <v>4.7</v>
      </c>
      <c r="AC25" s="46">
        <v>4.3</v>
      </c>
      <c r="AD25" s="46" t="s">
        <v>1162</v>
      </c>
      <c r="AE25" s="46">
        <v>5.5</v>
      </c>
      <c r="AF25" s="46">
        <v>4.7</v>
      </c>
      <c r="AG25" s="46">
        <v>4.0</v>
      </c>
      <c r="AH25" s="46">
        <v>6.0</v>
      </c>
      <c r="AI25" s="46" t="s">
        <v>1162</v>
      </c>
      <c r="AJ25" s="46">
        <v>5.0</v>
      </c>
      <c r="AK25" s="46" t="s">
        <v>1162</v>
      </c>
      <c r="AL25" s="46">
        <v>4.0</v>
      </c>
      <c r="AM25" s="46" t="s">
        <v>1162</v>
      </c>
      <c r="AN25" s="46">
        <v>5.0</v>
      </c>
      <c r="AO25" s="46" t="s">
        <v>1162</v>
      </c>
      <c r="AP25" s="46"/>
      <c r="AQ25" s="48"/>
    </row>
    <row r="26">
      <c r="A26" s="44" t="s">
        <v>1048</v>
      </c>
      <c r="B26" s="44">
        <v>3.88</v>
      </c>
      <c r="C26" s="44">
        <v>0.58</v>
      </c>
      <c r="D26" s="44" t="s">
        <v>364</v>
      </c>
      <c r="E26" s="44" t="s">
        <v>364</v>
      </c>
      <c r="F26" s="44" t="s">
        <v>499</v>
      </c>
      <c r="G26" s="44" t="s">
        <v>365</v>
      </c>
      <c r="H26" s="44" t="s">
        <v>364</v>
      </c>
      <c r="I26" s="44" t="s">
        <v>1162</v>
      </c>
      <c r="J26" s="44" t="s">
        <v>1162</v>
      </c>
      <c r="K26" s="44" t="s">
        <v>270</v>
      </c>
      <c r="L26" s="44" t="s">
        <v>1162</v>
      </c>
      <c r="M26" s="44" t="s">
        <v>1162</v>
      </c>
      <c r="N26" s="44" t="s">
        <v>1162</v>
      </c>
      <c r="O26" s="44" t="s">
        <v>1162</v>
      </c>
      <c r="P26" s="44" t="s">
        <v>1162</v>
      </c>
      <c r="Q26" s="44" t="s">
        <v>1162</v>
      </c>
      <c r="R26" s="44" t="s">
        <v>1162</v>
      </c>
      <c r="S26" s="44" t="s">
        <v>1162</v>
      </c>
      <c r="T26" s="44" t="s">
        <v>1162</v>
      </c>
      <c r="U26" s="44" t="s">
        <v>1162</v>
      </c>
      <c r="V26" s="44" t="s">
        <v>429</v>
      </c>
      <c r="W26" s="44" t="s">
        <v>1162</v>
      </c>
      <c r="X26" s="44">
        <v>4.0</v>
      </c>
      <c r="Y26" s="44">
        <v>3.3</v>
      </c>
      <c r="Z26" s="44">
        <v>4.3</v>
      </c>
      <c r="AA26" s="44">
        <v>4.0</v>
      </c>
      <c r="AB26" s="44" t="s">
        <v>1162</v>
      </c>
      <c r="AC26" s="44" t="s">
        <v>1162</v>
      </c>
      <c r="AD26" s="44">
        <v>4.7</v>
      </c>
      <c r="AE26" s="44" t="s">
        <v>1162</v>
      </c>
      <c r="AF26" s="44" t="s">
        <v>1162</v>
      </c>
      <c r="AG26" s="44" t="s">
        <v>1162</v>
      </c>
      <c r="AH26" s="44" t="s">
        <v>1162</v>
      </c>
      <c r="AI26" s="44" t="s">
        <v>1162</v>
      </c>
      <c r="AJ26" s="44" t="s">
        <v>1162</v>
      </c>
      <c r="AK26" s="44" t="s">
        <v>1162</v>
      </c>
      <c r="AL26" s="44">
        <v>3.0</v>
      </c>
      <c r="AM26" s="44" t="s">
        <v>1162</v>
      </c>
      <c r="AN26" s="44" t="s">
        <v>1162</v>
      </c>
      <c r="AO26" s="44" t="s">
        <v>1162</v>
      </c>
      <c r="AP26" s="44"/>
      <c r="AQ26" s="45"/>
    </row>
    <row r="27">
      <c r="A27" s="46" t="s">
        <v>415</v>
      </c>
      <c r="B27" s="46">
        <v>5.09</v>
      </c>
      <c r="C27" s="46">
        <v>0.54</v>
      </c>
      <c r="D27" s="46" t="s">
        <v>235</v>
      </c>
      <c r="E27" s="46" t="s">
        <v>270</v>
      </c>
      <c r="F27" s="46" t="s">
        <v>270</v>
      </c>
      <c r="G27" s="46" t="s">
        <v>365</v>
      </c>
      <c r="H27" s="46" t="s">
        <v>272</v>
      </c>
      <c r="I27" s="46" t="s">
        <v>1162</v>
      </c>
      <c r="J27" s="46" t="s">
        <v>1162</v>
      </c>
      <c r="K27" s="46" t="s">
        <v>270</v>
      </c>
      <c r="L27" s="46" t="s">
        <v>272</v>
      </c>
      <c r="M27" s="46" t="s">
        <v>272</v>
      </c>
      <c r="N27" s="46" t="s">
        <v>235</v>
      </c>
      <c r="O27" s="46" t="s">
        <v>233</v>
      </c>
      <c r="P27" s="46" t="s">
        <v>1162</v>
      </c>
      <c r="Q27" s="46" t="s">
        <v>1162</v>
      </c>
      <c r="R27" s="46" t="s">
        <v>1162</v>
      </c>
      <c r="S27" s="46" t="s">
        <v>233</v>
      </c>
      <c r="T27" s="46" t="s">
        <v>1162</v>
      </c>
      <c r="U27" s="46" t="s">
        <v>1162</v>
      </c>
      <c r="V27" s="46" t="s">
        <v>1162</v>
      </c>
      <c r="W27" s="46" t="s">
        <v>1162</v>
      </c>
      <c r="X27" s="46">
        <v>4.7</v>
      </c>
      <c r="Y27" s="46">
        <v>4.7</v>
      </c>
      <c r="Z27" s="46">
        <v>4.3</v>
      </c>
      <c r="AA27" s="46">
        <v>5.0</v>
      </c>
      <c r="AB27" s="46" t="s">
        <v>1162</v>
      </c>
      <c r="AC27" s="46" t="s">
        <v>1162</v>
      </c>
      <c r="AD27" s="46">
        <v>4.7</v>
      </c>
      <c r="AE27" s="46">
        <v>5.0</v>
      </c>
      <c r="AF27" s="46">
        <v>5.0</v>
      </c>
      <c r="AG27" s="46">
        <v>5.5</v>
      </c>
      <c r="AH27" s="46">
        <v>6.0</v>
      </c>
      <c r="AI27" s="46" t="s">
        <v>1162</v>
      </c>
      <c r="AJ27" s="46" t="s">
        <v>1162</v>
      </c>
      <c r="AK27" s="46">
        <v>6.0</v>
      </c>
      <c r="AL27" s="46" t="s">
        <v>1162</v>
      </c>
      <c r="AM27" s="46" t="s">
        <v>1162</v>
      </c>
      <c r="AN27" s="46" t="s">
        <v>1162</v>
      </c>
      <c r="AO27" s="46" t="s">
        <v>1162</v>
      </c>
      <c r="AP27" s="46"/>
      <c r="AQ27" s="48"/>
    </row>
    <row r="28">
      <c r="A28" s="44" t="s">
        <v>196</v>
      </c>
      <c r="B28" s="44">
        <v>4.15</v>
      </c>
      <c r="C28" s="44">
        <v>0.54</v>
      </c>
      <c r="D28" s="44" t="s">
        <v>365</v>
      </c>
      <c r="E28" s="44" t="s">
        <v>364</v>
      </c>
      <c r="F28" s="44" t="s">
        <v>364</v>
      </c>
      <c r="G28" s="44" t="s">
        <v>416</v>
      </c>
      <c r="H28" s="44" t="s">
        <v>365</v>
      </c>
      <c r="I28" s="44" t="s">
        <v>1162</v>
      </c>
      <c r="J28" s="44" t="s">
        <v>429</v>
      </c>
      <c r="K28" s="44" t="s">
        <v>1162</v>
      </c>
      <c r="L28" s="44" t="s">
        <v>1162</v>
      </c>
      <c r="M28" s="44" t="s">
        <v>364</v>
      </c>
      <c r="N28" s="44" t="s">
        <v>272</v>
      </c>
      <c r="O28" s="44" t="s">
        <v>270</v>
      </c>
      <c r="P28" s="44" t="s">
        <v>1162</v>
      </c>
      <c r="Q28" s="44" t="s">
        <v>1162</v>
      </c>
      <c r="R28" s="44" t="s">
        <v>270</v>
      </c>
      <c r="S28" s="44" t="s">
        <v>1162</v>
      </c>
      <c r="T28" s="44" t="s">
        <v>364</v>
      </c>
      <c r="U28" s="44" t="s">
        <v>1162</v>
      </c>
      <c r="V28" s="44" t="s">
        <v>270</v>
      </c>
      <c r="W28" s="44" t="s">
        <v>416</v>
      </c>
      <c r="X28" s="44">
        <v>4.0</v>
      </c>
      <c r="Y28" s="44">
        <v>4.0</v>
      </c>
      <c r="Z28" s="44">
        <v>3.7</v>
      </c>
      <c r="AA28" s="44">
        <v>4.3</v>
      </c>
      <c r="AB28" s="44" t="s">
        <v>1162</v>
      </c>
      <c r="AC28" s="44">
        <v>3.0</v>
      </c>
      <c r="AD28" s="44" t="s">
        <v>1162</v>
      </c>
      <c r="AE28" s="44" t="s">
        <v>1162</v>
      </c>
      <c r="AF28" s="44">
        <v>4.0</v>
      </c>
      <c r="AG28" s="44">
        <v>5.0</v>
      </c>
      <c r="AH28" s="44">
        <v>4.7</v>
      </c>
      <c r="AI28" s="44" t="s">
        <v>1162</v>
      </c>
      <c r="AJ28" s="44" t="s">
        <v>1162</v>
      </c>
      <c r="AK28" s="44" t="s">
        <v>1162</v>
      </c>
      <c r="AL28" s="44">
        <v>4.7</v>
      </c>
      <c r="AM28" s="44">
        <v>3.7</v>
      </c>
      <c r="AN28" s="44">
        <v>4.0</v>
      </c>
      <c r="AO28" s="44" t="s">
        <v>1162</v>
      </c>
      <c r="AP28" s="44">
        <v>4.7</v>
      </c>
      <c r="AQ28" s="45"/>
    </row>
    <row r="29">
      <c r="A29" s="46" t="s">
        <v>638</v>
      </c>
      <c r="B29" s="46">
        <v>4.13</v>
      </c>
      <c r="C29" s="46">
        <v>0.5</v>
      </c>
      <c r="D29" s="46" t="s">
        <v>365</v>
      </c>
      <c r="E29" s="46" t="s">
        <v>365</v>
      </c>
      <c r="F29" s="46" t="s">
        <v>365</v>
      </c>
      <c r="G29" s="46" t="s">
        <v>365</v>
      </c>
      <c r="H29" s="46" t="s">
        <v>365</v>
      </c>
      <c r="I29" s="46" t="s">
        <v>1162</v>
      </c>
      <c r="J29" s="46" t="s">
        <v>364</v>
      </c>
      <c r="K29" s="46" t="s">
        <v>270</v>
      </c>
      <c r="L29" s="46" t="s">
        <v>1162</v>
      </c>
      <c r="M29" s="46" t="s">
        <v>1162</v>
      </c>
      <c r="N29" s="46" t="s">
        <v>1162</v>
      </c>
      <c r="O29" s="46" t="s">
        <v>429</v>
      </c>
      <c r="P29" s="46" t="s">
        <v>1162</v>
      </c>
      <c r="Q29" s="46" t="s">
        <v>1162</v>
      </c>
      <c r="R29" s="46" t="s">
        <v>1162</v>
      </c>
      <c r="S29" s="46" t="s">
        <v>1162</v>
      </c>
      <c r="T29" s="46" t="s">
        <v>1162</v>
      </c>
      <c r="U29" s="46" t="s">
        <v>1162</v>
      </c>
      <c r="V29" s="46" t="s">
        <v>1162</v>
      </c>
      <c r="W29" s="46" t="s">
        <v>1162</v>
      </c>
      <c r="X29" s="46">
        <v>4.3</v>
      </c>
      <c r="Y29" s="46">
        <v>4.3</v>
      </c>
      <c r="Z29" s="46">
        <v>4.3</v>
      </c>
      <c r="AA29" s="46">
        <v>4.3</v>
      </c>
      <c r="AB29" s="46" t="s">
        <v>1162</v>
      </c>
      <c r="AC29" s="46">
        <v>4.0</v>
      </c>
      <c r="AD29" s="46">
        <v>4.7</v>
      </c>
      <c r="AE29" s="46" t="s">
        <v>1162</v>
      </c>
      <c r="AF29" s="46" t="s">
        <v>1162</v>
      </c>
      <c r="AG29" s="46" t="s">
        <v>1162</v>
      </c>
      <c r="AH29" s="46">
        <v>3.0</v>
      </c>
      <c r="AI29" s="46" t="s">
        <v>1162</v>
      </c>
      <c r="AJ29" s="46" t="s">
        <v>1162</v>
      </c>
      <c r="AK29" s="46" t="s">
        <v>1162</v>
      </c>
      <c r="AL29" s="46" t="s">
        <v>1162</v>
      </c>
      <c r="AM29" s="46" t="s">
        <v>1162</v>
      </c>
      <c r="AN29" s="46" t="s">
        <v>1162</v>
      </c>
      <c r="AO29" s="46" t="s">
        <v>1162</v>
      </c>
      <c r="AP29" s="46"/>
      <c r="AQ29" s="48"/>
    </row>
    <row r="30">
      <c r="A30" s="44" t="s">
        <v>432</v>
      </c>
      <c r="B30" s="44">
        <v>4.51</v>
      </c>
      <c r="C30" s="44">
        <v>0.49</v>
      </c>
      <c r="D30" s="44" t="s">
        <v>270</v>
      </c>
      <c r="E30" s="44" t="s">
        <v>365</v>
      </c>
      <c r="F30" s="44" t="s">
        <v>365</v>
      </c>
      <c r="G30" s="44" t="s">
        <v>272</v>
      </c>
      <c r="H30" s="44" t="s">
        <v>364</v>
      </c>
      <c r="I30" s="44" t="s">
        <v>1162</v>
      </c>
      <c r="J30" s="44" t="s">
        <v>364</v>
      </c>
      <c r="K30" s="44" t="s">
        <v>1162</v>
      </c>
      <c r="L30" s="44" t="s">
        <v>1162</v>
      </c>
      <c r="M30" s="44" t="s">
        <v>365</v>
      </c>
      <c r="N30" s="44" t="s">
        <v>270</v>
      </c>
      <c r="O30" s="44" t="s">
        <v>1162</v>
      </c>
      <c r="P30" s="44" t="s">
        <v>1162</v>
      </c>
      <c r="Q30" s="44" t="s">
        <v>235</v>
      </c>
      <c r="R30" s="44" t="s">
        <v>1162</v>
      </c>
      <c r="S30" s="44" t="s">
        <v>1162</v>
      </c>
      <c r="T30" s="44" t="s">
        <v>1162</v>
      </c>
      <c r="U30" s="44" t="s">
        <v>1162</v>
      </c>
      <c r="V30" s="44" t="s">
        <v>1162</v>
      </c>
      <c r="W30" s="44" t="s">
        <v>1162</v>
      </c>
      <c r="X30" s="44">
        <v>4.3</v>
      </c>
      <c r="Y30" s="44">
        <v>4.3</v>
      </c>
      <c r="Z30" s="44">
        <v>5.0</v>
      </c>
      <c r="AA30" s="44">
        <v>4.0</v>
      </c>
      <c r="AB30" s="44" t="s">
        <v>1162</v>
      </c>
      <c r="AC30" s="44">
        <v>4.0</v>
      </c>
      <c r="AD30" s="44" t="s">
        <v>1162</v>
      </c>
      <c r="AE30" s="44" t="s">
        <v>1162</v>
      </c>
      <c r="AF30" s="44">
        <v>4.3</v>
      </c>
      <c r="AG30" s="44">
        <v>4.7</v>
      </c>
      <c r="AH30" s="44" t="s">
        <v>1162</v>
      </c>
      <c r="AI30" s="44" t="s">
        <v>1162</v>
      </c>
      <c r="AJ30" s="44">
        <v>5.5</v>
      </c>
      <c r="AK30" s="44" t="s">
        <v>1162</v>
      </c>
      <c r="AL30" s="44" t="s">
        <v>1162</v>
      </c>
      <c r="AM30" s="44" t="s">
        <v>1162</v>
      </c>
      <c r="AN30" s="44" t="s">
        <v>1162</v>
      </c>
      <c r="AO30" s="44" t="s">
        <v>1162</v>
      </c>
      <c r="AP30" s="44"/>
      <c r="AQ30" s="45"/>
    </row>
    <row r="31">
      <c r="A31" s="46" t="s">
        <v>505</v>
      </c>
      <c r="B31" s="46">
        <v>4.46</v>
      </c>
      <c r="C31" s="46">
        <v>0.49</v>
      </c>
      <c r="D31" s="46" t="s">
        <v>270</v>
      </c>
      <c r="E31" s="46" t="s">
        <v>365</v>
      </c>
      <c r="F31" s="46" t="s">
        <v>365</v>
      </c>
      <c r="G31" s="46" t="s">
        <v>364</v>
      </c>
      <c r="H31" s="46" t="s">
        <v>365</v>
      </c>
      <c r="I31" s="46" t="s">
        <v>1162</v>
      </c>
      <c r="J31" s="46" t="s">
        <v>1162</v>
      </c>
      <c r="K31" s="46" t="s">
        <v>364</v>
      </c>
      <c r="L31" s="46" t="s">
        <v>1162</v>
      </c>
      <c r="M31" s="46" t="s">
        <v>365</v>
      </c>
      <c r="N31" s="46" t="s">
        <v>272</v>
      </c>
      <c r="O31" s="46" t="s">
        <v>235</v>
      </c>
      <c r="P31" s="46" t="s">
        <v>1162</v>
      </c>
      <c r="Q31" s="46" t="s">
        <v>1162</v>
      </c>
      <c r="R31" s="46" t="s">
        <v>1162</v>
      </c>
      <c r="S31" s="46" t="s">
        <v>1162</v>
      </c>
      <c r="T31" s="46" t="s">
        <v>1162</v>
      </c>
      <c r="U31" s="46" t="s">
        <v>1162</v>
      </c>
      <c r="V31" s="46" t="s">
        <v>1162</v>
      </c>
      <c r="W31" s="46" t="s">
        <v>1162</v>
      </c>
      <c r="X31" s="46">
        <v>4.3</v>
      </c>
      <c r="Y31" s="46">
        <v>4.3</v>
      </c>
      <c r="Z31" s="46">
        <v>4.0</v>
      </c>
      <c r="AA31" s="46">
        <v>4.3</v>
      </c>
      <c r="AB31" s="46" t="s">
        <v>1162</v>
      </c>
      <c r="AC31" s="46" t="s">
        <v>1162</v>
      </c>
      <c r="AD31" s="46">
        <v>4.0</v>
      </c>
      <c r="AE31" s="46" t="s">
        <v>1162</v>
      </c>
      <c r="AF31" s="46">
        <v>4.3</v>
      </c>
      <c r="AG31" s="46">
        <v>5.0</v>
      </c>
      <c r="AH31" s="46">
        <v>5.5</v>
      </c>
      <c r="AI31" s="46" t="s">
        <v>1162</v>
      </c>
      <c r="AJ31" s="46" t="s">
        <v>1162</v>
      </c>
      <c r="AK31" s="46" t="s">
        <v>1162</v>
      </c>
      <c r="AL31" s="46" t="s">
        <v>1162</v>
      </c>
      <c r="AM31" s="46" t="s">
        <v>1162</v>
      </c>
      <c r="AN31" s="46" t="s">
        <v>1162</v>
      </c>
      <c r="AO31" s="46" t="s">
        <v>1162</v>
      </c>
      <c r="AP31" s="46"/>
      <c r="AQ31" s="48"/>
    </row>
    <row r="32">
      <c r="A32" s="44" t="s">
        <v>369</v>
      </c>
      <c r="B32" s="44">
        <v>5.27</v>
      </c>
      <c r="C32" s="44">
        <v>0.48</v>
      </c>
      <c r="D32" s="44" t="s">
        <v>235</v>
      </c>
      <c r="E32" s="44" t="s">
        <v>272</v>
      </c>
      <c r="F32" s="44" t="s">
        <v>270</v>
      </c>
      <c r="G32" s="44" t="s">
        <v>272</v>
      </c>
      <c r="H32" s="44" t="s">
        <v>270</v>
      </c>
      <c r="I32" s="44" t="s">
        <v>1162</v>
      </c>
      <c r="J32" s="44" t="s">
        <v>272</v>
      </c>
      <c r="K32" s="44" t="s">
        <v>235</v>
      </c>
      <c r="L32" s="44" t="s">
        <v>235</v>
      </c>
      <c r="M32" s="44" t="s">
        <v>1162</v>
      </c>
      <c r="N32" s="44" t="s">
        <v>233</v>
      </c>
      <c r="O32" s="44" t="s">
        <v>1162</v>
      </c>
      <c r="P32" s="44" t="s">
        <v>1162</v>
      </c>
      <c r="Q32" s="44" t="s">
        <v>233</v>
      </c>
      <c r="R32" s="44" t="s">
        <v>1162</v>
      </c>
      <c r="S32" s="44" t="s">
        <v>1162</v>
      </c>
      <c r="T32" s="44" t="s">
        <v>1162</v>
      </c>
      <c r="U32" s="44" t="s">
        <v>1162</v>
      </c>
      <c r="V32" s="44" t="s">
        <v>1162</v>
      </c>
      <c r="W32" s="44" t="s">
        <v>1162</v>
      </c>
      <c r="X32" s="44">
        <v>5.0</v>
      </c>
      <c r="Y32" s="44">
        <v>4.7</v>
      </c>
      <c r="Z32" s="44">
        <v>5.0</v>
      </c>
      <c r="AA32" s="44">
        <v>4.7</v>
      </c>
      <c r="AB32" s="44" t="s">
        <v>1162</v>
      </c>
      <c r="AC32" s="44">
        <v>5.0</v>
      </c>
      <c r="AD32" s="44">
        <v>5.5</v>
      </c>
      <c r="AE32" s="44">
        <v>5.5</v>
      </c>
      <c r="AF32" s="44" t="s">
        <v>1162</v>
      </c>
      <c r="AG32" s="44">
        <v>6.0</v>
      </c>
      <c r="AH32" s="44" t="s">
        <v>1162</v>
      </c>
      <c r="AI32" s="44" t="s">
        <v>1162</v>
      </c>
      <c r="AJ32" s="44">
        <v>6.0</v>
      </c>
      <c r="AK32" s="44" t="s">
        <v>1162</v>
      </c>
      <c r="AL32" s="44" t="s">
        <v>1162</v>
      </c>
      <c r="AM32" s="44" t="s">
        <v>1162</v>
      </c>
      <c r="AN32" s="44" t="s">
        <v>1162</v>
      </c>
      <c r="AO32" s="44" t="s">
        <v>1162</v>
      </c>
      <c r="AP32" s="44"/>
      <c r="AQ32" s="45"/>
    </row>
    <row r="33">
      <c r="A33" s="46" t="s">
        <v>602</v>
      </c>
      <c r="B33" s="46">
        <v>4.18</v>
      </c>
      <c r="C33" s="46">
        <v>0.48</v>
      </c>
      <c r="D33" s="46" t="s">
        <v>365</v>
      </c>
      <c r="E33" s="46" t="s">
        <v>364</v>
      </c>
      <c r="F33" s="46" t="s">
        <v>365</v>
      </c>
      <c r="G33" s="46" t="s">
        <v>416</v>
      </c>
      <c r="H33" s="46" t="s">
        <v>1162</v>
      </c>
      <c r="I33" s="46" t="s">
        <v>364</v>
      </c>
      <c r="J33" s="46" t="s">
        <v>365</v>
      </c>
      <c r="K33" s="46" t="s">
        <v>365</v>
      </c>
      <c r="L33" s="46" t="s">
        <v>1162</v>
      </c>
      <c r="M33" s="46" t="s">
        <v>499</v>
      </c>
      <c r="N33" s="46" t="s">
        <v>270</v>
      </c>
      <c r="O33" s="46" t="s">
        <v>272</v>
      </c>
      <c r="P33" s="46" t="s">
        <v>1162</v>
      </c>
      <c r="Q33" s="46" t="s">
        <v>1162</v>
      </c>
      <c r="R33" s="46" t="s">
        <v>1162</v>
      </c>
      <c r="S33" s="46" t="s">
        <v>1162</v>
      </c>
      <c r="T33" s="46" t="s">
        <v>1162</v>
      </c>
      <c r="U33" s="46" t="s">
        <v>1162</v>
      </c>
      <c r="V33" s="46" t="s">
        <v>1162</v>
      </c>
      <c r="W33" s="46" t="s">
        <v>1162</v>
      </c>
      <c r="X33" s="46">
        <v>4.0</v>
      </c>
      <c r="Y33" s="46">
        <v>4.3</v>
      </c>
      <c r="Z33" s="46">
        <v>3.7</v>
      </c>
      <c r="AA33" s="46" t="s">
        <v>1162</v>
      </c>
      <c r="AB33" s="46">
        <v>4.0</v>
      </c>
      <c r="AC33" s="46">
        <v>4.3</v>
      </c>
      <c r="AD33" s="46">
        <v>4.3</v>
      </c>
      <c r="AE33" s="46" t="s">
        <v>1162</v>
      </c>
      <c r="AF33" s="46">
        <v>3.3</v>
      </c>
      <c r="AG33" s="46">
        <v>4.7</v>
      </c>
      <c r="AH33" s="46">
        <v>5.0</v>
      </c>
      <c r="AI33" s="46" t="s">
        <v>1162</v>
      </c>
      <c r="AJ33" s="46" t="s">
        <v>1162</v>
      </c>
      <c r="AK33" s="46" t="s">
        <v>1162</v>
      </c>
      <c r="AL33" s="46" t="s">
        <v>1162</v>
      </c>
      <c r="AM33" s="46" t="s">
        <v>1162</v>
      </c>
      <c r="AN33" s="46" t="s">
        <v>1162</v>
      </c>
      <c r="AO33" s="46" t="s">
        <v>1162</v>
      </c>
      <c r="AP33" s="46"/>
      <c r="AQ33" s="48"/>
    </row>
    <row r="34">
      <c r="A34" s="44" t="s">
        <v>441</v>
      </c>
      <c r="B34" s="44">
        <v>4.85</v>
      </c>
      <c r="C34" s="44">
        <v>0.43</v>
      </c>
      <c r="D34" s="44" t="s">
        <v>272</v>
      </c>
      <c r="E34" s="44" t="s">
        <v>272</v>
      </c>
      <c r="F34" s="44" t="s">
        <v>365</v>
      </c>
      <c r="G34" s="44" t="s">
        <v>272</v>
      </c>
      <c r="H34" s="44" t="s">
        <v>235</v>
      </c>
      <c r="I34" s="44" t="s">
        <v>1162</v>
      </c>
      <c r="J34" s="44" t="s">
        <v>1162</v>
      </c>
      <c r="K34" s="44" t="s">
        <v>365</v>
      </c>
      <c r="L34" s="44" t="s">
        <v>1162</v>
      </c>
      <c r="M34" s="44" t="s">
        <v>1162</v>
      </c>
      <c r="N34" s="44" t="s">
        <v>1162</v>
      </c>
      <c r="O34" s="44" t="s">
        <v>1162</v>
      </c>
      <c r="P34" s="44" t="s">
        <v>272</v>
      </c>
      <c r="Q34" s="44" t="s">
        <v>1162</v>
      </c>
      <c r="R34" s="44" t="s">
        <v>1162</v>
      </c>
      <c r="S34" s="44" t="s">
        <v>1162</v>
      </c>
      <c r="T34" s="44" t="s">
        <v>1162</v>
      </c>
      <c r="U34" s="44" t="s">
        <v>1162</v>
      </c>
      <c r="V34" s="44" t="s">
        <v>1162</v>
      </c>
      <c r="W34" s="44" t="s">
        <v>1162</v>
      </c>
      <c r="X34" s="44">
        <v>5.0</v>
      </c>
      <c r="Y34" s="44">
        <v>4.3</v>
      </c>
      <c r="Z34" s="44">
        <v>5.0</v>
      </c>
      <c r="AA34" s="44">
        <v>5.5</v>
      </c>
      <c r="AB34" s="44" t="s">
        <v>1162</v>
      </c>
      <c r="AC34" s="44" t="s">
        <v>1162</v>
      </c>
      <c r="AD34" s="44">
        <v>4.3</v>
      </c>
      <c r="AE34" s="44" t="s">
        <v>1162</v>
      </c>
      <c r="AF34" s="44" t="s">
        <v>1162</v>
      </c>
      <c r="AG34" s="44" t="s">
        <v>1162</v>
      </c>
      <c r="AH34" s="44" t="s">
        <v>1162</v>
      </c>
      <c r="AI34" s="44">
        <v>5.0</v>
      </c>
      <c r="AJ34" s="44" t="s">
        <v>1162</v>
      </c>
      <c r="AK34" s="44" t="s">
        <v>1162</v>
      </c>
      <c r="AL34" s="44" t="s">
        <v>1162</v>
      </c>
      <c r="AM34" s="44" t="s">
        <v>1162</v>
      </c>
      <c r="AN34" s="44" t="s">
        <v>1162</v>
      </c>
      <c r="AO34" s="44" t="s">
        <v>1162</v>
      </c>
      <c r="AP34" s="44"/>
      <c r="AQ34" s="45"/>
    </row>
    <row r="35">
      <c r="A35" s="46" t="s">
        <v>450</v>
      </c>
      <c r="B35" s="46">
        <v>4.8</v>
      </c>
      <c r="C35" s="46">
        <v>0.42</v>
      </c>
      <c r="D35" s="46" t="s">
        <v>272</v>
      </c>
      <c r="E35" s="46" t="s">
        <v>272</v>
      </c>
      <c r="F35" s="46" t="s">
        <v>235</v>
      </c>
      <c r="G35" s="46" t="s">
        <v>270</v>
      </c>
      <c r="H35" s="46" t="s">
        <v>365</v>
      </c>
      <c r="I35" s="46" t="s">
        <v>1162</v>
      </c>
      <c r="J35" s="46" t="s">
        <v>1162</v>
      </c>
      <c r="K35" s="46" t="s">
        <v>272</v>
      </c>
      <c r="L35" s="46" t="s">
        <v>1162</v>
      </c>
      <c r="M35" s="46" t="s">
        <v>1162</v>
      </c>
      <c r="N35" s="46" t="s">
        <v>365</v>
      </c>
      <c r="O35" s="46" t="s">
        <v>1162</v>
      </c>
      <c r="P35" s="46" t="s">
        <v>1162</v>
      </c>
      <c r="Q35" s="46" t="s">
        <v>1162</v>
      </c>
      <c r="R35" s="46" t="s">
        <v>1162</v>
      </c>
      <c r="S35" s="46" t="s">
        <v>1162</v>
      </c>
      <c r="T35" s="46" t="s">
        <v>1162</v>
      </c>
      <c r="U35" s="46" t="s">
        <v>1162</v>
      </c>
      <c r="V35" s="46" t="s">
        <v>1162</v>
      </c>
      <c r="W35" s="46" t="s">
        <v>1162</v>
      </c>
      <c r="X35" s="46">
        <v>5.0</v>
      </c>
      <c r="Y35" s="46">
        <v>5.5</v>
      </c>
      <c r="Z35" s="46">
        <v>4.7</v>
      </c>
      <c r="AA35" s="46">
        <v>4.3</v>
      </c>
      <c r="AB35" s="46" t="s">
        <v>1162</v>
      </c>
      <c r="AC35" s="46" t="s">
        <v>1162</v>
      </c>
      <c r="AD35" s="46">
        <v>5.0</v>
      </c>
      <c r="AE35" s="46" t="s">
        <v>1162</v>
      </c>
      <c r="AF35" s="46" t="s">
        <v>1162</v>
      </c>
      <c r="AG35" s="46">
        <v>4.3</v>
      </c>
      <c r="AH35" s="46" t="s">
        <v>1162</v>
      </c>
      <c r="AI35" s="46" t="s">
        <v>1162</v>
      </c>
      <c r="AJ35" s="46" t="s">
        <v>1162</v>
      </c>
      <c r="AK35" s="46" t="s">
        <v>1162</v>
      </c>
      <c r="AL35" s="46" t="s">
        <v>1162</v>
      </c>
      <c r="AM35" s="46" t="s">
        <v>1162</v>
      </c>
      <c r="AN35" s="46" t="s">
        <v>1162</v>
      </c>
      <c r="AO35" s="46" t="s">
        <v>1162</v>
      </c>
      <c r="AP35" s="46"/>
      <c r="AQ35" s="48"/>
    </row>
    <row r="36">
      <c r="A36" s="44" t="s">
        <v>773</v>
      </c>
      <c r="B36" s="44">
        <v>4.04</v>
      </c>
      <c r="C36" s="44">
        <v>0.42</v>
      </c>
      <c r="D36" s="44" t="s">
        <v>365</v>
      </c>
      <c r="E36" s="44" t="s">
        <v>364</v>
      </c>
      <c r="F36" s="44" t="s">
        <v>365</v>
      </c>
      <c r="G36" s="44" t="s">
        <v>499</v>
      </c>
      <c r="H36" s="44" t="s">
        <v>416</v>
      </c>
      <c r="I36" s="44" t="s">
        <v>1162</v>
      </c>
      <c r="J36" s="44" t="s">
        <v>1162</v>
      </c>
      <c r="K36" s="44" t="s">
        <v>270</v>
      </c>
      <c r="L36" s="44" t="s">
        <v>365</v>
      </c>
      <c r="M36" s="44" t="s">
        <v>364</v>
      </c>
      <c r="N36" s="44" t="s">
        <v>1162</v>
      </c>
      <c r="O36" s="44" t="s">
        <v>1162</v>
      </c>
      <c r="P36" s="44" t="s">
        <v>1162</v>
      </c>
      <c r="Q36" s="44" t="s">
        <v>1162</v>
      </c>
      <c r="R36" s="44" t="s">
        <v>1162</v>
      </c>
      <c r="S36" s="44" t="s">
        <v>1162</v>
      </c>
      <c r="T36" s="44" t="s">
        <v>1162</v>
      </c>
      <c r="U36" s="44" t="s">
        <v>1162</v>
      </c>
      <c r="V36" s="44" t="s">
        <v>1162</v>
      </c>
      <c r="W36" s="44" t="s">
        <v>1162</v>
      </c>
      <c r="X36" s="44">
        <v>4.0</v>
      </c>
      <c r="Y36" s="44">
        <v>4.3</v>
      </c>
      <c r="Z36" s="44">
        <v>3.3</v>
      </c>
      <c r="AA36" s="44">
        <v>3.7</v>
      </c>
      <c r="AB36" s="44" t="s">
        <v>1162</v>
      </c>
      <c r="AC36" s="44" t="s">
        <v>1162</v>
      </c>
      <c r="AD36" s="44">
        <v>4.7</v>
      </c>
      <c r="AE36" s="44">
        <v>4.3</v>
      </c>
      <c r="AF36" s="44">
        <v>4.0</v>
      </c>
      <c r="AG36" s="44" t="s">
        <v>1162</v>
      </c>
      <c r="AH36" s="44" t="s">
        <v>1162</v>
      </c>
      <c r="AI36" s="44" t="s">
        <v>1162</v>
      </c>
      <c r="AJ36" s="44" t="s">
        <v>1162</v>
      </c>
      <c r="AK36" s="44" t="s">
        <v>1162</v>
      </c>
      <c r="AL36" s="44" t="s">
        <v>1162</v>
      </c>
      <c r="AM36" s="44" t="s">
        <v>1162</v>
      </c>
      <c r="AN36" s="44" t="s">
        <v>1162</v>
      </c>
      <c r="AO36" s="44" t="s">
        <v>1162</v>
      </c>
      <c r="AP36" s="44"/>
      <c r="AQ36" s="45"/>
    </row>
    <row r="37">
      <c r="A37" s="46" t="s">
        <v>971</v>
      </c>
      <c r="B37" s="46">
        <v>3.84</v>
      </c>
      <c r="C37" s="46">
        <v>0.41</v>
      </c>
      <c r="D37" s="46" t="s">
        <v>364</v>
      </c>
      <c r="E37" s="46" t="s">
        <v>364</v>
      </c>
      <c r="F37" s="46" t="s">
        <v>416</v>
      </c>
      <c r="G37" s="46" t="s">
        <v>364</v>
      </c>
      <c r="H37" s="46" t="s">
        <v>429</v>
      </c>
      <c r="I37" s="46" t="s">
        <v>364</v>
      </c>
      <c r="J37" s="46" t="s">
        <v>1162</v>
      </c>
      <c r="K37" s="46" t="s">
        <v>365</v>
      </c>
      <c r="L37" s="46" t="s">
        <v>1162</v>
      </c>
      <c r="M37" s="46" t="s">
        <v>364</v>
      </c>
      <c r="N37" s="46" t="s">
        <v>1162</v>
      </c>
      <c r="O37" s="46" t="s">
        <v>365</v>
      </c>
      <c r="P37" s="46" t="s">
        <v>1162</v>
      </c>
      <c r="Q37" s="46" t="s">
        <v>499</v>
      </c>
      <c r="R37" s="46" t="s">
        <v>1162</v>
      </c>
      <c r="S37" s="46" t="s">
        <v>1162</v>
      </c>
      <c r="T37" s="46" t="s">
        <v>1162</v>
      </c>
      <c r="U37" s="46" t="s">
        <v>1162</v>
      </c>
      <c r="V37" s="46" t="s">
        <v>1162</v>
      </c>
      <c r="W37" s="46" t="s">
        <v>1162</v>
      </c>
      <c r="X37" s="46">
        <v>4.0</v>
      </c>
      <c r="Y37" s="46">
        <v>3.7</v>
      </c>
      <c r="Z37" s="46">
        <v>4.0</v>
      </c>
      <c r="AA37" s="46">
        <v>3.0</v>
      </c>
      <c r="AB37" s="46">
        <v>4.0</v>
      </c>
      <c r="AC37" s="46" t="s">
        <v>1162</v>
      </c>
      <c r="AD37" s="46">
        <v>4.3</v>
      </c>
      <c r="AE37" s="46" t="s">
        <v>1162</v>
      </c>
      <c r="AF37" s="46">
        <v>4.0</v>
      </c>
      <c r="AG37" s="46" t="s">
        <v>1162</v>
      </c>
      <c r="AH37" s="46">
        <v>4.3</v>
      </c>
      <c r="AI37" s="46" t="s">
        <v>1162</v>
      </c>
      <c r="AJ37" s="46">
        <v>3.3</v>
      </c>
      <c r="AK37" s="46" t="s">
        <v>1162</v>
      </c>
      <c r="AL37" s="46" t="s">
        <v>1162</v>
      </c>
      <c r="AM37" s="46" t="s">
        <v>1162</v>
      </c>
      <c r="AN37" s="46" t="s">
        <v>1162</v>
      </c>
      <c r="AO37" s="46" t="s">
        <v>1162</v>
      </c>
      <c r="AP37" s="46"/>
      <c r="AQ37" s="48"/>
    </row>
    <row r="38">
      <c r="A38" s="44" t="s">
        <v>1052</v>
      </c>
      <c r="B38" s="44">
        <v>3.47</v>
      </c>
      <c r="C38" s="44">
        <v>0.4</v>
      </c>
      <c r="D38" s="44" t="s">
        <v>416</v>
      </c>
      <c r="E38" s="44" t="s">
        <v>429</v>
      </c>
      <c r="F38" s="44" t="s">
        <v>416</v>
      </c>
      <c r="G38" s="44" t="s">
        <v>364</v>
      </c>
      <c r="H38" s="44" t="s">
        <v>364</v>
      </c>
      <c r="I38" s="44" t="s">
        <v>429</v>
      </c>
      <c r="J38" s="44" t="s">
        <v>499</v>
      </c>
      <c r="K38" s="44" t="s">
        <v>1162</v>
      </c>
      <c r="L38" s="44" t="s">
        <v>1162</v>
      </c>
      <c r="M38" s="44" t="s">
        <v>499</v>
      </c>
      <c r="N38" s="44" t="s">
        <v>1162</v>
      </c>
      <c r="O38" s="44" t="s">
        <v>1162</v>
      </c>
      <c r="P38" s="44" t="s">
        <v>1162</v>
      </c>
      <c r="Q38" s="44" t="s">
        <v>1162</v>
      </c>
      <c r="R38" s="44" t="s">
        <v>1162</v>
      </c>
      <c r="S38" s="44" t="s">
        <v>1162</v>
      </c>
      <c r="T38" s="44" t="s">
        <v>1162</v>
      </c>
      <c r="U38" s="44" t="s">
        <v>1162</v>
      </c>
      <c r="V38" s="44" t="s">
        <v>1162</v>
      </c>
      <c r="W38" s="44" t="s">
        <v>1162</v>
      </c>
      <c r="X38" s="44">
        <v>3.0</v>
      </c>
      <c r="Y38" s="44">
        <v>3.7</v>
      </c>
      <c r="Z38" s="44">
        <v>4.0</v>
      </c>
      <c r="AA38" s="44">
        <v>4.0</v>
      </c>
      <c r="AB38" s="44">
        <v>3.0</v>
      </c>
      <c r="AC38" s="44">
        <v>3.3</v>
      </c>
      <c r="AD38" s="44" t="s">
        <v>1162</v>
      </c>
      <c r="AE38" s="44" t="s">
        <v>1162</v>
      </c>
      <c r="AF38" s="44">
        <v>3.3</v>
      </c>
      <c r="AG38" s="44" t="s">
        <v>1162</v>
      </c>
      <c r="AH38" s="44" t="s">
        <v>1162</v>
      </c>
      <c r="AI38" s="44" t="s">
        <v>1162</v>
      </c>
      <c r="AJ38" s="44" t="s">
        <v>1162</v>
      </c>
      <c r="AK38" s="44" t="s">
        <v>1162</v>
      </c>
      <c r="AL38" s="44" t="s">
        <v>1162</v>
      </c>
      <c r="AM38" s="44" t="s">
        <v>1162</v>
      </c>
      <c r="AN38" s="44" t="s">
        <v>1162</v>
      </c>
      <c r="AO38" s="44" t="s">
        <v>1162</v>
      </c>
      <c r="AP38" s="44"/>
      <c r="AQ38" s="45"/>
    </row>
    <row r="39">
      <c r="A39" s="46" t="s">
        <v>419</v>
      </c>
      <c r="B39" s="46">
        <v>4.91</v>
      </c>
      <c r="C39" s="46">
        <v>0.38</v>
      </c>
      <c r="D39" s="46" t="s">
        <v>272</v>
      </c>
      <c r="E39" s="46" t="s">
        <v>272</v>
      </c>
      <c r="F39" s="46" t="s">
        <v>272</v>
      </c>
      <c r="G39" s="46" t="s">
        <v>272</v>
      </c>
      <c r="H39" s="46" t="s">
        <v>272</v>
      </c>
      <c r="I39" s="46" t="s">
        <v>1162</v>
      </c>
      <c r="J39" s="46" t="s">
        <v>1162</v>
      </c>
      <c r="K39" s="46" t="s">
        <v>272</v>
      </c>
      <c r="L39" s="46" t="s">
        <v>270</v>
      </c>
      <c r="M39" s="46" t="s">
        <v>364</v>
      </c>
      <c r="N39" s="46" t="s">
        <v>235</v>
      </c>
      <c r="O39" s="46" t="s">
        <v>1162</v>
      </c>
      <c r="P39" s="46" t="s">
        <v>272</v>
      </c>
      <c r="Q39" s="46" t="s">
        <v>1162</v>
      </c>
      <c r="R39" s="46" t="s">
        <v>1162</v>
      </c>
      <c r="S39" s="46" t="s">
        <v>1162</v>
      </c>
      <c r="T39" s="46" t="s">
        <v>1162</v>
      </c>
      <c r="U39" s="46" t="s">
        <v>1162</v>
      </c>
      <c r="V39" s="46" t="s">
        <v>1162</v>
      </c>
      <c r="W39" s="46" t="s">
        <v>1162</v>
      </c>
      <c r="X39" s="46">
        <v>5.0</v>
      </c>
      <c r="Y39" s="46">
        <v>5.0</v>
      </c>
      <c r="Z39" s="46">
        <v>5.0</v>
      </c>
      <c r="AA39" s="46">
        <v>5.0</v>
      </c>
      <c r="AB39" s="46" t="s">
        <v>1162</v>
      </c>
      <c r="AC39" s="46" t="s">
        <v>1162</v>
      </c>
      <c r="AD39" s="46">
        <v>5.0</v>
      </c>
      <c r="AE39" s="46">
        <v>4.7</v>
      </c>
      <c r="AF39" s="46">
        <v>4.0</v>
      </c>
      <c r="AG39" s="46">
        <v>5.5</v>
      </c>
      <c r="AH39" s="46" t="s">
        <v>1162</v>
      </c>
      <c r="AI39" s="46">
        <v>5.0</v>
      </c>
      <c r="AJ39" s="46" t="s">
        <v>1162</v>
      </c>
      <c r="AK39" s="46" t="s">
        <v>1162</v>
      </c>
      <c r="AL39" s="46" t="s">
        <v>1162</v>
      </c>
      <c r="AM39" s="46" t="s">
        <v>1162</v>
      </c>
      <c r="AN39" s="46" t="s">
        <v>1162</v>
      </c>
      <c r="AO39" s="46" t="s">
        <v>1162</v>
      </c>
      <c r="AP39" s="46"/>
      <c r="AQ39" s="48"/>
    </row>
    <row r="40">
      <c r="A40" s="44" t="s">
        <v>774</v>
      </c>
      <c r="B40" s="44">
        <v>4.04</v>
      </c>
      <c r="C40" s="44">
        <v>0.37</v>
      </c>
      <c r="D40" s="44" t="s">
        <v>365</v>
      </c>
      <c r="E40" s="44" t="s">
        <v>364</v>
      </c>
      <c r="F40" s="44" t="s">
        <v>364</v>
      </c>
      <c r="G40" s="44" t="s">
        <v>365</v>
      </c>
      <c r="H40" s="44" t="s">
        <v>416</v>
      </c>
      <c r="I40" s="44" t="s">
        <v>416</v>
      </c>
      <c r="J40" s="44" t="s">
        <v>364</v>
      </c>
      <c r="K40" s="44" t="s">
        <v>1162</v>
      </c>
      <c r="L40" s="44" t="s">
        <v>364</v>
      </c>
      <c r="M40" s="44" t="s">
        <v>364</v>
      </c>
      <c r="N40" s="44" t="s">
        <v>1162</v>
      </c>
      <c r="O40" s="44" t="s">
        <v>1162</v>
      </c>
      <c r="P40" s="44" t="s">
        <v>1162</v>
      </c>
      <c r="Q40" s="44" t="s">
        <v>1162</v>
      </c>
      <c r="R40" s="44" t="s">
        <v>1162</v>
      </c>
      <c r="S40" s="44" t="s">
        <v>272</v>
      </c>
      <c r="T40" s="44" t="s">
        <v>1162</v>
      </c>
      <c r="U40" s="44" t="s">
        <v>1162</v>
      </c>
      <c r="V40" s="44" t="s">
        <v>416</v>
      </c>
      <c r="W40" s="44" t="s">
        <v>1162</v>
      </c>
      <c r="X40" s="44">
        <v>4.0</v>
      </c>
      <c r="Y40" s="44">
        <v>4.0</v>
      </c>
      <c r="Z40" s="44">
        <v>4.3</v>
      </c>
      <c r="AA40" s="44">
        <v>3.7</v>
      </c>
      <c r="AB40" s="44">
        <v>3.7</v>
      </c>
      <c r="AC40" s="44">
        <v>4.0</v>
      </c>
      <c r="AD40" s="44" t="s">
        <v>1162</v>
      </c>
      <c r="AE40" s="44">
        <v>4.0</v>
      </c>
      <c r="AF40" s="44">
        <v>4.0</v>
      </c>
      <c r="AG40" s="44" t="s">
        <v>1162</v>
      </c>
      <c r="AH40" s="44" t="s">
        <v>1162</v>
      </c>
      <c r="AI40" s="44" t="s">
        <v>1162</v>
      </c>
      <c r="AJ40" s="44" t="s">
        <v>1162</v>
      </c>
      <c r="AK40" s="44">
        <v>5.0</v>
      </c>
      <c r="AL40" s="44">
        <v>3.7</v>
      </c>
      <c r="AM40" s="44" t="s">
        <v>1162</v>
      </c>
      <c r="AN40" s="44" t="s">
        <v>1162</v>
      </c>
      <c r="AO40" s="44" t="s">
        <v>1162</v>
      </c>
      <c r="AP40" s="44"/>
      <c r="AQ40" s="45"/>
    </row>
    <row r="41">
      <c r="A41" s="46" t="s">
        <v>323</v>
      </c>
      <c r="B41" s="46">
        <v>5.5</v>
      </c>
      <c r="C41" s="46">
        <v>0.35</v>
      </c>
      <c r="D41" s="46" t="s">
        <v>233</v>
      </c>
      <c r="E41" s="46" t="s">
        <v>235</v>
      </c>
      <c r="F41" s="46" t="s">
        <v>235</v>
      </c>
      <c r="G41" s="46" t="s">
        <v>1162</v>
      </c>
      <c r="H41" s="46" t="s">
        <v>233</v>
      </c>
      <c r="I41" s="46" t="s">
        <v>1162</v>
      </c>
      <c r="J41" s="46" t="s">
        <v>233</v>
      </c>
      <c r="K41" s="46" t="s">
        <v>1162</v>
      </c>
      <c r="L41" s="46" t="s">
        <v>1162</v>
      </c>
      <c r="M41" s="46" t="s">
        <v>272</v>
      </c>
      <c r="N41" s="46" t="s">
        <v>272</v>
      </c>
      <c r="O41" s="46" t="s">
        <v>235</v>
      </c>
      <c r="P41" s="46" t="s">
        <v>1162</v>
      </c>
      <c r="Q41" s="46" t="s">
        <v>1162</v>
      </c>
      <c r="R41" s="46" t="s">
        <v>1162</v>
      </c>
      <c r="S41" s="46" t="s">
        <v>1162</v>
      </c>
      <c r="T41" s="46" t="s">
        <v>1162</v>
      </c>
      <c r="U41" s="46" t="s">
        <v>1162</v>
      </c>
      <c r="V41" s="46" t="s">
        <v>235</v>
      </c>
      <c r="W41" s="46" t="s">
        <v>1162</v>
      </c>
      <c r="X41" s="46">
        <v>5.5</v>
      </c>
      <c r="Y41" s="46">
        <v>5.5</v>
      </c>
      <c r="Z41" s="46" t="s">
        <v>1162</v>
      </c>
      <c r="AA41" s="46">
        <v>6.0</v>
      </c>
      <c r="AB41" s="46" t="s">
        <v>1162</v>
      </c>
      <c r="AC41" s="46">
        <v>6.0</v>
      </c>
      <c r="AD41" s="46" t="s">
        <v>1162</v>
      </c>
      <c r="AE41" s="46" t="s">
        <v>1162</v>
      </c>
      <c r="AF41" s="46">
        <v>5.0</v>
      </c>
      <c r="AG41" s="46">
        <v>5.0</v>
      </c>
      <c r="AH41" s="46">
        <v>5.5</v>
      </c>
      <c r="AI41" s="46" t="s">
        <v>1162</v>
      </c>
      <c r="AJ41" s="46" t="s">
        <v>1162</v>
      </c>
      <c r="AK41" s="46" t="s">
        <v>1162</v>
      </c>
      <c r="AL41" s="46">
        <v>5.5</v>
      </c>
      <c r="AM41" s="46" t="s">
        <v>1162</v>
      </c>
      <c r="AN41" s="46" t="s">
        <v>1162</v>
      </c>
      <c r="AO41" s="46" t="s">
        <v>1162</v>
      </c>
      <c r="AP41" s="46"/>
      <c r="AQ41" s="48"/>
    </row>
    <row r="42">
      <c r="A42" s="44" t="s">
        <v>662</v>
      </c>
      <c r="B42" s="44">
        <v>4.2</v>
      </c>
      <c r="C42" s="44">
        <v>0.35</v>
      </c>
      <c r="D42" s="44" t="s">
        <v>365</v>
      </c>
      <c r="E42" s="44" t="s">
        <v>364</v>
      </c>
      <c r="F42" s="44" t="s">
        <v>365</v>
      </c>
      <c r="G42" s="44" t="s">
        <v>270</v>
      </c>
      <c r="H42" s="44" t="s">
        <v>416</v>
      </c>
      <c r="I42" s="44" t="s">
        <v>1162</v>
      </c>
      <c r="J42" s="44" t="s">
        <v>364</v>
      </c>
      <c r="K42" s="44" t="s">
        <v>1162</v>
      </c>
      <c r="L42" s="44" t="s">
        <v>1162</v>
      </c>
      <c r="M42" s="44" t="s">
        <v>270</v>
      </c>
      <c r="N42" s="44" t="s">
        <v>364</v>
      </c>
      <c r="O42" s="44" t="s">
        <v>1162</v>
      </c>
      <c r="P42" s="44" t="s">
        <v>1162</v>
      </c>
      <c r="Q42" s="44" t="s">
        <v>1162</v>
      </c>
      <c r="R42" s="44" t="s">
        <v>1162</v>
      </c>
      <c r="S42" s="44" t="s">
        <v>1162</v>
      </c>
      <c r="T42" s="44" t="s">
        <v>1162</v>
      </c>
      <c r="U42" s="44" t="s">
        <v>1162</v>
      </c>
      <c r="V42" s="44" t="s">
        <v>1162</v>
      </c>
      <c r="W42" s="44" t="s">
        <v>1162</v>
      </c>
      <c r="X42" s="44">
        <v>4.0</v>
      </c>
      <c r="Y42" s="44">
        <v>4.3</v>
      </c>
      <c r="Z42" s="44">
        <v>4.7</v>
      </c>
      <c r="AA42" s="44">
        <v>3.7</v>
      </c>
      <c r="AB42" s="44" t="s">
        <v>1162</v>
      </c>
      <c r="AC42" s="44">
        <v>4.0</v>
      </c>
      <c r="AD42" s="44" t="s">
        <v>1162</v>
      </c>
      <c r="AE42" s="44" t="s">
        <v>1162</v>
      </c>
      <c r="AF42" s="44">
        <v>4.7</v>
      </c>
      <c r="AG42" s="44">
        <v>4.0</v>
      </c>
      <c r="AH42" s="44" t="s">
        <v>1162</v>
      </c>
      <c r="AI42" s="44" t="s">
        <v>1162</v>
      </c>
      <c r="AJ42" s="44" t="s">
        <v>1162</v>
      </c>
      <c r="AK42" s="44" t="s">
        <v>1162</v>
      </c>
      <c r="AL42" s="44" t="s">
        <v>1162</v>
      </c>
      <c r="AM42" s="44" t="s">
        <v>1162</v>
      </c>
      <c r="AN42" s="44" t="s">
        <v>1162</v>
      </c>
      <c r="AO42" s="44" t="s">
        <v>1162</v>
      </c>
      <c r="AP42" s="44"/>
      <c r="AQ42" s="45"/>
    </row>
    <row r="43">
      <c r="A43" s="46" t="s">
        <v>641</v>
      </c>
      <c r="B43" s="46">
        <v>4.21</v>
      </c>
      <c r="C43" s="46">
        <v>0.33</v>
      </c>
      <c r="D43" s="46" t="s">
        <v>365</v>
      </c>
      <c r="E43" s="46" t="s">
        <v>364</v>
      </c>
      <c r="F43" s="46" t="s">
        <v>270</v>
      </c>
      <c r="G43" s="46" t="s">
        <v>364</v>
      </c>
      <c r="H43" s="46" t="s">
        <v>1162</v>
      </c>
      <c r="I43" s="46" t="s">
        <v>1162</v>
      </c>
      <c r="J43" s="46" t="s">
        <v>364</v>
      </c>
      <c r="K43" s="46" t="s">
        <v>365</v>
      </c>
      <c r="L43" s="46" t="s">
        <v>365</v>
      </c>
      <c r="M43" s="46" t="s">
        <v>1162</v>
      </c>
      <c r="N43" s="46" t="s">
        <v>1162</v>
      </c>
      <c r="O43" s="46" t="s">
        <v>270</v>
      </c>
      <c r="P43" s="46" t="s">
        <v>1162</v>
      </c>
      <c r="Q43" s="46" t="s">
        <v>1162</v>
      </c>
      <c r="R43" s="46" t="s">
        <v>416</v>
      </c>
      <c r="S43" s="46" t="s">
        <v>1162</v>
      </c>
      <c r="T43" s="46" t="s">
        <v>1162</v>
      </c>
      <c r="U43" s="46" t="s">
        <v>1162</v>
      </c>
      <c r="V43" s="46" t="s">
        <v>1162</v>
      </c>
      <c r="W43" s="46" t="s">
        <v>1162</v>
      </c>
      <c r="X43" s="46">
        <v>4.0</v>
      </c>
      <c r="Y43" s="46">
        <v>4.7</v>
      </c>
      <c r="Z43" s="46">
        <v>4.0</v>
      </c>
      <c r="AA43" s="46" t="s">
        <v>1162</v>
      </c>
      <c r="AB43" s="46" t="s">
        <v>1162</v>
      </c>
      <c r="AC43" s="46">
        <v>4.0</v>
      </c>
      <c r="AD43" s="46">
        <v>4.3</v>
      </c>
      <c r="AE43" s="46">
        <v>4.3</v>
      </c>
      <c r="AF43" s="46" t="s">
        <v>1162</v>
      </c>
      <c r="AG43" s="46" t="s">
        <v>1162</v>
      </c>
      <c r="AH43" s="46">
        <v>4.7</v>
      </c>
      <c r="AI43" s="46" t="s">
        <v>1162</v>
      </c>
      <c r="AJ43" s="46" t="s">
        <v>1162</v>
      </c>
      <c r="AK43" s="46" t="s">
        <v>1162</v>
      </c>
      <c r="AL43" s="46" t="s">
        <v>1162</v>
      </c>
      <c r="AM43" s="46" t="s">
        <v>1162</v>
      </c>
      <c r="AN43" s="46" t="s">
        <v>1162</v>
      </c>
      <c r="AO43" s="46" t="s">
        <v>1162</v>
      </c>
      <c r="AP43" s="46">
        <v>3.7</v>
      </c>
      <c r="AQ43" s="48"/>
    </row>
    <row r="44">
      <c r="A44" s="44" t="s">
        <v>411</v>
      </c>
      <c r="B44" s="44">
        <v>4.76</v>
      </c>
      <c r="C44" s="44">
        <v>0.32</v>
      </c>
      <c r="D44" s="44" t="s">
        <v>272</v>
      </c>
      <c r="E44" s="44" t="s">
        <v>270</v>
      </c>
      <c r="F44" s="44" t="s">
        <v>272</v>
      </c>
      <c r="G44" s="44" t="s">
        <v>270</v>
      </c>
      <c r="H44" s="44" t="s">
        <v>270</v>
      </c>
      <c r="I44" s="44" t="s">
        <v>1162</v>
      </c>
      <c r="J44" s="44" t="s">
        <v>1162</v>
      </c>
      <c r="K44" s="44" t="s">
        <v>1162</v>
      </c>
      <c r="L44" s="44" t="s">
        <v>1162</v>
      </c>
      <c r="M44" s="44" t="s">
        <v>1162</v>
      </c>
      <c r="N44" s="44" t="s">
        <v>1162</v>
      </c>
      <c r="O44" s="44" t="s">
        <v>272</v>
      </c>
      <c r="P44" s="44" t="s">
        <v>1162</v>
      </c>
      <c r="Q44" s="44" t="s">
        <v>1162</v>
      </c>
      <c r="R44" s="44" t="s">
        <v>1162</v>
      </c>
      <c r="S44" s="44" t="s">
        <v>1162</v>
      </c>
      <c r="T44" s="44" t="s">
        <v>272</v>
      </c>
      <c r="U44" s="44" t="s">
        <v>364</v>
      </c>
      <c r="V44" s="44" t="s">
        <v>272</v>
      </c>
      <c r="W44" s="44" t="s">
        <v>1162</v>
      </c>
      <c r="X44" s="44">
        <v>4.7</v>
      </c>
      <c r="Y44" s="44">
        <v>5.0</v>
      </c>
      <c r="Z44" s="44">
        <v>4.7</v>
      </c>
      <c r="AA44" s="44">
        <v>4.7</v>
      </c>
      <c r="AB44" s="44" t="s">
        <v>1162</v>
      </c>
      <c r="AC44" s="44" t="s">
        <v>1162</v>
      </c>
      <c r="AD44" s="44" t="s">
        <v>1162</v>
      </c>
      <c r="AE44" s="44" t="s">
        <v>1162</v>
      </c>
      <c r="AF44" s="44" t="s">
        <v>1162</v>
      </c>
      <c r="AG44" s="44" t="s">
        <v>1162</v>
      </c>
      <c r="AH44" s="44">
        <v>5.0</v>
      </c>
      <c r="AI44" s="44" t="s">
        <v>1162</v>
      </c>
      <c r="AJ44" s="44" t="s">
        <v>1162</v>
      </c>
      <c r="AK44" s="44" t="s">
        <v>1162</v>
      </c>
      <c r="AL44" s="44">
        <v>5.0</v>
      </c>
      <c r="AM44" s="44" t="s">
        <v>1162</v>
      </c>
      <c r="AN44" s="44">
        <v>5.0</v>
      </c>
      <c r="AO44" s="44">
        <v>4.0</v>
      </c>
      <c r="AP44" s="44" t="s">
        <v>1162</v>
      </c>
      <c r="AQ44" s="45"/>
    </row>
    <row r="45">
      <c r="A45" s="46" t="s">
        <v>501</v>
      </c>
      <c r="B45" s="46">
        <v>4.61</v>
      </c>
      <c r="C45" s="46">
        <v>0.32</v>
      </c>
      <c r="D45" s="46" t="s">
        <v>270</v>
      </c>
      <c r="E45" s="46" t="s">
        <v>270</v>
      </c>
      <c r="F45" s="46" t="s">
        <v>270</v>
      </c>
      <c r="G45" s="46" t="s">
        <v>365</v>
      </c>
      <c r="H45" s="46" t="s">
        <v>365</v>
      </c>
      <c r="I45" s="46" t="s">
        <v>1162</v>
      </c>
      <c r="J45" s="46" t="s">
        <v>1162</v>
      </c>
      <c r="K45" s="46" t="s">
        <v>365</v>
      </c>
      <c r="L45" s="46" t="s">
        <v>272</v>
      </c>
      <c r="M45" s="46" t="s">
        <v>270</v>
      </c>
      <c r="N45" s="46" t="s">
        <v>364</v>
      </c>
      <c r="O45" s="46" t="s">
        <v>1162</v>
      </c>
      <c r="P45" s="46" t="s">
        <v>1162</v>
      </c>
      <c r="Q45" s="46" t="s">
        <v>1162</v>
      </c>
      <c r="R45" s="46" t="s">
        <v>272</v>
      </c>
      <c r="S45" s="46" t="s">
        <v>272</v>
      </c>
      <c r="T45" s="46" t="s">
        <v>270</v>
      </c>
      <c r="U45" s="46" t="s">
        <v>1162</v>
      </c>
      <c r="V45" s="46" t="s">
        <v>1162</v>
      </c>
      <c r="W45" s="46" t="s">
        <v>1162</v>
      </c>
      <c r="X45" s="46">
        <v>4.7</v>
      </c>
      <c r="Y45" s="46">
        <v>4.7</v>
      </c>
      <c r="Z45" s="46">
        <v>4.3</v>
      </c>
      <c r="AA45" s="46">
        <v>4.3</v>
      </c>
      <c r="AB45" s="46" t="s">
        <v>1162</v>
      </c>
      <c r="AC45" s="46" t="s">
        <v>1162</v>
      </c>
      <c r="AD45" s="46">
        <v>4.3</v>
      </c>
      <c r="AE45" s="46">
        <v>5.0</v>
      </c>
      <c r="AF45" s="46">
        <v>4.7</v>
      </c>
      <c r="AG45" s="46">
        <v>4.0</v>
      </c>
      <c r="AH45" s="46" t="s">
        <v>1162</v>
      </c>
      <c r="AI45" s="46" t="s">
        <v>1162</v>
      </c>
      <c r="AJ45" s="46" t="s">
        <v>1162</v>
      </c>
      <c r="AK45" s="46">
        <v>5.0</v>
      </c>
      <c r="AL45" s="46" t="s">
        <v>1162</v>
      </c>
      <c r="AM45" s="46" t="s">
        <v>1162</v>
      </c>
      <c r="AN45" s="46">
        <v>4.7</v>
      </c>
      <c r="AO45" s="46" t="s">
        <v>1162</v>
      </c>
      <c r="AP45" s="46">
        <v>5.0</v>
      </c>
      <c r="AQ45" s="48"/>
    </row>
    <row r="46">
      <c r="A46" s="44" t="s">
        <v>649</v>
      </c>
      <c r="B46" s="44">
        <v>4.19</v>
      </c>
      <c r="C46" s="44">
        <v>0.32</v>
      </c>
      <c r="D46" s="44" t="s">
        <v>365</v>
      </c>
      <c r="E46" s="44" t="s">
        <v>364</v>
      </c>
      <c r="F46" s="44" t="s">
        <v>365</v>
      </c>
      <c r="G46" s="44" t="s">
        <v>364</v>
      </c>
      <c r="H46" s="44" t="s">
        <v>364</v>
      </c>
      <c r="I46" s="44" t="s">
        <v>1162</v>
      </c>
      <c r="J46" s="44" t="s">
        <v>1162</v>
      </c>
      <c r="K46" s="44" t="s">
        <v>364</v>
      </c>
      <c r="L46" s="44" t="s">
        <v>1162</v>
      </c>
      <c r="M46" s="44" t="s">
        <v>1162</v>
      </c>
      <c r="N46" s="44" t="s">
        <v>270</v>
      </c>
      <c r="O46" s="44" t="s">
        <v>365</v>
      </c>
      <c r="P46" s="44" t="s">
        <v>270</v>
      </c>
      <c r="Q46" s="44" t="s">
        <v>1162</v>
      </c>
      <c r="R46" s="44" t="s">
        <v>1162</v>
      </c>
      <c r="S46" s="44" t="s">
        <v>1162</v>
      </c>
      <c r="T46" s="44" t="s">
        <v>1162</v>
      </c>
      <c r="U46" s="44" t="s">
        <v>1162</v>
      </c>
      <c r="V46" s="44" t="s">
        <v>416</v>
      </c>
      <c r="W46" s="44" t="s">
        <v>1162</v>
      </c>
      <c r="X46" s="44">
        <v>4.0</v>
      </c>
      <c r="Y46" s="44">
        <v>4.3</v>
      </c>
      <c r="Z46" s="44">
        <v>4.0</v>
      </c>
      <c r="AA46" s="44">
        <v>4.0</v>
      </c>
      <c r="AB46" s="44" t="s">
        <v>1162</v>
      </c>
      <c r="AC46" s="44" t="s">
        <v>1162</v>
      </c>
      <c r="AD46" s="44">
        <v>4.0</v>
      </c>
      <c r="AE46" s="44" t="s">
        <v>1162</v>
      </c>
      <c r="AF46" s="44" t="s">
        <v>1162</v>
      </c>
      <c r="AG46" s="44">
        <v>4.7</v>
      </c>
      <c r="AH46" s="44">
        <v>4.3</v>
      </c>
      <c r="AI46" s="44">
        <v>4.7</v>
      </c>
      <c r="AJ46" s="44" t="s">
        <v>1162</v>
      </c>
      <c r="AK46" s="44" t="s">
        <v>1162</v>
      </c>
      <c r="AL46" s="44">
        <v>3.7</v>
      </c>
      <c r="AM46" s="44" t="s">
        <v>1162</v>
      </c>
      <c r="AN46" s="44" t="s">
        <v>1162</v>
      </c>
      <c r="AO46" s="44" t="s">
        <v>1162</v>
      </c>
      <c r="AP46" s="44"/>
      <c r="AQ46" s="45"/>
    </row>
    <row r="47">
      <c r="A47" s="46" t="s">
        <v>635</v>
      </c>
      <c r="B47" s="46">
        <v>4.29</v>
      </c>
      <c r="C47" s="46">
        <v>0.31</v>
      </c>
      <c r="D47" s="46" t="s">
        <v>365</v>
      </c>
      <c r="E47" s="46" t="s">
        <v>365</v>
      </c>
      <c r="F47" s="46" t="s">
        <v>365</v>
      </c>
      <c r="G47" s="46" t="s">
        <v>416</v>
      </c>
      <c r="H47" s="46" t="s">
        <v>364</v>
      </c>
      <c r="I47" s="46" t="s">
        <v>1162</v>
      </c>
      <c r="J47" s="46" t="s">
        <v>1162</v>
      </c>
      <c r="K47" s="46" t="s">
        <v>270</v>
      </c>
      <c r="L47" s="46" t="s">
        <v>270</v>
      </c>
      <c r="M47" s="46" t="s">
        <v>365</v>
      </c>
      <c r="N47" s="46" t="s">
        <v>365</v>
      </c>
      <c r="O47" s="46" t="s">
        <v>1162</v>
      </c>
      <c r="P47" s="46" t="s">
        <v>1162</v>
      </c>
      <c r="Q47" s="46" t="s">
        <v>1162</v>
      </c>
      <c r="R47" s="46" t="s">
        <v>1162</v>
      </c>
      <c r="S47" s="46" t="s">
        <v>1162</v>
      </c>
      <c r="T47" s="46" t="s">
        <v>1162</v>
      </c>
      <c r="U47" s="46" t="s">
        <v>1162</v>
      </c>
      <c r="V47" s="46" t="s">
        <v>1162</v>
      </c>
      <c r="W47" s="46" t="s">
        <v>1162</v>
      </c>
      <c r="X47" s="46">
        <v>4.3</v>
      </c>
      <c r="Y47" s="46">
        <v>4.3</v>
      </c>
      <c r="Z47" s="46">
        <v>3.7</v>
      </c>
      <c r="AA47" s="46">
        <v>4.0</v>
      </c>
      <c r="AB47" s="46" t="s">
        <v>1162</v>
      </c>
      <c r="AC47" s="46" t="s">
        <v>1162</v>
      </c>
      <c r="AD47" s="46">
        <v>4.7</v>
      </c>
      <c r="AE47" s="46">
        <v>4.7</v>
      </c>
      <c r="AF47" s="46">
        <v>4.3</v>
      </c>
      <c r="AG47" s="46">
        <v>4.3</v>
      </c>
      <c r="AH47" s="46" t="s">
        <v>1162</v>
      </c>
      <c r="AI47" s="46" t="s">
        <v>1162</v>
      </c>
      <c r="AJ47" s="46" t="s">
        <v>1162</v>
      </c>
      <c r="AK47" s="46" t="s">
        <v>1162</v>
      </c>
      <c r="AL47" s="46" t="s">
        <v>1162</v>
      </c>
      <c r="AM47" s="46" t="s">
        <v>1162</v>
      </c>
      <c r="AN47" s="46" t="s">
        <v>1162</v>
      </c>
      <c r="AO47" s="46" t="s">
        <v>1162</v>
      </c>
      <c r="AP47" s="46"/>
      <c r="AQ47" s="48"/>
    </row>
    <row r="48">
      <c r="A48" s="44" t="s">
        <v>383</v>
      </c>
      <c r="B48" s="44">
        <v>5.17</v>
      </c>
      <c r="C48" s="44">
        <v>0.3</v>
      </c>
      <c r="D48" s="44" t="s">
        <v>235</v>
      </c>
      <c r="E48" s="44" t="s">
        <v>272</v>
      </c>
      <c r="F48" s="44" t="s">
        <v>272</v>
      </c>
      <c r="G48" s="44" t="s">
        <v>235</v>
      </c>
      <c r="H48" s="44" t="s">
        <v>270</v>
      </c>
      <c r="I48" s="44" t="s">
        <v>1162</v>
      </c>
      <c r="J48" s="44" t="s">
        <v>1162</v>
      </c>
      <c r="K48" s="44" t="s">
        <v>1162</v>
      </c>
      <c r="L48" s="44" t="s">
        <v>1162</v>
      </c>
      <c r="M48" s="44" t="s">
        <v>235</v>
      </c>
      <c r="N48" s="44" t="s">
        <v>1162</v>
      </c>
      <c r="O48" s="44" t="s">
        <v>272</v>
      </c>
      <c r="P48" s="44" t="s">
        <v>1162</v>
      </c>
      <c r="Q48" s="44" t="s">
        <v>1162</v>
      </c>
      <c r="R48" s="44" t="s">
        <v>1162</v>
      </c>
      <c r="S48" s="44" t="s">
        <v>1162</v>
      </c>
      <c r="T48" s="44" t="s">
        <v>235</v>
      </c>
      <c r="U48" s="44" t="s">
        <v>1162</v>
      </c>
      <c r="V48" s="44" t="s">
        <v>1162</v>
      </c>
      <c r="W48" s="44" t="s">
        <v>1162</v>
      </c>
      <c r="X48" s="44">
        <v>5.0</v>
      </c>
      <c r="Y48" s="44">
        <v>5.0</v>
      </c>
      <c r="Z48" s="44">
        <v>5.5</v>
      </c>
      <c r="AA48" s="44">
        <v>4.7</v>
      </c>
      <c r="AB48" s="44" t="s">
        <v>1162</v>
      </c>
      <c r="AC48" s="44" t="s">
        <v>1162</v>
      </c>
      <c r="AD48" s="44" t="s">
        <v>1162</v>
      </c>
      <c r="AE48" s="44" t="s">
        <v>1162</v>
      </c>
      <c r="AF48" s="44">
        <v>5.5</v>
      </c>
      <c r="AG48" s="44" t="s">
        <v>1162</v>
      </c>
      <c r="AH48" s="44">
        <v>5.0</v>
      </c>
      <c r="AI48" s="44" t="s">
        <v>1162</v>
      </c>
      <c r="AJ48" s="44" t="s">
        <v>1162</v>
      </c>
      <c r="AK48" s="44" t="s">
        <v>1162</v>
      </c>
      <c r="AL48" s="44" t="s">
        <v>1162</v>
      </c>
      <c r="AM48" s="44" t="s">
        <v>1162</v>
      </c>
      <c r="AN48" s="44">
        <v>5.5</v>
      </c>
      <c r="AO48" s="44" t="s">
        <v>1162</v>
      </c>
      <c r="AP48" s="44"/>
      <c r="AQ48" s="45"/>
    </row>
    <row r="49">
      <c r="A49" s="46" t="s">
        <v>424</v>
      </c>
      <c r="B49" s="46">
        <v>4.83</v>
      </c>
      <c r="C49" s="46">
        <v>0.3</v>
      </c>
      <c r="D49" s="46" t="s">
        <v>272</v>
      </c>
      <c r="E49" s="46" t="s">
        <v>270</v>
      </c>
      <c r="F49" s="46" t="s">
        <v>270</v>
      </c>
      <c r="G49" s="46" t="s">
        <v>270</v>
      </c>
      <c r="H49" s="46" t="s">
        <v>365</v>
      </c>
      <c r="I49" s="46" t="s">
        <v>1162</v>
      </c>
      <c r="J49" s="46" t="s">
        <v>1162</v>
      </c>
      <c r="K49" s="46" t="s">
        <v>272</v>
      </c>
      <c r="L49" s="46" t="s">
        <v>1162</v>
      </c>
      <c r="M49" s="46" t="s">
        <v>1162</v>
      </c>
      <c r="N49" s="46" t="s">
        <v>235</v>
      </c>
      <c r="O49" s="46" t="s">
        <v>270</v>
      </c>
      <c r="P49" s="46" t="s">
        <v>272</v>
      </c>
      <c r="Q49" s="46" t="s">
        <v>272</v>
      </c>
      <c r="R49" s="46" t="s">
        <v>1162</v>
      </c>
      <c r="S49" s="46" t="s">
        <v>1162</v>
      </c>
      <c r="T49" s="46" t="s">
        <v>1162</v>
      </c>
      <c r="U49" s="46" t="s">
        <v>1162</v>
      </c>
      <c r="V49" s="46" t="s">
        <v>270</v>
      </c>
      <c r="W49" s="46" t="s">
        <v>1162</v>
      </c>
      <c r="X49" s="46">
        <v>4.7</v>
      </c>
      <c r="Y49" s="46">
        <v>4.7</v>
      </c>
      <c r="Z49" s="46">
        <v>4.7</v>
      </c>
      <c r="AA49" s="46">
        <v>4.3</v>
      </c>
      <c r="AB49" s="46" t="s">
        <v>1162</v>
      </c>
      <c r="AC49" s="46" t="s">
        <v>1162</v>
      </c>
      <c r="AD49" s="46">
        <v>5.0</v>
      </c>
      <c r="AE49" s="46" t="s">
        <v>1162</v>
      </c>
      <c r="AF49" s="46" t="s">
        <v>1162</v>
      </c>
      <c r="AG49" s="46">
        <v>5.5</v>
      </c>
      <c r="AH49" s="46">
        <v>4.7</v>
      </c>
      <c r="AI49" s="46">
        <v>5.0</v>
      </c>
      <c r="AJ49" s="46">
        <v>5.0</v>
      </c>
      <c r="AK49" s="46" t="s">
        <v>1162</v>
      </c>
      <c r="AL49" s="46">
        <v>4.7</v>
      </c>
      <c r="AM49" s="46" t="s">
        <v>1162</v>
      </c>
      <c r="AN49" s="46" t="s">
        <v>1162</v>
      </c>
      <c r="AO49" s="46" t="s">
        <v>1162</v>
      </c>
      <c r="AP49" s="46"/>
      <c r="AQ49" s="48"/>
    </row>
    <row r="50">
      <c r="A50" s="44" t="s">
        <v>687</v>
      </c>
      <c r="B50" s="44">
        <v>4.31</v>
      </c>
      <c r="C50" s="44">
        <v>0.29</v>
      </c>
      <c r="D50" s="44" t="s">
        <v>270</v>
      </c>
      <c r="E50" s="44" t="s">
        <v>365</v>
      </c>
      <c r="F50" s="44" t="s">
        <v>365</v>
      </c>
      <c r="G50" s="44" t="s">
        <v>364</v>
      </c>
      <c r="H50" s="44" t="s">
        <v>365</v>
      </c>
      <c r="I50" s="44" t="s">
        <v>365</v>
      </c>
      <c r="J50" s="44" t="s">
        <v>364</v>
      </c>
      <c r="K50" s="44" t="s">
        <v>365</v>
      </c>
      <c r="L50" s="44" t="s">
        <v>1162</v>
      </c>
      <c r="M50" s="44" t="s">
        <v>1162</v>
      </c>
      <c r="N50" s="44" t="s">
        <v>272</v>
      </c>
      <c r="O50" s="44" t="s">
        <v>1162</v>
      </c>
      <c r="P50" s="44" t="s">
        <v>1162</v>
      </c>
      <c r="Q50" s="44" t="s">
        <v>1162</v>
      </c>
      <c r="R50" s="44" t="s">
        <v>1162</v>
      </c>
      <c r="S50" s="44" t="s">
        <v>1162</v>
      </c>
      <c r="T50" s="44" t="s">
        <v>1162</v>
      </c>
      <c r="U50" s="44" t="s">
        <v>1162</v>
      </c>
      <c r="V50" s="44" t="s">
        <v>1162</v>
      </c>
      <c r="W50" s="44" t="s">
        <v>1162</v>
      </c>
      <c r="X50" s="44">
        <v>4.3</v>
      </c>
      <c r="Y50" s="44">
        <v>4.3</v>
      </c>
      <c r="Z50" s="44">
        <v>4.0</v>
      </c>
      <c r="AA50" s="44">
        <v>4.3</v>
      </c>
      <c r="AB50" s="44">
        <v>4.3</v>
      </c>
      <c r="AC50" s="44">
        <v>4.0</v>
      </c>
      <c r="AD50" s="44">
        <v>4.3</v>
      </c>
      <c r="AE50" s="44" t="s">
        <v>1162</v>
      </c>
      <c r="AF50" s="44" t="s">
        <v>1162</v>
      </c>
      <c r="AG50" s="44">
        <v>5.0</v>
      </c>
      <c r="AH50" s="44" t="s">
        <v>1162</v>
      </c>
      <c r="AI50" s="44" t="s">
        <v>1162</v>
      </c>
      <c r="AJ50" s="44" t="s">
        <v>1162</v>
      </c>
      <c r="AK50" s="44" t="s">
        <v>1162</v>
      </c>
      <c r="AL50" s="44" t="s">
        <v>1162</v>
      </c>
      <c r="AM50" s="44" t="s">
        <v>1162</v>
      </c>
      <c r="AN50" s="44" t="s">
        <v>1162</v>
      </c>
      <c r="AO50" s="44" t="s">
        <v>1162</v>
      </c>
      <c r="AP50" s="44"/>
      <c r="AQ50" s="45"/>
    </row>
    <row r="51">
      <c r="A51" s="46" t="s">
        <v>1176</v>
      </c>
      <c r="B51" s="46">
        <v>4.29</v>
      </c>
      <c r="C51" s="46">
        <v>0.29</v>
      </c>
      <c r="D51" s="46" t="s">
        <v>365</v>
      </c>
      <c r="E51" s="46" t="s">
        <v>365</v>
      </c>
      <c r="F51" s="46" t="s">
        <v>365</v>
      </c>
      <c r="G51" s="46" t="s">
        <v>365</v>
      </c>
      <c r="H51" s="46" t="s">
        <v>1162</v>
      </c>
      <c r="I51" s="46" t="s">
        <v>1162</v>
      </c>
      <c r="J51" s="46" t="s">
        <v>1162</v>
      </c>
      <c r="K51" s="46" t="s">
        <v>365</v>
      </c>
      <c r="L51" s="46" t="s">
        <v>1162</v>
      </c>
      <c r="M51" s="46" t="s">
        <v>416</v>
      </c>
      <c r="N51" s="46" t="s">
        <v>270</v>
      </c>
      <c r="O51" s="46" t="s">
        <v>270</v>
      </c>
      <c r="P51" s="46" t="s">
        <v>1162</v>
      </c>
      <c r="Q51" s="46" t="s">
        <v>1162</v>
      </c>
      <c r="R51" s="46" t="s">
        <v>1162</v>
      </c>
      <c r="S51" s="46" t="s">
        <v>364</v>
      </c>
      <c r="T51" s="46" t="s">
        <v>365</v>
      </c>
      <c r="U51" s="46" t="s">
        <v>1162</v>
      </c>
      <c r="V51" s="46" t="s">
        <v>1162</v>
      </c>
      <c r="W51" s="46" t="s">
        <v>1162</v>
      </c>
      <c r="X51" s="46">
        <v>4.3</v>
      </c>
      <c r="Y51" s="46">
        <v>4.3</v>
      </c>
      <c r="Z51" s="46">
        <v>4.3</v>
      </c>
      <c r="AA51" s="46" t="s">
        <v>1162</v>
      </c>
      <c r="AB51" s="46" t="s">
        <v>1162</v>
      </c>
      <c r="AC51" s="46" t="s">
        <v>1162</v>
      </c>
      <c r="AD51" s="46">
        <v>4.3</v>
      </c>
      <c r="AE51" s="46" t="s">
        <v>1162</v>
      </c>
      <c r="AF51" s="46">
        <v>3.7</v>
      </c>
      <c r="AG51" s="46">
        <v>4.7</v>
      </c>
      <c r="AH51" s="46">
        <v>4.7</v>
      </c>
      <c r="AI51" s="46" t="s">
        <v>1162</v>
      </c>
      <c r="AJ51" s="46" t="s">
        <v>1162</v>
      </c>
      <c r="AK51" s="46">
        <v>4.0</v>
      </c>
      <c r="AL51" s="46" t="s">
        <v>1162</v>
      </c>
      <c r="AM51" s="46" t="s">
        <v>1162</v>
      </c>
      <c r="AN51" s="46">
        <v>4.3</v>
      </c>
      <c r="AO51" s="46" t="s">
        <v>1162</v>
      </c>
      <c r="AP51" s="46"/>
      <c r="AQ51" s="48"/>
    </row>
    <row r="52">
      <c r="A52" s="44" t="s">
        <v>745</v>
      </c>
      <c r="B52" s="44">
        <v>4.21</v>
      </c>
      <c r="C52" s="44">
        <v>0.29</v>
      </c>
      <c r="D52" s="44" t="s">
        <v>365</v>
      </c>
      <c r="E52" s="44" t="s">
        <v>365</v>
      </c>
      <c r="F52" s="44" t="s">
        <v>364</v>
      </c>
      <c r="G52" s="44" t="s">
        <v>364</v>
      </c>
      <c r="H52" s="44" t="s">
        <v>416</v>
      </c>
      <c r="I52" s="44" t="s">
        <v>1162</v>
      </c>
      <c r="J52" s="44" t="s">
        <v>364</v>
      </c>
      <c r="K52" s="44" t="s">
        <v>1162</v>
      </c>
      <c r="L52" s="44" t="s">
        <v>365</v>
      </c>
      <c r="M52" s="44" t="s">
        <v>365</v>
      </c>
      <c r="N52" s="44" t="s">
        <v>365</v>
      </c>
      <c r="O52" s="44" t="s">
        <v>1162</v>
      </c>
      <c r="P52" s="44" t="s">
        <v>1162</v>
      </c>
      <c r="Q52" s="44" t="s">
        <v>1162</v>
      </c>
      <c r="R52" s="44" t="s">
        <v>364</v>
      </c>
      <c r="S52" s="44" t="s">
        <v>270</v>
      </c>
      <c r="T52" s="44" t="s">
        <v>270</v>
      </c>
      <c r="U52" s="44" t="s">
        <v>1162</v>
      </c>
      <c r="V52" s="44" t="s">
        <v>1162</v>
      </c>
      <c r="W52" s="44" t="s">
        <v>1162</v>
      </c>
      <c r="X52" s="44">
        <v>4.3</v>
      </c>
      <c r="Y52" s="44">
        <v>4.0</v>
      </c>
      <c r="Z52" s="44">
        <v>4.0</v>
      </c>
      <c r="AA52" s="44">
        <v>3.7</v>
      </c>
      <c r="AB52" s="44" t="s">
        <v>1162</v>
      </c>
      <c r="AC52" s="44">
        <v>4.0</v>
      </c>
      <c r="AD52" s="44" t="s">
        <v>1162</v>
      </c>
      <c r="AE52" s="44">
        <v>4.3</v>
      </c>
      <c r="AF52" s="44">
        <v>4.3</v>
      </c>
      <c r="AG52" s="44">
        <v>4.3</v>
      </c>
      <c r="AH52" s="44" t="s">
        <v>1162</v>
      </c>
      <c r="AI52" s="44" t="s">
        <v>1162</v>
      </c>
      <c r="AJ52" s="44" t="s">
        <v>1162</v>
      </c>
      <c r="AK52" s="44">
        <v>4.7</v>
      </c>
      <c r="AL52" s="44" t="s">
        <v>1162</v>
      </c>
      <c r="AM52" s="44" t="s">
        <v>1162</v>
      </c>
      <c r="AN52" s="44">
        <v>4.7</v>
      </c>
      <c r="AO52" s="44" t="s">
        <v>1162</v>
      </c>
      <c r="AP52" s="44">
        <v>4.0</v>
      </c>
      <c r="AQ52" s="45"/>
    </row>
    <row r="53">
      <c r="A53" s="46" t="s">
        <v>1059</v>
      </c>
      <c r="B53" s="46">
        <v>3.33</v>
      </c>
      <c r="C53" s="46">
        <v>0.27</v>
      </c>
      <c r="D53" s="46" t="s">
        <v>416</v>
      </c>
      <c r="E53" s="46" t="s">
        <v>499</v>
      </c>
      <c r="F53" s="46" t="s">
        <v>499</v>
      </c>
      <c r="G53" s="46" t="s">
        <v>416</v>
      </c>
      <c r="H53" s="46" t="s">
        <v>429</v>
      </c>
      <c r="I53" s="46" t="s">
        <v>1162</v>
      </c>
      <c r="J53" s="46" t="s">
        <v>1162</v>
      </c>
      <c r="K53" s="46" t="s">
        <v>416</v>
      </c>
      <c r="L53" s="46" t="s">
        <v>1162</v>
      </c>
      <c r="M53" s="46" t="s">
        <v>499</v>
      </c>
      <c r="N53" s="46" t="s">
        <v>429</v>
      </c>
      <c r="O53" s="46" t="s">
        <v>1162</v>
      </c>
      <c r="P53" s="46" t="s">
        <v>1162</v>
      </c>
      <c r="Q53" s="46" t="s">
        <v>1162</v>
      </c>
      <c r="R53" s="46" t="s">
        <v>1162</v>
      </c>
      <c r="S53" s="46" t="s">
        <v>1162</v>
      </c>
      <c r="T53" s="46" t="s">
        <v>1162</v>
      </c>
      <c r="U53" s="46" t="s">
        <v>1162</v>
      </c>
      <c r="V53" s="46" t="s">
        <v>1162</v>
      </c>
      <c r="W53" s="46" t="s">
        <v>1162</v>
      </c>
      <c r="X53" s="46">
        <v>3.3</v>
      </c>
      <c r="Y53" s="46">
        <v>3.3</v>
      </c>
      <c r="Z53" s="46">
        <v>3.7</v>
      </c>
      <c r="AA53" s="46">
        <v>3.0</v>
      </c>
      <c r="AB53" s="46" t="s">
        <v>1162</v>
      </c>
      <c r="AC53" s="46" t="s">
        <v>1162</v>
      </c>
      <c r="AD53" s="46">
        <v>3.7</v>
      </c>
      <c r="AE53" s="46" t="s">
        <v>1162</v>
      </c>
      <c r="AF53" s="46">
        <v>3.3</v>
      </c>
      <c r="AG53" s="46">
        <v>3.0</v>
      </c>
      <c r="AH53" s="46" t="s">
        <v>1162</v>
      </c>
      <c r="AI53" s="46" t="s">
        <v>1162</v>
      </c>
      <c r="AJ53" s="46" t="s">
        <v>1162</v>
      </c>
      <c r="AK53" s="46" t="s">
        <v>1162</v>
      </c>
      <c r="AL53" s="46" t="s">
        <v>1162</v>
      </c>
      <c r="AM53" s="46" t="s">
        <v>1162</v>
      </c>
      <c r="AN53" s="46" t="s">
        <v>1162</v>
      </c>
      <c r="AO53" s="46" t="s">
        <v>1162</v>
      </c>
      <c r="AP53" s="46"/>
      <c r="AQ53" s="48"/>
    </row>
    <row r="54">
      <c r="A54" s="44" t="s">
        <v>812</v>
      </c>
      <c r="B54" s="44">
        <v>3.85</v>
      </c>
      <c r="C54" s="44">
        <v>0.23</v>
      </c>
      <c r="D54" s="44" t="s">
        <v>364</v>
      </c>
      <c r="E54" s="44" t="s">
        <v>416</v>
      </c>
      <c r="F54" s="44" t="s">
        <v>364</v>
      </c>
      <c r="G54" s="44" t="s">
        <v>416</v>
      </c>
      <c r="H54" s="44" t="s">
        <v>416</v>
      </c>
      <c r="I54" s="44" t="s">
        <v>1162</v>
      </c>
      <c r="J54" s="44" t="s">
        <v>1162</v>
      </c>
      <c r="K54" s="44" t="s">
        <v>1162</v>
      </c>
      <c r="L54" s="44" t="s">
        <v>1162</v>
      </c>
      <c r="M54" s="44" t="s">
        <v>416</v>
      </c>
      <c r="N54" s="44" t="s">
        <v>1162</v>
      </c>
      <c r="O54" s="44" t="s">
        <v>1162</v>
      </c>
      <c r="P54" s="44" t="s">
        <v>1162</v>
      </c>
      <c r="Q54" s="44" t="s">
        <v>1162</v>
      </c>
      <c r="R54" s="44" t="s">
        <v>1162</v>
      </c>
      <c r="S54" s="44" t="s">
        <v>1162</v>
      </c>
      <c r="T54" s="44" t="s">
        <v>365</v>
      </c>
      <c r="U54" s="44" t="s">
        <v>1162</v>
      </c>
      <c r="V54" s="44" t="s">
        <v>1162</v>
      </c>
      <c r="W54" s="44" t="s">
        <v>1162</v>
      </c>
      <c r="X54" s="44">
        <v>3.7</v>
      </c>
      <c r="Y54" s="44">
        <v>4.0</v>
      </c>
      <c r="Z54" s="44">
        <v>3.7</v>
      </c>
      <c r="AA54" s="44">
        <v>3.7</v>
      </c>
      <c r="AB54" s="44" t="s">
        <v>1162</v>
      </c>
      <c r="AC54" s="44" t="s">
        <v>1162</v>
      </c>
      <c r="AD54" s="44" t="s">
        <v>1162</v>
      </c>
      <c r="AE54" s="44" t="s">
        <v>1162</v>
      </c>
      <c r="AF54" s="44">
        <v>3.7</v>
      </c>
      <c r="AG54" s="44" t="s">
        <v>1162</v>
      </c>
      <c r="AH54" s="44" t="s">
        <v>1162</v>
      </c>
      <c r="AI54" s="44" t="s">
        <v>1162</v>
      </c>
      <c r="AJ54" s="44" t="s">
        <v>1162</v>
      </c>
      <c r="AK54" s="44" t="s">
        <v>1162</v>
      </c>
      <c r="AL54" s="44" t="s">
        <v>1162</v>
      </c>
      <c r="AM54" s="44" t="s">
        <v>1162</v>
      </c>
      <c r="AN54" s="44">
        <v>4.3</v>
      </c>
      <c r="AO54" s="44" t="s">
        <v>1162</v>
      </c>
      <c r="AP54" s="44"/>
      <c r="AQ54" s="45"/>
    </row>
    <row r="55">
      <c r="A55" s="46" t="s">
        <v>157</v>
      </c>
      <c r="B55" s="46">
        <v>5.88</v>
      </c>
      <c r="C55" s="46">
        <v>0.22</v>
      </c>
      <c r="D55" s="46" t="s">
        <v>233</v>
      </c>
      <c r="E55" s="46" t="s">
        <v>233</v>
      </c>
      <c r="F55" s="46" t="s">
        <v>235</v>
      </c>
      <c r="G55" s="46" t="s">
        <v>233</v>
      </c>
      <c r="H55" s="46" t="s">
        <v>233</v>
      </c>
      <c r="I55" s="46" t="s">
        <v>1162</v>
      </c>
      <c r="J55" s="46" t="s">
        <v>235</v>
      </c>
      <c r="K55" s="46" t="s">
        <v>1162</v>
      </c>
      <c r="L55" s="46" t="s">
        <v>1162</v>
      </c>
      <c r="M55" s="46" t="s">
        <v>233</v>
      </c>
      <c r="N55" s="46" t="s">
        <v>233</v>
      </c>
      <c r="O55" s="46" t="s">
        <v>1162</v>
      </c>
      <c r="P55" s="46" t="s">
        <v>1162</v>
      </c>
      <c r="Q55" s="46" t="s">
        <v>1162</v>
      </c>
      <c r="R55" s="46" t="s">
        <v>1162</v>
      </c>
      <c r="S55" s="46" t="s">
        <v>1162</v>
      </c>
      <c r="T55" s="46" t="s">
        <v>1162</v>
      </c>
      <c r="U55" s="46" t="s">
        <v>1162</v>
      </c>
      <c r="V55" s="46" t="s">
        <v>233</v>
      </c>
      <c r="W55" s="46" t="s">
        <v>1162</v>
      </c>
      <c r="X55" s="46">
        <v>6.0</v>
      </c>
      <c r="Y55" s="46">
        <v>5.5</v>
      </c>
      <c r="Z55" s="46">
        <v>6.0</v>
      </c>
      <c r="AA55" s="46">
        <v>6.0</v>
      </c>
      <c r="AB55" s="46" t="s">
        <v>1162</v>
      </c>
      <c r="AC55" s="46">
        <v>5.5</v>
      </c>
      <c r="AD55" s="46" t="s">
        <v>1162</v>
      </c>
      <c r="AE55" s="46" t="s">
        <v>1162</v>
      </c>
      <c r="AF55" s="46">
        <v>6.0</v>
      </c>
      <c r="AG55" s="46">
        <v>6.0</v>
      </c>
      <c r="AH55" s="46" t="s">
        <v>1162</v>
      </c>
      <c r="AI55" s="46" t="s">
        <v>1162</v>
      </c>
      <c r="AJ55" s="46" t="s">
        <v>1162</v>
      </c>
      <c r="AK55" s="46" t="s">
        <v>1162</v>
      </c>
      <c r="AL55" s="46">
        <v>6.0</v>
      </c>
      <c r="AM55" s="46" t="s">
        <v>1162</v>
      </c>
      <c r="AN55" s="46" t="s">
        <v>1162</v>
      </c>
      <c r="AO55" s="46" t="s">
        <v>1162</v>
      </c>
      <c r="AP55" s="46"/>
      <c r="AQ55" s="48"/>
    </row>
    <row r="56">
      <c r="A56" s="44" t="s">
        <v>366</v>
      </c>
      <c r="B56" s="44">
        <v>5.62</v>
      </c>
      <c r="C56" s="44">
        <v>0.22</v>
      </c>
      <c r="D56" s="44" t="s">
        <v>233</v>
      </c>
      <c r="E56" s="44" t="s">
        <v>235</v>
      </c>
      <c r="F56" s="44" t="s">
        <v>235</v>
      </c>
      <c r="G56" s="44" t="s">
        <v>235</v>
      </c>
      <c r="H56" s="44" t="s">
        <v>233</v>
      </c>
      <c r="I56" s="44" t="s">
        <v>1162</v>
      </c>
      <c r="J56" s="44" t="s">
        <v>1162</v>
      </c>
      <c r="K56" s="44" t="s">
        <v>1162</v>
      </c>
      <c r="L56" s="44" t="s">
        <v>1162</v>
      </c>
      <c r="M56" s="44" t="s">
        <v>1162</v>
      </c>
      <c r="N56" s="44" t="s">
        <v>1162</v>
      </c>
      <c r="O56" s="44" t="s">
        <v>1162</v>
      </c>
      <c r="P56" s="44" t="s">
        <v>1162</v>
      </c>
      <c r="Q56" s="44" t="s">
        <v>1162</v>
      </c>
      <c r="R56" s="44" t="s">
        <v>1162</v>
      </c>
      <c r="S56" s="44" t="s">
        <v>1162</v>
      </c>
      <c r="T56" s="44" t="s">
        <v>1162</v>
      </c>
      <c r="U56" s="44" t="s">
        <v>1162</v>
      </c>
      <c r="V56" s="44" t="s">
        <v>1162</v>
      </c>
      <c r="W56" s="44" t="s">
        <v>1162</v>
      </c>
      <c r="X56" s="44">
        <v>5.5</v>
      </c>
      <c r="Y56" s="44">
        <v>5.5</v>
      </c>
      <c r="Z56" s="44">
        <v>5.5</v>
      </c>
      <c r="AA56" s="44">
        <v>6.0</v>
      </c>
      <c r="AB56" s="44" t="s">
        <v>1162</v>
      </c>
      <c r="AC56" s="44" t="s">
        <v>1162</v>
      </c>
      <c r="AD56" s="44" t="s">
        <v>1162</v>
      </c>
      <c r="AE56" s="44" t="s">
        <v>1162</v>
      </c>
      <c r="AF56" s="44" t="s">
        <v>1162</v>
      </c>
      <c r="AG56" s="44" t="s">
        <v>1162</v>
      </c>
      <c r="AH56" s="44" t="s">
        <v>1162</v>
      </c>
      <c r="AI56" s="44" t="s">
        <v>1162</v>
      </c>
      <c r="AJ56" s="44" t="s">
        <v>1162</v>
      </c>
      <c r="AK56" s="44" t="s">
        <v>1162</v>
      </c>
      <c r="AL56" s="44" t="s">
        <v>1162</v>
      </c>
      <c r="AM56" s="44" t="s">
        <v>1162</v>
      </c>
      <c r="AN56" s="44" t="s">
        <v>1162</v>
      </c>
      <c r="AO56" s="44" t="s">
        <v>1162</v>
      </c>
      <c r="AP56" s="44"/>
      <c r="AQ56" s="45"/>
    </row>
    <row r="57">
      <c r="A57" s="46" t="s">
        <v>613</v>
      </c>
      <c r="B57" s="46">
        <v>4.27</v>
      </c>
      <c r="C57" s="46">
        <v>0.22</v>
      </c>
      <c r="D57" s="46" t="s">
        <v>365</v>
      </c>
      <c r="E57" s="46" t="s">
        <v>365</v>
      </c>
      <c r="F57" s="46" t="s">
        <v>364</v>
      </c>
      <c r="G57" s="46" t="s">
        <v>270</v>
      </c>
      <c r="H57" s="46" t="s">
        <v>364</v>
      </c>
      <c r="I57" s="46" t="s">
        <v>1162</v>
      </c>
      <c r="J57" s="46" t="s">
        <v>1162</v>
      </c>
      <c r="K57" s="46" t="s">
        <v>365</v>
      </c>
      <c r="L57" s="46" t="s">
        <v>365</v>
      </c>
      <c r="M57" s="46" t="s">
        <v>365</v>
      </c>
      <c r="N57" s="46" t="s">
        <v>1162</v>
      </c>
      <c r="O57" s="46" t="s">
        <v>1162</v>
      </c>
      <c r="P57" s="46" t="s">
        <v>1162</v>
      </c>
      <c r="Q57" s="46" t="s">
        <v>1162</v>
      </c>
      <c r="R57" s="46" t="s">
        <v>1162</v>
      </c>
      <c r="S57" s="46" t="s">
        <v>1162</v>
      </c>
      <c r="T57" s="46" t="s">
        <v>1162</v>
      </c>
      <c r="U57" s="46" t="s">
        <v>1162</v>
      </c>
      <c r="V57" s="46" t="s">
        <v>1162</v>
      </c>
      <c r="W57" s="46" t="s">
        <v>1162</v>
      </c>
      <c r="X57" s="46">
        <v>4.3</v>
      </c>
      <c r="Y57" s="46">
        <v>4.0</v>
      </c>
      <c r="Z57" s="46">
        <v>4.7</v>
      </c>
      <c r="AA57" s="46">
        <v>4.0</v>
      </c>
      <c r="AB57" s="46" t="s">
        <v>1162</v>
      </c>
      <c r="AC57" s="46" t="s">
        <v>1162</v>
      </c>
      <c r="AD57" s="46">
        <v>4.3</v>
      </c>
      <c r="AE57" s="46">
        <v>4.3</v>
      </c>
      <c r="AF57" s="46">
        <v>4.3</v>
      </c>
      <c r="AG57" s="46" t="s">
        <v>1162</v>
      </c>
      <c r="AH57" s="46" t="s">
        <v>1162</v>
      </c>
      <c r="AI57" s="46" t="s">
        <v>1162</v>
      </c>
      <c r="AJ57" s="46" t="s">
        <v>1162</v>
      </c>
      <c r="AK57" s="46" t="s">
        <v>1162</v>
      </c>
      <c r="AL57" s="46" t="s">
        <v>1162</v>
      </c>
      <c r="AM57" s="46" t="s">
        <v>1162</v>
      </c>
      <c r="AN57" s="46" t="s">
        <v>1162</v>
      </c>
      <c r="AO57" s="46" t="s">
        <v>1162</v>
      </c>
      <c r="AP57" s="46"/>
      <c r="AQ57" s="48"/>
    </row>
    <row r="58">
      <c r="A58" s="44" t="s">
        <v>372</v>
      </c>
      <c r="B58" s="44">
        <v>5.07</v>
      </c>
      <c r="C58" s="44">
        <v>0.17</v>
      </c>
      <c r="D58" s="44" t="s">
        <v>235</v>
      </c>
      <c r="E58" s="44" t="s">
        <v>272</v>
      </c>
      <c r="F58" s="44" t="s">
        <v>235</v>
      </c>
      <c r="G58" s="44" t="s">
        <v>272</v>
      </c>
      <c r="H58" s="44" t="s">
        <v>272</v>
      </c>
      <c r="I58" s="44" t="s">
        <v>272</v>
      </c>
      <c r="J58" s="44" t="s">
        <v>272</v>
      </c>
      <c r="K58" s="44" t="s">
        <v>272</v>
      </c>
      <c r="L58" s="44" t="s">
        <v>1162</v>
      </c>
      <c r="M58" s="44" t="s">
        <v>1162</v>
      </c>
      <c r="N58" s="44" t="s">
        <v>1162</v>
      </c>
      <c r="O58" s="44" t="s">
        <v>1162</v>
      </c>
      <c r="P58" s="44" t="s">
        <v>1162</v>
      </c>
      <c r="Q58" s="44" t="s">
        <v>1162</v>
      </c>
      <c r="R58" s="44" t="s">
        <v>1162</v>
      </c>
      <c r="S58" s="44" t="s">
        <v>1162</v>
      </c>
      <c r="T58" s="44" t="s">
        <v>1162</v>
      </c>
      <c r="U58" s="44" t="s">
        <v>1162</v>
      </c>
      <c r="V58" s="44" t="s">
        <v>1162</v>
      </c>
      <c r="W58" s="44" t="s">
        <v>1162</v>
      </c>
      <c r="X58" s="44">
        <v>5.0</v>
      </c>
      <c r="Y58" s="44">
        <v>5.5</v>
      </c>
      <c r="Z58" s="44">
        <v>5.0</v>
      </c>
      <c r="AA58" s="44">
        <v>5.0</v>
      </c>
      <c r="AB58" s="44">
        <v>5.0</v>
      </c>
      <c r="AC58" s="44">
        <v>5.0</v>
      </c>
      <c r="AD58" s="44">
        <v>5.0</v>
      </c>
      <c r="AE58" s="44" t="s">
        <v>1162</v>
      </c>
      <c r="AF58" s="44" t="s">
        <v>1162</v>
      </c>
      <c r="AG58" s="44" t="s">
        <v>1162</v>
      </c>
      <c r="AH58" s="44" t="s">
        <v>1162</v>
      </c>
      <c r="AI58" s="44" t="s">
        <v>1162</v>
      </c>
      <c r="AJ58" s="44" t="s">
        <v>1162</v>
      </c>
      <c r="AK58" s="44" t="s">
        <v>1162</v>
      </c>
      <c r="AL58" s="44" t="s">
        <v>1162</v>
      </c>
      <c r="AM58" s="44" t="s">
        <v>1162</v>
      </c>
      <c r="AN58" s="44" t="s">
        <v>1162</v>
      </c>
      <c r="AO58" s="44" t="s">
        <v>1162</v>
      </c>
      <c r="AP58" s="44"/>
      <c r="AQ58" s="45"/>
    </row>
    <row r="59">
      <c r="A59" s="46" t="s">
        <v>1057</v>
      </c>
      <c r="B59" s="46">
        <v>3.38</v>
      </c>
      <c r="C59" s="46">
        <v>0.16</v>
      </c>
      <c r="D59" s="46" t="s">
        <v>416</v>
      </c>
      <c r="E59" s="46" t="s">
        <v>499</v>
      </c>
      <c r="F59" s="46" t="s">
        <v>1162</v>
      </c>
      <c r="G59" s="46" t="s">
        <v>1162</v>
      </c>
      <c r="H59" s="46" t="s">
        <v>1162</v>
      </c>
      <c r="I59" s="46" t="s">
        <v>1162</v>
      </c>
      <c r="J59" s="46" t="s">
        <v>1162</v>
      </c>
      <c r="K59" s="46" t="s">
        <v>1162</v>
      </c>
      <c r="L59" s="46" t="s">
        <v>1162</v>
      </c>
      <c r="M59" s="46" t="s">
        <v>499</v>
      </c>
      <c r="N59" s="46" t="s">
        <v>499</v>
      </c>
      <c r="O59" s="46" t="s">
        <v>499</v>
      </c>
      <c r="P59" s="46" t="s">
        <v>1162</v>
      </c>
      <c r="Q59" s="46" t="s">
        <v>1162</v>
      </c>
      <c r="R59" s="46" t="s">
        <v>1162</v>
      </c>
      <c r="S59" s="46" t="s">
        <v>1162</v>
      </c>
      <c r="T59" s="46" t="s">
        <v>416</v>
      </c>
      <c r="U59" s="46" t="s">
        <v>1162</v>
      </c>
      <c r="V59" s="46" t="s">
        <v>1162</v>
      </c>
      <c r="W59" s="46" t="s">
        <v>1162</v>
      </c>
      <c r="X59" s="46">
        <v>3.3</v>
      </c>
      <c r="Y59" s="46" t="s">
        <v>1162</v>
      </c>
      <c r="Z59" s="46" t="s">
        <v>1162</v>
      </c>
      <c r="AA59" s="46" t="s">
        <v>1162</v>
      </c>
      <c r="AB59" s="46" t="s">
        <v>1162</v>
      </c>
      <c r="AC59" s="46" t="s">
        <v>1162</v>
      </c>
      <c r="AD59" s="46" t="s">
        <v>1162</v>
      </c>
      <c r="AE59" s="46" t="s">
        <v>1162</v>
      </c>
      <c r="AF59" s="46">
        <v>3.3</v>
      </c>
      <c r="AG59" s="46">
        <v>3.3</v>
      </c>
      <c r="AH59" s="46">
        <v>3.3</v>
      </c>
      <c r="AI59" s="46" t="s">
        <v>1162</v>
      </c>
      <c r="AJ59" s="46" t="s">
        <v>1162</v>
      </c>
      <c r="AK59" s="46" t="s">
        <v>1162</v>
      </c>
      <c r="AL59" s="46" t="s">
        <v>1162</v>
      </c>
      <c r="AM59" s="46" t="s">
        <v>1162</v>
      </c>
      <c r="AN59" s="46">
        <v>3.7</v>
      </c>
      <c r="AO59" s="46" t="s">
        <v>1162</v>
      </c>
      <c r="AP59" s="46"/>
      <c r="AQ59" s="48"/>
    </row>
    <row r="60">
      <c r="A60" s="83"/>
      <c r="B60" s="83"/>
      <c r="C60" s="83"/>
      <c r="D60" s="83"/>
      <c r="E60" s="83"/>
      <c r="F60" s="83"/>
      <c r="G60" s="83"/>
      <c r="H60" s="83"/>
      <c r="I60" s="83"/>
      <c r="J60" s="83"/>
      <c r="K60" s="83"/>
      <c r="L60" s="83"/>
      <c r="M60" s="83"/>
      <c r="N60" s="83"/>
      <c r="O60" s="83"/>
      <c r="P60" s="83"/>
      <c r="Q60" s="83"/>
      <c r="R60" s="83"/>
      <c r="S60" s="83"/>
      <c r="T60" s="83"/>
      <c r="U60" s="83"/>
      <c r="V60" s="83"/>
      <c r="W60" s="83"/>
      <c r="X60" s="84"/>
      <c r="Y60" s="84"/>
      <c r="Z60" s="84"/>
      <c r="AA60" s="84"/>
      <c r="AB60" s="84"/>
      <c r="AC60" s="84"/>
      <c r="AD60" s="84"/>
      <c r="AE60" s="84"/>
      <c r="AF60" s="84"/>
      <c r="AG60" s="84"/>
      <c r="AH60" s="84"/>
      <c r="AI60" s="84"/>
      <c r="AJ60" s="84"/>
      <c r="AK60" s="84"/>
      <c r="AL60" s="84"/>
      <c r="AM60" s="84"/>
      <c r="AN60" s="84"/>
      <c r="AO60" s="83"/>
      <c r="AP60" s="83"/>
      <c r="AQ60" s="83"/>
    </row>
    <row r="61">
      <c r="A61" s="46" t="s">
        <v>1180</v>
      </c>
      <c r="B61" s="85"/>
      <c r="C61" s="85"/>
      <c r="D61" s="85"/>
      <c r="E61" s="85"/>
      <c r="F61" s="85"/>
      <c r="G61" s="85"/>
      <c r="H61" s="85"/>
      <c r="I61" s="85"/>
      <c r="J61" s="85"/>
      <c r="K61" s="85"/>
      <c r="L61" s="85"/>
      <c r="M61" s="85"/>
      <c r="N61" s="85"/>
      <c r="O61" s="85"/>
      <c r="P61" s="85"/>
      <c r="Q61" s="85"/>
      <c r="R61" s="85"/>
      <c r="S61" s="85"/>
      <c r="T61" s="85"/>
      <c r="U61" s="85"/>
      <c r="V61" s="85"/>
      <c r="W61" s="85"/>
      <c r="X61" s="86">
        <f t="shared" ref="X61:AP61" si="1">AVERAGE(X2:X59)</f>
        <v>4.279310345</v>
      </c>
      <c r="Y61" s="86">
        <f t="shared" si="1"/>
        <v>4.335087719</v>
      </c>
      <c r="Z61" s="86">
        <f t="shared" si="1"/>
        <v>4.216071429</v>
      </c>
      <c r="AA61" s="86">
        <f t="shared" si="1"/>
        <v>4.230188679</v>
      </c>
      <c r="AB61" s="86">
        <f t="shared" si="1"/>
        <v>4.286666667</v>
      </c>
      <c r="AC61" s="86">
        <f t="shared" si="1"/>
        <v>4.13125</v>
      </c>
      <c r="AD61" s="86">
        <f t="shared" si="1"/>
        <v>4.278787879</v>
      </c>
      <c r="AE61" s="86">
        <f t="shared" si="1"/>
        <v>4.452380952</v>
      </c>
      <c r="AF61" s="86">
        <f t="shared" si="1"/>
        <v>4.151428571</v>
      </c>
      <c r="AG61" s="86">
        <f t="shared" si="1"/>
        <v>4.526190476</v>
      </c>
      <c r="AH61" s="86">
        <f t="shared" si="1"/>
        <v>4.472413793</v>
      </c>
      <c r="AI61" s="86">
        <f t="shared" si="1"/>
        <v>4.583333333</v>
      </c>
      <c r="AJ61" s="86">
        <f t="shared" si="1"/>
        <v>4.791666667</v>
      </c>
      <c r="AK61" s="86">
        <f t="shared" si="1"/>
        <v>5</v>
      </c>
      <c r="AL61" s="86">
        <f t="shared" si="1"/>
        <v>4.6</v>
      </c>
      <c r="AM61" s="86">
        <f t="shared" si="1"/>
        <v>4.733333333</v>
      </c>
      <c r="AN61" s="86">
        <f t="shared" si="1"/>
        <v>4.626666667</v>
      </c>
      <c r="AO61" s="86">
        <f t="shared" si="1"/>
        <v>3.85</v>
      </c>
      <c r="AP61" s="86">
        <f t="shared" si="1"/>
        <v>4.35</v>
      </c>
      <c r="AQ61" s="85"/>
    </row>
    <row r="62">
      <c r="A62" s="87" t="s">
        <v>1181</v>
      </c>
      <c r="B62" s="84"/>
      <c r="C62" s="84"/>
      <c r="D62" s="84"/>
      <c r="E62" s="84"/>
      <c r="F62" s="84"/>
      <c r="G62" s="84"/>
      <c r="H62" s="84"/>
      <c r="I62" s="84"/>
      <c r="J62" s="84"/>
      <c r="K62" s="84"/>
      <c r="L62" s="84"/>
      <c r="M62" s="84"/>
      <c r="N62" s="84"/>
      <c r="O62" s="84"/>
      <c r="P62" s="84"/>
      <c r="Q62" s="84"/>
      <c r="R62" s="84"/>
      <c r="S62" s="84"/>
      <c r="T62" s="84"/>
      <c r="U62" s="84"/>
      <c r="V62" s="84"/>
      <c r="W62" s="84"/>
      <c r="X62" s="84">
        <f>STDEV(X2:X59)</f>
        <v>0.7475711832</v>
      </c>
      <c r="Y62" s="84">
        <v>0.7475711831833769</v>
      </c>
      <c r="Z62" s="84">
        <f t="shared" ref="Z62:AP62" si="2">STDEV(Z2:Z59)</f>
        <v>0.7325613311</v>
      </c>
      <c r="AA62" s="84">
        <f t="shared" si="2"/>
        <v>0.9400460107</v>
      </c>
      <c r="AB62" s="84">
        <f t="shared" si="2"/>
        <v>1.069623877</v>
      </c>
      <c r="AC62" s="84">
        <f t="shared" si="2"/>
        <v>0.9881352591</v>
      </c>
      <c r="AD62" s="84">
        <f t="shared" si="2"/>
        <v>0.8880306779</v>
      </c>
      <c r="AE62" s="84">
        <f t="shared" si="2"/>
        <v>0.7117717665</v>
      </c>
      <c r="AF62" s="84">
        <f t="shared" si="2"/>
        <v>0.8745995482</v>
      </c>
      <c r="AG62" s="84">
        <f t="shared" si="2"/>
        <v>1.075686853</v>
      </c>
      <c r="AH62" s="84">
        <f t="shared" si="2"/>
        <v>1.036786433</v>
      </c>
      <c r="AI62" s="84">
        <f t="shared" si="2"/>
        <v>1.147989019</v>
      </c>
      <c r="AJ62" s="84">
        <f t="shared" si="2"/>
        <v>0.8425700223</v>
      </c>
      <c r="AK62" s="84">
        <f t="shared" si="2"/>
        <v>0.7127411872</v>
      </c>
      <c r="AL62" s="84">
        <f t="shared" si="2"/>
        <v>1.078124734</v>
      </c>
      <c r="AM62" s="84">
        <f t="shared" si="2"/>
        <v>0.9291573243</v>
      </c>
      <c r="AN62" s="84">
        <f t="shared" si="2"/>
        <v>0.5297798285</v>
      </c>
      <c r="AO62" s="84">
        <f t="shared" si="2"/>
        <v>0.2121320344</v>
      </c>
      <c r="AP62" s="84">
        <f t="shared" si="2"/>
        <v>0.6027713773</v>
      </c>
      <c r="AQ62" s="84"/>
    </row>
    <row r="63">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row>
    <row r="64">
      <c r="A64" s="83"/>
      <c r="B64" s="83"/>
      <c r="C64" s="83"/>
      <c r="D64" s="83"/>
      <c r="E64" s="83"/>
      <c r="F64" s="83"/>
      <c r="G64" s="83"/>
      <c r="H64" s="83"/>
      <c r="I64" s="83"/>
      <c r="J64" s="83"/>
      <c r="K64" s="83"/>
      <c r="L64" s="83"/>
      <c r="M64" s="83"/>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row>
    <row r="65">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c r="AH65" s="85"/>
      <c r="AI65" s="85"/>
      <c r="AJ65" s="85"/>
      <c r="AK65" s="85"/>
      <c r="AL65" s="85"/>
      <c r="AM65" s="85"/>
      <c r="AN65" s="85"/>
      <c r="AO65" s="85"/>
      <c r="AP65" s="85"/>
      <c r="AQ65" s="85"/>
    </row>
    <row r="66">
      <c r="A66" s="83"/>
      <c r="B66" s="83"/>
      <c r="C66" s="83"/>
      <c r="D66" s="83"/>
      <c r="E66" s="83"/>
      <c r="F66" s="83"/>
      <c r="G66" s="83"/>
      <c r="H66" s="83"/>
      <c r="I66" s="83"/>
      <c r="J66" s="83"/>
      <c r="K66" s="83"/>
      <c r="L66" s="83"/>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row>
    <row r="67">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85"/>
      <c r="AJ67" s="85"/>
      <c r="AK67" s="85"/>
      <c r="AL67" s="85"/>
      <c r="AM67" s="85"/>
      <c r="AN67" s="85"/>
      <c r="AO67" s="85"/>
      <c r="AP67" s="85"/>
      <c r="AQ67" s="85"/>
    </row>
    <row r="68">
      <c r="A68" s="83"/>
      <c r="B68" s="83"/>
      <c r="C68" s="83"/>
      <c r="D68" s="83"/>
      <c r="E68" s="83"/>
      <c r="F68" s="83"/>
      <c r="G68" s="83"/>
      <c r="H68" s="83"/>
      <c r="I68" s="83"/>
      <c r="J68" s="83"/>
      <c r="K68" s="83"/>
      <c r="L68" s="83"/>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row>
    <row r="69">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c r="AI69" s="85"/>
      <c r="AJ69" s="85"/>
      <c r="AK69" s="85"/>
      <c r="AL69" s="85"/>
      <c r="AM69" s="85"/>
      <c r="AN69" s="85"/>
      <c r="AO69" s="85"/>
      <c r="AP69" s="85"/>
      <c r="AQ69" s="85"/>
    </row>
    <row r="70">
      <c r="A70" s="83"/>
      <c r="B70" s="83"/>
      <c r="C70" s="83"/>
      <c r="D70" s="83"/>
      <c r="E70" s="83"/>
      <c r="F70" s="83"/>
      <c r="G70" s="83"/>
      <c r="H70" s="83"/>
      <c r="I70" s="83"/>
      <c r="J70" s="83"/>
      <c r="K70" s="83"/>
      <c r="L70" s="83"/>
      <c r="M70" s="83"/>
      <c r="N70" s="83"/>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row>
    <row r="7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85"/>
      <c r="AB71" s="85"/>
      <c r="AC71" s="85"/>
      <c r="AD71" s="85"/>
      <c r="AE71" s="85"/>
      <c r="AF71" s="85"/>
      <c r="AG71" s="85"/>
      <c r="AH71" s="85"/>
      <c r="AI71" s="85"/>
      <c r="AJ71" s="85"/>
      <c r="AK71" s="85"/>
      <c r="AL71" s="85"/>
      <c r="AM71" s="85"/>
      <c r="AN71" s="85"/>
      <c r="AO71" s="85"/>
      <c r="AP71" s="85"/>
      <c r="AQ71" s="85"/>
    </row>
    <row r="72">
      <c r="A72" s="83"/>
      <c r="B72" s="83"/>
      <c r="C72" s="83"/>
      <c r="D72" s="83"/>
      <c r="E72" s="83"/>
      <c r="F72" s="83"/>
      <c r="G72" s="83"/>
      <c r="H72" s="83"/>
      <c r="I72" s="83"/>
      <c r="J72" s="83"/>
      <c r="K72" s="83"/>
      <c r="L72" s="83"/>
      <c r="M72" s="83"/>
      <c r="N72" s="83"/>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row>
    <row r="73">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c r="AH73" s="85"/>
      <c r="AI73" s="85"/>
      <c r="AJ73" s="85"/>
      <c r="AK73" s="85"/>
      <c r="AL73" s="85"/>
      <c r="AM73" s="85"/>
      <c r="AN73" s="85"/>
      <c r="AO73" s="85"/>
      <c r="AP73" s="85"/>
      <c r="AQ73" s="85"/>
    </row>
    <row r="74">
      <c r="A74" s="83"/>
      <c r="B74" s="83"/>
      <c r="C74" s="83"/>
      <c r="D74" s="83"/>
      <c r="E74" s="83"/>
      <c r="F74" s="83"/>
      <c r="G74" s="83"/>
      <c r="H74" s="83"/>
      <c r="I74" s="83"/>
      <c r="J74" s="83"/>
      <c r="K74" s="83"/>
      <c r="L74" s="83"/>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row>
    <row r="75">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c r="AB75" s="85"/>
      <c r="AC75" s="85"/>
      <c r="AD75" s="85"/>
      <c r="AE75" s="85"/>
      <c r="AF75" s="85"/>
      <c r="AG75" s="85"/>
      <c r="AH75" s="85"/>
      <c r="AI75" s="85"/>
      <c r="AJ75" s="85"/>
      <c r="AK75" s="85"/>
      <c r="AL75" s="85"/>
      <c r="AM75" s="85"/>
      <c r="AN75" s="85"/>
      <c r="AO75" s="85"/>
      <c r="AP75" s="85"/>
      <c r="AQ75" s="85"/>
    </row>
    <row r="76">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row>
    <row r="77">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c r="AQ77" s="85"/>
    </row>
    <row r="78">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row>
    <row r="79">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c r="AB79" s="85"/>
      <c r="AC79" s="85"/>
      <c r="AD79" s="85"/>
      <c r="AE79" s="85"/>
      <c r="AF79" s="85"/>
      <c r="AG79" s="85"/>
      <c r="AH79" s="85"/>
      <c r="AI79" s="85"/>
      <c r="AJ79" s="85"/>
      <c r="AK79" s="85"/>
      <c r="AL79" s="85"/>
      <c r="AM79" s="85"/>
      <c r="AN79" s="85"/>
      <c r="AO79" s="85"/>
      <c r="AP79" s="85"/>
      <c r="AQ79" s="85"/>
    </row>
    <row r="80">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row>
    <row r="8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85"/>
      <c r="AB81" s="85"/>
      <c r="AC81" s="85"/>
      <c r="AD81" s="85"/>
      <c r="AE81" s="85"/>
      <c r="AF81" s="85"/>
      <c r="AG81" s="85"/>
      <c r="AH81" s="85"/>
      <c r="AI81" s="85"/>
      <c r="AJ81" s="85"/>
      <c r="AK81" s="85"/>
      <c r="AL81" s="85"/>
      <c r="AM81" s="85"/>
      <c r="AN81" s="85"/>
      <c r="AO81" s="85"/>
      <c r="AP81" s="85"/>
      <c r="AQ81" s="85"/>
    </row>
    <row r="82">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row>
    <row r="83">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5"/>
      <c r="AE83" s="85"/>
      <c r="AF83" s="85"/>
      <c r="AG83" s="85"/>
      <c r="AH83" s="85"/>
      <c r="AI83" s="85"/>
      <c r="AJ83" s="85"/>
      <c r="AK83" s="85"/>
      <c r="AL83" s="85"/>
      <c r="AM83" s="85"/>
      <c r="AN83" s="85"/>
      <c r="AO83" s="85"/>
      <c r="AP83" s="85"/>
      <c r="AQ83" s="85"/>
    </row>
    <row r="84">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row>
    <row r="85">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5"/>
      <c r="AB85" s="85"/>
      <c r="AC85" s="85"/>
      <c r="AD85" s="85"/>
      <c r="AE85" s="85"/>
      <c r="AF85" s="85"/>
      <c r="AG85" s="85"/>
      <c r="AH85" s="85"/>
      <c r="AI85" s="85"/>
      <c r="AJ85" s="85"/>
      <c r="AK85" s="85"/>
      <c r="AL85" s="85"/>
      <c r="AM85" s="85"/>
      <c r="AN85" s="85"/>
      <c r="AO85" s="85"/>
      <c r="AP85" s="85"/>
      <c r="AQ85" s="85"/>
    </row>
    <row r="86">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row>
    <row r="87">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c r="AH87" s="85"/>
      <c r="AI87" s="85"/>
      <c r="AJ87" s="85"/>
      <c r="AK87" s="85"/>
      <c r="AL87" s="85"/>
      <c r="AM87" s="85"/>
      <c r="AN87" s="85"/>
      <c r="AO87" s="85"/>
      <c r="AP87" s="85"/>
      <c r="AQ87" s="85"/>
    </row>
    <row r="88">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row>
    <row r="89">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c r="AB89" s="85"/>
      <c r="AC89" s="85"/>
      <c r="AD89" s="85"/>
      <c r="AE89" s="85"/>
      <c r="AF89" s="85"/>
      <c r="AG89" s="85"/>
      <c r="AH89" s="85"/>
      <c r="AI89" s="85"/>
      <c r="AJ89" s="85"/>
      <c r="AK89" s="85"/>
      <c r="AL89" s="85"/>
      <c r="AM89" s="85"/>
      <c r="AN89" s="85"/>
      <c r="AO89" s="85"/>
      <c r="AP89" s="85"/>
      <c r="AQ89" s="85"/>
    </row>
    <row r="90">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row>
    <row r="9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c r="AB91" s="85"/>
      <c r="AC91" s="85"/>
      <c r="AD91" s="85"/>
      <c r="AE91" s="85"/>
      <c r="AF91" s="85"/>
      <c r="AG91" s="85"/>
      <c r="AH91" s="85"/>
      <c r="AI91" s="85"/>
      <c r="AJ91" s="85"/>
      <c r="AK91" s="85"/>
      <c r="AL91" s="85"/>
      <c r="AM91" s="85"/>
      <c r="AN91" s="85"/>
      <c r="AO91" s="85"/>
      <c r="AP91" s="85"/>
      <c r="AQ91" s="85"/>
    </row>
    <row r="92">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row>
    <row r="93">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5"/>
      <c r="AI93" s="85"/>
      <c r="AJ93" s="85"/>
      <c r="AK93" s="85"/>
      <c r="AL93" s="85"/>
      <c r="AM93" s="85"/>
      <c r="AN93" s="85"/>
      <c r="AO93" s="85"/>
      <c r="AP93" s="85"/>
      <c r="AQ93" s="85"/>
    </row>
    <row r="94">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row>
    <row r="95">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5"/>
      <c r="AH95" s="85"/>
      <c r="AI95" s="85"/>
      <c r="AJ95" s="85"/>
      <c r="AK95" s="85"/>
      <c r="AL95" s="85"/>
      <c r="AM95" s="85"/>
      <c r="AN95" s="85"/>
      <c r="AO95" s="85"/>
      <c r="AP95" s="85"/>
      <c r="AQ95" s="85"/>
    </row>
    <row r="96">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row>
    <row r="97">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c r="AQ97" s="85"/>
    </row>
    <row r="98">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row>
    <row r="99">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c r="AH99" s="85"/>
      <c r="AI99" s="85"/>
      <c r="AJ99" s="85"/>
      <c r="AK99" s="85"/>
      <c r="AL99" s="85"/>
      <c r="AM99" s="85"/>
      <c r="AN99" s="85"/>
      <c r="AO99" s="85"/>
      <c r="AP99" s="85"/>
      <c r="AQ99" s="85"/>
    </row>
    <row r="100">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row>
    <row r="10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c r="AB101" s="85"/>
      <c r="AC101" s="85"/>
      <c r="AD101" s="85"/>
      <c r="AE101" s="85"/>
      <c r="AF101" s="85"/>
      <c r="AG101" s="85"/>
      <c r="AH101" s="85"/>
      <c r="AI101" s="85"/>
      <c r="AJ101" s="85"/>
      <c r="AK101" s="85"/>
      <c r="AL101" s="85"/>
      <c r="AM101" s="85"/>
      <c r="AN101" s="85"/>
      <c r="AO101" s="85"/>
      <c r="AP101" s="85"/>
      <c r="AQ101" s="85"/>
    </row>
    <row r="102">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row>
    <row r="103">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c r="AB103" s="85"/>
      <c r="AC103" s="85"/>
      <c r="AD103" s="85"/>
      <c r="AE103" s="85"/>
      <c r="AF103" s="85"/>
      <c r="AG103" s="85"/>
      <c r="AH103" s="85"/>
      <c r="AI103" s="85"/>
      <c r="AJ103" s="85"/>
      <c r="AK103" s="85"/>
      <c r="AL103" s="85"/>
      <c r="AM103" s="85"/>
      <c r="AN103" s="85"/>
      <c r="AO103" s="85"/>
      <c r="AP103" s="85"/>
      <c r="AQ103" s="85"/>
    </row>
    <row r="104">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row>
    <row r="105">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c r="AB105" s="85"/>
      <c r="AC105" s="85"/>
      <c r="AD105" s="85"/>
      <c r="AE105" s="85"/>
      <c r="AF105" s="85"/>
      <c r="AG105" s="85"/>
      <c r="AH105" s="85"/>
      <c r="AI105" s="85"/>
      <c r="AJ105" s="85"/>
      <c r="AK105" s="85"/>
      <c r="AL105" s="85"/>
      <c r="AM105" s="85"/>
      <c r="AN105" s="85"/>
      <c r="AO105" s="85"/>
      <c r="AP105" s="85"/>
      <c r="AQ105" s="85"/>
    </row>
    <row r="106">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row>
    <row r="107">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85"/>
      <c r="AC107" s="85"/>
      <c r="AD107" s="85"/>
      <c r="AE107" s="85"/>
      <c r="AF107" s="85"/>
      <c r="AG107" s="85"/>
      <c r="AH107" s="85"/>
      <c r="AI107" s="85"/>
      <c r="AJ107" s="85"/>
      <c r="AK107" s="85"/>
      <c r="AL107" s="85"/>
      <c r="AM107" s="85"/>
      <c r="AN107" s="85"/>
      <c r="AO107" s="85"/>
      <c r="AP107" s="85"/>
      <c r="AQ107" s="85"/>
    </row>
    <row r="108">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row>
    <row r="109">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c r="AB109" s="85"/>
      <c r="AC109" s="85"/>
      <c r="AD109" s="85"/>
      <c r="AE109" s="85"/>
      <c r="AF109" s="85"/>
      <c r="AG109" s="85"/>
      <c r="AH109" s="85"/>
      <c r="AI109" s="85"/>
      <c r="AJ109" s="85"/>
      <c r="AK109" s="85"/>
      <c r="AL109" s="85"/>
      <c r="AM109" s="85"/>
      <c r="AN109" s="85"/>
      <c r="AO109" s="85"/>
      <c r="AP109" s="85"/>
      <c r="AQ109" s="85"/>
    </row>
    <row r="110">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row>
    <row r="11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c r="AB111" s="85"/>
      <c r="AC111" s="85"/>
      <c r="AD111" s="85"/>
      <c r="AE111" s="85"/>
      <c r="AF111" s="85"/>
      <c r="AG111" s="85"/>
      <c r="AH111" s="85"/>
      <c r="AI111" s="85"/>
      <c r="AJ111" s="85"/>
      <c r="AK111" s="85"/>
      <c r="AL111" s="85"/>
      <c r="AM111" s="85"/>
      <c r="AN111" s="85"/>
      <c r="AO111" s="85"/>
      <c r="AP111" s="85"/>
      <c r="AQ111" s="85"/>
    </row>
    <row r="112">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row>
    <row r="113">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c r="AB113" s="85"/>
      <c r="AC113" s="85"/>
      <c r="AD113" s="85"/>
      <c r="AE113" s="85"/>
      <c r="AF113" s="85"/>
      <c r="AG113" s="85"/>
      <c r="AH113" s="85"/>
      <c r="AI113" s="85"/>
      <c r="AJ113" s="85"/>
      <c r="AK113" s="85"/>
      <c r="AL113" s="85"/>
      <c r="AM113" s="85"/>
      <c r="AN113" s="85"/>
      <c r="AO113" s="85"/>
      <c r="AP113" s="85"/>
      <c r="AQ113" s="85"/>
    </row>
    <row r="114">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row>
    <row r="115">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c r="AB115" s="85"/>
      <c r="AC115" s="85"/>
      <c r="AD115" s="85"/>
      <c r="AE115" s="85"/>
      <c r="AF115" s="85"/>
      <c r="AG115" s="85"/>
      <c r="AH115" s="85"/>
      <c r="AI115" s="85"/>
      <c r="AJ115" s="85"/>
      <c r="AK115" s="85"/>
      <c r="AL115" s="85"/>
      <c r="AM115" s="85"/>
      <c r="AN115" s="85"/>
      <c r="AO115" s="85"/>
      <c r="AP115" s="85"/>
      <c r="AQ115" s="85"/>
    </row>
    <row r="116">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row>
    <row r="117">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c r="AB117" s="85"/>
      <c r="AC117" s="85"/>
      <c r="AD117" s="85"/>
      <c r="AE117" s="85"/>
      <c r="AF117" s="85"/>
      <c r="AG117" s="85"/>
      <c r="AH117" s="85"/>
      <c r="AI117" s="85"/>
      <c r="AJ117" s="85"/>
      <c r="AK117" s="85"/>
      <c r="AL117" s="85"/>
      <c r="AM117" s="85"/>
      <c r="AN117" s="85"/>
      <c r="AO117" s="85"/>
      <c r="AP117" s="85"/>
      <c r="AQ117" s="85"/>
    </row>
    <row r="118">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row>
    <row r="119">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c r="AB119" s="85"/>
      <c r="AC119" s="85"/>
      <c r="AD119" s="85"/>
      <c r="AE119" s="85"/>
      <c r="AF119" s="85"/>
      <c r="AG119" s="85"/>
      <c r="AH119" s="85"/>
      <c r="AI119" s="85"/>
      <c r="AJ119" s="85"/>
      <c r="AK119" s="85"/>
      <c r="AL119" s="85"/>
      <c r="AM119" s="85"/>
      <c r="AN119" s="85"/>
      <c r="AO119" s="85"/>
      <c r="AP119" s="85"/>
      <c r="AQ119" s="85"/>
    </row>
    <row r="120">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row>
    <row r="12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85"/>
      <c r="AC121" s="85"/>
      <c r="AD121" s="85"/>
      <c r="AE121" s="85"/>
      <c r="AF121" s="85"/>
      <c r="AG121" s="85"/>
      <c r="AH121" s="85"/>
      <c r="AI121" s="85"/>
      <c r="AJ121" s="85"/>
      <c r="AK121" s="85"/>
      <c r="AL121" s="85"/>
      <c r="AM121" s="85"/>
      <c r="AN121" s="85"/>
      <c r="AO121" s="85"/>
      <c r="AP121" s="85"/>
      <c r="AQ121" s="85"/>
    </row>
    <row r="122">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row>
    <row r="123">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c r="AB123" s="85"/>
      <c r="AC123" s="85"/>
      <c r="AD123" s="85"/>
      <c r="AE123" s="85"/>
      <c r="AF123" s="85"/>
      <c r="AG123" s="85"/>
      <c r="AH123" s="85"/>
      <c r="AI123" s="85"/>
      <c r="AJ123" s="85"/>
      <c r="AK123" s="85"/>
      <c r="AL123" s="85"/>
      <c r="AM123" s="85"/>
      <c r="AN123" s="85"/>
      <c r="AO123" s="85"/>
      <c r="AP123" s="85"/>
      <c r="AQ123" s="85"/>
    </row>
    <row r="124">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row>
    <row r="125">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c r="AB125" s="85"/>
      <c r="AC125" s="85"/>
      <c r="AD125" s="85"/>
      <c r="AE125" s="85"/>
      <c r="AF125" s="85"/>
      <c r="AG125" s="85"/>
      <c r="AH125" s="85"/>
      <c r="AI125" s="85"/>
      <c r="AJ125" s="85"/>
      <c r="AK125" s="85"/>
      <c r="AL125" s="85"/>
      <c r="AM125" s="85"/>
      <c r="AN125" s="85"/>
      <c r="AO125" s="85"/>
      <c r="AP125" s="85"/>
      <c r="AQ125" s="85"/>
    </row>
    <row r="126">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row>
    <row r="127">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c r="AB127" s="85"/>
      <c r="AC127" s="85"/>
      <c r="AD127" s="85"/>
      <c r="AE127" s="85"/>
      <c r="AF127" s="85"/>
      <c r="AG127" s="85"/>
      <c r="AH127" s="85"/>
      <c r="AI127" s="85"/>
      <c r="AJ127" s="85"/>
      <c r="AK127" s="85"/>
      <c r="AL127" s="85"/>
      <c r="AM127" s="85"/>
      <c r="AN127" s="85"/>
      <c r="AO127" s="85"/>
      <c r="AP127" s="85"/>
      <c r="AQ127" s="85"/>
    </row>
    <row r="128">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row>
    <row r="129">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c r="AB129" s="85"/>
      <c r="AC129" s="85"/>
      <c r="AD129" s="85"/>
      <c r="AE129" s="85"/>
      <c r="AF129" s="85"/>
      <c r="AG129" s="85"/>
      <c r="AH129" s="85"/>
      <c r="AI129" s="85"/>
      <c r="AJ129" s="85"/>
      <c r="AK129" s="85"/>
      <c r="AL129" s="85"/>
      <c r="AM129" s="85"/>
      <c r="AN129" s="85"/>
      <c r="AO129" s="85"/>
      <c r="AP129" s="85"/>
      <c r="AQ129" s="85"/>
    </row>
    <row r="130">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row>
    <row r="13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c r="AB131" s="85"/>
      <c r="AC131" s="85"/>
      <c r="AD131" s="85"/>
      <c r="AE131" s="85"/>
      <c r="AF131" s="85"/>
      <c r="AG131" s="85"/>
      <c r="AH131" s="85"/>
      <c r="AI131" s="85"/>
      <c r="AJ131" s="85"/>
      <c r="AK131" s="85"/>
      <c r="AL131" s="85"/>
      <c r="AM131" s="85"/>
      <c r="AN131" s="85"/>
      <c r="AO131" s="85"/>
      <c r="AP131" s="85"/>
      <c r="AQ131" s="85"/>
    </row>
    <row r="132">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row>
    <row r="133">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c r="AB133" s="85"/>
      <c r="AC133" s="85"/>
      <c r="AD133" s="85"/>
      <c r="AE133" s="85"/>
      <c r="AF133" s="85"/>
      <c r="AG133" s="85"/>
      <c r="AH133" s="85"/>
      <c r="AI133" s="85"/>
      <c r="AJ133" s="85"/>
      <c r="AK133" s="85"/>
      <c r="AL133" s="85"/>
      <c r="AM133" s="85"/>
      <c r="AN133" s="85"/>
      <c r="AO133" s="85"/>
      <c r="AP133" s="85"/>
      <c r="AQ133" s="85"/>
    </row>
    <row r="134">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row>
    <row r="135">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c r="AB135" s="85"/>
      <c r="AC135" s="85"/>
      <c r="AD135" s="85"/>
      <c r="AE135" s="85"/>
      <c r="AF135" s="85"/>
      <c r="AG135" s="85"/>
      <c r="AH135" s="85"/>
      <c r="AI135" s="85"/>
      <c r="AJ135" s="85"/>
      <c r="AK135" s="85"/>
      <c r="AL135" s="85"/>
      <c r="AM135" s="85"/>
      <c r="AN135" s="85"/>
      <c r="AO135" s="85"/>
      <c r="AP135" s="85"/>
      <c r="AQ135" s="85"/>
    </row>
    <row r="136">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row>
    <row r="137">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c r="AB137" s="85"/>
      <c r="AC137" s="85"/>
      <c r="AD137" s="85"/>
      <c r="AE137" s="85"/>
      <c r="AF137" s="85"/>
      <c r="AG137" s="85"/>
      <c r="AH137" s="85"/>
      <c r="AI137" s="85"/>
      <c r="AJ137" s="85"/>
      <c r="AK137" s="85"/>
      <c r="AL137" s="85"/>
      <c r="AM137" s="85"/>
      <c r="AN137" s="85"/>
      <c r="AO137" s="85"/>
      <c r="AP137" s="85"/>
      <c r="AQ137" s="85"/>
    </row>
    <row r="138">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row>
    <row r="139">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c r="AB139" s="85"/>
      <c r="AC139" s="85"/>
      <c r="AD139" s="85"/>
      <c r="AE139" s="85"/>
      <c r="AF139" s="85"/>
      <c r="AG139" s="85"/>
      <c r="AH139" s="85"/>
      <c r="AI139" s="85"/>
      <c r="AJ139" s="85"/>
      <c r="AK139" s="85"/>
      <c r="AL139" s="85"/>
      <c r="AM139" s="85"/>
      <c r="AN139" s="85"/>
      <c r="AO139" s="85"/>
      <c r="AP139" s="85"/>
      <c r="AQ139" s="85"/>
    </row>
    <row r="140">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row>
    <row r="14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c r="AB141" s="85"/>
      <c r="AC141" s="85"/>
      <c r="AD141" s="85"/>
      <c r="AE141" s="85"/>
      <c r="AF141" s="85"/>
      <c r="AG141" s="85"/>
      <c r="AH141" s="85"/>
      <c r="AI141" s="85"/>
      <c r="AJ141" s="85"/>
      <c r="AK141" s="85"/>
      <c r="AL141" s="85"/>
      <c r="AM141" s="85"/>
      <c r="AN141" s="85"/>
      <c r="AO141" s="85"/>
      <c r="AP141" s="85"/>
      <c r="AQ141" s="85"/>
    </row>
    <row r="142">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row>
    <row r="143">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c r="AB143" s="85"/>
      <c r="AC143" s="85"/>
      <c r="AD143" s="85"/>
      <c r="AE143" s="85"/>
      <c r="AF143" s="85"/>
      <c r="AG143" s="85"/>
      <c r="AH143" s="85"/>
      <c r="AI143" s="85"/>
      <c r="AJ143" s="85"/>
      <c r="AK143" s="85"/>
      <c r="AL143" s="85"/>
      <c r="AM143" s="85"/>
      <c r="AN143" s="85"/>
      <c r="AO143" s="85"/>
      <c r="AP143" s="85"/>
      <c r="AQ143" s="85"/>
    </row>
    <row r="144">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row>
    <row r="145">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c r="AB145" s="85"/>
      <c r="AC145" s="85"/>
      <c r="AD145" s="85"/>
      <c r="AE145" s="85"/>
      <c r="AF145" s="85"/>
      <c r="AG145" s="85"/>
      <c r="AH145" s="85"/>
      <c r="AI145" s="85"/>
      <c r="AJ145" s="85"/>
      <c r="AK145" s="85"/>
      <c r="AL145" s="85"/>
      <c r="AM145" s="85"/>
      <c r="AN145" s="85"/>
      <c r="AO145" s="85"/>
      <c r="AP145" s="85"/>
      <c r="AQ145" s="85"/>
    </row>
    <row r="146">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row>
    <row r="147">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c r="AB147" s="85"/>
      <c r="AC147" s="85"/>
      <c r="AD147" s="85"/>
      <c r="AE147" s="85"/>
      <c r="AF147" s="85"/>
      <c r="AG147" s="85"/>
      <c r="AH147" s="85"/>
      <c r="AI147" s="85"/>
      <c r="AJ147" s="85"/>
      <c r="AK147" s="85"/>
      <c r="AL147" s="85"/>
      <c r="AM147" s="85"/>
      <c r="AN147" s="85"/>
      <c r="AO147" s="85"/>
      <c r="AP147" s="85"/>
      <c r="AQ147" s="85"/>
    </row>
    <row r="148">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row>
    <row r="149">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c r="AB149" s="85"/>
      <c r="AC149" s="85"/>
      <c r="AD149" s="85"/>
      <c r="AE149" s="85"/>
      <c r="AF149" s="85"/>
      <c r="AG149" s="85"/>
      <c r="AH149" s="85"/>
      <c r="AI149" s="85"/>
      <c r="AJ149" s="85"/>
      <c r="AK149" s="85"/>
      <c r="AL149" s="85"/>
      <c r="AM149" s="85"/>
      <c r="AN149" s="85"/>
      <c r="AO149" s="85"/>
      <c r="AP149" s="85"/>
      <c r="AQ149" s="85"/>
    </row>
    <row r="150">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row>
    <row r="15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c r="AB151" s="85"/>
      <c r="AC151" s="85"/>
      <c r="AD151" s="85"/>
      <c r="AE151" s="85"/>
      <c r="AF151" s="85"/>
      <c r="AG151" s="85"/>
      <c r="AH151" s="85"/>
      <c r="AI151" s="85"/>
      <c r="AJ151" s="85"/>
      <c r="AK151" s="85"/>
      <c r="AL151" s="85"/>
      <c r="AM151" s="85"/>
      <c r="AN151" s="85"/>
      <c r="AO151" s="85"/>
      <c r="AP151" s="85"/>
      <c r="AQ151" s="85"/>
    </row>
    <row r="152">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row>
    <row r="153">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c r="AB153" s="85"/>
      <c r="AC153" s="85"/>
      <c r="AD153" s="85"/>
      <c r="AE153" s="85"/>
      <c r="AF153" s="85"/>
      <c r="AG153" s="85"/>
      <c r="AH153" s="85"/>
      <c r="AI153" s="85"/>
      <c r="AJ153" s="85"/>
      <c r="AK153" s="85"/>
      <c r="AL153" s="85"/>
      <c r="AM153" s="85"/>
      <c r="AN153" s="85"/>
      <c r="AO153" s="85"/>
      <c r="AP153" s="85"/>
      <c r="AQ153" s="85"/>
    </row>
    <row r="154">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row>
    <row r="155">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c r="AB155" s="85"/>
      <c r="AC155" s="85"/>
      <c r="AD155" s="85"/>
      <c r="AE155" s="85"/>
      <c r="AF155" s="85"/>
      <c r="AG155" s="85"/>
      <c r="AH155" s="85"/>
      <c r="AI155" s="85"/>
      <c r="AJ155" s="85"/>
      <c r="AK155" s="85"/>
      <c r="AL155" s="85"/>
      <c r="AM155" s="85"/>
      <c r="AN155" s="85"/>
      <c r="AO155" s="85"/>
      <c r="AP155" s="85"/>
      <c r="AQ155" s="85"/>
    </row>
    <row r="156">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row>
    <row r="157">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c r="AB157" s="85"/>
      <c r="AC157" s="85"/>
      <c r="AD157" s="85"/>
      <c r="AE157" s="85"/>
      <c r="AF157" s="85"/>
      <c r="AG157" s="85"/>
      <c r="AH157" s="85"/>
      <c r="AI157" s="85"/>
      <c r="AJ157" s="85"/>
      <c r="AK157" s="85"/>
      <c r="AL157" s="85"/>
      <c r="AM157" s="85"/>
      <c r="AN157" s="85"/>
      <c r="AO157" s="85"/>
      <c r="AP157" s="85"/>
      <c r="AQ157" s="85"/>
    </row>
    <row r="158">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row>
    <row r="159">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c r="AB159" s="85"/>
      <c r="AC159" s="85"/>
      <c r="AD159" s="85"/>
      <c r="AE159" s="85"/>
      <c r="AF159" s="85"/>
      <c r="AG159" s="85"/>
      <c r="AH159" s="85"/>
      <c r="AI159" s="85"/>
      <c r="AJ159" s="85"/>
      <c r="AK159" s="85"/>
      <c r="AL159" s="85"/>
      <c r="AM159" s="85"/>
      <c r="AN159" s="85"/>
      <c r="AO159" s="85"/>
      <c r="AP159" s="85"/>
      <c r="AQ159" s="85"/>
    </row>
    <row r="160">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row>
    <row r="16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c r="AB161" s="85"/>
      <c r="AC161" s="85"/>
      <c r="AD161" s="85"/>
      <c r="AE161" s="85"/>
      <c r="AF161" s="85"/>
      <c r="AG161" s="85"/>
      <c r="AH161" s="85"/>
      <c r="AI161" s="85"/>
      <c r="AJ161" s="85"/>
      <c r="AK161" s="85"/>
      <c r="AL161" s="85"/>
      <c r="AM161" s="85"/>
      <c r="AN161" s="85"/>
      <c r="AO161" s="85"/>
      <c r="AP161" s="85"/>
      <c r="AQ161" s="85"/>
    </row>
    <row r="162">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row>
    <row r="163">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c r="AK163" s="85"/>
      <c r="AL163" s="85"/>
      <c r="AM163" s="85"/>
      <c r="AN163" s="85"/>
      <c r="AO163" s="85"/>
      <c r="AP163" s="85"/>
      <c r="AQ163" s="85"/>
    </row>
    <row r="164">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row>
    <row r="165">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c r="AB165" s="85"/>
      <c r="AC165" s="85"/>
      <c r="AD165" s="85"/>
      <c r="AE165" s="85"/>
      <c r="AF165" s="85"/>
      <c r="AG165" s="85"/>
      <c r="AH165" s="85"/>
      <c r="AI165" s="85"/>
      <c r="AJ165" s="85"/>
      <c r="AK165" s="85"/>
      <c r="AL165" s="85"/>
      <c r="AM165" s="85"/>
      <c r="AN165" s="85"/>
      <c r="AO165" s="85"/>
      <c r="AP165" s="85"/>
      <c r="AQ165" s="85"/>
    </row>
    <row r="166">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row>
    <row r="167">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c r="AB167" s="85"/>
      <c r="AC167" s="85"/>
      <c r="AD167" s="85"/>
      <c r="AE167" s="85"/>
      <c r="AF167" s="85"/>
      <c r="AG167" s="85"/>
      <c r="AH167" s="85"/>
      <c r="AI167" s="85"/>
      <c r="AJ167" s="85"/>
      <c r="AK167" s="85"/>
      <c r="AL167" s="85"/>
      <c r="AM167" s="85"/>
      <c r="AN167" s="85"/>
      <c r="AO167" s="85"/>
      <c r="AP167" s="85"/>
      <c r="AQ167" s="85"/>
    </row>
    <row r="168">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row>
    <row r="169">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c r="AB169" s="85"/>
      <c r="AC169" s="85"/>
      <c r="AD169" s="85"/>
      <c r="AE169" s="85"/>
      <c r="AF169" s="85"/>
      <c r="AG169" s="85"/>
      <c r="AH169" s="85"/>
      <c r="AI169" s="85"/>
      <c r="AJ169" s="85"/>
      <c r="AK169" s="85"/>
      <c r="AL169" s="85"/>
      <c r="AM169" s="85"/>
      <c r="AN169" s="85"/>
      <c r="AO169" s="85"/>
      <c r="AP169" s="85"/>
      <c r="AQ169" s="85"/>
    </row>
    <row r="170">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row>
    <row r="17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85"/>
      <c r="AC171" s="85"/>
      <c r="AD171" s="85"/>
      <c r="AE171" s="85"/>
      <c r="AF171" s="85"/>
      <c r="AG171" s="85"/>
      <c r="AH171" s="85"/>
      <c r="AI171" s="85"/>
      <c r="AJ171" s="85"/>
      <c r="AK171" s="85"/>
      <c r="AL171" s="85"/>
      <c r="AM171" s="85"/>
      <c r="AN171" s="85"/>
      <c r="AO171" s="85"/>
      <c r="AP171" s="85"/>
      <c r="AQ171" s="85"/>
    </row>
    <row r="172">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row>
    <row r="173">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c r="AE173" s="85"/>
      <c r="AF173" s="85"/>
      <c r="AG173" s="85"/>
      <c r="AH173" s="85"/>
      <c r="AI173" s="85"/>
      <c r="AJ173" s="85"/>
      <c r="AK173" s="85"/>
      <c r="AL173" s="85"/>
      <c r="AM173" s="85"/>
      <c r="AN173" s="85"/>
      <c r="AO173" s="85"/>
      <c r="AP173" s="85"/>
      <c r="AQ173" s="85"/>
    </row>
    <row r="174">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row>
    <row r="175">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c r="AB175" s="85"/>
      <c r="AC175" s="85"/>
      <c r="AD175" s="85"/>
      <c r="AE175" s="85"/>
      <c r="AF175" s="85"/>
      <c r="AG175" s="85"/>
      <c r="AH175" s="85"/>
      <c r="AI175" s="85"/>
      <c r="AJ175" s="85"/>
      <c r="AK175" s="85"/>
      <c r="AL175" s="85"/>
      <c r="AM175" s="85"/>
      <c r="AN175" s="85"/>
      <c r="AO175" s="85"/>
      <c r="AP175" s="85"/>
      <c r="AQ175" s="85"/>
    </row>
    <row r="176">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row>
    <row r="177">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c r="AB177" s="85"/>
      <c r="AC177" s="85"/>
      <c r="AD177" s="85"/>
      <c r="AE177" s="85"/>
      <c r="AF177" s="85"/>
      <c r="AG177" s="85"/>
      <c r="AH177" s="85"/>
      <c r="AI177" s="85"/>
      <c r="AJ177" s="85"/>
      <c r="AK177" s="85"/>
      <c r="AL177" s="85"/>
      <c r="AM177" s="85"/>
      <c r="AN177" s="85"/>
      <c r="AO177" s="85"/>
      <c r="AP177" s="85"/>
      <c r="AQ177" s="85"/>
    </row>
    <row r="178">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row>
    <row r="179">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c r="AB179" s="85"/>
      <c r="AC179" s="85"/>
      <c r="AD179" s="85"/>
      <c r="AE179" s="85"/>
      <c r="AF179" s="85"/>
      <c r="AG179" s="85"/>
      <c r="AH179" s="85"/>
      <c r="AI179" s="85"/>
      <c r="AJ179" s="85"/>
      <c r="AK179" s="85"/>
      <c r="AL179" s="85"/>
      <c r="AM179" s="85"/>
      <c r="AN179" s="85"/>
      <c r="AO179" s="85"/>
      <c r="AP179" s="85"/>
      <c r="AQ179" s="85"/>
    </row>
    <row r="180">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row>
    <row r="18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c r="AB181" s="85"/>
      <c r="AC181" s="85"/>
      <c r="AD181" s="85"/>
      <c r="AE181" s="85"/>
      <c r="AF181" s="85"/>
      <c r="AG181" s="85"/>
      <c r="AH181" s="85"/>
      <c r="AI181" s="85"/>
      <c r="AJ181" s="85"/>
      <c r="AK181" s="85"/>
      <c r="AL181" s="85"/>
      <c r="AM181" s="85"/>
      <c r="AN181" s="85"/>
      <c r="AO181" s="85"/>
      <c r="AP181" s="85"/>
      <c r="AQ181" s="85"/>
    </row>
    <row r="182">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row>
    <row r="183">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c r="AB183" s="85"/>
      <c r="AC183" s="85"/>
      <c r="AD183" s="85"/>
      <c r="AE183" s="85"/>
      <c r="AF183" s="85"/>
      <c r="AG183" s="85"/>
      <c r="AH183" s="85"/>
      <c r="AI183" s="85"/>
      <c r="AJ183" s="85"/>
      <c r="AK183" s="85"/>
      <c r="AL183" s="85"/>
      <c r="AM183" s="85"/>
      <c r="AN183" s="85"/>
      <c r="AO183" s="85"/>
      <c r="AP183" s="85"/>
      <c r="AQ183" s="85"/>
    </row>
    <row r="184">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row>
    <row r="185">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c r="AB185" s="85"/>
      <c r="AC185" s="85"/>
      <c r="AD185" s="85"/>
      <c r="AE185" s="85"/>
      <c r="AF185" s="85"/>
      <c r="AG185" s="85"/>
      <c r="AH185" s="85"/>
      <c r="AI185" s="85"/>
      <c r="AJ185" s="85"/>
      <c r="AK185" s="85"/>
      <c r="AL185" s="85"/>
      <c r="AM185" s="85"/>
      <c r="AN185" s="85"/>
      <c r="AO185" s="85"/>
      <c r="AP185" s="85"/>
      <c r="AQ185" s="85"/>
    </row>
    <row r="186">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row>
    <row r="187">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c r="AB187" s="85"/>
      <c r="AC187" s="85"/>
      <c r="AD187" s="85"/>
      <c r="AE187" s="85"/>
      <c r="AF187" s="85"/>
      <c r="AG187" s="85"/>
      <c r="AH187" s="85"/>
      <c r="AI187" s="85"/>
      <c r="AJ187" s="85"/>
      <c r="AK187" s="85"/>
      <c r="AL187" s="85"/>
      <c r="AM187" s="85"/>
      <c r="AN187" s="85"/>
      <c r="AO187" s="85"/>
      <c r="AP187" s="85"/>
      <c r="AQ187" s="85"/>
    </row>
    <row r="188">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row>
    <row r="189">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c r="AB189" s="85"/>
      <c r="AC189" s="85"/>
      <c r="AD189" s="85"/>
      <c r="AE189" s="85"/>
      <c r="AF189" s="85"/>
      <c r="AG189" s="85"/>
      <c r="AH189" s="85"/>
      <c r="AI189" s="85"/>
      <c r="AJ189" s="85"/>
      <c r="AK189" s="85"/>
      <c r="AL189" s="85"/>
      <c r="AM189" s="85"/>
      <c r="AN189" s="85"/>
      <c r="AO189" s="85"/>
      <c r="AP189" s="85"/>
      <c r="AQ189" s="85"/>
    </row>
    <row r="190">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row>
    <row r="19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c r="AB191" s="85"/>
      <c r="AC191" s="85"/>
      <c r="AD191" s="85"/>
      <c r="AE191" s="85"/>
      <c r="AF191" s="85"/>
      <c r="AG191" s="85"/>
      <c r="AH191" s="85"/>
      <c r="AI191" s="85"/>
      <c r="AJ191" s="85"/>
      <c r="AK191" s="85"/>
      <c r="AL191" s="85"/>
      <c r="AM191" s="85"/>
      <c r="AN191" s="85"/>
      <c r="AO191" s="85"/>
      <c r="AP191" s="85"/>
      <c r="AQ191" s="85"/>
    </row>
    <row r="192">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row>
    <row r="193">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c r="AB193" s="85"/>
      <c r="AC193" s="85"/>
      <c r="AD193" s="85"/>
      <c r="AE193" s="85"/>
      <c r="AF193" s="85"/>
      <c r="AG193" s="85"/>
      <c r="AH193" s="85"/>
      <c r="AI193" s="85"/>
      <c r="AJ193" s="85"/>
      <c r="AK193" s="85"/>
      <c r="AL193" s="85"/>
      <c r="AM193" s="85"/>
      <c r="AN193" s="85"/>
      <c r="AO193" s="85"/>
      <c r="AP193" s="85"/>
      <c r="AQ193" s="85"/>
    </row>
    <row r="194">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row>
    <row r="195">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c r="AB195" s="85"/>
      <c r="AC195" s="85"/>
      <c r="AD195" s="85"/>
      <c r="AE195" s="85"/>
      <c r="AF195" s="85"/>
      <c r="AG195" s="85"/>
      <c r="AH195" s="85"/>
      <c r="AI195" s="85"/>
      <c r="AJ195" s="85"/>
      <c r="AK195" s="85"/>
      <c r="AL195" s="85"/>
      <c r="AM195" s="85"/>
      <c r="AN195" s="85"/>
      <c r="AO195" s="85"/>
      <c r="AP195" s="85"/>
      <c r="AQ195" s="85"/>
    </row>
    <row r="196">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row>
    <row r="197">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c r="AB197" s="85"/>
      <c r="AC197" s="85"/>
      <c r="AD197" s="85"/>
      <c r="AE197" s="85"/>
      <c r="AF197" s="85"/>
      <c r="AG197" s="85"/>
      <c r="AH197" s="85"/>
      <c r="AI197" s="85"/>
      <c r="AJ197" s="85"/>
      <c r="AK197" s="85"/>
      <c r="AL197" s="85"/>
      <c r="AM197" s="85"/>
      <c r="AN197" s="85"/>
      <c r="AO197" s="85"/>
      <c r="AP197" s="85"/>
      <c r="AQ197" s="85"/>
    </row>
    <row r="198">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row>
    <row r="199">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c r="AB199" s="85"/>
      <c r="AC199" s="85"/>
      <c r="AD199" s="85"/>
      <c r="AE199" s="85"/>
      <c r="AF199" s="85"/>
      <c r="AG199" s="85"/>
      <c r="AH199" s="85"/>
      <c r="AI199" s="85"/>
      <c r="AJ199" s="85"/>
      <c r="AK199" s="85"/>
      <c r="AL199" s="85"/>
      <c r="AM199" s="85"/>
      <c r="AN199" s="85"/>
      <c r="AO199" s="85"/>
      <c r="AP199" s="85"/>
      <c r="AQ199" s="85"/>
    </row>
    <row r="200">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row>
    <row r="20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85"/>
      <c r="AB201" s="85"/>
      <c r="AC201" s="85"/>
      <c r="AD201" s="85"/>
      <c r="AE201" s="85"/>
      <c r="AF201" s="85"/>
      <c r="AG201" s="85"/>
      <c r="AH201" s="85"/>
      <c r="AI201" s="85"/>
      <c r="AJ201" s="85"/>
      <c r="AK201" s="85"/>
      <c r="AL201" s="85"/>
      <c r="AM201" s="85"/>
      <c r="AN201" s="85"/>
      <c r="AO201" s="85"/>
      <c r="AP201" s="85"/>
      <c r="AQ201" s="85"/>
    </row>
    <row r="202">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row>
    <row r="203">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85"/>
      <c r="AB203" s="85"/>
      <c r="AC203" s="85"/>
      <c r="AD203" s="85"/>
      <c r="AE203" s="85"/>
      <c r="AF203" s="85"/>
      <c r="AG203" s="85"/>
      <c r="AH203" s="85"/>
      <c r="AI203" s="85"/>
      <c r="AJ203" s="85"/>
      <c r="AK203" s="85"/>
      <c r="AL203" s="85"/>
      <c r="AM203" s="85"/>
      <c r="AN203" s="85"/>
      <c r="AO203" s="85"/>
      <c r="AP203" s="85"/>
      <c r="AQ203" s="85"/>
    </row>
    <row r="204">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row>
    <row r="205">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c r="AB205" s="85"/>
      <c r="AC205" s="85"/>
      <c r="AD205" s="85"/>
      <c r="AE205" s="85"/>
      <c r="AF205" s="85"/>
      <c r="AG205" s="85"/>
      <c r="AH205" s="85"/>
      <c r="AI205" s="85"/>
      <c r="AJ205" s="85"/>
      <c r="AK205" s="85"/>
      <c r="AL205" s="85"/>
      <c r="AM205" s="85"/>
      <c r="AN205" s="85"/>
      <c r="AO205" s="85"/>
      <c r="AP205" s="85"/>
      <c r="AQ205" s="85"/>
    </row>
    <row r="206">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row>
    <row r="207">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c r="AB207" s="85"/>
      <c r="AC207" s="85"/>
      <c r="AD207" s="85"/>
      <c r="AE207" s="85"/>
      <c r="AF207" s="85"/>
      <c r="AG207" s="85"/>
      <c r="AH207" s="85"/>
      <c r="AI207" s="85"/>
      <c r="AJ207" s="85"/>
      <c r="AK207" s="85"/>
      <c r="AL207" s="85"/>
      <c r="AM207" s="85"/>
      <c r="AN207" s="85"/>
      <c r="AO207" s="85"/>
      <c r="AP207" s="85"/>
      <c r="AQ207" s="85"/>
    </row>
    <row r="208">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row>
    <row r="209">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c r="AB209" s="85"/>
      <c r="AC209" s="85"/>
      <c r="AD209" s="85"/>
      <c r="AE209" s="85"/>
      <c r="AF209" s="85"/>
      <c r="AG209" s="85"/>
      <c r="AH209" s="85"/>
      <c r="AI209" s="85"/>
      <c r="AJ209" s="85"/>
      <c r="AK209" s="85"/>
      <c r="AL209" s="85"/>
      <c r="AM209" s="85"/>
      <c r="AN209" s="85"/>
      <c r="AO209" s="85"/>
      <c r="AP209" s="85"/>
      <c r="AQ209" s="85"/>
    </row>
    <row r="210">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row>
    <row r="21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c r="AB211" s="85"/>
      <c r="AC211" s="85"/>
      <c r="AD211" s="85"/>
      <c r="AE211" s="85"/>
      <c r="AF211" s="85"/>
      <c r="AG211" s="85"/>
      <c r="AH211" s="85"/>
      <c r="AI211" s="85"/>
      <c r="AJ211" s="85"/>
      <c r="AK211" s="85"/>
      <c r="AL211" s="85"/>
      <c r="AM211" s="85"/>
      <c r="AN211" s="85"/>
      <c r="AO211" s="85"/>
      <c r="AP211" s="85"/>
      <c r="AQ211" s="85"/>
    </row>
    <row r="212">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row>
    <row r="213">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c r="AB213" s="85"/>
      <c r="AC213" s="85"/>
      <c r="AD213" s="85"/>
      <c r="AE213" s="85"/>
      <c r="AF213" s="85"/>
      <c r="AG213" s="85"/>
      <c r="AH213" s="85"/>
      <c r="AI213" s="85"/>
      <c r="AJ213" s="85"/>
      <c r="AK213" s="85"/>
      <c r="AL213" s="85"/>
      <c r="AM213" s="85"/>
      <c r="AN213" s="85"/>
      <c r="AO213" s="85"/>
      <c r="AP213" s="85"/>
      <c r="AQ213" s="85"/>
    </row>
    <row r="214">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row>
    <row r="215">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c r="AB215" s="85"/>
      <c r="AC215" s="85"/>
      <c r="AD215" s="85"/>
      <c r="AE215" s="85"/>
      <c r="AF215" s="85"/>
      <c r="AG215" s="85"/>
      <c r="AH215" s="85"/>
      <c r="AI215" s="85"/>
      <c r="AJ215" s="85"/>
      <c r="AK215" s="85"/>
      <c r="AL215" s="85"/>
      <c r="AM215" s="85"/>
      <c r="AN215" s="85"/>
      <c r="AO215" s="85"/>
      <c r="AP215" s="85"/>
      <c r="AQ215" s="85"/>
    </row>
    <row r="216">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row>
    <row r="217">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85"/>
      <c r="AB217" s="85"/>
      <c r="AC217" s="85"/>
      <c r="AD217" s="85"/>
      <c r="AE217" s="85"/>
      <c r="AF217" s="85"/>
      <c r="AG217" s="85"/>
      <c r="AH217" s="85"/>
      <c r="AI217" s="85"/>
      <c r="AJ217" s="85"/>
      <c r="AK217" s="85"/>
      <c r="AL217" s="85"/>
      <c r="AM217" s="85"/>
      <c r="AN217" s="85"/>
      <c r="AO217" s="85"/>
      <c r="AP217" s="85"/>
      <c r="AQ217" s="85"/>
    </row>
    <row r="218">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row>
    <row r="219">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85"/>
      <c r="AB219" s="85"/>
      <c r="AC219" s="85"/>
      <c r="AD219" s="85"/>
      <c r="AE219" s="85"/>
      <c r="AF219" s="85"/>
      <c r="AG219" s="85"/>
      <c r="AH219" s="85"/>
      <c r="AI219" s="85"/>
      <c r="AJ219" s="85"/>
      <c r="AK219" s="85"/>
      <c r="AL219" s="85"/>
      <c r="AM219" s="85"/>
      <c r="AN219" s="85"/>
      <c r="AO219" s="85"/>
      <c r="AP219" s="85"/>
      <c r="AQ219" s="85"/>
    </row>
    <row r="220">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row>
    <row r="22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c r="AB221" s="85"/>
      <c r="AC221" s="85"/>
      <c r="AD221" s="85"/>
      <c r="AE221" s="85"/>
      <c r="AF221" s="85"/>
      <c r="AG221" s="85"/>
      <c r="AH221" s="85"/>
      <c r="AI221" s="85"/>
      <c r="AJ221" s="85"/>
      <c r="AK221" s="85"/>
      <c r="AL221" s="85"/>
      <c r="AM221" s="85"/>
      <c r="AN221" s="85"/>
      <c r="AO221" s="85"/>
      <c r="AP221" s="85"/>
      <c r="AQ221" s="85"/>
    </row>
    <row r="222">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row>
    <row r="223">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85"/>
      <c r="AB223" s="85"/>
      <c r="AC223" s="85"/>
      <c r="AD223" s="85"/>
      <c r="AE223" s="85"/>
      <c r="AF223" s="85"/>
      <c r="AG223" s="85"/>
      <c r="AH223" s="85"/>
      <c r="AI223" s="85"/>
      <c r="AJ223" s="85"/>
      <c r="AK223" s="85"/>
      <c r="AL223" s="85"/>
      <c r="AM223" s="85"/>
      <c r="AN223" s="85"/>
      <c r="AO223" s="85"/>
      <c r="AP223" s="85"/>
      <c r="AQ223" s="85"/>
    </row>
    <row r="224">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row>
    <row r="225">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85"/>
      <c r="AB225" s="85"/>
      <c r="AC225" s="85"/>
      <c r="AD225" s="85"/>
      <c r="AE225" s="85"/>
      <c r="AF225" s="85"/>
      <c r="AG225" s="85"/>
      <c r="AH225" s="85"/>
      <c r="AI225" s="85"/>
      <c r="AJ225" s="85"/>
      <c r="AK225" s="85"/>
      <c r="AL225" s="85"/>
      <c r="AM225" s="85"/>
      <c r="AN225" s="85"/>
      <c r="AO225" s="85"/>
      <c r="AP225" s="85"/>
      <c r="AQ225" s="85"/>
    </row>
    <row r="226">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row>
    <row r="227">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c r="AA227" s="85"/>
      <c r="AB227" s="85"/>
      <c r="AC227" s="85"/>
      <c r="AD227" s="85"/>
      <c r="AE227" s="85"/>
      <c r="AF227" s="85"/>
      <c r="AG227" s="85"/>
      <c r="AH227" s="85"/>
      <c r="AI227" s="85"/>
      <c r="AJ227" s="85"/>
      <c r="AK227" s="85"/>
      <c r="AL227" s="85"/>
      <c r="AM227" s="85"/>
      <c r="AN227" s="85"/>
      <c r="AO227" s="85"/>
      <c r="AP227" s="85"/>
      <c r="AQ227" s="85"/>
    </row>
    <row r="228">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row>
    <row r="229">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c r="AB229" s="85"/>
      <c r="AC229" s="85"/>
      <c r="AD229" s="85"/>
      <c r="AE229" s="85"/>
      <c r="AF229" s="85"/>
      <c r="AG229" s="85"/>
      <c r="AH229" s="85"/>
      <c r="AI229" s="85"/>
      <c r="AJ229" s="85"/>
      <c r="AK229" s="85"/>
      <c r="AL229" s="85"/>
      <c r="AM229" s="85"/>
      <c r="AN229" s="85"/>
      <c r="AO229" s="85"/>
      <c r="AP229" s="85"/>
      <c r="AQ229" s="85"/>
    </row>
    <row r="230">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row>
    <row r="23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85"/>
      <c r="AB231" s="85"/>
      <c r="AC231" s="85"/>
      <c r="AD231" s="85"/>
      <c r="AE231" s="85"/>
      <c r="AF231" s="85"/>
      <c r="AG231" s="85"/>
      <c r="AH231" s="85"/>
      <c r="AI231" s="85"/>
      <c r="AJ231" s="85"/>
      <c r="AK231" s="85"/>
      <c r="AL231" s="85"/>
      <c r="AM231" s="85"/>
      <c r="AN231" s="85"/>
      <c r="AO231" s="85"/>
      <c r="AP231" s="85"/>
      <c r="AQ231" s="85"/>
    </row>
    <row r="232">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row>
    <row r="233">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c r="AB233" s="85"/>
      <c r="AC233" s="85"/>
      <c r="AD233" s="85"/>
      <c r="AE233" s="85"/>
      <c r="AF233" s="85"/>
      <c r="AG233" s="85"/>
      <c r="AH233" s="85"/>
      <c r="AI233" s="85"/>
      <c r="AJ233" s="85"/>
      <c r="AK233" s="85"/>
      <c r="AL233" s="85"/>
      <c r="AM233" s="85"/>
      <c r="AN233" s="85"/>
      <c r="AO233" s="85"/>
      <c r="AP233" s="85"/>
      <c r="AQ233" s="85"/>
    </row>
    <row r="234">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row>
    <row r="235">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c r="AA235" s="85"/>
      <c r="AB235" s="85"/>
      <c r="AC235" s="85"/>
      <c r="AD235" s="85"/>
      <c r="AE235" s="85"/>
      <c r="AF235" s="85"/>
      <c r="AG235" s="85"/>
      <c r="AH235" s="85"/>
      <c r="AI235" s="85"/>
      <c r="AJ235" s="85"/>
      <c r="AK235" s="85"/>
      <c r="AL235" s="85"/>
      <c r="AM235" s="85"/>
      <c r="AN235" s="85"/>
      <c r="AO235" s="85"/>
      <c r="AP235" s="85"/>
      <c r="AQ235" s="85"/>
    </row>
    <row r="236">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row>
    <row r="237">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85"/>
      <c r="AB237" s="85"/>
      <c r="AC237" s="85"/>
      <c r="AD237" s="85"/>
      <c r="AE237" s="85"/>
      <c r="AF237" s="85"/>
      <c r="AG237" s="85"/>
      <c r="AH237" s="85"/>
      <c r="AI237" s="85"/>
      <c r="AJ237" s="85"/>
      <c r="AK237" s="85"/>
      <c r="AL237" s="85"/>
      <c r="AM237" s="85"/>
      <c r="AN237" s="85"/>
      <c r="AO237" s="85"/>
      <c r="AP237" s="85"/>
      <c r="AQ237" s="85"/>
    </row>
    <row r="238">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row>
    <row r="239">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c r="AB239" s="85"/>
      <c r="AC239" s="85"/>
      <c r="AD239" s="85"/>
      <c r="AE239" s="85"/>
      <c r="AF239" s="85"/>
      <c r="AG239" s="85"/>
      <c r="AH239" s="85"/>
      <c r="AI239" s="85"/>
      <c r="AJ239" s="85"/>
      <c r="AK239" s="85"/>
      <c r="AL239" s="85"/>
      <c r="AM239" s="85"/>
      <c r="AN239" s="85"/>
      <c r="AO239" s="85"/>
      <c r="AP239" s="85"/>
      <c r="AQ239" s="85"/>
    </row>
    <row r="240">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row>
    <row r="24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85"/>
      <c r="AB241" s="85"/>
      <c r="AC241" s="85"/>
      <c r="AD241" s="85"/>
      <c r="AE241" s="85"/>
      <c r="AF241" s="85"/>
      <c r="AG241" s="85"/>
      <c r="AH241" s="85"/>
      <c r="AI241" s="85"/>
      <c r="AJ241" s="85"/>
      <c r="AK241" s="85"/>
      <c r="AL241" s="85"/>
      <c r="AM241" s="85"/>
      <c r="AN241" s="85"/>
      <c r="AO241" s="85"/>
      <c r="AP241" s="85"/>
      <c r="AQ241" s="85"/>
    </row>
    <row r="242">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row>
    <row r="243">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c r="AB243" s="85"/>
      <c r="AC243" s="85"/>
      <c r="AD243" s="85"/>
      <c r="AE243" s="85"/>
      <c r="AF243" s="85"/>
      <c r="AG243" s="85"/>
      <c r="AH243" s="85"/>
      <c r="AI243" s="85"/>
      <c r="AJ243" s="85"/>
      <c r="AK243" s="85"/>
      <c r="AL243" s="85"/>
      <c r="AM243" s="85"/>
      <c r="AN243" s="85"/>
      <c r="AO243" s="85"/>
      <c r="AP243" s="85"/>
      <c r="AQ243" s="85"/>
    </row>
    <row r="244">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row>
    <row r="245">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c r="AB245" s="85"/>
      <c r="AC245" s="85"/>
      <c r="AD245" s="85"/>
      <c r="AE245" s="85"/>
      <c r="AF245" s="85"/>
      <c r="AG245" s="85"/>
      <c r="AH245" s="85"/>
      <c r="AI245" s="85"/>
      <c r="AJ245" s="85"/>
      <c r="AK245" s="85"/>
      <c r="AL245" s="85"/>
      <c r="AM245" s="85"/>
      <c r="AN245" s="85"/>
      <c r="AO245" s="85"/>
      <c r="AP245" s="85"/>
      <c r="AQ245" s="85"/>
    </row>
    <row r="246">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row>
    <row r="247">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c r="AB247" s="85"/>
      <c r="AC247" s="85"/>
      <c r="AD247" s="85"/>
      <c r="AE247" s="85"/>
      <c r="AF247" s="85"/>
      <c r="AG247" s="85"/>
      <c r="AH247" s="85"/>
      <c r="AI247" s="85"/>
      <c r="AJ247" s="85"/>
      <c r="AK247" s="85"/>
      <c r="AL247" s="85"/>
      <c r="AM247" s="85"/>
      <c r="AN247" s="85"/>
      <c r="AO247" s="85"/>
      <c r="AP247" s="85"/>
      <c r="AQ247" s="85"/>
    </row>
    <row r="248">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row>
    <row r="249">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c r="AB249" s="85"/>
      <c r="AC249" s="85"/>
      <c r="AD249" s="85"/>
      <c r="AE249" s="85"/>
      <c r="AF249" s="85"/>
      <c r="AG249" s="85"/>
      <c r="AH249" s="85"/>
      <c r="AI249" s="85"/>
      <c r="AJ249" s="85"/>
      <c r="AK249" s="85"/>
      <c r="AL249" s="85"/>
      <c r="AM249" s="85"/>
      <c r="AN249" s="85"/>
      <c r="AO249" s="85"/>
      <c r="AP249" s="85"/>
      <c r="AQ249" s="85"/>
    </row>
    <row r="250">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row>
    <row r="25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c r="AB251" s="85"/>
      <c r="AC251" s="85"/>
      <c r="AD251" s="85"/>
      <c r="AE251" s="85"/>
      <c r="AF251" s="85"/>
      <c r="AG251" s="85"/>
      <c r="AH251" s="85"/>
      <c r="AI251" s="85"/>
      <c r="AJ251" s="85"/>
      <c r="AK251" s="85"/>
      <c r="AL251" s="85"/>
      <c r="AM251" s="85"/>
      <c r="AN251" s="85"/>
      <c r="AO251" s="85"/>
      <c r="AP251" s="85"/>
      <c r="AQ251" s="85"/>
    </row>
    <row r="252">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row>
    <row r="253">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c r="AB253" s="85"/>
      <c r="AC253" s="85"/>
      <c r="AD253" s="85"/>
      <c r="AE253" s="85"/>
      <c r="AF253" s="85"/>
      <c r="AG253" s="85"/>
      <c r="AH253" s="85"/>
      <c r="AI253" s="85"/>
      <c r="AJ253" s="85"/>
      <c r="AK253" s="85"/>
      <c r="AL253" s="85"/>
      <c r="AM253" s="85"/>
      <c r="AN253" s="85"/>
      <c r="AO253" s="85"/>
      <c r="AP253" s="85"/>
      <c r="AQ253" s="85"/>
    </row>
    <row r="254">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row>
    <row r="255">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c r="AB255" s="85"/>
      <c r="AC255" s="85"/>
      <c r="AD255" s="85"/>
      <c r="AE255" s="85"/>
      <c r="AF255" s="85"/>
      <c r="AG255" s="85"/>
      <c r="AH255" s="85"/>
      <c r="AI255" s="85"/>
      <c r="AJ255" s="85"/>
      <c r="AK255" s="85"/>
      <c r="AL255" s="85"/>
      <c r="AM255" s="85"/>
      <c r="AN255" s="85"/>
      <c r="AO255" s="85"/>
      <c r="AP255" s="85"/>
      <c r="AQ255" s="85"/>
    </row>
    <row r="256">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row>
    <row r="257">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c r="AB257" s="85"/>
      <c r="AC257" s="85"/>
      <c r="AD257" s="85"/>
      <c r="AE257" s="85"/>
      <c r="AF257" s="85"/>
      <c r="AG257" s="85"/>
      <c r="AH257" s="85"/>
      <c r="AI257" s="85"/>
      <c r="AJ257" s="85"/>
      <c r="AK257" s="85"/>
      <c r="AL257" s="85"/>
      <c r="AM257" s="85"/>
      <c r="AN257" s="85"/>
      <c r="AO257" s="85"/>
      <c r="AP257" s="85"/>
      <c r="AQ257" s="85"/>
    </row>
    <row r="258">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row>
    <row r="259">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c r="AB259" s="85"/>
      <c r="AC259" s="85"/>
      <c r="AD259" s="85"/>
      <c r="AE259" s="85"/>
      <c r="AF259" s="85"/>
      <c r="AG259" s="85"/>
      <c r="AH259" s="85"/>
      <c r="AI259" s="85"/>
      <c r="AJ259" s="85"/>
      <c r="AK259" s="85"/>
      <c r="AL259" s="85"/>
      <c r="AM259" s="85"/>
      <c r="AN259" s="85"/>
      <c r="AO259" s="85"/>
      <c r="AP259" s="85"/>
      <c r="AQ259" s="85"/>
    </row>
    <row r="260">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row>
    <row r="26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c r="AB261" s="85"/>
      <c r="AC261" s="85"/>
      <c r="AD261" s="85"/>
      <c r="AE261" s="85"/>
      <c r="AF261" s="85"/>
      <c r="AG261" s="85"/>
      <c r="AH261" s="85"/>
      <c r="AI261" s="85"/>
      <c r="AJ261" s="85"/>
      <c r="AK261" s="85"/>
      <c r="AL261" s="85"/>
      <c r="AM261" s="85"/>
      <c r="AN261" s="85"/>
      <c r="AO261" s="85"/>
      <c r="AP261" s="85"/>
      <c r="AQ261" s="85"/>
    </row>
    <row r="262">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row>
    <row r="263">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c r="AB263" s="85"/>
      <c r="AC263" s="85"/>
      <c r="AD263" s="85"/>
      <c r="AE263" s="85"/>
      <c r="AF263" s="85"/>
      <c r="AG263" s="85"/>
      <c r="AH263" s="85"/>
      <c r="AI263" s="85"/>
      <c r="AJ263" s="85"/>
      <c r="AK263" s="85"/>
      <c r="AL263" s="85"/>
      <c r="AM263" s="85"/>
      <c r="AN263" s="85"/>
      <c r="AO263" s="85"/>
      <c r="AP263" s="85"/>
      <c r="AQ263" s="85"/>
    </row>
    <row r="264">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row>
    <row r="265">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c r="AB265" s="85"/>
      <c r="AC265" s="85"/>
      <c r="AD265" s="85"/>
      <c r="AE265" s="85"/>
      <c r="AF265" s="85"/>
      <c r="AG265" s="85"/>
      <c r="AH265" s="85"/>
      <c r="AI265" s="85"/>
      <c r="AJ265" s="85"/>
      <c r="AK265" s="85"/>
      <c r="AL265" s="85"/>
      <c r="AM265" s="85"/>
      <c r="AN265" s="85"/>
      <c r="AO265" s="85"/>
      <c r="AP265" s="85"/>
      <c r="AQ265" s="85"/>
    </row>
    <row r="266">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row>
    <row r="267">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c r="AB267" s="85"/>
      <c r="AC267" s="85"/>
      <c r="AD267" s="85"/>
      <c r="AE267" s="85"/>
      <c r="AF267" s="85"/>
      <c r="AG267" s="85"/>
      <c r="AH267" s="85"/>
      <c r="AI267" s="85"/>
      <c r="AJ267" s="85"/>
      <c r="AK267" s="85"/>
      <c r="AL267" s="85"/>
      <c r="AM267" s="85"/>
      <c r="AN267" s="85"/>
      <c r="AO267" s="85"/>
      <c r="AP267" s="85"/>
      <c r="AQ267" s="85"/>
    </row>
    <row r="268">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row>
    <row r="269">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c r="AB269" s="85"/>
      <c r="AC269" s="85"/>
      <c r="AD269" s="85"/>
      <c r="AE269" s="85"/>
      <c r="AF269" s="85"/>
      <c r="AG269" s="85"/>
      <c r="AH269" s="85"/>
      <c r="AI269" s="85"/>
      <c r="AJ269" s="85"/>
      <c r="AK269" s="85"/>
      <c r="AL269" s="85"/>
      <c r="AM269" s="85"/>
      <c r="AN269" s="85"/>
      <c r="AO269" s="85"/>
      <c r="AP269" s="85"/>
      <c r="AQ269" s="85"/>
    </row>
    <row r="270">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row>
    <row r="27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c r="AB271" s="85"/>
      <c r="AC271" s="85"/>
      <c r="AD271" s="85"/>
      <c r="AE271" s="85"/>
      <c r="AF271" s="85"/>
      <c r="AG271" s="85"/>
      <c r="AH271" s="85"/>
      <c r="AI271" s="85"/>
      <c r="AJ271" s="85"/>
      <c r="AK271" s="85"/>
      <c r="AL271" s="85"/>
      <c r="AM271" s="85"/>
      <c r="AN271" s="85"/>
      <c r="AO271" s="85"/>
      <c r="AP271" s="85"/>
      <c r="AQ271" s="85"/>
    </row>
    <row r="272">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row>
    <row r="273">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c r="AB273" s="85"/>
      <c r="AC273" s="85"/>
      <c r="AD273" s="85"/>
      <c r="AE273" s="85"/>
      <c r="AF273" s="85"/>
      <c r="AG273" s="85"/>
      <c r="AH273" s="85"/>
      <c r="AI273" s="85"/>
      <c r="AJ273" s="85"/>
      <c r="AK273" s="85"/>
      <c r="AL273" s="85"/>
      <c r="AM273" s="85"/>
      <c r="AN273" s="85"/>
      <c r="AO273" s="85"/>
      <c r="AP273" s="85"/>
      <c r="AQ273" s="85"/>
    </row>
    <row r="274">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row>
    <row r="275">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c r="AB275" s="85"/>
      <c r="AC275" s="85"/>
      <c r="AD275" s="85"/>
      <c r="AE275" s="85"/>
      <c r="AF275" s="85"/>
      <c r="AG275" s="85"/>
      <c r="AH275" s="85"/>
      <c r="AI275" s="85"/>
      <c r="AJ275" s="85"/>
      <c r="AK275" s="85"/>
      <c r="AL275" s="85"/>
      <c r="AM275" s="85"/>
      <c r="AN275" s="85"/>
      <c r="AO275" s="85"/>
      <c r="AP275" s="85"/>
      <c r="AQ275" s="85"/>
    </row>
    <row r="276">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row>
    <row r="277">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c r="AB277" s="85"/>
      <c r="AC277" s="85"/>
      <c r="AD277" s="85"/>
      <c r="AE277" s="85"/>
      <c r="AF277" s="85"/>
      <c r="AG277" s="85"/>
      <c r="AH277" s="85"/>
      <c r="AI277" s="85"/>
      <c r="AJ277" s="85"/>
      <c r="AK277" s="85"/>
      <c r="AL277" s="85"/>
      <c r="AM277" s="85"/>
      <c r="AN277" s="85"/>
      <c r="AO277" s="85"/>
      <c r="AP277" s="85"/>
      <c r="AQ277" s="85"/>
    </row>
    <row r="278">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row>
    <row r="279">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c r="AB279" s="85"/>
      <c r="AC279" s="85"/>
      <c r="AD279" s="85"/>
      <c r="AE279" s="85"/>
      <c r="AF279" s="85"/>
      <c r="AG279" s="85"/>
      <c r="AH279" s="85"/>
      <c r="AI279" s="85"/>
      <c r="AJ279" s="85"/>
      <c r="AK279" s="85"/>
      <c r="AL279" s="85"/>
      <c r="AM279" s="85"/>
      <c r="AN279" s="85"/>
      <c r="AO279" s="85"/>
      <c r="AP279" s="85"/>
      <c r="AQ279" s="85"/>
    </row>
    <row r="280">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row>
    <row r="28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c r="AB281" s="85"/>
      <c r="AC281" s="85"/>
      <c r="AD281" s="85"/>
      <c r="AE281" s="85"/>
      <c r="AF281" s="85"/>
      <c r="AG281" s="85"/>
      <c r="AH281" s="85"/>
      <c r="AI281" s="85"/>
      <c r="AJ281" s="85"/>
      <c r="AK281" s="85"/>
      <c r="AL281" s="85"/>
      <c r="AM281" s="85"/>
      <c r="AN281" s="85"/>
      <c r="AO281" s="85"/>
      <c r="AP281" s="85"/>
      <c r="AQ281" s="85"/>
    </row>
    <row r="282">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row>
    <row r="283">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c r="AB283" s="85"/>
      <c r="AC283" s="85"/>
      <c r="AD283" s="85"/>
      <c r="AE283" s="85"/>
      <c r="AF283" s="85"/>
      <c r="AG283" s="85"/>
      <c r="AH283" s="85"/>
      <c r="AI283" s="85"/>
      <c r="AJ283" s="85"/>
      <c r="AK283" s="85"/>
      <c r="AL283" s="85"/>
      <c r="AM283" s="85"/>
      <c r="AN283" s="85"/>
      <c r="AO283" s="85"/>
      <c r="AP283" s="85"/>
      <c r="AQ283" s="85"/>
    </row>
    <row r="284">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row>
    <row r="285">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c r="AB285" s="85"/>
      <c r="AC285" s="85"/>
      <c r="AD285" s="85"/>
      <c r="AE285" s="85"/>
      <c r="AF285" s="85"/>
      <c r="AG285" s="85"/>
      <c r="AH285" s="85"/>
      <c r="AI285" s="85"/>
      <c r="AJ285" s="85"/>
      <c r="AK285" s="85"/>
      <c r="AL285" s="85"/>
      <c r="AM285" s="85"/>
      <c r="AN285" s="85"/>
      <c r="AO285" s="85"/>
      <c r="AP285" s="85"/>
      <c r="AQ285" s="85"/>
    </row>
    <row r="286">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row>
    <row r="287">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c r="AB287" s="85"/>
      <c r="AC287" s="85"/>
      <c r="AD287" s="85"/>
      <c r="AE287" s="85"/>
      <c r="AF287" s="85"/>
      <c r="AG287" s="85"/>
      <c r="AH287" s="85"/>
      <c r="AI287" s="85"/>
      <c r="AJ287" s="85"/>
      <c r="AK287" s="85"/>
      <c r="AL287" s="85"/>
      <c r="AM287" s="85"/>
      <c r="AN287" s="85"/>
      <c r="AO287" s="85"/>
      <c r="AP287" s="85"/>
      <c r="AQ287" s="85"/>
    </row>
    <row r="288">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row>
    <row r="289">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c r="AB289" s="85"/>
      <c r="AC289" s="85"/>
      <c r="AD289" s="85"/>
      <c r="AE289" s="85"/>
      <c r="AF289" s="85"/>
      <c r="AG289" s="85"/>
      <c r="AH289" s="85"/>
      <c r="AI289" s="85"/>
      <c r="AJ289" s="85"/>
      <c r="AK289" s="85"/>
      <c r="AL289" s="85"/>
      <c r="AM289" s="85"/>
      <c r="AN289" s="85"/>
      <c r="AO289" s="85"/>
      <c r="AP289" s="85"/>
      <c r="AQ289" s="85"/>
    </row>
    <row r="290">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row>
    <row r="29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c r="AB291" s="85"/>
      <c r="AC291" s="85"/>
      <c r="AD291" s="85"/>
      <c r="AE291" s="85"/>
      <c r="AF291" s="85"/>
      <c r="AG291" s="85"/>
      <c r="AH291" s="85"/>
      <c r="AI291" s="85"/>
      <c r="AJ291" s="85"/>
      <c r="AK291" s="85"/>
      <c r="AL291" s="85"/>
      <c r="AM291" s="85"/>
      <c r="AN291" s="85"/>
      <c r="AO291" s="85"/>
      <c r="AP291" s="85"/>
      <c r="AQ291" s="85"/>
    </row>
    <row r="292">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row>
    <row r="293">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c r="AB293" s="85"/>
      <c r="AC293" s="85"/>
      <c r="AD293" s="85"/>
      <c r="AE293" s="85"/>
      <c r="AF293" s="85"/>
      <c r="AG293" s="85"/>
      <c r="AH293" s="85"/>
      <c r="AI293" s="85"/>
      <c r="AJ293" s="85"/>
      <c r="AK293" s="85"/>
      <c r="AL293" s="85"/>
      <c r="AM293" s="85"/>
      <c r="AN293" s="85"/>
      <c r="AO293" s="85"/>
      <c r="AP293" s="85"/>
      <c r="AQ293" s="85"/>
    </row>
    <row r="294">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row>
    <row r="295">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c r="AB295" s="85"/>
      <c r="AC295" s="85"/>
      <c r="AD295" s="85"/>
      <c r="AE295" s="85"/>
      <c r="AF295" s="85"/>
      <c r="AG295" s="85"/>
      <c r="AH295" s="85"/>
      <c r="AI295" s="85"/>
      <c r="AJ295" s="85"/>
      <c r="AK295" s="85"/>
      <c r="AL295" s="85"/>
      <c r="AM295" s="85"/>
      <c r="AN295" s="85"/>
      <c r="AO295" s="85"/>
      <c r="AP295" s="85"/>
      <c r="AQ295" s="85"/>
    </row>
    <row r="296">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row>
    <row r="297">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c r="AB297" s="85"/>
      <c r="AC297" s="85"/>
      <c r="AD297" s="85"/>
      <c r="AE297" s="85"/>
      <c r="AF297" s="85"/>
      <c r="AG297" s="85"/>
      <c r="AH297" s="85"/>
      <c r="AI297" s="85"/>
      <c r="AJ297" s="85"/>
      <c r="AK297" s="85"/>
      <c r="AL297" s="85"/>
      <c r="AM297" s="85"/>
      <c r="AN297" s="85"/>
      <c r="AO297" s="85"/>
      <c r="AP297" s="85"/>
      <c r="AQ297" s="85"/>
    </row>
    <row r="298">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row>
    <row r="299">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c r="AB299" s="85"/>
      <c r="AC299" s="85"/>
      <c r="AD299" s="85"/>
      <c r="AE299" s="85"/>
      <c r="AF299" s="85"/>
      <c r="AG299" s="85"/>
      <c r="AH299" s="85"/>
      <c r="AI299" s="85"/>
      <c r="AJ299" s="85"/>
      <c r="AK299" s="85"/>
      <c r="AL299" s="85"/>
      <c r="AM299" s="85"/>
      <c r="AN299" s="85"/>
      <c r="AO299" s="85"/>
      <c r="AP299" s="85"/>
      <c r="AQ299" s="85"/>
    </row>
    <row r="300">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row>
    <row r="30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c r="AB301" s="85"/>
      <c r="AC301" s="85"/>
      <c r="AD301" s="85"/>
      <c r="AE301" s="85"/>
      <c r="AF301" s="85"/>
      <c r="AG301" s="85"/>
      <c r="AH301" s="85"/>
      <c r="AI301" s="85"/>
      <c r="AJ301" s="85"/>
      <c r="AK301" s="85"/>
      <c r="AL301" s="85"/>
      <c r="AM301" s="85"/>
      <c r="AN301" s="85"/>
      <c r="AO301" s="85"/>
      <c r="AP301" s="85"/>
      <c r="AQ301" s="85"/>
    </row>
    <row r="302">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row>
    <row r="303">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c r="AB303" s="85"/>
      <c r="AC303" s="85"/>
      <c r="AD303" s="85"/>
      <c r="AE303" s="85"/>
      <c r="AF303" s="85"/>
      <c r="AG303" s="85"/>
      <c r="AH303" s="85"/>
      <c r="AI303" s="85"/>
      <c r="AJ303" s="85"/>
      <c r="AK303" s="85"/>
      <c r="AL303" s="85"/>
      <c r="AM303" s="85"/>
      <c r="AN303" s="85"/>
      <c r="AO303" s="85"/>
      <c r="AP303" s="85"/>
      <c r="AQ303" s="85"/>
    </row>
    <row r="304">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row>
    <row r="305">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85"/>
      <c r="AC305" s="85"/>
      <c r="AD305" s="85"/>
      <c r="AE305" s="85"/>
      <c r="AF305" s="85"/>
      <c r="AG305" s="85"/>
      <c r="AH305" s="85"/>
      <c r="AI305" s="85"/>
      <c r="AJ305" s="85"/>
      <c r="AK305" s="85"/>
      <c r="AL305" s="85"/>
      <c r="AM305" s="85"/>
      <c r="AN305" s="85"/>
      <c r="AO305" s="85"/>
      <c r="AP305" s="85"/>
      <c r="AQ305" s="85"/>
    </row>
    <row r="306">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row>
    <row r="307">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c r="AB307" s="85"/>
      <c r="AC307" s="85"/>
      <c r="AD307" s="85"/>
      <c r="AE307" s="85"/>
      <c r="AF307" s="85"/>
      <c r="AG307" s="85"/>
      <c r="AH307" s="85"/>
      <c r="AI307" s="85"/>
      <c r="AJ307" s="85"/>
      <c r="AK307" s="85"/>
      <c r="AL307" s="85"/>
      <c r="AM307" s="85"/>
      <c r="AN307" s="85"/>
      <c r="AO307" s="85"/>
      <c r="AP307" s="85"/>
      <c r="AQ307" s="85"/>
    </row>
    <row r="308">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row>
    <row r="309">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c r="AB309" s="85"/>
      <c r="AC309" s="85"/>
      <c r="AD309" s="85"/>
      <c r="AE309" s="85"/>
      <c r="AF309" s="85"/>
      <c r="AG309" s="85"/>
      <c r="AH309" s="85"/>
      <c r="AI309" s="85"/>
      <c r="AJ309" s="85"/>
      <c r="AK309" s="85"/>
      <c r="AL309" s="85"/>
      <c r="AM309" s="85"/>
      <c r="AN309" s="85"/>
      <c r="AO309" s="85"/>
      <c r="AP309" s="85"/>
      <c r="AQ309" s="85"/>
    </row>
    <row r="310">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row>
    <row r="31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c r="AB311" s="85"/>
      <c r="AC311" s="85"/>
      <c r="AD311" s="85"/>
      <c r="AE311" s="85"/>
      <c r="AF311" s="85"/>
      <c r="AG311" s="85"/>
      <c r="AH311" s="85"/>
      <c r="AI311" s="85"/>
      <c r="AJ311" s="85"/>
      <c r="AK311" s="85"/>
      <c r="AL311" s="85"/>
      <c r="AM311" s="85"/>
      <c r="AN311" s="85"/>
      <c r="AO311" s="85"/>
      <c r="AP311" s="85"/>
      <c r="AQ311" s="85"/>
    </row>
    <row r="312">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row>
    <row r="313">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c r="AB313" s="85"/>
      <c r="AC313" s="85"/>
      <c r="AD313" s="85"/>
      <c r="AE313" s="85"/>
      <c r="AF313" s="85"/>
      <c r="AG313" s="85"/>
      <c r="AH313" s="85"/>
      <c r="AI313" s="85"/>
      <c r="AJ313" s="85"/>
      <c r="AK313" s="85"/>
      <c r="AL313" s="85"/>
      <c r="AM313" s="85"/>
      <c r="AN313" s="85"/>
      <c r="AO313" s="85"/>
      <c r="AP313" s="85"/>
      <c r="AQ313" s="85"/>
    </row>
    <row r="314">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row>
    <row r="315">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c r="AB315" s="85"/>
      <c r="AC315" s="85"/>
      <c r="AD315" s="85"/>
      <c r="AE315" s="85"/>
      <c r="AF315" s="85"/>
      <c r="AG315" s="85"/>
      <c r="AH315" s="85"/>
      <c r="AI315" s="85"/>
      <c r="AJ315" s="85"/>
      <c r="AK315" s="85"/>
      <c r="AL315" s="85"/>
      <c r="AM315" s="85"/>
      <c r="AN315" s="85"/>
      <c r="AO315" s="85"/>
      <c r="AP315" s="85"/>
      <c r="AQ315" s="85"/>
    </row>
    <row r="316">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row>
    <row r="317">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c r="AB317" s="85"/>
      <c r="AC317" s="85"/>
      <c r="AD317" s="85"/>
      <c r="AE317" s="85"/>
      <c r="AF317" s="85"/>
      <c r="AG317" s="85"/>
      <c r="AH317" s="85"/>
      <c r="AI317" s="85"/>
      <c r="AJ317" s="85"/>
      <c r="AK317" s="85"/>
      <c r="AL317" s="85"/>
      <c r="AM317" s="85"/>
      <c r="AN317" s="85"/>
      <c r="AO317" s="85"/>
      <c r="AP317" s="85"/>
      <c r="AQ317" s="85"/>
    </row>
    <row r="318">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row>
    <row r="319">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c r="AB319" s="85"/>
      <c r="AC319" s="85"/>
      <c r="AD319" s="85"/>
      <c r="AE319" s="85"/>
      <c r="AF319" s="85"/>
      <c r="AG319" s="85"/>
      <c r="AH319" s="85"/>
      <c r="AI319" s="85"/>
      <c r="AJ319" s="85"/>
      <c r="AK319" s="85"/>
      <c r="AL319" s="85"/>
      <c r="AM319" s="85"/>
      <c r="AN319" s="85"/>
      <c r="AO319" s="85"/>
      <c r="AP319" s="85"/>
      <c r="AQ319" s="85"/>
    </row>
    <row r="320">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row>
    <row r="32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c r="AB321" s="85"/>
      <c r="AC321" s="85"/>
      <c r="AD321" s="85"/>
      <c r="AE321" s="85"/>
      <c r="AF321" s="85"/>
      <c r="AG321" s="85"/>
      <c r="AH321" s="85"/>
      <c r="AI321" s="85"/>
      <c r="AJ321" s="85"/>
      <c r="AK321" s="85"/>
      <c r="AL321" s="85"/>
      <c r="AM321" s="85"/>
      <c r="AN321" s="85"/>
      <c r="AO321" s="85"/>
      <c r="AP321" s="85"/>
      <c r="AQ321" s="85"/>
    </row>
    <row r="322">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row>
    <row r="323">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c r="AB323" s="85"/>
      <c r="AC323" s="85"/>
      <c r="AD323" s="85"/>
      <c r="AE323" s="85"/>
      <c r="AF323" s="85"/>
      <c r="AG323" s="85"/>
      <c r="AH323" s="85"/>
      <c r="AI323" s="85"/>
      <c r="AJ323" s="85"/>
      <c r="AK323" s="85"/>
      <c r="AL323" s="85"/>
      <c r="AM323" s="85"/>
      <c r="AN323" s="85"/>
      <c r="AO323" s="85"/>
      <c r="AP323" s="85"/>
      <c r="AQ323" s="85"/>
    </row>
    <row r="324">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row>
    <row r="325">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c r="AB325" s="85"/>
      <c r="AC325" s="85"/>
      <c r="AD325" s="85"/>
      <c r="AE325" s="85"/>
      <c r="AF325" s="85"/>
      <c r="AG325" s="85"/>
      <c r="AH325" s="85"/>
      <c r="AI325" s="85"/>
      <c r="AJ325" s="85"/>
      <c r="AK325" s="85"/>
      <c r="AL325" s="85"/>
      <c r="AM325" s="85"/>
      <c r="AN325" s="85"/>
      <c r="AO325" s="85"/>
      <c r="AP325" s="85"/>
      <c r="AQ325" s="85"/>
    </row>
    <row r="326">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row>
    <row r="327">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c r="AB327" s="85"/>
      <c r="AC327" s="85"/>
      <c r="AD327" s="85"/>
      <c r="AE327" s="85"/>
      <c r="AF327" s="85"/>
      <c r="AG327" s="85"/>
      <c r="AH327" s="85"/>
      <c r="AI327" s="85"/>
      <c r="AJ327" s="85"/>
      <c r="AK327" s="85"/>
      <c r="AL327" s="85"/>
      <c r="AM327" s="85"/>
      <c r="AN327" s="85"/>
      <c r="AO327" s="85"/>
      <c r="AP327" s="85"/>
      <c r="AQ327" s="85"/>
    </row>
    <row r="328">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row>
    <row r="329">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c r="AB329" s="85"/>
      <c r="AC329" s="85"/>
      <c r="AD329" s="85"/>
      <c r="AE329" s="85"/>
      <c r="AF329" s="85"/>
      <c r="AG329" s="85"/>
      <c r="AH329" s="85"/>
      <c r="AI329" s="85"/>
      <c r="AJ329" s="85"/>
      <c r="AK329" s="85"/>
      <c r="AL329" s="85"/>
      <c r="AM329" s="85"/>
      <c r="AN329" s="85"/>
      <c r="AO329" s="85"/>
      <c r="AP329" s="85"/>
      <c r="AQ329" s="85"/>
    </row>
    <row r="330">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row>
    <row r="33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c r="AB331" s="85"/>
      <c r="AC331" s="85"/>
      <c r="AD331" s="85"/>
      <c r="AE331" s="85"/>
      <c r="AF331" s="85"/>
      <c r="AG331" s="85"/>
      <c r="AH331" s="85"/>
      <c r="AI331" s="85"/>
      <c r="AJ331" s="85"/>
      <c r="AK331" s="85"/>
      <c r="AL331" s="85"/>
      <c r="AM331" s="85"/>
      <c r="AN331" s="85"/>
      <c r="AO331" s="85"/>
      <c r="AP331" s="85"/>
      <c r="AQ331" s="85"/>
    </row>
    <row r="332">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row>
    <row r="333">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c r="AB333" s="85"/>
      <c r="AC333" s="85"/>
      <c r="AD333" s="85"/>
      <c r="AE333" s="85"/>
      <c r="AF333" s="85"/>
      <c r="AG333" s="85"/>
      <c r="AH333" s="85"/>
      <c r="AI333" s="85"/>
      <c r="AJ333" s="85"/>
      <c r="AK333" s="85"/>
      <c r="AL333" s="85"/>
      <c r="AM333" s="85"/>
      <c r="AN333" s="85"/>
      <c r="AO333" s="85"/>
      <c r="AP333" s="85"/>
      <c r="AQ333" s="85"/>
    </row>
    <row r="334">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row>
    <row r="335">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c r="AB335" s="85"/>
      <c r="AC335" s="85"/>
      <c r="AD335" s="85"/>
      <c r="AE335" s="85"/>
      <c r="AF335" s="85"/>
      <c r="AG335" s="85"/>
      <c r="AH335" s="85"/>
      <c r="AI335" s="85"/>
      <c r="AJ335" s="85"/>
      <c r="AK335" s="85"/>
      <c r="AL335" s="85"/>
      <c r="AM335" s="85"/>
      <c r="AN335" s="85"/>
      <c r="AO335" s="85"/>
      <c r="AP335" s="85"/>
      <c r="AQ335" s="85"/>
    </row>
    <row r="336">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row>
    <row r="337">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c r="AB337" s="85"/>
      <c r="AC337" s="85"/>
      <c r="AD337" s="85"/>
      <c r="AE337" s="85"/>
      <c r="AF337" s="85"/>
      <c r="AG337" s="85"/>
      <c r="AH337" s="85"/>
      <c r="AI337" s="85"/>
      <c r="AJ337" s="85"/>
      <c r="AK337" s="85"/>
      <c r="AL337" s="85"/>
      <c r="AM337" s="85"/>
      <c r="AN337" s="85"/>
      <c r="AO337" s="85"/>
      <c r="AP337" s="85"/>
      <c r="AQ337" s="85"/>
    </row>
    <row r="338">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row>
    <row r="339">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c r="AB339" s="85"/>
      <c r="AC339" s="85"/>
      <c r="AD339" s="85"/>
      <c r="AE339" s="85"/>
      <c r="AF339" s="85"/>
      <c r="AG339" s="85"/>
      <c r="AH339" s="85"/>
      <c r="AI339" s="85"/>
      <c r="AJ339" s="85"/>
      <c r="AK339" s="85"/>
      <c r="AL339" s="85"/>
      <c r="AM339" s="85"/>
      <c r="AN339" s="85"/>
      <c r="AO339" s="85"/>
      <c r="AP339" s="85"/>
      <c r="AQ339" s="85"/>
    </row>
    <row r="340">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row>
    <row r="34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c r="AB341" s="85"/>
      <c r="AC341" s="85"/>
      <c r="AD341" s="85"/>
      <c r="AE341" s="85"/>
      <c r="AF341" s="85"/>
      <c r="AG341" s="85"/>
      <c r="AH341" s="85"/>
      <c r="AI341" s="85"/>
      <c r="AJ341" s="85"/>
      <c r="AK341" s="85"/>
      <c r="AL341" s="85"/>
      <c r="AM341" s="85"/>
      <c r="AN341" s="85"/>
      <c r="AO341" s="85"/>
      <c r="AP341" s="85"/>
      <c r="AQ341" s="85"/>
    </row>
    <row r="342">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row>
    <row r="343">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c r="AB343" s="85"/>
      <c r="AC343" s="85"/>
      <c r="AD343" s="85"/>
      <c r="AE343" s="85"/>
      <c r="AF343" s="85"/>
      <c r="AG343" s="85"/>
      <c r="AH343" s="85"/>
      <c r="AI343" s="85"/>
      <c r="AJ343" s="85"/>
      <c r="AK343" s="85"/>
      <c r="AL343" s="85"/>
      <c r="AM343" s="85"/>
      <c r="AN343" s="85"/>
      <c r="AO343" s="85"/>
      <c r="AP343" s="85"/>
      <c r="AQ343" s="85"/>
    </row>
    <row r="344">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row>
    <row r="345">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c r="AB345" s="85"/>
      <c r="AC345" s="85"/>
      <c r="AD345" s="85"/>
      <c r="AE345" s="85"/>
      <c r="AF345" s="85"/>
      <c r="AG345" s="85"/>
      <c r="AH345" s="85"/>
      <c r="AI345" s="85"/>
      <c r="AJ345" s="85"/>
      <c r="AK345" s="85"/>
      <c r="AL345" s="85"/>
      <c r="AM345" s="85"/>
      <c r="AN345" s="85"/>
      <c r="AO345" s="85"/>
      <c r="AP345" s="85"/>
      <c r="AQ345" s="85"/>
    </row>
    <row r="346">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row>
    <row r="347">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c r="AB347" s="85"/>
      <c r="AC347" s="85"/>
      <c r="AD347" s="85"/>
      <c r="AE347" s="85"/>
      <c r="AF347" s="85"/>
      <c r="AG347" s="85"/>
      <c r="AH347" s="85"/>
      <c r="AI347" s="85"/>
      <c r="AJ347" s="85"/>
      <c r="AK347" s="85"/>
      <c r="AL347" s="85"/>
      <c r="AM347" s="85"/>
      <c r="AN347" s="85"/>
      <c r="AO347" s="85"/>
      <c r="AP347" s="85"/>
      <c r="AQ347" s="85"/>
    </row>
    <row r="348">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row>
    <row r="349">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c r="AB349" s="85"/>
      <c r="AC349" s="85"/>
      <c r="AD349" s="85"/>
      <c r="AE349" s="85"/>
      <c r="AF349" s="85"/>
      <c r="AG349" s="85"/>
      <c r="AH349" s="85"/>
      <c r="AI349" s="85"/>
      <c r="AJ349" s="85"/>
      <c r="AK349" s="85"/>
      <c r="AL349" s="85"/>
      <c r="AM349" s="85"/>
      <c r="AN349" s="85"/>
      <c r="AO349" s="85"/>
      <c r="AP349" s="85"/>
      <c r="AQ349" s="85"/>
    </row>
    <row r="350">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row>
    <row r="35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c r="AB351" s="85"/>
      <c r="AC351" s="85"/>
      <c r="AD351" s="85"/>
      <c r="AE351" s="85"/>
      <c r="AF351" s="85"/>
      <c r="AG351" s="85"/>
      <c r="AH351" s="85"/>
      <c r="AI351" s="85"/>
      <c r="AJ351" s="85"/>
      <c r="AK351" s="85"/>
      <c r="AL351" s="85"/>
      <c r="AM351" s="85"/>
      <c r="AN351" s="85"/>
      <c r="AO351" s="85"/>
      <c r="AP351" s="85"/>
      <c r="AQ351" s="85"/>
    </row>
    <row r="352">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row>
    <row r="353">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c r="AB353" s="85"/>
      <c r="AC353" s="85"/>
      <c r="AD353" s="85"/>
      <c r="AE353" s="85"/>
      <c r="AF353" s="85"/>
      <c r="AG353" s="85"/>
      <c r="AH353" s="85"/>
      <c r="AI353" s="85"/>
      <c r="AJ353" s="85"/>
      <c r="AK353" s="85"/>
      <c r="AL353" s="85"/>
      <c r="AM353" s="85"/>
      <c r="AN353" s="85"/>
      <c r="AO353" s="85"/>
      <c r="AP353" s="85"/>
      <c r="AQ353" s="85"/>
    </row>
    <row r="354">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row>
    <row r="355">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c r="AB355" s="85"/>
      <c r="AC355" s="85"/>
      <c r="AD355" s="85"/>
      <c r="AE355" s="85"/>
      <c r="AF355" s="85"/>
      <c r="AG355" s="85"/>
      <c r="AH355" s="85"/>
      <c r="AI355" s="85"/>
      <c r="AJ355" s="85"/>
      <c r="AK355" s="85"/>
      <c r="AL355" s="85"/>
      <c r="AM355" s="85"/>
      <c r="AN355" s="85"/>
      <c r="AO355" s="85"/>
      <c r="AP355" s="85"/>
      <c r="AQ355" s="85"/>
    </row>
    <row r="356">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row>
    <row r="357">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c r="AB357" s="85"/>
      <c r="AC357" s="85"/>
      <c r="AD357" s="85"/>
      <c r="AE357" s="85"/>
      <c r="AF357" s="85"/>
      <c r="AG357" s="85"/>
      <c r="AH357" s="85"/>
      <c r="AI357" s="85"/>
      <c r="AJ357" s="85"/>
      <c r="AK357" s="85"/>
      <c r="AL357" s="85"/>
      <c r="AM357" s="85"/>
      <c r="AN357" s="85"/>
      <c r="AO357" s="85"/>
      <c r="AP357" s="85"/>
      <c r="AQ357" s="85"/>
    </row>
    <row r="358">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row>
    <row r="359">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c r="AB359" s="85"/>
      <c r="AC359" s="85"/>
      <c r="AD359" s="85"/>
      <c r="AE359" s="85"/>
      <c r="AF359" s="85"/>
      <c r="AG359" s="85"/>
      <c r="AH359" s="85"/>
      <c r="AI359" s="85"/>
      <c r="AJ359" s="85"/>
      <c r="AK359" s="85"/>
      <c r="AL359" s="85"/>
      <c r="AM359" s="85"/>
      <c r="AN359" s="85"/>
      <c r="AO359" s="85"/>
      <c r="AP359" s="85"/>
      <c r="AQ359" s="85"/>
    </row>
    <row r="360">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row>
    <row r="36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c r="AB361" s="85"/>
      <c r="AC361" s="85"/>
      <c r="AD361" s="85"/>
      <c r="AE361" s="85"/>
      <c r="AF361" s="85"/>
      <c r="AG361" s="85"/>
      <c r="AH361" s="85"/>
      <c r="AI361" s="85"/>
      <c r="AJ361" s="85"/>
      <c r="AK361" s="85"/>
      <c r="AL361" s="85"/>
      <c r="AM361" s="85"/>
      <c r="AN361" s="85"/>
      <c r="AO361" s="85"/>
      <c r="AP361" s="85"/>
      <c r="AQ361" s="85"/>
    </row>
    <row r="362">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row>
    <row r="363">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c r="AB363" s="85"/>
      <c r="AC363" s="85"/>
      <c r="AD363" s="85"/>
      <c r="AE363" s="85"/>
      <c r="AF363" s="85"/>
      <c r="AG363" s="85"/>
      <c r="AH363" s="85"/>
      <c r="AI363" s="85"/>
      <c r="AJ363" s="85"/>
      <c r="AK363" s="85"/>
      <c r="AL363" s="85"/>
      <c r="AM363" s="85"/>
      <c r="AN363" s="85"/>
      <c r="AO363" s="85"/>
      <c r="AP363" s="85"/>
      <c r="AQ363" s="85"/>
    </row>
    <row r="364">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row>
    <row r="365">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c r="AB365" s="85"/>
      <c r="AC365" s="85"/>
      <c r="AD365" s="85"/>
      <c r="AE365" s="85"/>
      <c r="AF365" s="85"/>
      <c r="AG365" s="85"/>
      <c r="AH365" s="85"/>
      <c r="AI365" s="85"/>
      <c r="AJ365" s="85"/>
      <c r="AK365" s="85"/>
      <c r="AL365" s="85"/>
      <c r="AM365" s="85"/>
      <c r="AN365" s="85"/>
      <c r="AO365" s="85"/>
      <c r="AP365" s="85"/>
      <c r="AQ365" s="85"/>
    </row>
    <row r="366">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row>
    <row r="367">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c r="AB367" s="85"/>
      <c r="AC367" s="85"/>
      <c r="AD367" s="85"/>
      <c r="AE367" s="85"/>
      <c r="AF367" s="85"/>
      <c r="AG367" s="85"/>
      <c r="AH367" s="85"/>
      <c r="AI367" s="85"/>
      <c r="AJ367" s="85"/>
      <c r="AK367" s="85"/>
      <c r="AL367" s="85"/>
      <c r="AM367" s="85"/>
      <c r="AN367" s="85"/>
      <c r="AO367" s="85"/>
      <c r="AP367" s="85"/>
      <c r="AQ367" s="85"/>
    </row>
    <row r="368">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row>
    <row r="369">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c r="AB369" s="85"/>
      <c r="AC369" s="85"/>
      <c r="AD369" s="85"/>
      <c r="AE369" s="85"/>
      <c r="AF369" s="85"/>
      <c r="AG369" s="85"/>
      <c r="AH369" s="85"/>
      <c r="AI369" s="85"/>
      <c r="AJ369" s="85"/>
      <c r="AK369" s="85"/>
      <c r="AL369" s="85"/>
      <c r="AM369" s="85"/>
      <c r="AN369" s="85"/>
      <c r="AO369" s="85"/>
      <c r="AP369" s="85"/>
      <c r="AQ369" s="85"/>
    </row>
    <row r="370">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row>
    <row r="37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c r="AB371" s="85"/>
      <c r="AC371" s="85"/>
      <c r="AD371" s="85"/>
      <c r="AE371" s="85"/>
      <c r="AF371" s="85"/>
      <c r="AG371" s="85"/>
      <c r="AH371" s="85"/>
      <c r="AI371" s="85"/>
      <c r="AJ371" s="85"/>
      <c r="AK371" s="85"/>
      <c r="AL371" s="85"/>
      <c r="AM371" s="85"/>
      <c r="AN371" s="85"/>
      <c r="AO371" s="85"/>
      <c r="AP371" s="85"/>
      <c r="AQ371" s="85"/>
    </row>
    <row r="372">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row>
    <row r="373">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c r="AB373" s="85"/>
      <c r="AC373" s="85"/>
      <c r="AD373" s="85"/>
      <c r="AE373" s="85"/>
      <c r="AF373" s="85"/>
      <c r="AG373" s="85"/>
      <c r="AH373" s="85"/>
      <c r="AI373" s="85"/>
      <c r="AJ373" s="85"/>
      <c r="AK373" s="85"/>
      <c r="AL373" s="85"/>
      <c r="AM373" s="85"/>
      <c r="AN373" s="85"/>
      <c r="AO373" s="85"/>
      <c r="AP373" s="85"/>
      <c r="AQ373" s="85"/>
    </row>
    <row r="374">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row>
    <row r="375">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c r="AB375" s="85"/>
      <c r="AC375" s="85"/>
      <c r="AD375" s="85"/>
      <c r="AE375" s="85"/>
      <c r="AF375" s="85"/>
      <c r="AG375" s="85"/>
      <c r="AH375" s="85"/>
      <c r="AI375" s="85"/>
      <c r="AJ375" s="85"/>
      <c r="AK375" s="85"/>
      <c r="AL375" s="85"/>
      <c r="AM375" s="85"/>
      <c r="AN375" s="85"/>
      <c r="AO375" s="85"/>
      <c r="AP375" s="85"/>
      <c r="AQ375" s="85"/>
    </row>
    <row r="376">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row>
    <row r="377">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c r="AB377" s="85"/>
      <c r="AC377" s="85"/>
      <c r="AD377" s="85"/>
      <c r="AE377" s="85"/>
      <c r="AF377" s="85"/>
      <c r="AG377" s="85"/>
      <c r="AH377" s="85"/>
      <c r="AI377" s="85"/>
      <c r="AJ377" s="85"/>
      <c r="AK377" s="85"/>
      <c r="AL377" s="85"/>
      <c r="AM377" s="85"/>
      <c r="AN377" s="85"/>
      <c r="AO377" s="85"/>
      <c r="AP377" s="85"/>
      <c r="AQ377" s="85"/>
    </row>
    <row r="378">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row>
    <row r="379">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c r="AB379" s="85"/>
      <c r="AC379" s="85"/>
      <c r="AD379" s="85"/>
      <c r="AE379" s="85"/>
      <c r="AF379" s="85"/>
      <c r="AG379" s="85"/>
      <c r="AH379" s="85"/>
      <c r="AI379" s="85"/>
      <c r="AJ379" s="85"/>
      <c r="AK379" s="85"/>
      <c r="AL379" s="85"/>
      <c r="AM379" s="85"/>
      <c r="AN379" s="85"/>
      <c r="AO379" s="85"/>
      <c r="AP379" s="85"/>
      <c r="AQ379" s="85"/>
    </row>
    <row r="380">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row>
    <row r="38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c r="AB381" s="85"/>
      <c r="AC381" s="85"/>
      <c r="AD381" s="85"/>
      <c r="AE381" s="85"/>
      <c r="AF381" s="85"/>
      <c r="AG381" s="85"/>
      <c r="AH381" s="85"/>
      <c r="AI381" s="85"/>
      <c r="AJ381" s="85"/>
      <c r="AK381" s="85"/>
      <c r="AL381" s="85"/>
      <c r="AM381" s="85"/>
      <c r="AN381" s="85"/>
      <c r="AO381" s="85"/>
      <c r="AP381" s="85"/>
      <c r="AQ381" s="85"/>
    </row>
    <row r="382">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row>
    <row r="383">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c r="AB383" s="85"/>
      <c r="AC383" s="85"/>
      <c r="AD383" s="85"/>
      <c r="AE383" s="85"/>
      <c r="AF383" s="85"/>
      <c r="AG383" s="85"/>
      <c r="AH383" s="85"/>
      <c r="AI383" s="85"/>
      <c r="AJ383" s="85"/>
      <c r="AK383" s="85"/>
      <c r="AL383" s="85"/>
      <c r="AM383" s="85"/>
      <c r="AN383" s="85"/>
      <c r="AO383" s="85"/>
      <c r="AP383" s="85"/>
      <c r="AQ383" s="85"/>
    </row>
    <row r="384">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row>
    <row r="385">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c r="AB385" s="85"/>
      <c r="AC385" s="85"/>
      <c r="AD385" s="85"/>
      <c r="AE385" s="85"/>
      <c r="AF385" s="85"/>
      <c r="AG385" s="85"/>
      <c r="AH385" s="85"/>
      <c r="AI385" s="85"/>
      <c r="AJ385" s="85"/>
      <c r="AK385" s="85"/>
      <c r="AL385" s="85"/>
      <c r="AM385" s="85"/>
      <c r="AN385" s="85"/>
      <c r="AO385" s="85"/>
      <c r="AP385" s="85"/>
      <c r="AQ385" s="85"/>
    </row>
    <row r="386">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row>
    <row r="387">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c r="AB387" s="85"/>
      <c r="AC387" s="85"/>
      <c r="AD387" s="85"/>
      <c r="AE387" s="85"/>
      <c r="AF387" s="85"/>
      <c r="AG387" s="85"/>
      <c r="AH387" s="85"/>
      <c r="AI387" s="85"/>
      <c r="AJ387" s="85"/>
      <c r="AK387" s="85"/>
      <c r="AL387" s="85"/>
      <c r="AM387" s="85"/>
      <c r="AN387" s="85"/>
      <c r="AO387" s="85"/>
      <c r="AP387" s="85"/>
      <c r="AQ387" s="85"/>
    </row>
    <row r="388">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row>
    <row r="389">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c r="AB389" s="85"/>
      <c r="AC389" s="85"/>
      <c r="AD389" s="85"/>
      <c r="AE389" s="85"/>
      <c r="AF389" s="85"/>
      <c r="AG389" s="85"/>
      <c r="AH389" s="85"/>
      <c r="AI389" s="85"/>
      <c r="AJ389" s="85"/>
      <c r="AK389" s="85"/>
      <c r="AL389" s="85"/>
      <c r="AM389" s="85"/>
      <c r="AN389" s="85"/>
      <c r="AO389" s="85"/>
      <c r="AP389" s="85"/>
      <c r="AQ389" s="85"/>
    </row>
    <row r="390">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row>
    <row r="39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c r="AB391" s="85"/>
      <c r="AC391" s="85"/>
      <c r="AD391" s="85"/>
      <c r="AE391" s="85"/>
      <c r="AF391" s="85"/>
      <c r="AG391" s="85"/>
      <c r="AH391" s="85"/>
      <c r="AI391" s="85"/>
      <c r="AJ391" s="85"/>
      <c r="AK391" s="85"/>
      <c r="AL391" s="85"/>
      <c r="AM391" s="85"/>
      <c r="AN391" s="85"/>
      <c r="AO391" s="85"/>
      <c r="AP391" s="85"/>
      <c r="AQ391" s="85"/>
    </row>
    <row r="392">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row>
    <row r="393">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c r="AB393" s="85"/>
      <c r="AC393" s="85"/>
      <c r="AD393" s="85"/>
      <c r="AE393" s="85"/>
      <c r="AF393" s="85"/>
      <c r="AG393" s="85"/>
      <c r="AH393" s="85"/>
      <c r="AI393" s="85"/>
      <c r="AJ393" s="85"/>
      <c r="AK393" s="85"/>
      <c r="AL393" s="85"/>
      <c r="AM393" s="85"/>
      <c r="AN393" s="85"/>
      <c r="AO393" s="85"/>
      <c r="AP393" s="85"/>
      <c r="AQ393" s="85"/>
    </row>
    <row r="394">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row>
    <row r="395">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c r="AB395" s="85"/>
      <c r="AC395" s="85"/>
      <c r="AD395" s="85"/>
      <c r="AE395" s="85"/>
      <c r="AF395" s="85"/>
      <c r="AG395" s="85"/>
      <c r="AH395" s="85"/>
      <c r="AI395" s="85"/>
      <c r="AJ395" s="85"/>
      <c r="AK395" s="85"/>
      <c r="AL395" s="85"/>
      <c r="AM395" s="85"/>
      <c r="AN395" s="85"/>
      <c r="AO395" s="85"/>
      <c r="AP395" s="85"/>
      <c r="AQ395" s="85"/>
    </row>
    <row r="396">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row>
    <row r="397">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c r="AB397" s="85"/>
      <c r="AC397" s="85"/>
      <c r="AD397" s="85"/>
      <c r="AE397" s="85"/>
      <c r="AF397" s="85"/>
      <c r="AG397" s="85"/>
      <c r="AH397" s="85"/>
      <c r="AI397" s="85"/>
      <c r="AJ397" s="85"/>
      <c r="AK397" s="85"/>
      <c r="AL397" s="85"/>
      <c r="AM397" s="85"/>
      <c r="AN397" s="85"/>
      <c r="AO397" s="85"/>
      <c r="AP397" s="85"/>
      <c r="AQ397" s="85"/>
    </row>
    <row r="398">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row>
    <row r="399">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c r="AB399" s="85"/>
      <c r="AC399" s="85"/>
      <c r="AD399" s="85"/>
      <c r="AE399" s="85"/>
      <c r="AF399" s="85"/>
      <c r="AG399" s="85"/>
      <c r="AH399" s="85"/>
      <c r="AI399" s="85"/>
      <c r="AJ399" s="85"/>
      <c r="AK399" s="85"/>
      <c r="AL399" s="85"/>
      <c r="AM399" s="85"/>
      <c r="AN399" s="85"/>
      <c r="AO399" s="85"/>
      <c r="AP399" s="85"/>
      <c r="AQ399" s="85"/>
    </row>
    <row r="400">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row>
    <row r="40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c r="AB401" s="85"/>
      <c r="AC401" s="85"/>
      <c r="AD401" s="85"/>
      <c r="AE401" s="85"/>
      <c r="AF401" s="85"/>
      <c r="AG401" s="85"/>
      <c r="AH401" s="85"/>
      <c r="AI401" s="85"/>
      <c r="AJ401" s="85"/>
      <c r="AK401" s="85"/>
      <c r="AL401" s="85"/>
      <c r="AM401" s="85"/>
      <c r="AN401" s="85"/>
      <c r="AO401" s="85"/>
      <c r="AP401" s="85"/>
      <c r="AQ401" s="85"/>
    </row>
    <row r="402">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row>
    <row r="403">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c r="AB403" s="85"/>
      <c r="AC403" s="85"/>
      <c r="AD403" s="85"/>
      <c r="AE403" s="85"/>
      <c r="AF403" s="85"/>
      <c r="AG403" s="85"/>
      <c r="AH403" s="85"/>
      <c r="AI403" s="85"/>
      <c r="AJ403" s="85"/>
      <c r="AK403" s="85"/>
      <c r="AL403" s="85"/>
      <c r="AM403" s="85"/>
      <c r="AN403" s="85"/>
      <c r="AO403" s="85"/>
      <c r="AP403" s="85"/>
      <c r="AQ403" s="85"/>
    </row>
    <row r="404">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row>
    <row r="405">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c r="AB405" s="85"/>
      <c r="AC405" s="85"/>
      <c r="AD405" s="85"/>
      <c r="AE405" s="85"/>
      <c r="AF405" s="85"/>
      <c r="AG405" s="85"/>
      <c r="AH405" s="85"/>
      <c r="AI405" s="85"/>
      <c r="AJ405" s="85"/>
      <c r="AK405" s="85"/>
      <c r="AL405" s="85"/>
      <c r="AM405" s="85"/>
      <c r="AN405" s="85"/>
      <c r="AO405" s="85"/>
      <c r="AP405" s="85"/>
      <c r="AQ405" s="85"/>
    </row>
    <row r="406">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row>
    <row r="407">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c r="AB407" s="85"/>
      <c r="AC407" s="85"/>
      <c r="AD407" s="85"/>
      <c r="AE407" s="85"/>
      <c r="AF407" s="85"/>
      <c r="AG407" s="85"/>
      <c r="AH407" s="85"/>
      <c r="AI407" s="85"/>
      <c r="AJ407" s="85"/>
      <c r="AK407" s="85"/>
      <c r="AL407" s="85"/>
      <c r="AM407" s="85"/>
      <c r="AN407" s="85"/>
      <c r="AO407" s="85"/>
      <c r="AP407" s="85"/>
      <c r="AQ407" s="85"/>
    </row>
    <row r="408">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row>
    <row r="409">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c r="AB409" s="85"/>
      <c r="AC409" s="85"/>
      <c r="AD409" s="85"/>
      <c r="AE409" s="85"/>
      <c r="AF409" s="85"/>
      <c r="AG409" s="85"/>
      <c r="AH409" s="85"/>
      <c r="AI409" s="85"/>
      <c r="AJ409" s="85"/>
      <c r="AK409" s="85"/>
      <c r="AL409" s="85"/>
      <c r="AM409" s="85"/>
      <c r="AN409" s="85"/>
      <c r="AO409" s="85"/>
      <c r="AP409" s="85"/>
      <c r="AQ409" s="85"/>
    </row>
    <row r="410">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row>
    <row r="41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c r="AB411" s="85"/>
      <c r="AC411" s="85"/>
      <c r="AD411" s="85"/>
      <c r="AE411" s="85"/>
      <c r="AF411" s="85"/>
      <c r="AG411" s="85"/>
      <c r="AH411" s="85"/>
      <c r="AI411" s="85"/>
      <c r="AJ411" s="85"/>
      <c r="AK411" s="85"/>
      <c r="AL411" s="85"/>
      <c r="AM411" s="85"/>
      <c r="AN411" s="85"/>
      <c r="AO411" s="85"/>
      <c r="AP411" s="85"/>
      <c r="AQ411" s="85"/>
    </row>
    <row r="412">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row>
    <row r="413">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c r="AB413" s="85"/>
      <c r="AC413" s="85"/>
      <c r="AD413" s="85"/>
      <c r="AE413" s="85"/>
      <c r="AF413" s="85"/>
      <c r="AG413" s="85"/>
      <c r="AH413" s="85"/>
      <c r="AI413" s="85"/>
      <c r="AJ413" s="85"/>
      <c r="AK413" s="85"/>
      <c r="AL413" s="85"/>
      <c r="AM413" s="85"/>
      <c r="AN413" s="85"/>
      <c r="AO413" s="85"/>
      <c r="AP413" s="85"/>
      <c r="AQ413" s="85"/>
    </row>
    <row r="414">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row>
    <row r="415">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c r="AB415" s="85"/>
      <c r="AC415" s="85"/>
      <c r="AD415" s="85"/>
      <c r="AE415" s="85"/>
      <c r="AF415" s="85"/>
      <c r="AG415" s="85"/>
      <c r="AH415" s="85"/>
      <c r="AI415" s="85"/>
      <c r="AJ415" s="85"/>
      <c r="AK415" s="85"/>
      <c r="AL415" s="85"/>
      <c r="AM415" s="85"/>
      <c r="AN415" s="85"/>
      <c r="AO415" s="85"/>
      <c r="AP415" s="85"/>
      <c r="AQ415" s="85"/>
    </row>
    <row r="416">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row>
    <row r="417">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c r="AB417" s="85"/>
      <c r="AC417" s="85"/>
      <c r="AD417" s="85"/>
      <c r="AE417" s="85"/>
      <c r="AF417" s="85"/>
      <c r="AG417" s="85"/>
      <c r="AH417" s="85"/>
      <c r="AI417" s="85"/>
      <c r="AJ417" s="85"/>
      <c r="AK417" s="85"/>
      <c r="AL417" s="85"/>
      <c r="AM417" s="85"/>
      <c r="AN417" s="85"/>
      <c r="AO417" s="85"/>
      <c r="AP417" s="85"/>
      <c r="AQ417" s="85"/>
    </row>
    <row r="418">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row>
    <row r="419">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c r="AB419" s="85"/>
      <c r="AC419" s="85"/>
      <c r="AD419" s="85"/>
      <c r="AE419" s="85"/>
      <c r="AF419" s="85"/>
      <c r="AG419" s="85"/>
      <c r="AH419" s="85"/>
      <c r="AI419" s="85"/>
      <c r="AJ419" s="85"/>
      <c r="AK419" s="85"/>
      <c r="AL419" s="85"/>
      <c r="AM419" s="85"/>
      <c r="AN419" s="85"/>
      <c r="AO419" s="85"/>
      <c r="AP419" s="85"/>
      <c r="AQ419" s="85"/>
    </row>
    <row r="420">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row>
    <row r="42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c r="AB421" s="85"/>
      <c r="AC421" s="85"/>
      <c r="AD421" s="85"/>
      <c r="AE421" s="85"/>
      <c r="AF421" s="85"/>
      <c r="AG421" s="85"/>
      <c r="AH421" s="85"/>
      <c r="AI421" s="85"/>
      <c r="AJ421" s="85"/>
      <c r="AK421" s="85"/>
      <c r="AL421" s="85"/>
      <c r="AM421" s="85"/>
      <c r="AN421" s="85"/>
      <c r="AO421" s="85"/>
      <c r="AP421" s="85"/>
      <c r="AQ421" s="85"/>
    </row>
    <row r="422">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row>
    <row r="423">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c r="AB423" s="85"/>
      <c r="AC423" s="85"/>
      <c r="AD423" s="85"/>
      <c r="AE423" s="85"/>
      <c r="AF423" s="85"/>
      <c r="AG423" s="85"/>
      <c r="AH423" s="85"/>
      <c r="AI423" s="85"/>
      <c r="AJ423" s="85"/>
      <c r="AK423" s="85"/>
      <c r="AL423" s="85"/>
      <c r="AM423" s="85"/>
      <c r="AN423" s="85"/>
      <c r="AO423" s="85"/>
      <c r="AP423" s="85"/>
      <c r="AQ423" s="85"/>
    </row>
    <row r="424">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row>
    <row r="425">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c r="AB425" s="85"/>
      <c r="AC425" s="85"/>
      <c r="AD425" s="85"/>
      <c r="AE425" s="85"/>
      <c r="AF425" s="85"/>
      <c r="AG425" s="85"/>
      <c r="AH425" s="85"/>
      <c r="AI425" s="85"/>
      <c r="AJ425" s="85"/>
      <c r="AK425" s="85"/>
      <c r="AL425" s="85"/>
      <c r="AM425" s="85"/>
      <c r="AN425" s="85"/>
      <c r="AO425" s="85"/>
      <c r="AP425" s="85"/>
      <c r="AQ425" s="85"/>
    </row>
    <row r="426">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row>
    <row r="427">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c r="AB427" s="85"/>
      <c r="AC427" s="85"/>
      <c r="AD427" s="85"/>
      <c r="AE427" s="85"/>
      <c r="AF427" s="85"/>
      <c r="AG427" s="85"/>
      <c r="AH427" s="85"/>
      <c r="AI427" s="85"/>
      <c r="AJ427" s="85"/>
      <c r="AK427" s="85"/>
      <c r="AL427" s="85"/>
      <c r="AM427" s="85"/>
      <c r="AN427" s="85"/>
      <c r="AO427" s="85"/>
      <c r="AP427" s="85"/>
      <c r="AQ427" s="85"/>
    </row>
    <row r="428">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row>
    <row r="429">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c r="AB429" s="85"/>
      <c r="AC429" s="85"/>
      <c r="AD429" s="85"/>
      <c r="AE429" s="85"/>
      <c r="AF429" s="85"/>
      <c r="AG429" s="85"/>
      <c r="AH429" s="85"/>
      <c r="AI429" s="85"/>
      <c r="AJ429" s="85"/>
      <c r="AK429" s="85"/>
      <c r="AL429" s="85"/>
      <c r="AM429" s="85"/>
      <c r="AN429" s="85"/>
      <c r="AO429" s="85"/>
      <c r="AP429" s="85"/>
      <c r="AQ429" s="85"/>
    </row>
    <row r="430">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row>
    <row r="43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c r="AB431" s="85"/>
      <c r="AC431" s="85"/>
      <c r="AD431" s="85"/>
      <c r="AE431" s="85"/>
      <c r="AF431" s="85"/>
      <c r="AG431" s="85"/>
      <c r="AH431" s="85"/>
      <c r="AI431" s="85"/>
      <c r="AJ431" s="85"/>
      <c r="AK431" s="85"/>
      <c r="AL431" s="85"/>
      <c r="AM431" s="85"/>
      <c r="AN431" s="85"/>
      <c r="AO431" s="85"/>
      <c r="AP431" s="85"/>
      <c r="AQ431" s="85"/>
    </row>
    <row r="432">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row>
    <row r="433">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c r="AB433" s="85"/>
      <c r="AC433" s="85"/>
      <c r="AD433" s="85"/>
      <c r="AE433" s="85"/>
      <c r="AF433" s="85"/>
      <c r="AG433" s="85"/>
      <c r="AH433" s="85"/>
      <c r="AI433" s="85"/>
      <c r="AJ433" s="85"/>
      <c r="AK433" s="85"/>
      <c r="AL433" s="85"/>
      <c r="AM433" s="85"/>
      <c r="AN433" s="85"/>
      <c r="AO433" s="85"/>
      <c r="AP433" s="85"/>
      <c r="AQ433" s="85"/>
    </row>
    <row r="434">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row>
    <row r="435">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c r="AB435" s="85"/>
      <c r="AC435" s="85"/>
      <c r="AD435" s="85"/>
      <c r="AE435" s="85"/>
      <c r="AF435" s="85"/>
      <c r="AG435" s="85"/>
      <c r="AH435" s="85"/>
      <c r="AI435" s="85"/>
      <c r="AJ435" s="85"/>
      <c r="AK435" s="85"/>
      <c r="AL435" s="85"/>
      <c r="AM435" s="85"/>
      <c r="AN435" s="85"/>
      <c r="AO435" s="85"/>
      <c r="AP435" s="85"/>
      <c r="AQ435" s="85"/>
    </row>
    <row r="436">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row>
    <row r="437">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c r="AB437" s="85"/>
      <c r="AC437" s="85"/>
      <c r="AD437" s="85"/>
      <c r="AE437" s="85"/>
      <c r="AF437" s="85"/>
      <c r="AG437" s="85"/>
      <c r="AH437" s="85"/>
      <c r="AI437" s="85"/>
      <c r="AJ437" s="85"/>
      <c r="AK437" s="85"/>
      <c r="AL437" s="85"/>
      <c r="AM437" s="85"/>
      <c r="AN437" s="85"/>
      <c r="AO437" s="85"/>
      <c r="AP437" s="85"/>
      <c r="AQ437" s="85"/>
    </row>
    <row r="438">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row>
    <row r="439">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c r="AB439" s="85"/>
      <c r="AC439" s="85"/>
      <c r="AD439" s="85"/>
      <c r="AE439" s="85"/>
      <c r="AF439" s="85"/>
      <c r="AG439" s="85"/>
      <c r="AH439" s="85"/>
      <c r="AI439" s="85"/>
      <c r="AJ439" s="85"/>
      <c r="AK439" s="85"/>
      <c r="AL439" s="85"/>
      <c r="AM439" s="85"/>
      <c r="AN439" s="85"/>
      <c r="AO439" s="85"/>
      <c r="AP439" s="85"/>
      <c r="AQ439" s="85"/>
    </row>
    <row r="440">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row>
    <row r="44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c r="AB441" s="85"/>
      <c r="AC441" s="85"/>
      <c r="AD441" s="85"/>
      <c r="AE441" s="85"/>
      <c r="AF441" s="85"/>
      <c r="AG441" s="85"/>
      <c r="AH441" s="85"/>
      <c r="AI441" s="85"/>
      <c r="AJ441" s="85"/>
      <c r="AK441" s="85"/>
      <c r="AL441" s="85"/>
      <c r="AM441" s="85"/>
      <c r="AN441" s="85"/>
      <c r="AO441" s="85"/>
      <c r="AP441" s="85"/>
      <c r="AQ441" s="85"/>
    </row>
    <row r="442">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row>
    <row r="443">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c r="AB443" s="85"/>
      <c r="AC443" s="85"/>
      <c r="AD443" s="85"/>
      <c r="AE443" s="85"/>
      <c r="AF443" s="85"/>
      <c r="AG443" s="85"/>
      <c r="AH443" s="85"/>
      <c r="AI443" s="85"/>
      <c r="AJ443" s="85"/>
      <c r="AK443" s="85"/>
      <c r="AL443" s="85"/>
      <c r="AM443" s="85"/>
      <c r="AN443" s="85"/>
      <c r="AO443" s="85"/>
      <c r="AP443" s="85"/>
      <c r="AQ443" s="85"/>
    </row>
    <row r="444">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row>
    <row r="445">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c r="AB445" s="85"/>
      <c r="AC445" s="85"/>
      <c r="AD445" s="85"/>
      <c r="AE445" s="85"/>
      <c r="AF445" s="85"/>
      <c r="AG445" s="85"/>
      <c r="AH445" s="85"/>
      <c r="AI445" s="85"/>
      <c r="AJ445" s="85"/>
      <c r="AK445" s="85"/>
      <c r="AL445" s="85"/>
      <c r="AM445" s="85"/>
      <c r="AN445" s="85"/>
      <c r="AO445" s="85"/>
      <c r="AP445" s="85"/>
      <c r="AQ445" s="85"/>
    </row>
    <row r="446">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row>
    <row r="447">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c r="AB447" s="85"/>
      <c r="AC447" s="85"/>
      <c r="AD447" s="85"/>
      <c r="AE447" s="85"/>
      <c r="AF447" s="85"/>
      <c r="AG447" s="85"/>
      <c r="AH447" s="85"/>
      <c r="AI447" s="85"/>
      <c r="AJ447" s="85"/>
      <c r="AK447" s="85"/>
      <c r="AL447" s="85"/>
      <c r="AM447" s="85"/>
      <c r="AN447" s="85"/>
      <c r="AO447" s="85"/>
      <c r="AP447" s="85"/>
      <c r="AQ447" s="85"/>
    </row>
    <row r="448">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row>
    <row r="449">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c r="AB449" s="85"/>
      <c r="AC449" s="85"/>
      <c r="AD449" s="85"/>
      <c r="AE449" s="85"/>
      <c r="AF449" s="85"/>
      <c r="AG449" s="85"/>
      <c r="AH449" s="85"/>
      <c r="AI449" s="85"/>
      <c r="AJ449" s="85"/>
      <c r="AK449" s="85"/>
      <c r="AL449" s="85"/>
      <c r="AM449" s="85"/>
      <c r="AN449" s="85"/>
      <c r="AO449" s="85"/>
      <c r="AP449" s="85"/>
      <c r="AQ449" s="85"/>
    </row>
    <row r="450">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row>
    <row r="45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c r="AB451" s="85"/>
      <c r="AC451" s="85"/>
      <c r="AD451" s="85"/>
      <c r="AE451" s="85"/>
      <c r="AF451" s="85"/>
      <c r="AG451" s="85"/>
      <c r="AH451" s="85"/>
      <c r="AI451" s="85"/>
      <c r="AJ451" s="85"/>
      <c r="AK451" s="85"/>
      <c r="AL451" s="85"/>
      <c r="AM451" s="85"/>
      <c r="AN451" s="85"/>
      <c r="AO451" s="85"/>
      <c r="AP451" s="85"/>
      <c r="AQ451" s="85"/>
    </row>
    <row r="452">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row>
    <row r="453">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c r="AB453" s="85"/>
      <c r="AC453" s="85"/>
      <c r="AD453" s="85"/>
      <c r="AE453" s="85"/>
      <c r="AF453" s="85"/>
      <c r="AG453" s="85"/>
      <c r="AH453" s="85"/>
      <c r="AI453" s="85"/>
      <c r="AJ453" s="85"/>
      <c r="AK453" s="85"/>
      <c r="AL453" s="85"/>
      <c r="AM453" s="85"/>
      <c r="AN453" s="85"/>
      <c r="AO453" s="85"/>
      <c r="AP453" s="85"/>
      <c r="AQ453" s="85"/>
    </row>
    <row r="454">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row>
    <row r="455">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c r="AB455" s="85"/>
      <c r="AC455" s="85"/>
      <c r="AD455" s="85"/>
      <c r="AE455" s="85"/>
      <c r="AF455" s="85"/>
      <c r="AG455" s="85"/>
      <c r="AH455" s="85"/>
      <c r="AI455" s="85"/>
      <c r="AJ455" s="85"/>
      <c r="AK455" s="85"/>
      <c r="AL455" s="85"/>
      <c r="AM455" s="85"/>
      <c r="AN455" s="85"/>
      <c r="AO455" s="85"/>
      <c r="AP455" s="85"/>
      <c r="AQ455" s="85"/>
    </row>
    <row r="456">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row>
    <row r="457">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c r="AB457" s="85"/>
      <c r="AC457" s="85"/>
      <c r="AD457" s="85"/>
      <c r="AE457" s="85"/>
      <c r="AF457" s="85"/>
      <c r="AG457" s="85"/>
      <c r="AH457" s="85"/>
      <c r="AI457" s="85"/>
      <c r="AJ457" s="85"/>
      <c r="AK457" s="85"/>
      <c r="AL457" s="85"/>
      <c r="AM457" s="85"/>
      <c r="AN457" s="85"/>
      <c r="AO457" s="85"/>
      <c r="AP457" s="85"/>
      <c r="AQ457" s="85"/>
    </row>
    <row r="458">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row>
    <row r="459">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c r="AB459" s="85"/>
      <c r="AC459" s="85"/>
      <c r="AD459" s="85"/>
      <c r="AE459" s="85"/>
      <c r="AF459" s="85"/>
      <c r="AG459" s="85"/>
      <c r="AH459" s="85"/>
      <c r="AI459" s="85"/>
      <c r="AJ459" s="85"/>
      <c r="AK459" s="85"/>
      <c r="AL459" s="85"/>
      <c r="AM459" s="85"/>
      <c r="AN459" s="85"/>
      <c r="AO459" s="85"/>
      <c r="AP459" s="85"/>
      <c r="AQ459" s="85"/>
    </row>
    <row r="460">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row>
    <row r="46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c r="AB461" s="85"/>
      <c r="AC461" s="85"/>
      <c r="AD461" s="85"/>
      <c r="AE461" s="85"/>
      <c r="AF461" s="85"/>
      <c r="AG461" s="85"/>
      <c r="AH461" s="85"/>
      <c r="AI461" s="85"/>
      <c r="AJ461" s="85"/>
      <c r="AK461" s="85"/>
      <c r="AL461" s="85"/>
      <c r="AM461" s="85"/>
      <c r="AN461" s="85"/>
      <c r="AO461" s="85"/>
      <c r="AP461" s="85"/>
      <c r="AQ461" s="85"/>
    </row>
    <row r="462">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row>
    <row r="463">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c r="AB463" s="85"/>
      <c r="AC463" s="85"/>
      <c r="AD463" s="85"/>
      <c r="AE463" s="85"/>
      <c r="AF463" s="85"/>
      <c r="AG463" s="85"/>
      <c r="AH463" s="85"/>
      <c r="AI463" s="85"/>
      <c r="AJ463" s="85"/>
      <c r="AK463" s="85"/>
      <c r="AL463" s="85"/>
      <c r="AM463" s="85"/>
      <c r="AN463" s="85"/>
      <c r="AO463" s="85"/>
      <c r="AP463" s="85"/>
      <c r="AQ463" s="85"/>
    </row>
    <row r="464">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row>
    <row r="465">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c r="AB465" s="85"/>
      <c r="AC465" s="85"/>
      <c r="AD465" s="85"/>
      <c r="AE465" s="85"/>
      <c r="AF465" s="85"/>
      <c r="AG465" s="85"/>
      <c r="AH465" s="85"/>
      <c r="AI465" s="85"/>
      <c r="AJ465" s="85"/>
      <c r="AK465" s="85"/>
      <c r="AL465" s="85"/>
      <c r="AM465" s="85"/>
      <c r="AN465" s="85"/>
      <c r="AO465" s="85"/>
      <c r="AP465" s="85"/>
      <c r="AQ465" s="85"/>
    </row>
    <row r="466">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row>
    <row r="467">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c r="AB467" s="85"/>
      <c r="AC467" s="85"/>
      <c r="AD467" s="85"/>
      <c r="AE467" s="85"/>
      <c r="AF467" s="85"/>
      <c r="AG467" s="85"/>
      <c r="AH467" s="85"/>
      <c r="AI467" s="85"/>
      <c r="AJ467" s="85"/>
      <c r="AK467" s="85"/>
      <c r="AL467" s="85"/>
      <c r="AM467" s="85"/>
      <c r="AN467" s="85"/>
      <c r="AO467" s="85"/>
      <c r="AP467" s="85"/>
      <c r="AQ467" s="85"/>
    </row>
    <row r="468">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row>
    <row r="469">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c r="AB469" s="85"/>
      <c r="AC469" s="85"/>
      <c r="AD469" s="85"/>
      <c r="AE469" s="85"/>
      <c r="AF469" s="85"/>
      <c r="AG469" s="85"/>
      <c r="AH469" s="85"/>
      <c r="AI469" s="85"/>
      <c r="AJ469" s="85"/>
      <c r="AK469" s="85"/>
      <c r="AL469" s="85"/>
      <c r="AM469" s="85"/>
      <c r="AN469" s="85"/>
      <c r="AO469" s="85"/>
      <c r="AP469" s="85"/>
      <c r="AQ469" s="85"/>
    </row>
    <row r="470">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row>
    <row r="47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c r="AB471" s="85"/>
      <c r="AC471" s="85"/>
      <c r="AD471" s="85"/>
      <c r="AE471" s="85"/>
      <c r="AF471" s="85"/>
      <c r="AG471" s="85"/>
      <c r="AH471" s="85"/>
      <c r="AI471" s="85"/>
      <c r="AJ471" s="85"/>
      <c r="AK471" s="85"/>
      <c r="AL471" s="85"/>
      <c r="AM471" s="85"/>
      <c r="AN471" s="85"/>
      <c r="AO471" s="85"/>
      <c r="AP471" s="85"/>
      <c r="AQ471" s="85"/>
    </row>
    <row r="472">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row>
    <row r="473">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c r="AB473" s="85"/>
      <c r="AC473" s="85"/>
      <c r="AD473" s="85"/>
      <c r="AE473" s="85"/>
      <c r="AF473" s="85"/>
      <c r="AG473" s="85"/>
      <c r="AH473" s="85"/>
      <c r="AI473" s="85"/>
      <c r="AJ473" s="85"/>
      <c r="AK473" s="85"/>
      <c r="AL473" s="85"/>
      <c r="AM473" s="85"/>
      <c r="AN473" s="85"/>
      <c r="AO473" s="85"/>
      <c r="AP473" s="85"/>
      <c r="AQ473" s="85"/>
    </row>
    <row r="474">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row>
    <row r="475">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c r="AB475" s="85"/>
      <c r="AC475" s="85"/>
      <c r="AD475" s="85"/>
      <c r="AE475" s="85"/>
      <c r="AF475" s="85"/>
      <c r="AG475" s="85"/>
      <c r="AH475" s="85"/>
      <c r="AI475" s="85"/>
      <c r="AJ475" s="85"/>
      <c r="AK475" s="85"/>
      <c r="AL475" s="85"/>
      <c r="AM475" s="85"/>
      <c r="AN475" s="85"/>
      <c r="AO475" s="85"/>
      <c r="AP475" s="85"/>
      <c r="AQ475" s="85"/>
    </row>
    <row r="476">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row>
    <row r="477">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c r="AB477" s="85"/>
      <c r="AC477" s="85"/>
      <c r="AD477" s="85"/>
      <c r="AE477" s="85"/>
      <c r="AF477" s="85"/>
      <c r="AG477" s="85"/>
      <c r="AH477" s="85"/>
      <c r="AI477" s="85"/>
      <c r="AJ477" s="85"/>
      <c r="AK477" s="85"/>
      <c r="AL477" s="85"/>
      <c r="AM477" s="85"/>
      <c r="AN477" s="85"/>
      <c r="AO477" s="85"/>
      <c r="AP477" s="85"/>
      <c r="AQ477" s="85"/>
    </row>
    <row r="478">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row>
    <row r="479">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c r="AB479" s="85"/>
      <c r="AC479" s="85"/>
      <c r="AD479" s="85"/>
      <c r="AE479" s="85"/>
      <c r="AF479" s="85"/>
      <c r="AG479" s="85"/>
      <c r="AH479" s="85"/>
      <c r="AI479" s="85"/>
      <c r="AJ479" s="85"/>
      <c r="AK479" s="85"/>
      <c r="AL479" s="85"/>
      <c r="AM479" s="85"/>
      <c r="AN479" s="85"/>
      <c r="AO479" s="85"/>
      <c r="AP479" s="85"/>
      <c r="AQ479" s="85"/>
    </row>
    <row r="480">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row>
    <row r="48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c r="AB481" s="85"/>
      <c r="AC481" s="85"/>
      <c r="AD481" s="85"/>
      <c r="AE481" s="85"/>
      <c r="AF481" s="85"/>
      <c r="AG481" s="85"/>
      <c r="AH481" s="85"/>
      <c r="AI481" s="85"/>
      <c r="AJ481" s="85"/>
      <c r="AK481" s="85"/>
      <c r="AL481" s="85"/>
      <c r="AM481" s="85"/>
      <c r="AN481" s="85"/>
      <c r="AO481" s="85"/>
      <c r="AP481" s="85"/>
      <c r="AQ481" s="85"/>
    </row>
    <row r="482">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row>
    <row r="483">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c r="AB483" s="85"/>
      <c r="AC483" s="85"/>
      <c r="AD483" s="85"/>
      <c r="AE483" s="85"/>
      <c r="AF483" s="85"/>
      <c r="AG483" s="85"/>
      <c r="AH483" s="85"/>
      <c r="AI483" s="85"/>
      <c r="AJ483" s="85"/>
      <c r="AK483" s="85"/>
      <c r="AL483" s="85"/>
      <c r="AM483" s="85"/>
      <c r="AN483" s="85"/>
      <c r="AO483" s="85"/>
      <c r="AP483" s="85"/>
      <c r="AQ483" s="85"/>
    </row>
    <row r="484">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row>
    <row r="485">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c r="AB485" s="85"/>
      <c r="AC485" s="85"/>
      <c r="AD485" s="85"/>
      <c r="AE485" s="85"/>
      <c r="AF485" s="85"/>
      <c r="AG485" s="85"/>
      <c r="AH485" s="85"/>
      <c r="AI485" s="85"/>
      <c r="AJ485" s="85"/>
      <c r="AK485" s="85"/>
      <c r="AL485" s="85"/>
      <c r="AM485" s="85"/>
      <c r="AN485" s="85"/>
      <c r="AO485" s="85"/>
      <c r="AP485" s="85"/>
      <c r="AQ485" s="85"/>
    </row>
    <row r="486">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row>
    <row r="487">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c r="AB487" s="85"/>
      <c r="AC487" s="85"/>
      <c r="AD487" s="85"/>
      <c r="AE487" s="85"/>
      <c r="AF487" s="85"/>
      <c r="AG487" s="85"/>
      <c r="AH487" s="85"/>
      <c r="AI487" s="85"/>
      <c r="AJ487" s="85"/>
      <c r="AK487" s="85"/>
      <c r="AL487" s="85"/>
      <c r="AM487" s="85"/>
      <c r="AN487" s="85"/>
      <c r="AO487" s="85"/>
      <c r="AP487" s="85"/>
      <c r="AQ487" s="85"/>
    </row>
    <row r="488">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row>
    <row r="489">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c r="AB489" s="85"/>
      <c r="AC489" s="85"/>
      <c r="AD489" s="85"/>
      <c r="AE489" s="85"/>
      <c r="AF489" s="85"/>
      <c r="AG489" s="85"/>
      <c r="AH489" s="85"/>
      <c r="AI489" s="85"/>
      <c r="AJ489" s="85"/>
      <c r="AK489" s="85"/>
      <c r="AL489" s="85"/>
      <c r="AM489" s="85"/>
      <c r="AN489" s="85"/>
      <c r="AO489" s="85"/>
      <c r="AP489" s="85"/>
      <c r="AQ489" s="85"/>
    </row>
    <row r="490">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row>
    <row r="49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c r="AB491" s="85"/>
      <c r="AC491" s="85"/>
      <c r="AD491" s="85"/>
      <c r="AE491" s="85"/>
      <c r="AF491" s="85"/>
      <c r="AG491" s="85"/>
      <c r="AH491" s="85"/>
      <c r="AI491" s="85"/>
      <c r="AJ491" s="85"/>
      <c r="AK491" s="85"/>
      <c r="AL491" s="85"/>
      <c r="AM491" s="85"/>
      <c r="AN491" s="85"/>
      <c r="AO491" s="85"/>
      <c r="AP491" s="85"/>
      <c r="AQ491" s="85"/>
    </row>
    <row r="492">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row>
    <row r="493">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c r="AB493" s="85"/>
      <c r="AC493" s="85"/>
      <c r="AD493" s="85"/>
      <c r="AE493" s="85"/>
      <c r="AF493" s="85"/>
      <c r="AG493" s="85"/>
      <c r="AH493" s="85"/>
      <c r="AI493" s="85"/>
      <c r="AJ493" s="85"/>
      <c r="AK493" s="85"/>
      <c r="AL493" s="85"/>
      <c r="AM493" s="85"/>
      <c r="AN493" s="85"/>
      <c r="AO493" s="85"/>
      <c r="AP493" s="85"/>
      <c r="AQ493" s="85"/>
    </row>
    <row r="494">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row>
    <row r="495">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c r="AB495" s="85"/>
      <c r="AC495" s="85"/>
      <c r="AD495" s="85"/>
      <c r="AE495" s="85"/>
      <c r="AF495" s="85"/>
      <c r="AG495" s="85"/>
      <c r="AH495" s="85"/>
      <c r="AI495" s="85"/>
      <c r="AJ495" s="85"/>
      <c r="AK495" s="85"/>
      <c r="AL495" s="85"/>
      <c r="AM495" s="85"/>
      <c r="AN495" s="85"/>
      <c r="AO495" s="85"/>
      <c r="AP495" s="85"/>
      <c r="AQ495" s="85"/>
    </row>
    <row r="496">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row>
    <row r="497">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c r="AB497" s="85"/>
      <c r="AC497" s="85"/>
      <c r="AD497" s="85"/>
      <c r="AE497" s="85"/>
      <c r="AF497" s="85"/>
      <c r="AG497" s="85"/>
      <c r="AH497" s="85"/>
      <c r="AI497" s="85"/>
      <c r="AJ497" s="85"/>
      <c r="AK497" s="85"/>
      <c r="AL497" s="85"/>
      <c r="AM497" s="85"/>
      <c r="AN497" s="85"/>
      <c r="AO497" s="85"/>
      <c r="AP497" s="85"/>
      <c r="AQ497" s="85"/>
    </row>
    <row r="498">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row>
    <row r="499">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c r="AB499" s="85"/>
      <c r="AC499" s="85"/>
      <c r="AD499" s="85"/>
      <c r="AE499" s="85"/>
      <c r="AF499" s="85"/>
      <c r="AG499" s="85"/>
      <c r="AH499" s="85"/>
      <c r="AI499" s="85"/>
      <c r="AJ499" s="85"/>
      <c r="AK499" s="85"/>
      <c r="AL499" s="85"/>
      <c r="AM499" s="85"/>
      <c r="AN499" s="85"/>
      <c r="AO499" s="85"/>
      <c r="AP499" s="85"/>
      <c r="AQ499" s="85"/>
    </row>
    <row r="500">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row>
    <row r="50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c r="AB501" s="85"/>
      <c r="AC501" s="85"/>
      <c r="AD501" s="85"/>
      <c r="AE501" s="85"/>
      <c r="AF501" s="85"/>
      <c r="AG501" s="85"/>
      <c r="AH501" s="85"/>
      <c r="AI501" s="85"/>
      <c r="AJ501" s="85"/>
      <c r="AK501" s="85"/>
      <c r="AL501" s="85"/>
      <c r="AM501" s="85"/>
      <c r="AN501" s="85"/>
      <c r="AO501" s="85"/>
      <c r="AP501" s="85"/>
      <c r="AQ501" s="85"/>
    </row>
    <row r="502">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row>
    <row r="503">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c r="AB503" s="85"/>
      <c r="AC503" s="85"/>
      <c r="AD503" s="85"/>
      <c r="AE503" s="85"/>
      <c r="AF503" s="85"/>
      <c r="AG503" s="85"/>
      <c r="AH503" s="85"/>
      <c r="AI503" s="85"/>
      <c r="AJ503" s="85"/>
      <c r="AK503" s="85"/>
      <c r="AL503" s="85"/>
      <c r="AM503" s="85"/>
      <c r="AN503" s="85"/>
      <c r="AO503" s="85"/>
      <c r="AP503" s="85"/>
      <c r="AQ503" s="85"/>
    </row>
    <row r="504">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row>
    <row r="505">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c r="AB505" s="85"/>
      <c r="AC505" s="85"/>
      <c r="AD505" s="85"/>
      <c r="AE505" s="85"/>
      <c r="AF505" s="85"/>
      <c r="AG505" s="85"/>
      <c r="AH505" s="85"/>
      <c r="AI505" s="85"/>
      <c r="AJ505" s="85"/>
      <c r="AK505" s="85"/>
      <c r="AL505" s="85"/>
      <c r="AM505" s="85"/>
      <c r="AN505" s="85"/>
      <c r="AO505" s="85"/>
      <c r="AP505" s="85"/>
      <c r="AQ505" s="85"/>
    </row>
    <row r="506">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row>
    <row r="507">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c r="AB507" s="85"/>
      <c r="AC507" s="85"/>
      <c r="AD507" s="85"/>
      <c r="AE507" s="85"/>
      <c r="AF507" s="85"/>
      <c r="AG507" s="85"/>
      <c r="AH507" s="85"/>
      <c r="AI507" s="85"/>
      <c r="AJ507" s="85"/>
      <c r="AK507" s="85"/>
      <c r="AL507" s="85"/>
      <c r="AM507" s="85"/>
      <c r="AN507" s="85"/>
      <c r="AO507" s="85"/>
      <c r="AP507" s="85"/>
      <c r="AQ507" s="85"/>
    </row>
    <row r="508">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row>
    <row r="509">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c r="AB509" s="85"/>
      <c r="AC509" s="85"/>
      <c r="AD509" s="85"/>
      <c r="AE509" s="85"/>
      <c r="AF509" s="85"/>
      <c r="AG509" s="85"/>
      <c r="AH509" s="85"/>
      <c r="AI509" s="85"/>
      <c r="AJ509" s="85"/>
      <c r="AK509" s="85"/>
      <c r="AL509" s="85"/>
      <c r="AM509" s="85"/>
      <c r="AN509" s="85"/>
      <c r="AO509" s="85"/>
      <c r="AP509" s="85"/>
      <c r="AQ509" s="85"/>
    </row>
    <row r="510">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row>
    <row r="51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c r="AB511" s="85"/>
      <c r="AC511" s="85"/>
      <c r="AD511" s="85"/>
      <c r="AE511" s="85"/>
      <c r="AF511" s="85"/>
      <c r="AG511" s="85"/>
      <c r="AH511" s="85"/>
      <c r="AI511" s="85"/>
      <c r="AJ511" s="85"/>
      <c r="AK511" s="85"/>
      <c r="AL511" s="85"/>
      <c r="AM511" s="85"/>
      <c r="AN511" s="85"/>
      <c r="AO511" s="85"/>
      <c r="AP511" s="85"/>
      <c r="AQ511" s="85"/>
    </row>
    <row r="512">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row>
    <row r="513">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c r="AB513" s="85"/>
      <c r="AC513" s="85"/>
      <c r="AD513" s="85"/>
      <c r="AE513" s="85"/>
      <c r="AF513" s="85"/>
      <c r="AG513" s="85"/>
      <c r="AH513" s="85"/>
      <c r="AI513" s="85"/>
      <c r="AJ513" s="85"/>
      <c r="AK513" s="85"/>
      <c r="AL513" s="85"/>
      <c r="AM513" s="85"/>
      <c r="AN513" s="85"/>
      <c r="AO513" s="85"/>
      <c r="AP513" s="85"/>
      <c r="AQ513" s="85"/>
    </row>
    <row r="514">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row>
    <row r="515">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c r="AB515" s="85"/>
      <c r="AC515" s="85"/>
      <c r="AD515" s="85"/>
      <c r="AE515" s="85"/>
      <c r="AF515" s="85"/>
      <c r="AG515" s="85"/>
      <c r="AH515" s="85"/>
      <c r="AI515" s="85"/>
      <c r="AJ515" s="85"/>
      <c r="AK515" s="85"/>
      <c r="AL515" s="85"/>
      <c r="AM515" s="85"/>
      <c r="AN515" s="85"/>
      <c r="AO515" s="85"/>
      <c r="AP515" s="85"/>
      <c r="AQ515" s="85"/>
    </row>
    <row r="516">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row>
    <row r="517">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c r="AB517" s="85"/>
      <c r="AC517" s="85"/>
      <c r="AD517" s="85"/>
      <c r="AE517" s="85"/>
      <c r="AF517" s="85"/>
      <c r="AG517" s="85"/>
      <c r="AH517" s="85"/>
      <c r="AI517" s="85"/>
      <c r="AJ517" s="85"/>
      <c r="AK517" s="85"/>
      <c r="AL517" s="85"/>
      <c r="AM517" s="85"/>
      <c r="AN517" s="85"/>
      <c r="AO517" s="85"/>
      <c r="AP517" s="85"/>
      <c r="AQ517" s="85"/>
    </row>
    <row r="518">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row>
    <row r="519">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c r="AB519" s="85"/>
      <c r="AC519" s="85"/>
      <c r="AD519" s="85"/>
      <c r="AE519" s="85"/>
      <c r="AF519" s="85"/>
      <c r="AG519" s="85"/>
      <c r="AH519" s="85"/>
      <c r="AI519" s="85"/>
      <c r="AJ519" s="85"/>
      <c r="AK519" s="85"/>
      <c r="AL519" s="85"/>
      <c r="AM519" s="85"/>
      <c r="AN519" s="85"/>
      <c r="AO519" s="85"/>
      <c r="AP519" s="85"/>
      <c r="AQ519" s="85"/>
    </row>
    <row r="520">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row>
    <row r="52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c r="AB521" s="85"/>
      <c r="AC521" s="85"/>
      <c r="AD521" s="85"/>
      <c r="AE521" s="85"/>
      <c r="AF521" s="85"/>
      <c r="AG521" s="85"/>
      <c r="AH521" s="85"/>
      <c r="AI521" s="85"/>
      <c r="AJ521" s="85"/>
      <c r="AK521" s="85"/>
      <c r="AL521" s="85"/>
      <c r="AM521" s="85"/>
      <c r="AN521" s="85"/>
      <c r="AO521" s="85"/>
      <c r="AP521" s="85"/>
      <c r="AQ521" s="85"/>
    </row>
    <row r="522">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row>
    <row r="523">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c r="AB523" s="85"/>
      <c r="AC523" s="85"/>
      <c r="AD523" s="85"/>
      <c r="AE523" s="85"/>
      <c r="AF523" s="85"/>
      <c r="AG523" s="85"/>
      <c r="AH523" s="85"/>
      <c r="AI523" s="85"/>
      <c r="AJ523" s="85"/>
      <c r="AK523" s="85"/>
      <c r="AL523" s="85"/>
      <c r="AM523" s="85"/>
      <c r="AN523" s="85"/>
      <c r="AO523" s="85"/>
      <c r="AP523" s="85"/>
      <c r="AQ523" s="85"/>
    </row>
    <row r="524">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row>
    <row r="525">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c r="AB525" s="85"/>
      <c r="AC525" s="85"/>
      <c r="AD525" s="85"/>
      <c r="AE525" s="85"/>
      <c r="AF525" s="85"/>
      <c r="AG525" s="85"/>
      <c r="AH525" s="85"/>
      <c r="AI525" s="85"/>
      <c r="AJ525" s="85"/>
      <c r="AK525" s="85"/>
      <c r="AL525" s="85"/>
      <c r="AM525" s="85"/>
      <c r="AN525" s="85"/>
      <c r="AO525" s="85"/>
      <c r="AP525" s="85"/>
      <c r="AQ525" s="85"/>
    </row>
    <row r="526">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row>
    <row r="527">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c r="AB527" s="85"/>
      <c r="AC527" s="85"/>
      <c r="AD527" s="85"/>
      <c r="AE527" s="85"/>
      <c r="AF527" s="85"/>
      <c r="AG527" s="85"/>
      <c r="AH527" s="85"/>
      <c r="AI527" s="85"/>
      <c r="AJ527" s="85"/>
      <c r="AK527" s="85"/>
      <c r="AL527" s="85"/>
      <c r="AM527" s="85"/>
      <c r="AN527" s="85"/>
      <c r="AO527" s="85"/>
      <c r="AP527" s="85"/>
      <c r="AQ527" s="85"/>
    </row>
    <row r="528">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row>
    <row r="529">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c r="AB529" s="85"/>
      <c r="AC529" s="85"/>
      <c r="AD529" s="85"/>
      <c r="AE529" s="85"/>
      <c r="AF529" s="85"/>
      <c r="AG529" s="85"/>
      <c r="AH529" s="85"/>
      <c r="AI529" s="85"/>
      <c r="AJ529" s="85"/>
      <c r="AK529" s="85"/>
      <c r="AL529" s="85"/>
      <c r="AM529" s="85"/>
      <c r="AN529" s="85"/>
      <c r="AO529" s="85"/>
      <c r="AP529" s="85"/>
      <c r="AQ529" s="85"/>
    </row>
    <row r="530">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row>
    <row r="53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c r="AB531" s="85"/>
      <c r="AC531" s="85"/>
      <c r="AD531" s="85"/>
      <c r="AE531" s="85"/>
      <c r="AF531" s="85"/>
      <c r="AG531" s="85"/>
      <c r="AH531" s="85"/>
      <c r="AI531" s="85"/>
      <c r="AJ531" s="85"/>
      <c r="AK531" s="85"/>
      <c r="AL531" s="85"/>
      <c r="AM531" s="85"/>
      <c r="AN531" s="85"/>
      <c r="AO531" s="85"/>
      <c r="AP531" s="85"/>
      <c r="AQ531" s="85"/>
    </row>
    <row r="532">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row>
    <row r="533">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c r="AB533" s="85"/>
      <c r="AC533" s="85"/>
      <c r="AD533" s="85"/>
      <c r="AE533" s="85"/>
      <c r="AF533" s="85"/>
      <c r="AG533" s="85"/>
      <c r="AH533" s="85"/>
      <c r="AI533" s="85"/>
      <c r="AJ533" s="85"/>
      <c r="AK533" s="85"/>
      <c r="AL533" s="85"/>
      <c r="AM533" s="85"/>
      <c r="AN533" s="85"/>
      <c r="AO533" s="85"/>
      <c r="AP533" s="85"/>
      <c r="AQ533" s="85"/>
    </row>
    <row r="534">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row>
    <row r="535">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c r="AB535" s="85"/>
      <c r="AC535" s="85"/>
      <c r="AD535" s="85"/>
      <c r="AE535" s="85"/>
      <c r="AF535" s="85"/>
      <c r="AG535" s="85"/>
      <c r="AH535" s="85"/>
      <c r="AI535" s="85"/>
      <c r="AJ535" s="85"/>
      <c r="AK535" s="85"/>
      <c r="AL535" s="85"/>
      <c r="AM535" s="85"/>
      <c r="AN535" s="85"/>
      <c r="AO535" s="85"/>
      <c r="AP535" s="85"/>
      <c r="AQ535" s="85"/>
    </row>
    <row r="536">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row>
    <row r="537">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c r="AB537" s="85"/>
      <c r="AC537" s="85"/>
      <c r="AD537" s="85"/>
      <c r="AE537" s="85"/>
      <c r="AF537" s="85"/>
      <c r="AG537" s="85"/>
      <c r="AH537" s="85"/>
      <c r="AI537" s="85"/>
      <c r="AJ537" s="85"/>
      <c r="AK537" s="85"/>
      <c r="AL537" s="85"/>
      <c r="AM537" s="85"/>
      <c r="AN537" s="85"/>
      <c r="AO537" s="85"/>
      <c r="AP537" s="85"/>
      <c r="AQ537" s="85"/>
    </row>
    <row r="538">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row>
    <row r="539">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c r="AB539" s="85"/>
      <c r="AC539" s="85"/>
      <c r="AD539" s="85"/>
      <c r="AE539" s="85"/>
      <c r="AF539" s="85"/>
      <c r="AG539" s="85"/>
      <c r="AH539" s="85"/>
      <c r="AI539" s="85"/>
      <c r="AJ539" s="85"/>
      <c r="AK539" s="85"/>
      <c r="AL539" s="85"/>
      <c r="AM539" s="85"/>
      <c r="AN539" s="85"/>
      <c r="AO539" s="85"/>
      <c r="AP539" s="85"/>
      <c r="AQ539" s="85"/>
    </row>
    <row r="540">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row>
    <row r="54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c r="AB541" s="85"/>
      <c r="AC541" s="85"/>
      <c r="AD541" s="85"/>
      <c r="AE541" s="85"/>
      <c r="AF541" s="85"/>
      <c r="AG541" s="85"/>
      <c r="AH541" s="85"/>
      <c r="AI541" s="85"/>
      <c r="AJ541" s="85"/>
      <c r="AK541" s="85"/>
      <c r="AL541" s="85"/>
      <c r="AM541" s="85"/>
      <c r="AN541" s="85"/>
      <c r="AO541" s="85"/>
      <c r="AP541" s="85"/>
      <c r="AQ541" s="85"/>
    </row>
    <row r="542">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row>
    <row r="543">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c r="AB543" s="85"/>
      <c r="AC543" s="85"/>
      <c r="AD543" s="85"/>
      <c r="AE543" s="85"/>
      <c r="AF543" s="85"/>
      <c r="AG543" s="85"/>
      <c r="AH543" s="85"/>
      <c r="AI543" s="85"/>
      <c r="AJ543" s="85"/>
      <c r="AK543" s="85"/>
      <c r="AL543" s="85"/>
      <c r="AM543" s="85"/>
      <c r="AN543" s="85"/>
      <c r="AO543" s="85"/>
      <c r="AP543" s="85"/>
      <c r="AQ543" s="85"/>
    </row>
    <row r="544">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row>
    <row r="545">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c r="AB545" s="85"/>
      <c r="AC545" s="85"/>
      <c r="AD545" s="85"/>
      <c r="AE545" s="85"/>
      <c r="AF545" s="85"/>
      <c r="AG545" s="85"/>
      <c r="AH545" s="85"/>
      <c r="AI545" s="85"/>
      <c r="AJ545" s="85"/>
      <c r="AK545" s="85"/>
      <c r="AL545" s="85"/>
      <c r="AM545" s="85"/>
      <c r="AN545" s="85"/>
      <c r="AO545" s="85"/>
      <c r="AP545" s="85"/>
      <c r="AQ545" s="85"/>
    </row>
    <row r="546">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row>
    <row r="547">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c r="AB547" s="85"/>
      <c r="AC547" s="85"/>
      <c r="AD547" s="85"/>
      <c r="AE547" s="85"/>
      <c r="AF547" s="85"/>
      <c r="AG547" s="85"/>
      <c r="AH547" s="85"/>
      <c r="AI547" s="85"/>
      <c r="AJ547" s="85"/>
      <c r="AK547" s="85"/>
      <c r="AL547" s="85"/>
      <c r="AM547" s="85"/>
      <c r="AN547" s="85"/>
      <c r="AO547" s="85"/>
      <c r="AP547" s="85"/>
      <c r="AQ547" s="85"/>
    </row>
    <row r="548">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row>
    <row r="549">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c r="AB549" s="85"/>
      <c r="AC549" s="85"/>
      <c r="AD549" s="85"/>
      <c r="AE549" s="85"/>
      <c r="AF549" s="85"/>
      <c r="AG549" s="85"/>
      <c r="AH549" s="85"/>
      <c r="AI549" s="85"/>
      <c r="AJ549" s="85"/>
      <c r="AK549" s="85"/>
      <c r="AL549" s="85"/>
      <c r="AM549" s="85"/>
      <c r="AN549" s="85"/>
      <c r="AO549" s="85"/>
      <c r="AP549" s="85"/>
      <c r="AQ549" s="85"/>
    </row>
    <row r="550">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row>
    <row r="55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c r="AB551" s="85"/>
      <c r="AC551" s="85"/>
      <c r="AD551" s="85"/>
      <c r="AE551" s="85"/>
      <c r="AF551" s="85"/>
      <c r="AG551" s="85"/>
      <c r="AH551" s="85"/>
      <c r="AI551" s="85"/>
      <c r="AJ551" s="85"/>
      <c r="AK551" s="85"/>
      <c r="AL551" s="85"/>
      <c r="AM551" s="85"/>
      <c r="AN551" s="85"/>
      <c r="AO551" s="85"/>
      <c r="AP551" s="85"/>
      <c r="AQ551" s="85"/>
    </row>
    <row r="552">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row>
    <row r="553">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c r="AB553" s="85"/>
      <c r="AC553" s="85"/>
      <c r="AD553" s="85"/>
      <c r="AE553" s="85"/>
      <c r="AF553" s="85"/>
      <c r="AG553" s="85"/>
      <c r="AH553" s="85"/>
      <c r="AI553" s="85"/>
      <c r="AJ553" s="85"/>
      <c r="AK553" s="85"/>
      <c r="AL553" s="85"/>
      <c r="AM553" s="85"/>
      <c r="AN553" s="85"/>
      <c r="AO553" s="85"/>
      <c r="AP553" s="85"/>
      <c r="AQ553" s="85"/>
    </row>
    <row r="554">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row>
    <row r="555">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c r="AB555" s="85"/>
      <c r="AC555" s="85"/>
      <c r="AD555" s="85"/>
      <c r="AE555" s="85"/>
      <c r="AF555" s="85"/>
      <c r="AG555" s="85"/>
      <c r="AH555" s="85"/>
      <c r="AI555" s="85"/>
      <c r="AJ555" s="85"/>
      <c r="AK555" s="85"/>
      <c r="AL555" s="85"/>
      <c r="AM555" s="85"/>
      <c r="AN555" s="85"/>
      <c r="AO555" s="85"/>
      <c r="AP555" s="85"/>
      <c r="AQ555" s="85"/>
    </row>
    <row r="556">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row>
    <row r="557">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c r="AB557" s="85"/>
      <c r="AC557" s="85"/>
      <c r="AD557" s="85"/>
      <c r="AE557" s="85"/>
      <c r="AF557" s="85"/>
      <c r="AG557" s="85"/>
      <c r="AH557" s="85"/>
      <c r="AI557" s="85"/>
      <c r="AJ557" s="85"/>
      <c r="AK557" s="85"/>
      <c r="AL557" s="85"/>
      <c r="AM557" s="85"/>
      <c r="AN557" s="85"/>
      <c r="AO557" s="85"/>
      <c r="AP557" s="85"/>
      <c r="AQ557" s="85"/>
    </row>
    <row r="558">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row>
    <row r="559">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c r="AB559" s="85"/>
      <c r="AC559" s="85"/>
      <c r="AD559" s="85"/>
      <c r="AE559" s="85"/>
      <c r="AF559" s="85"/>
      <c r="AG559" s="85"/>
      <c r="AH559" s="85"/>
      <c r="AI559" s="85"/>
      <c r="AJ559" s="85"/>
      <c r="AK559" s="85"/>
      <c r="AL559" s="85"/>
      <c r="AM559" s="85"/>
      <c r="AN559" s="85"/>
      <c r="AO559" s="85"/>
      <c r="AP559" s="85"/>
      <c r="AQ559" s="85"/>
    </row>
    <row r="560">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row>
    <row r="56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c r="AB561" s="85"/>
      <c r="AC561" s="85"/>
      <c r="AD561" s="85"/>
      <c r="AE561" s="85"/>
      <c r="AF561" s="85"/>
      <c r="AG561" s="85"/>
      <c r="AH561" s="85"/>
      <c r="AI561" s="85"/>
      <c r="AJ561" s="85"/>
      <c r="AK561" s="85"/>
      <c r="AL561" s="85"/>
      <c r="AM561" s="85"/>
      <c r="AN561" s="85"/>
      <c r="AO561" s="85"/>
      <c r="AP561" s="85"/>
      <c r="AQ561" s="85"/>
    </row>
    <row r="562">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row>
    <row r="563">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c r="AB563" s="85"/>
      <c r="AC563" s="85"/>
      <c r="AD563" s="85"/>
      <c r="AE563" s="85"/>
      <c r="AF563" s="85"/>
      <c r="AG563" s="85"/>
      <c r="AH563" s="85"/>
      <c r="AI563" s="85"/>
      <c r="AJ563" s="85"/>
      <c r="AK563" s="85"/>
      <c r="AL563" s="85"/>
      <c r="AM563" s="85"/>
      <c r="AN563" s="85"/>
      <c r="AO563" s="85"/>
      <c r="AP563" s="85"/>
      <c r="AQ563" s="85"/>
    </row>
    <row r="564">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row>
    <row r="565">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c r="AB565" s="85"/>
      <c r="AC565" s="85"/>
      <c r="AD565" s="85"/>
      <c r="AE565" s="85"/>
      <c r="AF565" s="85"/>
      <c r="AG565" s="85"/>
      <c r="AH565" s="85"/>
      <c r="AI565" s="85"/>
      <c r="AJ565" s="85"/>
      <c r="AK565" s="85"/>
      <c r="AL565" s="85"/>
      <c r="AM565" s="85"/>
      <c r="AN565" s="85"/>
      <c r="AO565" s="85"/>
      <c r="AP565" s="85"/>
      <c r="AQ565" s="85"/>
    </row>
    <row r="566">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row>
    <row r="567">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c r="AB567" s="85"/>
      <c r="AC567" s="85"/>
      <c r="AD567" s="85"/>
      <c r="AE567" s="85"/>
      <c r="AF567" s="85"/>
      <c r="AG567" s="85"/>
      <c r="AH567" s="85"/>
      <c r="AI567" s="85"/>
      <c r="AJ567" s="85"/>
      <c r="AK567" s="85"/>
      <c r="AL567" s="85"/>
      <c r="AM567" s="85"/>
      <c r="AN567" s="85"/>
      <c r="AO567" s="85"/>
      <c r="AP567" s="85"/>
      <c r="AQ567" s="85"/>
    </row>
    <row r="568">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row>
    <row r="569">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c r="AB569" s="85"/>
      <c r="AC569" s="85"/>
      <c r="AD569" s="85"/>
      <c r="AE569" s="85"/>
      <c r="AF569" s="85"/>
      <c r="AG569" s="85"/>
      <c r="AH569" s="85"/>
      <c r="AI569" s="85"/>
      <c r="AJ569" s="85"/>
      <c r="AK569" s="85"/>
      <c r="AL569" s="85"/>
      <c r="AM569" s="85"/>
      <c r="AN569" s="85"/>
      <c r="AO569" s="85"/>
      <c r="AP569" s="85"/>
      <c r="AQ569" s="85"/>
    </row>
    <row r="570">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row>
    <row r="57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c r="AB571" s="85"/>
      <c r="AC571" s="85"/>
      <c r="AD571" s="85"/>
      <c r="AE571" s="85"/>
      <c r="AF571" s="85"/>
      <c r="AG571" s="85"/>
      <c r="AH571" s="85"/>
      <c r="AI571" s="85"/>
      <c r="AJ571" s="85"/>
      <c r="AK571" s="85"/>
      <c r="AL571" s="85"/>
      <c r="AM571" s="85"/>
      <c r="AN571" s="85"/>
      <c r="AO571" s="85"/>
      <c r="AP571" s="85"/>
      <c r="AQ571" s="85"/>
    </row>
    <row r="572">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row>
    <row r="573">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c r="AB573" s="85"/>
      <c r="AC573" s="85"/>
      <c r="AD573" s="85"/>
      <c r="AE573" s="85"/>
      <c r="AF573" s="85"/>
      <c r="AG573" s="85"/>
      <c r="AH573" s="85"/>
      <c r="AI573" s="85"/>
      <c r="AJ573" s="85"/>
      <c r="AK573" s="85"/>
      <c r="AL573" s="85"/>
      <c r="AM573" s="85"/>
      <c r="AN573" s="85"/>
      <c r="AO573" s="85"/>
      <c r="AP573" s="85"/>
      <c r="AQ573" s="85"/>
    </row>
    <row r="574">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row>
    <row r="575">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c r="AB575" s="85"/>
      <c r="AC575" s="85"/>
      <c r="AD575" s="85"/>
      <c r="AE575" s="85"/>
      <c r="AF575" s="85"/>
      <c r="AG575" s="85"/>
      <c r="AH575" s="85"/>
      <c r="AI575" s="85"/>
      <c r="AJ575" s="85"/>
      <c r="AK575" s="85"/>
      <c r="AL575" s="85"/>
      <c r="AM575" s="85"/>
      <c r="AN575" s="85"/>
      <c r="AO575" s="85"/>
      <c r="AP575" s="85"/>
      <c r="AQ575" s="85"/>
    </row>
    <row r="576">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row>
    <row r="577">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c r="AB577" s="85"/>
      <c r="AC577" s="85"/>
      <c r="AD577" s="85"/>
      <c r="AE577" s="85"/>
      <c r="AF577" s="85"/>
      <c r="AG577" s="85"/>
      <c r="AH577" s="85"/>
      <c r="AI577" s="85"/>
      <c r="AJ577" s="85"/>
      <c r="AK577" s="85"/>
      <c r="AL577" s="85"/>
      <c r="AM577" s="85"/>
      <c r="AN577" s="85"/>
      <c r="AO577" s="85"/>
      <c r="AP577" s="85"/>
      <c r="AQ577" s="85"/>
    </row>
    <row r="578">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row>
    <row r="579">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c r="AB579" s="85"/>
      <c r="AC579" s="85"/>
      <c r="AD579" s="85"/>
      <c r="AE579" s="85"/>
      <c r="AF579" s="85"/>
      <c r="AG579" s="85"/>
      <c r="AH579" s="85"/>
      <c r="AI579" s="85"/>
      <c r="AJ579" s="85"/>
      <c r="AK579" s="85"/>
      <c r="AL579" s="85"/>
      <c r="AM579" s="85"/>
      <c r="AN579" s="85"/>
      <c r="AO579" s="85"/>
      <c r="AP579" s="85"/>
      <c r="AQ579" s="85"/>
    </row>
    <row r="580">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c r="AA580" s="83"/>
      <c r="AB580" s="83"/>
      <c r="AC580" s="83"/>
      <c r="AD580" s="83"/>
      <c r="AE580" s="83"/>
      <c r="AF580" s="83"/>
      <c r="AG580" s="83"/>
      <c r="AH580" s="83"/>
      <c r="AI580" s="83"/>
      <c r="AJ580" s="83"/>
      <c r="AK580" s="83"/>
      <c r="AL580" s="83"/>
      <c r="AM580" s="83"/>
      <c r="AN580" s="83"/>
      <c r="AO580" s="83"/>
      <c r="AP580" s="83"/>
      <c r="AQ580" s="83"/>
    </row>
    <row r="58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c r="AB581" s="85"/>
      <c r="AC581" s="85"/>
      <c r="AD581" s="85"/>
      <c r="AE581" s="85"/>
      <c r="AF581" s="85"/>
      <c r="AG581" s="85"/>
      <c r="AH581" s="85"/>
      <c r="AI581" s="85"/>
      <c r="AJ581" s="85"/>
      <c r="AK581" s="85"/>
      <c r="AL581" s="85"/>
      <c r="AM581" s="85"/>
      <c r="AN581" s="85"/>
      <c r="AO581" s="85"/>
      <c r="AP581" s="85"/>
      <c r="AQ581" s="85"/>
    </row>
    <row r="582">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row>
    <row r="583">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c r="AB583" s="85"/>
      <c r="AC583" s="85"/>
      <c r="AD583" s="85"/>
      <c r="AE583" s="85"/>
      <c r="AF583" s="85"/>
      <c r="AG583" s="85"/>
      <c r="AH583" s="85"/>
      <c r="AI583" s="85"/>
      <c r="AJ583" s="85"/>
      <c r="AK583" s="85"/>
      <c r="AL583" s="85"/>
      <c r="AM583" s="85"/>
      <c r="AN583" s="85"/>
      <c r="AO583" s="85"/>
      <c r="AP583" s="85"/>
      <c r="AQ583" s="85"/>
    </row>
    <row r="584">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c r="AA584" s="83"/>
      <c r="AB584" s="83"/>
      <c r="AC584" s="83"/>
      <c r="AD584" s="83"/>
      <c r="AE584" s="83"/>
      <c r="AF584" s="83"/>
      <c r="AG584" s="83"/>
      <c r="AH584" s="83"/>
      <c r="AI584" s="83"/>
      <c r="AJ584" s="83"/>
      <c r="AK584" s="83"/>
      <c r="AL584" s="83"/>
      <c r="AM584" s="83"/>
      <c r="AN584" s="83"/>
      <c r="AO584" s="83"/>
      <c r="AP584" s="83"/>
      <c r="AQ584" s="83"/>
    </row>
    <row r="585">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c r="AB585" s="85"/>
      <c r="AC585" s="85"/>
      <c r="AD585" s="85"/>
      <c r="AE585" s="85"/>
      <c r="AF585" s="85"/>
      <c r="AG585" s="85"/>
      <c r="AH585" s="85"/>
      <c r="AI585" s="85"/>
      <c r="AJ585" s="85"/>
      <c r="AK585" s="85"/>
      <c r="AL585" s="85"/>
      <c r="AM585" s="85"/>
      <c r="AN585" s="85"/>
      <c r="AO585" s="85"/>
      <c r="AP585" s="85"/>
      <c r="AQ585" s="85"/>
    </row>
    <row r="586">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c r="AA586" s="83"/>
      <c r="AB586" s="83"/>
      <c r="AC586" s="83"/>
      <c r="AD586" s="83"/>
      <c r="AE586" s="83"/>
      <c r="AF586" s="83"/>
      <c r="AG586" s="83"/>
      <c r="AH586" s="83"/>
      <c r="AI586" s="83"/>
      <c r="AJ586" s="83"/>
      <c r="AK586" s="83"/>
      <c r="AL586" s="83"/>
      <c r="AM586" s="83"/>
      <c r="AN586" s="83"/>
      <c r="AO586" s="83"/>
      <c r="AP586" s="83"/>
      <c r="AQ586" s="83"/>
    </row>
    <row r="587">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c r="AB587" s="85"/>
      <c r="AC587" s="85"/>
      <c r="AD587" s="85"/>
      <c r="AE587" s="85"/>
      <c r="AF587" s="85"/>
      <c r="AG587" s="85"/>
      <c r="AH587" s="85"/>
      <c r="AI587" s="85"/>
      <c r="AJ587" s="85"/>
      <c r="AK587" s="85"/>
      <c r="AL587" s="85"/>
      <c r="AM587" s="85"/>
      <c r="AN587" s="85"/>
      <c r="AO587" s="85"/>
      <c r="AP587" s="85"/>
      <c r="AQ587" s="85"/>
    </row>
    <row r="588">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c r="AA588" s="83"/>
      <c r="AB588" s="83"/>
      <c r="AC588" s="83"/>
      <c r="AD588" s="83"/>
      <c r="AE588" s="83"/>
      <c r="AF588" s="83"/>
      <c r="AG588" s="83"/>
      <c r="AH588" s="83"/>
      <c r="AI588" s="83"/>
      <c r="AJ588" s="83"/>
      <c r="AK588" s="83"/>
      <c r="AL588" s="83"/>
      <c r="AM588" s="83"/>
      <c r="AN588" s="83"/>
      <c r="AO588" s="83"/>
      <c r="AP588" s="83"/>
      <c r="AQ588" s="83"/>
    </row>
    <row r="589">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c r="AB589" s="85"/>
      <c r="AC589" s="85"/>
      <c r="AD589" s="85"/>
      <c r="AE589" s="85"/>
      <c r="AF589" s="85"/>
      <c r="AG589" s="85"/>
      <c r="AH589" s="85"/>
      <c r="AI589" s="85"/>
      <c r="AJ589" s="85"/>
      <c r="AK589" s="85"/>
      <c r="AL589" s="85"/>
      <c r="AM589" s="85"/>
      <c r="AN589" s="85"/>
      <c r="AO589" s="85"/>
      <c r="AP589" s="85"/>
      <c r="AQ589" s="85"/>
    </row>
    <row r="590">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c r="AA590" s="83"/>
      <c r="AB590" s="83"/>
      <c r="AC590" s="83"/>
      <c r="AD590" s="83"/>
      <c r="AE590" s="83"/>
      <c r="AF590" s="83"/>
      <c r="AG590" s="83"/>
      <c r="AH590" s="83"/>
      <c r="AI590" s="83"/>
      <c r="AJ590" s="83"/>
      <c r="AK590" s="83"/>
      <c r="AL590" s="83"/>
      <c r="AM590" s="83"/>
      <c r="AN590" s="83"/>
      <c r="AO590" s="83"/>
      <c r="AP590" s="83"/>
      <c r="AQ590" s="83"/>
    </row>
    <row r="59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c r="AB591" s="85"/>
      <c r="AC591" s="85"/>
      <c r="AD591" s="85"/>
      <c r="AE591" s="85"/>
      <c r="AF591" s="85"/>
      <c r="AG591" s="85"/>
      <c r="AH591" s="85"/>
      <c r="AI591" s="85"/>
      <c r="AJ591" s="85"/>
      <c r="AK591" s="85"/>
      <c r="AL591" s="85"/>
      <c r="AM591" s="85"/>
      <c r="AN591" s="85"/>
      <c r="AO591" s="85"/>
      <c r="AP591" s="85"/>
      <c r="AQ591" s="85"/>
    </row>
    <row r="592">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c r="AA592" s="83"/>
      <c r="AB592" s="83"/>
      <c r="AC592" s="83"/>
      <c r="AD592" s="83"/>
      <c r="AE592" s="83"/>
      <c r="AF592" s="83"/>
      <c r="AG592" s="83"/>
      <c r="AH592" s="83"/>
      <c r="AI592" s="83"/>
      <c r="AJ592" s="83"/>
      <c r="AK592" s="83"/>
      <c r="AL592" s="83"/>
      <c r="AM592" s="83"/>
      <c r="AN592" s="83"/>
      <c r="AO592" s="83"/>
      <c r="AP592" s="83"/>
      <c r="AQ592" s="83"/>
    </row>
    <row r="593">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c r="AB593" s="85"/>
      <c r="AC593" s="85"/>
      <c r="AD593" s="85"/>
      <c r="AE593" s="85"/>
      <c r="AF593" s="85"/>
      <c r="AG593" s="85"/>
      <c r="AH593" s="85"/>
      <c r="AI593" s="85"/>
      <c r="AJ593" s="85"/>
      <c r="AK593" s="85"/>
      <c r="AL593" s="85"/>
      <c r="AM593" s="85"/>
      <c r="AN593" s="85"/>
      <c r="AO593" s="85"/>
      <c r="AP593" s="85"/>
      <c r="AQ593" s="85"/>
    </row>
    <row r="594">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c r="AA594" s="83"/>
      <c r="AB594" s="83"/>
      <c r="AC594" s="83"/>
      <c r="AD594" s="83"/>
      <c r="AE594" s="83"/>
      <c r="AF594" s="83"/>
      <c r="AG594" s="83"/>
      <c r="AH594" s="83"/>
      <c r="AI594" s="83"/>
      <c r="AJ594" s="83"/>
      <c r="AK594" s="83"/>
      <c r="AL594" s="83"/>
      <c r="AM594" s="83"/>
      <c r="AN594" s="83"/>
      <c r="AO594" s="83"/>
      <c r="AP594" s="83"/>
      <c r="AQ594" s="83"/>
    </row>
    <row r="595">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c r="AB595" s="85"/>
      <c r="AC595" s="85"/>
      <c r="AD595" s="85"/>
      <c r="AE595" s="85"/>
      <c r="AF595" s="85"/>
      <c r="AG595" s="85"/>
      <c r="AH595" s="85"/>
      <c r="AI595" s="85"/>
      <c r="AJ595" s="85"/>
      <c r="AK595" s="85"/>
      <c r="AL595" s="85"/>
      <c r="AM595" s="85"/>
      <c r="AN595" s="85"/>
      <c r="AO595" s="85"/>
      <c r="AP595" s="85"/>
      <c r="AQ595" s="85"/>
    </row>
    <row r="596">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c r="AP596" s="83"/>
      <c r="AQ596" s="83"/>
    </row>
    <row r="597">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c r="AB597" s="85"/>
      <c r="AC597" s="85"/>
      <c r="AD597" s="85"/>
      <c r="AE597" s="85"/>
      <c r="AF597" s="85"/>
      <c r="AG597" s="85"/>
      <c r="AH597" s="85"/>
      <c r="AI597" s="85"/>
      <c r="AJ597" s="85"/>
      <c r="AK597" s="85"/>
      <c r="AL597" s="85"/>
      <c r="AM597" s="85"/>
      <c r="AN597" s="85"/>
      <c r="AO597" s="85"/>
      <c r="AP597" s="85"/>
      <c r="AQ597" s="85"/>
    </row>
    <row r="598">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c r="AA598" s="83"/>
      <c r="AB598" s="83"/>
      <c r="AC598" s="83"/>
      <c r="AD598" s="83"/>
      <c r="AE598" s="83"/>
      <c r="AF598" s="83"/>
      <c r="AG598" s="83"/>
      <c r="AH598" s="83"/>
      <c r="AI598" s="83"/>
      <c r="AJ598" s="83"/>
      <c r="AK598" s="83"/>
      <c r="AL598" s="83"/>
      <c r="AM598" s="83"/>
      <c r="AN598" s="83"/>
      <c r="AO598" s="83"/>
      <c r="AP598" s="83"/>
      <c r="AQ598" s="83"/>
    </row>
    <row r="599">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c r="AB599" s="85"/>
      <c r="AC599" s="85"/>
      <c r="AD599" s="85"/>
      <c r="AE599" s="85"/>
      <c r="AF599" s="85"/>
      <c r="AG599" s="85"/>
      <c r="AH599" s="85"/>
      <c r="AI599" s="85"/>
      <c r="AJ599" s="85"/>
      <c r="AK599" s="85"/>
      <c r="AL599" s="85"/>
      <c r="AM599" s="85"/>
      <c r="AN599" s="85"/>
      <c r="AO599" s="85"/>
      <c r="AP599" s="85"/>
      <c r="AQ599" s="85"/>
    </row>
    <row r="600">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c r="AA600" s="83"/>
      <c r="AB600" s="83"/>
      <c r="AC600" s="83"/>
      <c r="AD600" s="83"/>
      <c r="AE600" s="83"/>
      <c r="AF600" s="83"/>
      <c r="AG600" s="83"/>
      <c r="AH600" s="83"/>
      <c r="AI600" s="83"/>
      <c r="AJ600" s="83"/>
      <c r="AK600" s="83"/>
      <c r="AL600" s="83"/>
      <c r="AM600" s="83"/>
      <c r="AN600" s="83"/>
      <c r="AO600" s="83"/>
      <c r="AP600" s="83"/>
      <c r="AQ600" s="83"/>
    </row>
    <row r="60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c r="AB601" s="85"/>
      <c r="AC601" s="85"/>
      <c r="AD601" s="85"/>
      <c r="AE601" s="85"/>
      <c r="AF601" s="85"/>
      <c r="AG601" s="85"/>
      <c r="AH601" s="85"/>
      <c r="AI601" s="85"/>
      <c r="AJ601" s="85"/>
      <c r="AK601" s="85"/>
      <c r="AL601" s="85"/>
      <c r="AM601" s="85"/>
      <c r="AN601" s="85"/>
      <c r="AO601" s="85"/>
      <c r="AP601" s="85"/>
      <c r="AQ601" s="85"/>
    </row>
    <row r="602">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c r="AA602" s="83"/>
      <c r="AB602" s="83"/>
      <c r="AC602" s="83"/>
      <c r="AD602" s="83"/>
      <c r="AE602" s="83"/>
      <c r="AF602" s="83"/>
      <c r="AG602" s="83"/>
      <c r="AH602" s="83"/>
      <c r="AI602" s="83"/>
      <c r="AJ602" s="83"/>
      <c r="AK602" s="83"/>
      <c r="AL602" s="83"/>
      <c r="AM602" s="83"/>
      <c r="AN602" s="83"/>
      <c r="AO602" s="83"/>
      <c r="AP602" s="83"/>
      <c r="AQ602" s="83"/>
    </row>
    <row r="603">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c r="AB603" s="85"/>
      <c r="AC603" s="85"/>
      <c r="AD603" s="85"/>
      <c r="AE603" s="85"/>
      <c r="AF603" s="85"/>
      <c r="AG603" s="85"/>
      <c r="AH603" s="85"/>
      <c r="AI603" s="85"/>
      <c r="AJ603" s="85"/>
      <c r="AK603" s="85"/>
      <c r="AL603" s="85"/>
      <c r="AM603" s="85"/>
      <c r="AN603" s="85"/>
      <c r="AO603" s="85"/>
      <c r="AP603" s="85"/>
      <c r="AQ603" s="85"/>
    </row>
    <row r="604">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c r="AA604" s="83"/>
      <c r="AB604" s="83"/>
      <c r="AC604" s="83"/>
      <c r="AD604" s="83"/>
      <c r="AE604" s="83"/>
      <c r="AF604" s="83"/>
      <c r="AG604" s="83"/>
      <c r="AH604" s="83"/>
      <c r="AI604" s="83"/>
      <c r="AJ604" s="83"/>
      <c r="AK604" s="83"/>
      <c r="AL604" s="83"/>
      <c r="AM604" s="83"/>
      <c r="AN604" s="83"/>
      <c r="AO604" s="83"/>
      <c r="AP604" s="83"/>
      <c r="AQ604" s="83"/>
    </row>
    <row r="605">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c r="AB605" s="85"/>
      <c r="AC605" s="85"/>
      <c r="AD605" s="85"/>
      <c r="AE605" s="85"/>
      <c r="AF605" s="85"/>
      <c r="AG605" s="85"/>
      <c r="AH605" s="85"/>
      <c r="AI605" s="85"/>
      <c r="AJ605" s="85"/>
      <c r="AK605" s="85"/>
      <c r="AL605" s="85"/>
      <c r="AM605" s="85"/>
      <c r="AN605" s="85"/>
      <c r="AO605" s="85"/>
      <c r="AP605" s="85"/>
      <c r="AQ605" s="85"/>
    </row>
    <row r="606">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c r="AP606" s="83"/>
      <c r="AQ606" s="83"/>
    </row>
    <row r="607">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c r="AB607" s="85"/>
      <c r="AC607" s="85"/>
      <c r="AD607" s="85"/>
      <c r="AE607" s="85"/>
      <c r="AF607" s="85"/>
      <c r="AG607" s="85"/>
      <c r="AH607" s="85"/>
      <c r="AI607" s="85"/>
      <c r="AJ607" s="85"/>
      <c r="AK607" s="85"/>
      <c r="AL607" s="85"/>
      <c r="AM607" s="85"/>
      <c r="AN607" s="85"/>
      <c r="AO607" s="85"/>
      <c r="AP607" s="85"/>
      <c r="AQ607" s="85"/>
    </row>
    <row r="608">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row>
    <row r="609">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c r="AB609" s="85"/>
      <c r="AC609" s="85"/>
      <c r="AD609" s="85"/>
      <c r="AE609" s="85"/>
      <c r="AF609" s="85"/>
      <c r="AG609" s="85"/>
      <c r="AH609" s="85"/>
      <c r="AI609" s="85"/>
      <c r="AJ609" s="85"/>
      <c r="AK609" s="85"/>
      <c r="AL609" s="85"/>
      <c r="AM609" s="85"/>
      <c r="AN609" s="85"/>
      <c r="AO609" s="85"/>
      <c r="AP609" s="85"/>
      <c r="AQ609" s="85"/>
    </row>
    <row r="610">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row>
    <row r="61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c r="AB611" s="85"/>
      <c r="AC611" s="85"/>
      <c r="AD611" s="85"/>
      <c r="AE611" s="85"/>
      <c r="AF611" s="85"/>
      <c r="AG611" s="85"/>
      <c r="AH611" s="85"/>
      <c r="AI611" s="85"/>
      <c r="AJ611" s="85"/>
      <c r="AK611" s="85"/>
      <c r="AL611" s="85"/>
      <c r="AM611" s="85"/>
      <c r="AN611" s="85"/>
      <c r="AO611" s="85"/>
      <c r="AP611" s="85"/>
      <c r="AQ611" s="85"/>
    </row>
    <row r="612">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c r="AA612" s="83"/>
      <c r="AB612" s="83"/>
      <c r="AC612" s="83"/>
      <c r="AD612" s="83"/>
      <c r="AE612" s="83"/>
      <c r="AF612" s="83"/>
      <c r="AG612" s="83"/>
      <c r="AH612" s="83"/>
      <c r="AI612" s="83"/>
      <c r="AJ612" s="83"/>
      <c r="AK612" s="83"/>
      <c r="AL612" s="83"/>
      <c r="AM612" s="83"/>
      <c r="AN612" s="83"/>
      <c r="AO612" s="83"/>
      <c r="AP612" s="83"/>
      <c r="AQ612" s="83"/>
    </row>
    <row r="613">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c r="AB613" s="85"/>
      <c r="AC613" s="85"/>
      <c r="AD613" s="85"/>
      <c r="AE613" s="85"/>
      <c r="AF613" s="85"/>
      <c r="AG613" s="85"/>
      <c r="AH613" s="85"/>
      <c r="AI613" s="85"/>
      <c r="AJ613" s="85"/>
      <c r="AK613" s="85"/>
      <c r="AL613" s="85"/>
      <c r="AM613" s="85"/>
      <c r="AN613" s="85"/>
      <c r="AO613" s="85"/>
      <c r="AP613" s="85"/>
      <c r="AQ613" s="85"/>
    </row>
    <row r="614">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c r="AA614" s="83"/>
      <c r="AB614" s="83"/>
      <c r="AC614" s="83"/>
      <c r="AD614" s="83"/>
      <c r="AE614" s="83"/>
      <c r="AF614" s="83"/>
      <c r="AG614" s="83"/>
      <c r="AH614" s="83"/>
      <c r="AI614" s="83"/>
      <c r="AJ614" s="83"/>
      <c r="AK614" s="83"/>
      <c r="AL614" s="83"/>
      <c r="AM614" s="83"/>
      <c r="AN614" s="83"/>
      <c r="AO614" s="83"/>
      <c r="AP614" s="83"/>
      <c r="AQ614" s="83"/>
    </row>
    <row r="615">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c r="AB615" s="85"/>
      <c r="AC615" s="85"/>
      <c r="AD615" s="85"/>
      <c r="AE615" s="85"/>
      <c r="AF615" s="85"/>
      <c r="AG615" s="85"/>
      <c r="AH615" s="85"/>
      <c r="AI615" s="85"/>
      <c r="AJ615" s="85"/>
      <c r="AK615" s="85"/>
      <c r="AL615" s="85"/>
      <c r="AM615" s="85"/>
      <c r="AN615" s="85"/>
      <c r="AO615" s="85"/>
      <c r="AP615" s="85"/>
      <c r="AQ615" s="85"/>
    </row>
    <row r="616">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c r="AA616" s="83"/>
      <c r="AB616" s="83"/>
      <c r="AC616" s="83"/>
      <c r="AD616" s="83"/>
      <c r="AE616" s="83"/>
      <c r="AF616" s="83"/>
      <c r="AG616" s="83"/>
      <c r="AH616" s="83"/>
      <c r="AI616" s="83"/>
      <c r="AJ616" s="83"/>
      <c r="AK616" s="83"/>
      <c r="AL616" s="83"/>
      <c r="AM616" s="83"/>
      <c r="AN616" s="83"/>
      <c r="AO616" s="83"/>
      <c r="AP616" s="83"/>
      <c r="AQ616" s="83"/>
    </row>
    <row r="617">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c r="AB617" s="85"/>
      <c r="AC617" s="85"/>
      <c r="AD617" s="85"/>
      <c r="AE617" s="85"/>
      <c r="AF617" s="85"/>
      <c r="AG617" s="85"/>
      <c r="AH617" s="85"/>
      <c r="AI617" s="85"/>
      <c r="AJ617" s="85"/>
      <c r="AK617" s="85"/>
      <c r="AL617" s="85"/>
      <c r="AM617" s="85"/>
      <c r="AN617" s="85"/>
      <c r="AO617" s="85"/>
      <c r="AP617" s="85"/>
      <c r="AQ617" s="85"/>
    </row>
    <row r="618">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c r="AA618" s="83"/>
      <c r="AB618" s="83"/>
      <c r="AC618" s="83"/>
      <c r="AD618" s="83"/>
      <c r="AE618" s="83"/>
      <c r="AF618" s="83"/>
      <c r="AG618" s="83"/>
      <c r="AH618" s="83"/>
      <c r="AI618" s="83"/>
      <c r="AJ618" s="83"/>
      <c r="AK618" s="83"/>
      <c r="AL618" s="83"/>
      <c r="AM618" s="83"/>
      <c r="AN618" s="83"/>
      <c r="AO618" s="83"/>
      <c r="AP618" s="83"/>
      <c r="AQ618" s="83"/>
    </row>
    <row r="619">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c r="AB619" s="85"/>
      <c r="AC619" s="85"/>
      <c r="AD619" s="85"/>
      <c r="AE619" s="85"/>
      <c r="AF619" s="85"/>
      <c r="AG619" s="85"/>
      <c r="AH619" s="85"/>
      <c r="AI619" s="85"/>
      <c r="AJ619" s="85"/>
      <c r="AK619" s="85"/>
      <c r="AL619" s="85"/>
      <c r="AM619" s="85"/>
      <c r="AN619" s="85"/>
      <c r="AO619" s="85"/>
      <c r="AP619" s="85"/>
      <c r="AQ619" s="85"/>
    </row>
    <row r="620">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row>
    <row r="62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c r="AB621" s="85"/>
      <c r="AC621" s="85"/>
      <c r="AD621" s="85"/>
      <c r="AE621" s="85"/>
      <c r="AF621" s="85"/>
      <c r="AG621" s="85"/>
      <c r="AH621" s="85"/>
      <c r="AI621" s="85"/>
      <c r="AJ621" s="85"/>
      <c r="AK621" s="85"/>
      <c r="AL621" s="85"/>
      <c r="AM621" s="85"/>
      <c r="AN621" s="85"/>
      <c r="AO621" s="85"/>
      <c r="AP621" s="85"/>
      <c r="AQ621" s="85"/>
    </row>
    <row r="622">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c r="AA622" s="83"/>
      <c r="AB622" s="83"/>
      <c r="AC622" s="83"/>
      <c r="AD622" s="83"/>
      <c r="AE622" s="83"/>
      <c r="AF622" s="83"/>
      <c r="AG622" s="83"/>
      <c r="AH622" s="83"/>
      <c r="AI622" s="83"/>
      <c r="AJ622" s="83"/>
      <c r="AK622" s="83"/>
      <c r="AL622" s="83"/>
      <c r="AM622" s="83"/>
      <c r="AN622" s="83"/>
      <c r="AO622" s="83"/>
      <c r="AP622" s="83"/>
      <c r="AQ622" s="83"/>
    </row>
    <row r="623">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c r="AB623" s="85"/>
      <c r="AC623" s="85"/>
      <c r="AD623" s="85"/>
      <c r="AE623" s="85"/>
      <c r="AF623" s="85"/>
      <c r="AG623" s="85"/>
      <c r="AH623" s="85"/>
      <c r="AI623" s="85"/>
      <c r="AJ623" s="85"/>
      <c r="AK623" s="85"/>
      <c r="AL623" s="85"/>
      <c r="AM623" s="85"/>
      <c r="AN623" s="85"/>
      <c r="AO623" s="85"/>
      <c r="AP623" s="85"/>
      <c r="AQ623" s="85"/>
    </row>
    <row r="624">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c r="AA624" s="83"/>
      <c r="AB624" s="83"/>
      <c r="AC624" s="83"/>
      <c r="AD624" s="83"/>
      <c r="AE624" s="83"/>
      <c r="AF624" s="83"/>
      <c r="AG624" s="83"/>
      <c r="AH624" s="83"/>
      <c r="AI624" s="83"/>
      <c r="AJ624" s="83"/>
      <c r="AK624" s="83"/>
      <c r="AL624" s="83"/>
      <c r="AM624" s="83"/>
      <c r="AN624" s="83"/>
      <c r="AO624" s="83"/>
      <c r="AP624" s="83"/>
      <c r="AQ624" s="83"/>
    </row>
    <row r="625">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c r="AB625" s="85"/>
      <c r="AC625" s="85"/>
      <c r="AD625" s="85"/>
      <c r="AE625" s="85"/>
      <c r="AF625" s="85"/>
      <c r="AG625" s="85"/>
      <c r="AH625" s="85"/>
      <c r="AI625" s="85"/>
      <c r="AJ625" s="85"/>
      <c r="AK625" s="85"/>
      <c r="AL625" s="85"/>
      <c r="AM625" s="85"/>
      <c r="AN625" s="85"/>
      <c r="AO625" s="85"/>
      <c r="AP625" s="85"/>
      <c r="AQ625" s="85"/>
    </row>
    <row r="626">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c r="AA626" s="83"/>
      <c r="AB626" s="83"/>
      <c r="AC626" s="83"/>
      <c r="AD626" s="83"/>
      <c r="AE626" s="83"/>
      <c r="AF626" s="83"/>
      <c r="AG626" s="83"/>
      <c r="AH626" s="83"/>
      <c r="AI626" s="83"/>
      <c r="AJ626" s="83"/>
      <c r="AK626" s="83"/>
      <c r="AL626" s="83"/>
      <c r="AM626" s="83"/>
      <c r="AN626" s="83"/>
      <c r="AO626" s="83"/>
      <c r="AP626" s="83"/>
      <c r="AQ626" s="83"/>
    </row>
    <row r="627">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c r="AB627" s="85"/>
      <c r="AC627" s="85"/>
      <c r="AD627" s="85"/>
      <c r="AE627" s="85"/>
      <c r="AF627" s="85"/>
      <c r="AG627" s="85"/>
      <c r="AH627" s="85"/>
      <c r="AI627" s="85"/>
      <c r="AJ627" s="85"/>
      <c r="AK627" s="85"/>
      <c r="AL627" s="85"/>
      <c r="AM627" s="85"/>
      <c r="AN627" s="85"/>
      <c r="AO627" s="85"/>
      <c r="AP627" s="85"/>
      <c r="AQ627" s="85"/>
    </row>
    <row r="628">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c r="AA628" s="83"/>
      <c r="AB628" s="83"/>
      <c r="AC628" s="83"/>
      <c r="AD628" s="83"/>
      <c r="AE628" s="83"/>
      <c r="AF628" s="83"/>
      <c r="AG628" s="83"/>
      <c r="AH628" s="83"/>
      <c r="AI628" s="83"/>
      <c r="AJ628" s="83"/>
      <c r="AK628" s="83"/>
      <c r="AL628" s="83"/>
      <c r="AM628" s="83"/>
      <c r="AN628" s="83"/>
      <c r="AO628" s="83"/>
      <c r="AP628" s="83"/>
      <c r="AQ628" s="83"/>
    </row>
    <row r="629">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c r="AB629" s="85"/>
      <c r="AC629" s="85"/>
      <c r="AD629" s="85"/>
      <c r="AE629" s="85"/>
      <c r="AF629" s="85"/>
      <c r="AG629" s="85"/>
      <c r="AH629" s="85"/>
      <c r="AI629" s="85"/>
      <c r="AJ629" s="85"/>
      <c r="AK629" s="85"/>
      <c r="AL629" s="85"/>
      <c r="AM629" s="85"/>
      <c r="AN629" s="85"/>
      <c r="AO629" s="85"/>
      <c r="AP629" s="85"/>
      <c r="AQ629" s="85"/>
    </row>
    <row r="630">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c r="AA630" s="83"/>
      <c r="AB630" s="83"/>
      <c r="AC630" s="83"/>
      <c r="AD630" s="83"/>
      <c r="AE630" s="83"/>
      <c r="AF630" s="83"/>
      <c r="AG630" s="83"/>
      <c r="AH630" s="83"/>
      <c r="AI630" s="83"/>
      <c r="AJ630" s="83"/>
      <c r="AK630" s="83"/>
      <c r="AL630" s="83"/>
      <c r="AM630" s="83"/>
      <c r="AN630" s="83"/>
      <c r="AO630" s="83"/>
      <c r="AP630" s="83"/>
      <c r="AQ630" s="83"/>
    </row>
    <row r="63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c r="AB631" s="85"/>
      <c r="AC631" s="85"/>
      <c r="AD631" s="85"/>
      <c r="AE631" s="85"/>
      <c r="AF631" s="85"/>
      <c r="AG631" s="85"/>
      <c r="AH631" s="85"/>
      <c r="AI631" s="85"/>
      <c r="AJ631" s="85"/>
      <c r="AK631" s="85"/>
      <c r="AL631" s="85"/>
      <c r="AM631" s="85"/>
      <c r="AN631" s="85"/>
      <c r="AO631" s="85"/>
      <c r="AP631" s="85"/>
      <c r="AQ631" s="85"/>
    </row>
    <row r="632">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c r="AA632" s="83"/>
      <c r="AB632" s="83"/>
      <c r="AC632" s="83"/>
      <c r="AD632" s="83"/>
      <c r="AE632" s="83"/>
      <c r="AF632" s="83"/>
      <c r="AG632" s="83"/>
      <c r="AH632" s="83"/>
      <c r="AI632" s="83"/>
      <c r="AJ632" s="83"/>
      <c r="AK632" s="83"/>
      <c r="AL632" s="83"/>
      <c r="AM632" s="83"/>
      <c r="AN632" s="83"/>
      <c r="AO632" s="83"/>
      <c r="AP632" s="83"/>
      <c r="AQ632" s="83"/>
    </row>
    <row r="633">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c r="AB633" s="85"/>
      <c r="AC633" s="85"/>
      <c r="AD633" s="85"/>
      <c r="AE633" s="85"/>
      <c r="AF633" s="85"/>
      <c r="AG633" s="85"/>
      <c r="AH633" s="85"/>
      <c r="AI633" s="85"/>
      <c r="AJ633" s="85"/>
      <c r="AK633" s="85"/>
      <c r="AL633" s="85"/>
      <c r="AM633" s="85"/>
      <c r="AN633" s="85"/>
      <c r="AO633" s="85"/>
      <c r="AP633" s="85"/>
      <c r="AQ633" s="85"/>
    </row>
    <row r="634">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3"/>
      <c r="AP634" s="83"/>
      <c r="AQ634" s="83"/>
    </row>
    <row r="635">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c r="AB635" s="85"/>
      <c r="AC635" s="85"/>
      <c r="AD635" s="85"/>
      <c r="AE635" s="85"/>
      <c r="AF635" s="85"/>
      <c r="AG635" s="85"/>
      <c r="AH635" s="85"/>
      <c r="AI635" s="85"/>
      <c r="AJ635" s="85"/>
      <c r="AK635" s="85"/>
      <c r="AL635" s="85"/>
      <c r="AM635" s="85"/>
      <c r="AN635" s="85"/>
      <c r="AO635" s="85"/>
      <c r="AP635" s="85"/>
      <c r="AQ635" s="85"/>
    </row>
    <row r="636">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c r="AA636" s="83"/>
      <c r="AB636" s="83"/>
      <c r="AC636" s="83"/>
      <c r="AD636" s="83"/>
      <c r="AE636" s="83"/>
      <c r="AF636" s="83"/>
      <c r="AG636" s="83"/>
      <c r="AH636" s="83"/>
      <c r="AI636" s="83"/>
      <c r="AJ636" s="83"/>
      <c r="AK636" s="83"/>
      <c r="AL636" s="83"/>
      <c r="AM636" s="83"/>
      <c r="AN636" s="83"/>
      <c r="AO636" s="83"/>
      <c r="AP636" s="83"/>
      <c r="AQ636" s="83"/>
    </row>
    <row r="637">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c r="AB637" s="85"/>
      <c r="AC637" s="85"/>
      <c r="AD637" s="85"/>
      <c r="AE637" s="85"/>
      <c r="AF637" s="85"/>
      <c r="AG637" s="85"/>
      <c r="AH637" s="85"/>
      <c r="AI637" s="85"/>
      <c r="AJ637" s="85"/>
      <c r="AK637" s="85"/>
      <c r="AL637" s="85"/>
      <c r="AM637" s="85"/>
      <c r="AN637" s="85"/>
      <c r="AO637" s="85"/>
      <c r="AP637" s="85"/>
      <c r="AQ637" s="85"/>
    </row>
    <row r="638">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c r="AA638" s="83"/>
      <c r="AB638" s="83"/>
      <c r="AC638" s="83"/>
      <c r="AD638" s="83"/>
      <c r="AE638" s="83"/>
      <c r="AF638" s="83"/>
      <c r="AG638" s="83"/>
      <c r="AH638" s="83"/>
      <c r="AI638" s="83"/>
      <c r="AJ638" s="83"/>
      <c r="AK638" s="83"/>
      <c r="AL638" s="83"/>
      <c r="AM638" s="83"/>
      <c r="AN638" s="83"/>
      <c r="AO638" s="83"/>
      <c r="AP638" s="83"/>
      <c r="AQ638" s="83"/>
    </row>
    <row r="639">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c r="AB639" s="85"/>
      <c r="AC639" s="85"/>
      <c r="AD639" s="85"/>
      <c r="AE639" s="85"/>
      <c r="AF639" s="85"/>
      <c r="AG639" s="85"/>
      <c r="AH639" s="85"/>
      <c r="AI639" s="85"/>
      <c r="AJ639" s="85"/>
      <c r="AK639" s="85"/>
      <c r="AL639" s="85"/>
      <c r="AM639" s="85"/>
      <c r="AN639" s="85"/>
      <c r="AO639" s="85"/>
      <c r="AP639" s="85"/>
      <c r="AQ639" s="85"/>
    </row>
    <row r="640">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c r="AA640" s="83"/>
      <c r="AB640" s="83"/>
      <c r="AC640" s="83"/>
      <c r="AD640" s="83"/>
      <c r="AE640" s="83"/>
      <c r="AF640" s="83"/>
      <c r="AG640" s="83"/>
      <c r="AH640" s="83"/>
      <c r="AI640" s="83"/>
      <c r="AJ640" s="83"/>
      <c r="AK640" s="83"/>
      <c r="AL640" s="83"/>
      <c r="AM640" s="83"/>
      <c r="AN640" s="83"/>
      <c r="AO640" s="83"/>
      <c r="AP640" s="83"/>
      <c r="AQ640" s="83"/>
    </row>
    <row r="64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c r="AB641" s="85"/>
      <c r="AC641" s="85"/>
      <c r="AD641" s="85"/>
      <c r="AE641" s="85"/>
      <c r="AF641" s="85"/>
      <c r="AG641" s="85"/>
      <c r="AH641" s="85"/>
      <c r="AI641" s="85"/>
      <c r="AJ641" s="85"/>
      <c r="AK641" s="85"/>
      <c r="AL641" s="85"/>
      <c r="AM641" s="85"/>
      <c r="AN641" s="85"/>
      <c r="AO641" s="85"/>
      <c r="AP641" s="85"/>
      <c r="AQ641" s="85"/>
    </row>
    <row r="642">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c r="AA642" s="83"/>
      <c r="AB642" s="83"/>
      <c r="AC642" s="83"/>
      <c r="AD642" s="83"/>
      <c r="AE642" s="83"/>
      <c r="AF642" s="83"/>
      <c r="AG642" s="83"/>
      <c r="AH642" s="83"/>
      <c r="AI642" s="83"/>
      <c r="AJ642" s="83"/>
      <c r="AK642" s="83"/>
      <c r="AL642" s="83"/>
      <c r="AM642" s="83"/>
      <c r="AN642" s="83"/>
      <c r="AO642" s="83"/>
      <c r="AP642" s="83"/>
      <c r="AQ642" s="83"/>
    </row>
    <row r="643">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c r="AB643" s="85"/>
      <c r="AC643" s="85"/>
      <c r="AD643" s="85"/>
      <c r="AE643" s="85"/>
      <c r="AF643" s="85"/>
      <c r="AG643" s="85"/>
      <c r="AH643" s="85"/>
      <c r="AI643" s="85"/>
      <c r="AJ643" s="85"/>
      <c r="AK643" s="85"/>
      <c r="AL643" s="85"/>
      <c r="AM643" s="85"/>
      <c r="AN643" s="85"/>
      <c r="AO643" s="85"/>
      <c r="AP643" s="85"/>
      <c r="AQ643" s="85"/>
    </row>
    <row r="644">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c r="AA644" s="83"/>
      <c r="AB644" s="83"/>
      <c r="AC644" s="83"/>
      <c r="AD644" s="83"/>
      <c r="AE644" s="83"/>
      <c r="AF644" s="83"/>
      <c r="AG644" s="83"/>
      <c r="AH644" s="83"/>
      <c r="AI644" s="83"/>
      <c r="AJ644" s="83"/>
      <c r="AK644" s="83"/>
      <c r="AL644" s="83"/>
      <c r="AM644" s="83"/>
      <c r="AN644" s="83"/>
      <c r="AO644" s="83"/>
      <c r="AP644" s="83"/>
      <c r="AQ644" s="83"/>
    </row>
    <row r="645">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c r="AB645" s="85"/>
      <c r="AC645" s="85"/>
      <c r="AD645" s="85"/>
      <c r="AE645" s="85"/>
      <c r="AF645" s="85"/>
      <c r="AG645" s="85"/>
      <c r="AH645" s="85"/>
      <c r="AI645" s="85"/>
      <c r="AJ645" s="85"/>
      <c r="AK645" s="85"/>
      <c r="AL645" s="85"/>
      <c r="AM645" s="85"/>
      <c r="AN645" s="85"/>
      <c r="AO645" s="85"/>
      <c r="AP645" s="85"/>
      <c r="AQ645" s="85"/>
    </row>
    <row r="646">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c r="AA646" s="83"/>
      <c r="AB646" s="83"/>
      <c r="AC646" s="83"/>
      <c r="AD646" s="83"/>
      <c r="AE646" s="83"/>
      <c r="AF646" s="83"/>
      <c r="AG646" s="83"/>
      <c r="AH646" s="83"/>
      <c r="AI646" s="83"/>
      <c r="AJ646" s="83"/>
      <c r="AK646" s="83"/>
      <c r="AL646" s="83"/>
      <c r="AM646" s="83"/>
      <c r="AN646" s="83"/>
      <c r="AO646" s="83"/>
      <c r="AP646" s="83"/>
      <c r="AQ646" s="83"/>
    </row>
    <row r="647">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c r="AB647" s="85"/>
      <c r="AC647" s="85"/>
      <c r="AD647" s="85"/>
      <c r="AE647" s="85"/>
      <c r="AF647" s="85"/>
      <c r="AG647" s="85"/>
      <c r="AH647" s="85"/>
      <c r="AI647" s="85"/>
      <c r="AJ647" s="85"/>
      <c r="AK647" s="85"/>
      <c r="AL647" s="85"/>
      <c r="AM647" s="85"/>
      <c r="AN647" s="85"/>
      <c r="AO647" s="85"/>
      <c r="AP647" s="85"/>
      <c r="AQ647" s="85"/>
    </row>
    <row r="648">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c r="AA648" s="83"/>
      <c r="AB648" s="83"/>
      <c r="AC648" s="83"/>
      <c r="AD648" s="83"/>
      <c r="AE648" s="83"/>
      <c r="AF648" s="83"/>
      <c r="AG648" s="83"/>
      <c r="AH648" s="83"/>
      <c r="AI648" s="83"/>
      <c r="AJ648" s="83"/>
      <c r="AK648" s="83"/>
      <c r="AL648" s="83"/>
      <c r="AM648" s="83"/>
      <c r="AN648" s="83"/>
      <c r="AO648" s="83"/>
      <c r="AP648" s="83"/>
      <c r="AQ648" s="83"/>
    </row>
    <row r="649">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85"/>
      <c r="AJ649" s="85"/>
      <c r="AK649" s="85"/>
      <c r="AL649" s="85"/>
      <c r="AM649" s="85"/>
      <c r="AN649" s="85"/>
      <c r="AO649" s="85"/>
      <c r="AP649" s="85"/>
      <c r="AQ649" s="85"/>
    </row>
    <row r="650">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c r="AA650" s="83"/>
      <c r="AB650" s="83"/>
      <c r="AC650" s="83"/>
      <c r="AD650" s="83"/>
      <c r="AE650" s="83"/>
      <c r="AF650" s="83"/>
      <c r="AG650" s="83"/>
      <c r="AH650" s="83"/>
      <c r="AI650" s="83"/>
      <c r="AJ650" s="83"/>
      <c r="AK650" s="83"/>
      <c r="AL650" s="83"/>
      <c r="AM650" s="83"/>
      <c r="AN650" s="83"/>
      <c r="AO650" s="83"/>
      <c r="AP650" s="83"/>
      <c r="AQ650" s="83"/>
    </row>
    <row r="65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c r="AN651" s="85"/>
      <c r="AO651" s="85"/>
      <c r="AP651" s="85"/>
      <c r="AQ651" s="85"/>
    </row>
    <row r="652">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c r="AA652" s="83"/>
      <c r="AB652" s="83"/>
      <c r="AC652" s="83"/>
      <c r="AD652" s="83"/>
      <c r="AE652" s="83"/>
      <c r="AF652" s="83"/>
      <c r="AG652" s="83"/>
      <c r="AH652" s="83"/>
      <c r="AI652" s="83"/>
      <c r="AJ652" s="83"/>
      <c r="AK652" s="83"/>
      <c r="AL652" s="83"/>
      <c r="AM652" s="83"/>
      <c r="AN652" s="83"/>
      <c r="AO652" s="83"/>
      <c r="AP652" s="83"/>
      <c r="AQ652" s="83"/>
    </row>
    <row r="653">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85"/>
      <c r="AQ653" s="85"/>
    </row>
    <row r="654">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c r="AA654" s="83"/>
      <c r="AB654" s="83"/>
      <c r="AC654" s="83"/>
      <c r="AD654" s="83"/>
      <c r="AE654" s="83"/>
      <c r="AF654" s="83"/>
      <c r="AG654" s="83"/>
      <c r="AH654" s="83"/>
      <c r="AI654" s="83"/>
      <c r="AJ654" s="83"/>
      <c r="AK654" s="83"/>
      <c r="AL654" s="83"/>
      <c r="AM654" s="83"/>
      <c r="AN654" s="83"/>
      <c r="AO654" s="83"/>
      <c r="AP654" s="83"/>
      <c r="AQ654" s="83"/>
    </row>
    <row r="655">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85"/>
      <c r="AQ655" s="85"/>
    </row>
    <row r="656">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c r="AA656" s="83"/>
      <c r="AB656" s="83"/>
      <c r="AC656" s="83"/>
      <c r="AD656" s="83"/>
      <c r="AE656" s="83"/>
      <c r="AF656" s="83"/>
      <c r="AG656" s="83"/>
      <c r="AH656" s="83"/>
      <c r="AI656" s="83"/>
      <c r="AJ656" s="83"/>
      <c r="AK656" s="83"/>
      <c r="AL656" s="83"/>
      <c r="AM656" s="83"/>
      <c r="AN656" s="83"/>
      <c r="AO656" s="83"/>
      <c r="AP656" s="83"/>
      <c r="AQ656" s="83"/>
    </row>
    <row r="657">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c r="AB657" s="85"/>
      <c r="AC657" s="85"/>
      <c r="AD657" s="85"/>
      <c r="AE657" s="85"/>
      <c r="AF657" s="85"/>
      <c r="AG657" s="85"/>
      <c r="AH657" s="85"/>
      <c r="AI657" s="85"/>
      <c r="AJ657" s="85"/>
      <c r="AK657" s="85"/>
      <c r="AL657" s="85"/>
      <c r="AM657" s="85"/>
      <c r="AN657" s="85"/>
      <c r="AO657" s="85"/>
      <c r="AP657" s="85"/>
      <c r="AQ657" s="85"/>
    </row>
    <row r="658">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c r="AA658" s="83"/>
      <c r="AB658" s="83"/>
      <c r="AC658" s="83"/>
      <c r="AD658" s="83"/>
      <c r="AE658" s="83"/>
      <c r="AF658" s="83"/>
      <c r="AG658" s="83"/>
      <c r="AH658" s="83"/>
      <c r="AI658" s="83"/>
      <c r="AJ658" s="83"/>
      <c r="AK658" s="83"/>
      <c r="AL658" s="83"/>
      <c r="AM658" s="83"/>
      <c r="AN658" s="83"/>
      <c r="AO658" s="83"/>
      <c r="AP658" s="83"/>
      <c r="AQ658" s="83"/>
    </row>
    <row r="659">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c r="AB659" s="85"/>
      <c r="AC659" s="85"/>
      <c r="AD659" s="85"/>
      <c r="AE659" s="85"/>
      <c r="AF659" s="85"/>
      <c r="AG659" s="85"/>
      <c r="AH659" s="85"/>
      <c r="AI659" s="85"/>
      <c r="AJ659" s="85"/>
      <c r="AK659" s="85"/>
      <c r="AL659" s="85"/>
      <c r="AM659" s="85"/>
      <c r="AN659" s="85"/>
      <c r="AO659" s="85"/>
      <c r="AP659" s="85"/>
      <c r="AQ659" s="85"/>
    </row>
    <row r="660">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c r="AA660" s="83"/>
      <c r="AB660" s="83"/>
      <c r="AC660" s="83"/>
      <c r="AD660" s="83"/>
      <c r="AE660" s="83"/>
      <c r="AF660" s="83"/>
      <c r="AG660" s="83"/>
      <c r="AH660" s="83"/>
      <c r="AI660" s="83"/>
      <c r="AJ660" s="83"/>
      <c r="AK660" s="83"/>
      <c r="AL660" s="83"/>
      <c r="AM660" s="83"/>
      <c r="AN660" s="83"/>
      <c r="AO660" s="83"/>
      <c r="AP660" s="83"/>
      <c r="AQ660" s="83"/>
    </row>
    <row r="66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c r="AB661" s="85"/>
      <c r="AC661" s="85"/>
      <c r="AD661" s="85"/>
      <c r="AE661" s="85"/>
      <c r="AF661" s="85"/>
      <c r="AG661" s="85"/>
      <c r="AH661" s="85"/>
      <c r="AI661" s="85"/>
      <c r="AJ661" s="85"/>
      <c r="AK661" s="85"/>
      <c r="AL661" s="85"/>
      <c r="AM661" s="85"/>
      <c r="AN661" s="85"/>
      <c r="AO661" s="85"/>
      <c r="AP661" s="85"/>
      <c r="AQ661" s="85"/>
    </row>
    <row r="662">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c r="AA662" s="83"/>
      <c r="AB662" s="83"/>
      <c r="AC662" s="83"/>
      <c r="AD662" s="83"/>
      <c r="AE662" s="83"/>
      <c r="AF662" s="83"/>
      <c r="AG662" s="83"/>
      <c r="AH662" s="83"/>
      <c r="AI662" s="83"/>
      <c r="AJ662" s="83"/>
      <c r="AK662" s="83"/>
      <c r="AL662" s="83"/>
      <c r="AM662" s="83"/>
      <c r="AN662" s="83"/>
      <c r="AO662" s="83"/>
      <c r="AP662" s="83"/>
      <c r="AQ662" s="83"/>
    </row>
    <row r="663">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c r="AB663" s="85"/>
      <c r="AC663" s="85"/>
      <c r="AD663" s="85"/>
      <c r="AE663" s="85"/>
      <c r="AF663" s="85"/>
      <c r="AG663" s="85"/>
      <c r="AH663" s="85"/>
      <c r="AI663" s="85"/>
      <c r="AJ663" s="85"/>
      <c r="AK663" s="85"/>
      <c r="AL663" s="85"/>
      <c r="AM663" s="85"/>
      <c r="AN663" s="85"/>
      <c r="AO663" s="85"/>
      <c r="AP663" s="85"/>
      <c r="AQ663" s="85"/>
    </row>
    <row r="664">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c r="AA664" s="83"/>
      <c r="AB664" s="83"/>
      <c r="AC664" s="83"/>
      <c r="AD664" s="83"/>
      <c r="AE664" s="83"/>
      <c r="AF664" s="83"/>
      <c r="AG664" s="83"/>
      <c r="AH664" s="83"/>
      <c r="AI664" s="83"/>
      <c r="AJ664" s="83"/>
      <c r="AK664" s="83"/>
      <c r="AL664" s="83"/>
      <c r="AM664" s="83"/>
      <c r="AN664" s="83"/>
      <c r="AO664" s="83"/>
      <c r="AP664" s="83"/>
      <c r="AQ664" s="83"/>
    </row>
    <row r="665">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c r="AB665" s="85"/>
      <c r="AC665" s="85"/>
      <c r="AD665" s="85"/>
      <c r="AE665" s="85"/>
      <c r="AF665" s="85"/>
      <c r="AG665" s="85"/>
      <c r="AH665" s="85"/>
      <c r="AI665" s="85"/>
      <c r="AJ665" s="85"/>
      <c r="AK665" s="85"/>
      <c r="AL665" s="85"/>
      <c r="AM665" s="85"/>
      <c r="AN665" s="85"/>
      <c r="AO665" s="85"/>
      <c r="AP665" s="85"/>
      <c r="AQ665" s="85"/>
    </row>
    <row r="666">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c r="AA666" s="83"/>
      <c r="AB666" s="83"/>
      <c r="AC666" s="83"/>
      <c r="AD666" s="83"/>
      <c r="AE666" s="83"/>
      <c r="AF666" s="83"/>
      <c r="AG666" s="83"/>
      <c r="AH666" s="83"/>
      <c r="AI666" s="83"/>
      <c r="AJ666" s="83"/>
      <c r="AK666" s="83"/>
      <c r="AL666" s="83"/>
      <c r="AM666" s="83"/>
      <c r="AN666" s="83"/>
      <c r="AO666" s="83"/>
      <c r="AP666" s="83"/>
      <c r="AQ666" s="83"/>
    </row>
    <row r="667">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c r="AB667" s="85"/>
      <c r="AC667" s="85"/>
      <c r="AD667" s="85"/>
      <c r="AE667" s="85"/>
      <c r="AF667" s="85"/>
      <c r="AG667" s="85"/>
      <c r="AH667" s="85"/>
      <c r="AI667" s="85"/>
      <c r="AJ667" s="85"/>
      <c r="AK667" s="85"/>
      <c r="AL667" s="85"/>
      <c r="AM667" s="85"/>
      <c r="AN667" s="85"/>
      <c r="AO667" s="85"/>
      <c r="AP667" s="85"/>
      <c r="AQ667" s="85"/>
    </row>
    <row r="668">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c r="AA668" s="83"/>
      <c r="AB668" s="83"/>
      <c r="AC668" s="83"/>
      <c r="AD668" s="83"/>
      <c r="AE668" s="83"/>
      <c r="AF668" s="83"/>
      <c r="AG668" s="83"/>
      <c r="AH668" s="83"/>
      <c r="AI668" s="83"/>
      <c r="AJ668" s="83"/>
      <c r="AK668" s="83"/>
      <c r="AL668" s="83"/>
      <c r="AM668" s="83"/>
      <c r="AN668" s="83"/>
      <c r="AO668" s="83"/>
      <c r="AP668" s="83"/>
      <c r="AQ668" s="83"/>
    </row>
    <row r="669">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c r="AB669" s="85"/>
      <c r="AC669" s="85"/>
      <c r="AD669" s="85"/>
      <c r="AE669" s="85"/>
      <c r="AF669" s="85"/>
      <c r="AG669" s="85"/>
      <c r="AH669" s="85"/>
      <c r="AI669" s="85"/>
      <c r="AJ669" s="85"/>
      <c r="AK669" s="85"/>
      <c r="AL669" s="85"/>
      <c r="AM669" s="85"/>
      <c r="AN669" s="85"/>
      <c r="AO669" s="85"/>
      <c r="AP669" s="85"/>
      <c r="AQ669" s="85"/>
    </row>
    <row r="670">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c r="AA670" s="83"/>
      <c r="AB670" s="83"/>
      <c r="AC670" s="83"/>
      <c r="AD670" s="83"/>
      <c r="AE670" s="83"/>
      <c r="AF670" s="83"/>
      <c r="AG670" s="83"/>
      <c r="AH670" s="83"/>
      <c r="AI670" s="83"/>
      <c r="AJ670" s="83"/>
      <c r="AK670" s="83"/>
      <c r="AL670" s="83"/>
      <c r="AM670" s="83"/>
      <c r="AN670" s="83"/>
      <c r="AO670" s="83"/>
      <c r="AP670" s="83"/>
      <c r="AQ670" s="83"/>
    </row>
    <row r="67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c r="AB671" s="85"/>
      <c r="AC671" s="85"/>
      <c r="AD671" s="85"/>
      <c r="AE671" s="85"/>
      <c r="AF671" s="85"/>
      <c r="AG671" s="85"/>
      <c r="AH671" s="85"/>
      <c r="AI671" s="85"/>
      <c r="AJ671" s="85"/>
      <c r="AK671" s="85"/>
      <c r="AL671" s="85"/>
      <c r="AM671" s="85"/>
      <c r="AN671" s="85"/>
      <c r="AO671" s="85"/>
      <c r="AP671" s="85"/>
      <c r="AQ671" s="85"/>
    </row>
    <row r="672">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c r="AA672" s="83"/>
      <c r="AB672" s="83"/>
      <c r="AC672" s="83"/>
      <c r="AD672" s="83"/>
      <c r="AE672" s="83"/>
      <c r="AF672" s="83"/>
      <c r="AG672" s="83"/>
      <c r="AH672" s="83"/>
      <c r="AI672" s="83"/>
      <c r="AJ672" s="83"/>
      <c r="AK672" s="83"/>
      <c r="AL672" s="83"/>
      <c r="AM672" s="83"/>
      <c r="AN672" s="83"/>
      <c r="AO672" s="83"/>
      <c r="AP672" s="83"/>
      <c r="AQ672" s="83"/>
    </row>
    <row r="673">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c r="AB673" s="85"/>
      <c r="AC673" s="85"/>
      <c r="AD673" s="85"/>
      <c r="AE673" s="85"/>
      <c r="AF673" s="85"/>
      <c r="AG673" s="85"/>
      <c r="AH673" s="85"/>
      <c r="AI673" s="85"/>
      <c r="AJ673" s="85"/>
      <c r="AK673" s="85"/>
      <c r="AL673" s="85"/>
      <c r="AM673" s="85"/>
      <c r="AN673" s="85"/>
      <c r="AO673" s="85"/>
      <c r="AP673" s="85"/>
      <c r="AQ673" s="85"/>
    </row>
    <row r="674">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c r="AA674" s="83"/>
      <c r="AB674" s="83"/>
      <c r="AC674" s="83"/>
      <c r="AD674" s="83"/>
      <c r="AE674" s="83"/>
      <c r="AF674" s="83"/>
      <c r="AG674" s="83"/>
      <c r="AH674" s="83"/>
      <c r="AI674" s="83"/>
      <c r="AJ674" s="83"/>
      <c r="AK674" s="83"/>
      <c r="AL674" s="83"/>
      <c r="AM674" s="83"/>
      <c r="AN674" s="83"/>
      <c r="AO674" s="83"/>
      <c r="AP674" s="83"/>
      <c r="AQ674" s="83"/>
    </row>
    <row r="675">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c r="AB675" s="85"/>
      <c r="AC675" s="85"/>
      <c r="AD675" s="85"/>
      <c r="AE675" s="85"/>
      <c r="AF675" s="85"/>
      <c r="AG675" s="85"/>
      <c r="AH675" s="85"/>
      <c r="AI675" s="85"/>
      <c r="AJ675" s="85"/>
      <c r="AK675" s="85"/>
      <c r="AL675" s="85"/>
      <c r="AM675" s="85"/>
      <c r="AN675" s="85"/>
      <c r="AO675" s="85"/>
      <c r="AP675" s="85"/>
      <c r="AQ675" s="85"/>
    </row>
    <row r="676">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c r="AA676" s="83"/>
      <c r="AB676" s="83"/>
      <c r="AC676" s="83"/>
      <c r="AD676" s="83"/>
      <c r="AE676" s="83"/>
      <c r="AF676" s="83"/>
      <c r="AG676" s="83"/>
      <c r="AH676" s="83"/>
      <c r="AI676" s="83"/>
      <c r="AJ676" s="83"/>
      <c r="AK676" s="83"/>
      <c r="AL676" s="83"/>
      <c r="AM676" s="83"/>
      <c r="AN676" s="83"/>
      <c r="AO676" s="83"/>
      <c r="AP676" s="83"/>
      <c r="AQ676" s="83"/>
    </row>
    <row r="677">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c r="AB677" s="85"/>
      <c r="AC677" s="85"/>
      <c r="AD677" s="85"/>
      <c r="AE677" s="85"/>
      <c r="AF677" s="85"/>
      <c r="AG677" s="85"/>
      <c r="AH677" s="85"/>
      <c r="AI677" s="85"/>
      <c r="AJ677" s="85"/>
      <c r="AK677" s="85"/>
      <c r="AL677" s="85"/>
      <c r="AM677" s="85"/>
      <c r="AN677" s="85"/>
      <c r="AO677" s="85"/>
      <c r="AP677" s="85"/>
      <c r="AQ677" s="85"/>
    </row>
    <row r="678">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c r="AA678" s="83"/>
      <c r="AB678" s="83"/>
      <c r="AC678" s="83"/>
      <c r="AD678" s="83"/>
      <c r="AE678" s="83"/>
      <c r="AF678" s="83"/>
      <c r="AG678" s="83"/>
      <c r="AH678" s="83"/>
      <c r="AI678" s="83"/>
      <c r="AJ678" s="83"/>
      <c r="AK678" s="83"/>
      <c r="AL678" s="83"/>
      <c r="AM678" s="83"/>
      <c r="AN678" s="83"/>
      <c r="AO678" s="83"/>
      <c r="AP678" s="83"/>
      <c r="AQ678" s="83"/>
    </row>
    <row r="679">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c r="AB679" s="85"/>
      <c r="AC679" s="85"/>
      <c r="AD679" s="85"/>
      <c r="AE679" s="85"/>
      <c r="AF679" s="85"/>
      <c r="AG679" s="85"/>
      <c r="AH679" s="85"/>
      <c r="AI679" s="85"/>
      <c r="AJ679" s="85"/>
      <c r="AK679" s="85"/>
      <c r="AL679" s="85"/>
      <c r="AM679" s="85"/>
      <c r="AN679" s="85"/>
      <c r="AO679" s="85"/>
      <c r="AP679" s="85"/>
      <c r="AQ679" s="85"/>
    </row>
    <row r="680">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c r="AA680" s="83"/>
      <c r="AB680" s="83"/>
      <c r="AC680" s="83"/>
      <c r="AD680" s="83"/>
      <c r="AE680" s="83"/>
      <c r="AF680" s="83"/>
      <c r="AG680" s="83"/>
      <c r="AH680" s="83"/>
      <c r="AI680" s="83"/>
      <c r="AJ680" s="83"/>
      <c r="AK680" s="83"/>
      <c r="AL680" s="83"/>
      <c r="AM680" s="83"/>
      <c r="AN680" s="83"/>
      <c r="AO680" s="83"/>
      <c r="AP680" s="83"/>
      <c r="AQ680" s="83"/>
    </row>
    <row r="68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c r="AB681" s="85"/>
      <c r="AC681" s="85"/>
      <c r="AD681" s="85"/>
      <c r="AE681" s="85"/>
      <c r="AF681" s="85"/>
      <c r="AG681" s="85"/>
      <c r="AH681" s="85"/>
      <c r="AI681" s="85"/>
      <c r="AJ681" s="85"/>
      <c r="AK681" s="85"/>
      <c r="AL681" s="85"/>
      <c r="AM681" s="85"/>
      <c r="AN681" s="85"/>
      <c r="AO681" s="85"/>
      <c r="AP681" s="85"/>
      <c r="AQ681" s="85"/>
    </row>
    <row r="682">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c r="AA682" s="83"/>
      <c r="AB682" s="83"/>
      <c r="AC682" s="83"/>
      <c r="AD682" s="83"/>
      <c r="AE682" s="83"/>
      <c r="AF682" s="83"/>
      <c r="AG682" s="83"/>
      <c r="AH682" s="83"/>
      <c r="AI682" s="83"/>
      <c r="AJ682" s="83"/>
      <c r="AK682" s="83"/>
      <c r="AL682" s="83"/>
      <c r="AM682" s="83"/>
      <c r="AN682" s="83"/>
      <c r="AO682" s="83"/>
      <c r="AP682" s="83"/>
      <c r="AQ682" s="83"/>
    </row>
    <row r="683">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c r="AB683" s="85"/>
      <c r="AC683" s="85"/>
      <c r="AD683" s="85"/>
      <c r="AE683" s="85"/>
      <c r="AF683" s="85"/>
      <c r="AG683" s="85"/>
      <c r="AH683" s="85"/>
      <c r="AI683" s="85"/>
      <c r="AJ683" s="85"/>
      <c r="AK683" s="85"/>
      <c r="AL683" s="85"/>
      <c r="AM683" s="85"/>
      <c r="AN683" s="85"/>
      <c r="AO683" s="85"/>
      <c r="AP683" s="85"/>
      <c r="AQ683" s="85"/>
    </row>
    <row r="684">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c r="AA684" s="83"/>
      <c r="AB684" s="83"/>
      <c r="AC684" s="83"/>
      <c r="AD684" s="83"/>
      <c r="AE684" s="83"/>
      <c r="AF684" s="83"/>
      <c r="AG684" s="83"/>
      <c r="AH684" s="83"/>
      <c r="AI684" s="83"/>
      <c r="AJ684" s="83"/>
      <c r="AK684" s="83"/>
      <c r="AL684" s="83"/>
      <c r="AM684" s="83"/>
      <c r="AN684" s="83"/>
      <c r="AO684" s="83"/>
      <c r="AP684" s="83"/>
      <c r="AQ684" s="83"/>
    </row>
    <row r="685">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c r="AB685" s="85"/>
      <c r="AC685" s="85"/>
      <c r="AD685" s="85"/>
      <c r="AE685" s="85"/>
      <c r="AF685" s="85"/>
      <c r="AG685" s="85"/>
      <c r="AH685" s="85"/>
      <c r="AI685" s="85"/>
      <c r="AJ685" s="85"/>
      <c r="AK685" s="85"/>
      <c r="AL685" s="85"/>
      <c r="AM685" s="85"/>
      <c r="AN685" s="85"/>
      <c r="AO685" s="85"/>
      <c r="AP685" s="85"/>
      <c r="AQ685" s="85"/>
    </row>
    <row r="686">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c r="AA686" s="83"/>
      <c r="AB686" s="83"/>
      <c r="AC686" s="83"/>
      <c r="AD686" s="83"/>
      <c r="AE686" s="83"/>
      <c r="AF686" s="83"/>
      <c r="AG686" s="83"/>
      <c r="AH686" s="83"/>
      <c r="AI686" s="83"/>
      <c r="AJ686" s="83"/>
      <c r="AK686" s="83"/>
      <c r="AL686" s="83"/>
      <c r="AM686" s="83"/>
      <c r="AN686" s="83"/>
      <c r="AO686" s="83"/>
      <c r="AP686" s="83"/>
      <c r="AQ686" s="83"/>
    </row>
    <row r="687">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c r="AB687" s="85"/>
      <c r="AC687" s="85"/>
      <c r="AD687" s="85"/>
      <c r="AE687" s="85"/>
      <c r="AF687" s="85"/>
      <c r="AG687" s="85"/>
      <c r="AH687" s="85"/>
      <c r="AI687" s="85"/>
      <c r="AJ687" s="85"/>
      <c r="AK687" s="85"/>
      <c r="AL687" s="85"/>
      <c r="AM687" s="85"/>
      <c r="AN687" s="85"/>
      <c r="AO687" s="85"/>
      <c r="AP687" s="85"/>
      <c r="AQ687" s="85"/>
    </row>
    <row r="688">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c r="AA688" s="83"/>
      <c r="AB688" s="83"/>
      <c r="AC688" s="83"/>
      <c r="AD688" s="83"/>
      <c r="AE688" s="83"/>
      <c r="AF688" s="83"/>
      <c r="AG688" s="83"/>
      <c r="AH688" s="83"/>
      <c r="AI688" s="83"/>
      <c r="AJ688" s="83"/>
      <c r="AK688" s="83"/>
      <c r="AL688" s="83"/>
      <c r="AM688" s="83"/>
      <c r="AN688" s="83"/>
      <c r="AO688" s="83"/>
      <c r="AP688" s="83"/>
      <c r="AQ688" s="83"/>
    </row>
    <row r="689">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c r="AB689" s="85"/>
      <c r="AC689" s="85"/>
      <c r="AD689" s="85"/>
      <c r="AE689" s="85"/>
      <c r="AF689" s="85"/>
      <c r="AG689" s="85"/>
      <c r="AH689" s="85"/>
      <c r="AI689" s="85"/>
      <c r="AJ689" s="85"/>
      <c r="AK689" s="85"/>
      <c r="AL689" s="85"/>
      <c r="AM689" s="85"/>
      <c r="AN689" s="85"/>
      <c r="AO689" s="85"/>
      <c r="AP689" s="85"/>
      <c r="AQ689" s="85"/>
    </row>
    <row r="690">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c r="AA690" s="83"/>
      <c r="AB690" s="83"/>
      <c r="AC690" s="83"/>
      <c r="AD690" s="83"/>
      <c r="AE690" s="83"/>
      <c r="AF690" s="83"/>
      <c r="AG690" s="83"/>
      <c r="AH690" s="83"/>
      <c r="AI690" s="83"/>
      <c r="AJ690" s="83"/>
      <c r="AK690" s="83"/>
      <c r="AL690" s="83"/>
      <c r="AM690" s="83"/>
      <c r="AN690" s="83"/>
      <c r="AO690" s="83"/>
      <c r="AP690" s="83"/>
      <c r="AQ690" s="83"/>
    </row>
    <row r="69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c r="AB691" s="85"/>
      <c r="AC691" s="85"/>
      <c r="AD691" s="85"/>
      <c r="AE691" s="85"/>
      <c r="AF691" s="85"/>
      <c r="AG691" s="85"/>
      <c r="AH691" s="85"/>
      <c r="AI691" s="85"/>
      <c r="AJ691" s="85"/>
      <c r="AK691" s="85"/>
      <c r="AL691" s="85"/>
      <c r="AM691" s="85"/>
      <c r="AN691" s="85"/>
      <c r="AO691" s="85"/>
      <c r="AP691" s="85"/>
      <c r="AQ691" s="85"/>
    </row>
    <row r="692">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c r="AA692" s="83"/>
      <c r="AB692" s="83"/>
      <c r="AC692" s="83"/>
      <c r="AD692" s="83"/>
      <c r="AE692" s="83"/>
      <c r="AF692" s="83"/>
      <c r="AG692" s="83"/>
      <c r="AH692" s="83"/>
      <c r="AI692" s="83"/>
      <c r="AJ692" s="83"/>
      <c r="AK692" s="83"/>
      <c r="AL692" s="83"/>
      <c r="AM692" s="83"/>
      <c r="AN692" s="83"/>
      <c r="AO692" s="83"/>
      <c r="AP692" s="83"/>
      <c r="AQ692" s="83"/>
    </row>
    <row r="693">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c r="AB693" s="85"/>
      <c r="AC693" s="85"/>
      <c r="AD693" s="85"/>
      <c r="AE693" s="85"/>
      <c r="AF693" s="85"/>
      <c r="AG693" s="85"/>
      <c r="AH693" s="85"/>
      <c r="AI693" s="85"/>
      <c r="AJ693" s="85"/>
      <c r="AK693" s="85"/>
      <c r="AL693" s="85"/>
      <c r="AM693" s="85"/>
      <c r="AN693" s="85"/>
      <c r="AO693" s="85"/>
      <c r="AP693" s="85"/>
      <c r="AQ693" s="85"/>
    </row>
    <row r="694">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c r="AA694" s="83"/>
      <c r="AB694" s="83"/>
      <c r="AC694" s="83"/>
      <c r="AD694" s="83"/>
      <c r="AE694" s="83"/>
      <c r="AF694" s="83"/>
      <c r="AG694" s="83"/>
      <c r="AH694" s="83"/>
      <c r="AI694" s="83"/>
      <c r="AJ694" s="83"/>
      <c r="AK694" s="83"/>
      <c r="AL694" s="83"/>
      <c r="AM694" s="83"/>
      <c r="AN694" s="83"/>
      <c r="AO694" s="83"/>
      <c r="AP694" s="83"/>
      <c r="AQ694" s="83"/>
    </row>
    <row r="695">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c r="AB695" s="85"/>
      <c r="AC695" s="85"/>
      <c r="AD695" s="85"/>
      <c r="AE695" s="85"/>
      <c r="AF695" s="85"/>
      <c r="AG695" s="85"/>
      <c r="AH695" s="85"/>
      <c r="AI695" s="85"/>
      <c r="AJ695" s="85"/>
      <c r="AK695" s="85"/>
      <c r="AL695" s="85"/>
      <c r="AM695" s="85"/>
      <c r="AN695" s="85"/>
      <c r="AO695" s="85"/>
      <c r="AP695" s="85"/>
      <c r="AQ695" s="85"/>
    </row>
    <row r="696">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c r="AA696" s="83"/>
      <c r="AB696" s="83"/>
      <c r="AC696" s="83"/>
      <c r="AD696" s="83"/>
      <c r="AE696" s="83"/>
      <c r="AF696" s="83"/>
      <c r="AG696" s="83"/>
      <c r="AH696" s="83"/>
      <c r="AI696" s="83"/>
      <c r="AJ696" s="83"/>
      <c r="AK696" s="83"/>
      <c r="AL696" s="83"/>
      <c r="AM696" s="83"/>
      <c r="AN696" s="83"/>
      <c r="AO696" s="83"/>
      <c r="AP696" s="83"/>
      <c r="AQ696" s="83"/>
    </row>
    <row r="697">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c r="AB697" s="85"/>
      <c r="AC697" s="85"/>
      <c r="AD697" s="85"/>
      <c r="AE697" s="85"/>
      <c r="AF697" s="85"/>
      <c r="AG697" s="85"/>
      <c r="AH697" s="85"/>
      <c r="AI697" s="85"/>
      <c r="AJ697" s="85"/>
      <c r="AK697" s="85"/>
      <c r="AL697" s="85"/>
      <c r="AM697" s="85"/>
      <c r="AN697" s="85"/>
      <c r="AO697" s="85"/>
      <c r="AP697" s="85"/>
      <c r="AQ697" s="85"/>
    </row>
    <row r="698">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c r="AA698" s="83"/>
      <c r="AB698" s="83"/>
      <c r="AC698" s="83"/>
      <c r="AD698" s="83"/>
      <c r="AE698" s="83"/>
      <c r="AF698" s="83"/>
      <c r="AG698" s="83"/>
      <c r="AH698" s="83"/>
      <c r="AI698" s="83"/>
      <c r="AJ698" s="83"/>
      <c r="AK698" s="83"/>
      <c r="AL698" s="83"/>
      <c r="AM698" s="83"/>
      <c r="AN698" s="83"/>
      <c r="AO698" s="83"/>
      <c r="AP698" s="83"/>
      <c r="AQ698" s="83"/>
    </row>
    <row r="699">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c r="AB699" s="85"/>
      <c r="AC699" s="85"/>
      <c r="AD699" s="85"/>
      <c r="AE699" s="85"/>
      <c r="AF699" s="85"/>
      <c r="AG699" s="85"/>
      <c r="AH699" s="85"/>
      <c r="AI699" s="85"/>
      <c r="AJ699" s="85"/>
      <c r="AK699" s="85"/>
      <c r="AL699" s="85"/>
      <c r="AM699" s="85"/>
      <c r="AN699" s="85"/>
      <c r="AO699" s="85"/>
      <c r="AP699" s="85"/>
      <c r="AQ699" s="85"/>
    </row>
    <row r="700">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c r="AA700" s="83"/>
      <c r="AB700" s="83"/>
      <c r="AC700" s="83"/>
      <c r="AD700" s="83"/>
      <c r="AE700" s="83"/>
      <c r="AF700" s="83"/>
      <c r="AG700" s="83"/>
      <c r="AH700" s="83"/>
      <c r="AI700" s="83"/>
      <c r="AJ700" s="83"/>
      <c r="AK700" s="83"/>
      <c r="AL700" s="83"/>
      <c r="AM700" s="83"/>
      <c r="AN700" s="83"/>
      <c r="AO700" s="83"/>
      <c r="AP700" s="83"/>
      <c r="AQ700" s="83"/>
    </row>
    <row r="70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c r="AB701" s="85"/>
      <c r="AC701" s="85"/>
      <c r="AD701" s="85"/>
      <c r="AE701" s="85"/>
      <c r="AF701" s="85"/>
      <c r="AG701" s="85"/>
      <c r="AH701" s="85"/>
      <c r="AI701" s="85"/>
      <c r="AJ701" s="85"/>
      <c r="AK701" s="85"/>
      <c r="AL701" s="85"/>
      <c r="AM701" s="85"/>
      <c r="AN701" s="85"/>
      <c r="AO701" s="85"/>
      <c r="AP701" s="85"/>
      <c r="AQ701" s="85"/>
    </row>
    <row r="702">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c r="AA702" s="83"/>
      <c r="AB702" s="83"/>
      <c r="AC702" s="83"/>
      <c r="AD702" s="83"/>
      <c r="AE702" s="83"/>
      <c r="AF702" s="83"/>
      <c r="AG702" s="83"/>
      <c r="AH702" s="83"/>
      <c r="AI702" s="83"/>
      <c r="AJ702" s="83"/>
      <c r="AK702" s="83"/>
      <c r="AL702" s="83"/>
      <c r="AM702" s="83"/>
      <c r="AN702" s="83"/>
      <c r="AO702" s="83"/>
      <c r="AP702" s="83"/>
      <c r="AQ702" s="83"/>
    </row>
    <row r="703">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c r="AB703" s="85"/>
      <c r="AC703" s="85"/>
      <c r="AD703" s="85"/>
      <c r="AE703" s="85"/>
      <c r="AF703" s="85"/>
      <c r="AG703" s="85"/>
      <c r="AH703" s="85"/>
      <c r="AI703" s="85"/>
      <c r="AJ703" s="85"/>
      <c r="AK703" s="85"/>
      <c r="AL703" s="85"/>
      <c r="AM703" s="85"/>
      <c r="AN703" s="85"/>
      <c r="AO703" s="85"/>
      <c r="AP703" s="85"/>
      <c r="AQ703" s="85"/>
    </row>
    <row r="704">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c r="AA704" s="83"/>
      <c r="AB704" s="83"/>
      <c r="AC704" s="83"/>
      <c r="AD704" s="83"/>
      <c r="AE704" s="83"/>
      <c r="AF704" s="83"/>
      <c r="AG704" s="83"/>
      <c r="AH704" s="83"/>
      <c r="AI704" s="83"/>
      <c r="AJ704" s="83"/>
      <c r="AK704" s="83"/>
      <c r="AL704" s="83"/>
      <c r="AM704" s="83"/>
      <c r="AN704" s="83"/>
      <c r="AO704" s="83"/>
      <c r="AP704" s="83"/>
      <c r="AQ704" s="83"/>
    </row>
    <row r="705">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c r="AB705" s="85"/>
      <c r="AC705" s="85"/>
      <c r="AD705" s="85"/>
      <c r="AE705" s="85"/>
      <c r="AF705" s="85"/>
      <c r="AG705" s="85"/>
      <c r="AH705" s="85"/>
      <c r="AI705" s="85"/>
      <c r="AJ705" s="85"/>
      <c r="AK705" s="85"/>
      <c r="AL705" s="85"/>
      <c r="AM705" s="85"/>
      <c r="AN705" s="85"/>
      <c r="AO705" s="85"/>
      <c r="AP705" s="85"/>
      <c r="AQ705" s="85"/>
    </row>
    <row r="706">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c r="AA706" s="83"/>
      <c r="AB706" s="83"/>
      <c r="AC706" s="83"/>
      <c r="AD706" s="83"/>
      <c r="AE706" s="83"/>
      <c r="AF706" s="83"/>
      <c r="AG706" s="83"/>
      <c r="AH706" s="83"/>
      <c r="AI706" s="83"/>
      <c r="AJ706" s="83"/>
      <c r="AK706" s="83"/>
      <c r="AL706" s="83"/>
      <c r="AM706" s="83"/>
      <c r="AN706" s="83"/>
      <c r="AO706" s="83"/>
      <c r="AP706" s="83"/>
      <c r="AQ706" s="83"/>
    </row>
    <row r="707">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c r="AB707" s="85"/>
      <c r="AC707" s="85"/>
      <c r="AD707" s="85"/>
      <c r="AE707" s="85"/>
      <c r="AF707" s="85"/>
      <c r="AG707" s="85"/>
      <c r="AH707" s="85"/>
      <c r="AI707" s="85"/>
      <c r="AJ707" s="85"/>
      <c r="AK707" s="85"/>
      <c r="AL707" s="85"/>
      <c r="AM707" s="85"/>
      <c r="AN707" s="85"/>
      <c r="AO707" s="85"/>
      <c r="AP707" s="85"/>
      <c r="AQ707" s="85"/>
    </row>
    <row r="708">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c r="AA708" s="83"/>
      <c r="AB708" s="83"/>
      <c r="AC708" s="83"/>
      <c r="AD708" s="83"/>
      <c r="AE708" s="83"/>
      <c r="AF708" s="83"/>
      <c r="AG708" s="83"/>
      <c r="AH708" s="83"/>
      <c r="AI708" s="83"/>
      <c r="AJ708" s="83"/>
      <c r="AK708" s="83"/>
      <c r="AL708" s="83"/>
      <c r="AM708" s="83"/>
      <c r="AN708" s="83"/>
      <c r="AO708" s="83"/>
      <c r="AP708" s="83"/>
      <c r="AQ708" s="83"/>
    </row>
    <row r="709">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c r="AB709" s="85"/>
      <c r="AC709" s="85"/>
      <c r="AD709" s="85"/>
      <c r="AE709" s="85"/>
      <c r="AF709" s="85"/>
      <c r="AG709" s="85"/>
      <c r="AH709" s="85"/>
      <c r="AI709" s="85"/>
      <c r="AJ709" s="85"/>
      <c r="AK709" s="85"/>
      <c r="AL709" s="85"/>
      <c r="AM709" s="85"/>
      <c r="AN709" s="85"/>
      <c r="AO709" s="85"/>
      <c r="AP709" s="85"/>
      <c r="AQ709" s="85"/>
    </row>
    <row r="710">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c r="AA710" s="83"/>
      <c r="AB710" s="83"/>
      <c r="AC710" s="83"/>
      <c r="AD710" s="83"/>
      <c r="AE710" s="83"/>
      <c r="AF710" s="83"/>
      <c r="AG710" s="83"/>
      <c r="AH710" s="83"/>
      <c r="AI710" s="83"/>
      <c r="AJ710" s="83"/>
      <c r="AK710" s="83"/>
      <c r="AL710" s="83"/>
      <c r="AM710" s="83"/>
      <c r="AN710" s="83"/>
      <c r="AO710" s="83"/>
      <c r="AP710" s="83"/>
      <c r="AQ710" s="83"/>
    </row>
    <row r="71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c r="AB711" s="85"/>
      <c r="AC711" s="85"/>
      <c r="AD711" s="85"/>
      <c r="AE711" s="85"/>
      <c r="AF711" s="85"/>
      <c r="AG711" s="85"/>
      <c r="AH711" s="85"/>
      <c r="AI711" s="85"/>
      <c r="AJ711" s="85"/>
      <c r="AK711" s="85"/>
      <c r="AL711" s="85"/>
      <c r="AM711" s="85"/>
      <c r="AN711" s="85"/>
      <c r="AO711" s="85"/>
      <c r="AP711" s="85"/>
      <c r="AQ711" s="85"/>
    </row>
    <row r="712">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c r="AA712" s="83"/>
      <c r="AB712" s="83"/>
      <c r="AC712" s="83"/>
      <c r="AD712" s="83"/>
      <c r="AE712" s="83"/>
      <c r="AF712" s="83"/>
      <c r="AG712" s="83"/>
      <c r="AH712" s="83"/>
      <c r="AI712" s="83"/>
      <c r="AJ712" s="83"/>
      <c r="AK712" s="83"/>
      <c r="AL712" s="83"/>
      <c r="AM712" s="83"/>
      <c r="AN712" s="83"/>
      <c r="AO712" s="83"/>
      <c r="AP712" s="83"/>
      <c r="AQ712" s="83"/>
    </row>
    <row r="713">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c r="AB713" s="85"/>
      <c r="AC713" s="85"/>
      <c r="AD713" s="85"/>
      <c r="AE713" s="85"/>
      <c r="AF713" s="85"/>
      <c r="AG713" s="85"/>
      <c r="AH713" s="85"/>
      <c r="AI713" s="85"/>
      <c r="AJ713" s="85"/>
      <c r="AK713" s="85"/>
      <c r="AL713" s="85"/>
      <c r="AM713" s="85"/>
      <c r="AN713" s="85"/>
      <c r="AO713" s="85"/>
      <c r="AP713" s="85"/>
      <c r="AQ713" s="85"/>
    </row>
    <row r="714">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c r="AA714" s="83"/>
      <c r="AB714" s="83"/>
      <c r="AC714" s="83"/>
      <c r="AD714" s="83"/>
      <c r="AE714" s="83"/>
      <c r="AF714" s="83"/>
      <c r="AG714" s="83"/>
      <c r="AH714" s="83"/>
      <c r="AI714" s="83"/>
      <c r="AJ714" s="83"/>
      <c r="AK714" s="83"/>
      <c r="AL714" s="83"/>
      <c r="AM714" s="83"/>
      <c r="AN714" s="83"/>
      <c r="AO714" s="83"/>
      <c r="AP714" s="83"/>
      <c r="AQ714" s="83"/>
    </row>
    <row r="715">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c r="AB715" s="85"/>
      <c r="AC715" s="85"/>
      <c r="AD715" s="85"/>
      <c r="AE715" s="85"/>
      <c r="AF715" s="85"/>
      <c r="AG715" s="85"/>
      <c r="AH715" s="85"/>
      <c r="AI715" s="85"/>
      <c r="AJ715" s="85"/>
      <c r="AK715" s="85"/>
      <c r="AL715" s="85"/>
      <c r="AM715" s="85"/>
      <c r="AN715" s="85"/>
      <c r="AO715" s="85"/>
      <c r="AP715" s="85"/>
      <c r="AQ715" s="85"/>
    </row>
    <row r="716">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c r="AA716" s="83"/>
      <c r="AB716" s="83"/>
      <c r="AC716" s="83"/>
      <c r="AD716" s="83"/>
      <c r="AE716" s="83"/>
      <c r="AF716" s="83"/>
      <c r="AG716" s="83"/>
      <c r="AH716" s="83"/>
      <c r="AI716" s="83"/>
      <c r="AJ716" s="83"/>
      <c r="AK716" s="83"/>
      <c r="AL716" s="83"/>
      <c r="AM716" s="83"/>
      <c r="AN716" s="83"/>
      <c r="AO716" s="83"/>
      <c r="AP716" s="83"/>
      <c r="AQ716" s="83"/>
    </row>
    <row r="717">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c r="AB717" s="85"/>
      <c r="AC717" s="85"/>
      <c r="AD717" s="85"/>
      <c r="AE717" s="85"/>
      <c r="AF717" s="85"/>
      <c r="AG717" s="85"/>
      <c r="AH717" s="85"/>
      <c r="AI717" s="85"/>
      <c r="AJ717" s="85"/>
      <c r="AK717" s="85"/>
      <c r="AL717" s="85"/>
      <c r="AM717" s="85"/>
      <c r="AN717" s="85"/>
      <c r="AO717" s="85"/>
      <c r="AP717" s="85"/>
      <c r="AQ717" s="85"/>
    </row>
    <row r="718">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c r="AA718" s="83"/>
      <c r="AB718" s="83"/>
      <c r="AC718" s="83"/>
      <c r="AD718" s="83"/>
      <c r="AE718" s="83"/>
      <c r="AF718" s="83"/>
      <c r="AG718" s="83"/>
      <c r="AH718" s="83"/>
      <c r="AI718" s="83"/>
      <c r="AJ718" s="83"/>
      <c r="AK718" s="83"/>
      <c r="AL718" s="83"/>
      <c r="AM718" s="83"/>
      <c r="AN718" s="83"/>
      <c r="AO718" s="83"/>
      <c r="AP718" s="83"/>
      <c r="AQ718" s="83"/>
    </row>
    <row r="719">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c r="AB719" s="85"/>
      <c r="AC719" s="85"/>
      <c r="AD719" s="85"/>
      <c r="AE719" s="85"/>
      <c r="AF719" s="85"/>
      <c r="AG719" s="85"/>
      <c r="AH719" s="85"/>
      <c r="AI719" s="85"/>
      <c r="AJ719" s="85"/>
      <c r="AK719" s="85"/>
      <c r="AL719" s="85"/>
      <c r="AM719" s="85"/>
      <c r="AN719" s="85"/>
      <c r="AO719" s="85"/>
      <c r="AP719" s="85"/>
      <c r="AQ719" s="85"/>
    </row>
    <row r="720">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c r="AA720" s="83"/>
      <c r="AB720" s="83"/>
      <c r="AC720" s="83"/>
      <c r="AD720" s="83"/>
      <c r="AE720" s="83"/>
      <c r="AF720" s="83"/>
      <c r="AG720" s="83"/>
      <c r="AH720" s="83"/>
      <c r="AI720" s="83"/>
      <c r="AJ720" s="83"/>
      <c r="AK720" s="83"/>
      <c r="AL720" s="83"/>
      <c r="AM720" s="83"/>
      <c r="AN720" s="83"/>
      <c r="AO720" s="83"/>
      <c r="AP720" s="83"/>
      <c r="AQ720" s="83"/>
    </row>
    <row r="72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c r="AB721" s="85"/>
      <c r="AC721" s="85"/>
      <c r="AD721" s="85"/>
      <c r="AE721" s="85"/>
      <c r="AF721" s="85"/>
      <c r="AG721" s="85"/>
      <c r="AH721" s="85"/>
      <c r="AI721" s="85"/>
      <c r="AJ721" s="85"/>
      <c r="AK721" s="85"/>
      <c r="AL721" s="85"/>
      <c r="AM721" s="85"/>
      <c r="AN721" s="85"/>
      <c r="AO721" s="85"/>
      <c r="AP721" s="85"/>
      <c r="AQ721" s="85"/>
    </row>
    <row r="722">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c r="AA722" s="83"/>
      <c r="AB722" s="83"/>
      <c r="AC722" s="83"/>
      <c r="AD722" s="83"/>
      <c r="AE722" s="83"/>
      <c r="AF722" s="83"/>
      <c r="AG722" s="83"/>
      <c r="AH722" s="83"/>
      <c r="AI722" s="83"/>
      <c r="AJ722" s="83"/>
      <c r="AK722" s="83"/>
      <c r="AL722" s="83"/>
      <c r="AM722" s="83"/>
      <c r="AN722" s="83"/>
      <c r="AO722" s="83"/>
      <c r="AP722" s="83"/>
      <c r="AQ722" s="83"/>
    </row>
    <row r="723">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c r="AB723" s="85"/>
      <c r="AC723" s="85"/>
      <c r="AD723" s="85"/>
      <c r="AE723" s="85"/>
      <c r="AF723" s="85"/>
      <c r="AG723" s="85"/>
      <c r="AH723" s="85"/>
      <c r="AI723" s="85"/>
      <c r="AJ723" s="85"/>
      <c r="AK723" s="85"/>
      <c r="AL723" s="85"/>
      <c r="AM723" s="85"/>
      <c r="AN723" s="85"/>
      <c r="AO723" s="85"/>
      <c r="AP723" s="85"/>
      <c r="AQ723" s="85"/>
    </row>
    <row r="724">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c r="AA724" s="83"/>
      <c r="AB724" s="83"/>
      <c r="AC724" s="83"/>
      <c r="AD724" s="83"/>
      <c r="AE724" s="83"/>
      <c r="AF724" s="83"/>
      <c r="AG724" s="83"/>
      <c r="AH724" s="83"/>
      <c r="AI724" s="83"/>
      <c r="AJ724" s="83"/>
      <c r="AK724" s="83"/>
      <c r="AL724" s="83"/>
      <c r="AM724" s="83"/>
      <c r="AN724" s="83"/>
      <c r="AO724" s="83"/>
      <c r="AP724" s="83"/>
      <c r="AQ724" s="83"/>
    </row>
    <row r="725">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c r="AB725" s="85"/>
      <c r="AC725" s="85"/>
      <c r="AD725" s="85"/>
      <c r="AE725" s="85"/>
      <c r="AF725" s="85"/>
      <c r="AG725" s="85"/>
      <c r="AH725" s="85"/>
      <c r="AI725" s="85"/>
      <c r="AJ725" s="85"/>
      <c r="AK725" s="85"/>
      <c r="AL725" s="85"/>
      <c r="AM725" s="85"/>
      <c r="AN725" s="85"/>
      <c r="AO725" s="85"/>
      <c r="AP725" s="85"/>
      <c r="AQ725" s="85"/>
    </row>
    <row r="726">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c r="AA726" s="83"/>
      <c r="AB726" s="83"/>
      <c r="AC726" s="83"/>
      <c r="AD726" s="83"/>
      <c r="AE726" s="83"/>
      <c r="AF726" s="83"/>
      <c r="AG726" s="83"/>
      <c r="AH726" s="83"/>
      <c r="AI726" s="83"/>
      <c r="AJ726" s="83"/>
      <c r="AK726" s="83"/>
      <c r="AL726" s="83"/>
      <c r="AM726" s="83"/>
      <c r="AN726" s="83"/>
      <c r="AO726" s="83"/>
      <c r="AP726" s="83"/>
      <c r="AQ726" s="83"/>
    </row>
    <row r="727">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c r="AB727" s="85"/>
      <c r="AC727" s="85"/>
      <c r="AD727" s="85"/>
      <c r="AE727" s="85"/>
      <c r="AF727" s="85"/>
      <c r="AG727" s="85"/>
      <c r="AH727" s="85"/>
      <c r="AI727" s="85"/>
      <c r="AJ727" s="85"/>
      <c r="AK727" s="85"/>
      <c r="AL727" s="85"/>
      <c r="AM727" s="85"/>
      <c r="AN727" s="85"/>
      <c r="AO727" s="85"/>
      <c r="AP727" s="85"/>
      <c r="AQ727" s="85"/>
    </row>
    <row r="728">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c r="AA728" s="83"/>
      <c r="AB728" s="83"/>
      <c r="AC728" s="83"/>
      <c r="AD728" s="83"/>
      <c r="AE728" s="83"/>
      <c r="AF728" s="83"/>
      <c r="AG728" s="83"/>
      <c r="AH728" s="83"/>
      <c r="AI728" s="83"/>
      <c r="AJ728" s="83"/>
      <c r="AK728" s="83"/>
      <c r="AL728" s="83"/>
      <c r="AM728" s="83"/>
      <c r="AN728" s="83"/>
      <c r="AO728" s="83"/>
      <c r="AP728" s="83"/>
      <c r="AQ728" s="83"/>
    </row>
    <row r="729">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c r="AB729" s="85"/>
      <c r="AC729" s="85"/>
      <c r="AD729" s="85"/>
      <c r="AE729" s="85"/>
      <c r="AF729" s="85"/>
      <c r="AG729" s="85"/>
      <c r="AH729" s="85"/>
      <c r="AI729" s="85"/>
      <c r="AJ729" s="85"/>
      <c r="AK729" s="85"/>
      <c r="AL729" s="85"/>
      <c r="AM729" s="85"/>
      <c r="AN729" s="85"/>
      <c r="AO729" s="85"/>
      <c r="AP729" s="85"/>
      <c r="AQ729" s="85"/>
    </row>
    <row r="730">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c r="AA730" s="83"/>
      <c r="AB730" s="83"/>
      <c r="AC730" s="83"/>
      <c r="AD730" s="83"/>
      <c r="AE730" s="83"/>
      <c r="AF730" s="83"/>
      <c r="AG730" s="83"/>
      <c r="AH730" s="83"/>
      <c r="AI730" s="83"/>
      <c r="AJ730" s="83"/>
      <c r="AK730" s="83"/>
      <c r="AL730" s="83"/>
      <c r="AM730" s="83"/>
      <c r="AN730" s="83"/>
      <c r="AO730" s="83"/>
      <c r="AP730" s="83"/>
      <c r="AQ730" s="83"/>
    </row>
    <row r="73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c r="AB731" s="85"/>
      <c r="AC731" s="85"/>
      <c r="AD731" s="85"/>
      <c r="AE731" s="85"/>
      <c r="AF731" s="85"/>
      <c r="AG731" s="85"/>
      <c r="AH731" s="85"/>
      <c r="AI731" s="85"/>
      <c r="AJ731" s="85"/>
      <c r="AK731" s="85"/>
      <c r="AL731" s="85"/>
      <c r="AM731" s="85"/>
      <c r="AN731" s="85"/>
      <c r="AO731" s="85"/>
      <c r="AP731" s="85"/>
      <c r="AQ731" s="85"/>
    </row>
    <row r="732">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c r="AA732" s="83"/>
      <c r="AB732" s="83"/>
      <c r="AC732" s="83"/>
      <c r="AD732" s="83"/>
      <c r="AE732" s="83"/>
      <c r="AF732" s="83"/>
      <c r="AG732" s="83"/>
      <c r="AH732" s="83"/>
      <c r="AI732" s="83"/>
      <c r="AJ732" s="83"/>
      <c r="AK732" s="83"/>
      <c r="AL732" s="83"/>
      <c r="AM732" s="83"/>
      <c r="AN732" s="83"/>
      <c r="AO732" s="83"/>
      <c r="AP732" s="83"/>
      <c r="AQ732" s="83"/>
    </row>
    <row r="733">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c r="AB733" s="85"/>
      <c r="AC733" s="85"/>
      <c r="AD733" s="85"/>
      <c r="AE733" s="85"/>
      <c r="AF733" s="85"/>
      <c r="AG733" s="85"/>
      <c r="AH733" s="85"/>
      <c r="AI733" s="85"/>
      <c r="AJ733" s="85"/>
      <c r="AK733" s="85"/>
      <c r="AL733" s="85"/>
      <c r="AM733" s="85"/>
      <c r="AN733" s="85"/>
      <c r="AO733" s="85"/>
      <c r="AP733" s="85"/>
      <c r="AQ733" s="85"/>
    </row>
    <row r="734">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c r="AA734" s="83"/>
      <c r="AB734" s="83"/>
      <c r="AC734" s="83"/>
      <c r="AD734" s="83"/>
      <c r="AE734" s="83"/>
      <c r="AF734" s="83"/>
      <c r="AG734" s="83"/>
      <c r="AH734" s="83"/>
      <c r="AI734" s="83"/>
      <c r="AJ734" s="83"/>
      <c r="AK734" s="83"/>
      <c r="AL734" s="83"/>
      <c r="AM734" s="83"/>
      <c r="AN734" s="83"/>
      <c r="AO734" s="83"/>
      <c r="AP734" s="83"/>
      <c r="AQ734" s="83"/>
    </row>
    <row r="735">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c r="AB735" s="85"/>
      <c r="AC735" s="85"/>
      <c r="AD735" s="85"/>
      <c r="AE735" s="85"/>
      <c r="AF735" s="85"/>
      <c r="AG735" s="85"/>
      <c r="AH735" s="85"/>
      <c r="AI735" s="85"/>
      <c r="AJ735" s="85"/>
      <c r="AK735" s="85"/>
      <c r="AL735" s="85"/>
      <c r="AM735" s="85"/>
      <c r="AN735" s="85"/>
      <c r="AO735" s="85"/>
      <c r="AP735" s="85"/>
      <c r="AQ735" s="85"/>
    </row>
    <row r="736">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c r="AA736" s="83"/>
      <c r="AB736" s="83"/>
      <c r="AC736" s="83"/>
      <c r="AD736" s="83"/>
      <c r="AE736" s="83"/>
      <c r="AF736" s="83"/>
      <c r="AG736" s="83"/>
      <c r="AH736" s="83"/>
      <c r="AI736" s="83"/>
      <c r="AJ736" s="83"/>
      <c r="AK736" s="83"/>
      <c r="AL736" s="83"/>
      <c r="AM736" s="83"/>
      <c r="AN736" s="83"/>
      <c r="AO736" s="83"/>
      <c r="AP736" s="83"/>
      <c r="AQ736" s="83"/>
    </row>
    <row r="737">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c r="AB737" s="85"/>
      <c r="AC737" s="85"/>
      <c r="AD737" s="85"/>
      <c r="AE737" s="85"/>
      <c r="AF737" s="85"/>
      <c r="AG737" s="85"/>
      <c r="AH737" s="85"/>
      <c r="AI737" s="85"/>
      <c r="AJ737" s="85"/>
      <c r="AK737" s="85"/>
      <c r="AL737" s="85"/>
      <c r="AM737" s="85"/>
      <c r="AN737" s="85"/>
      <c r="AO737" s="85"/>
      <c r="AP737" s="85"/>
      <c r="AQ737" s="85"/>
    </row>
    <row r="738">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c r="AA738" s="83"/>
      <c r="AB738" s="83"/>
      <c r="AC738" s="83"/>
      <c r="AD738" s="83"/>
      <c r="AE738" s="83"/>
      <c r="AF738" s="83"/>
      <c r="AG738" s="83"/>
      <c r="AH738" s="83"/>
      <c r="AI738" s="83"/>
      <c r="AJ738" s="83"/>
      <c r="AK738" s="83"/>
      <c r="AL738" s="83"/>
      <c r="AM738" s="83"/>
      <c r="AN738" s="83"/>
      <c r="AO738" s="83"/>
      <c r="AP738" s="83"/>
      <c r="AQ738" s="83"/>
    </row>
    <row r="739">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c r="AB739" s="85"/>
      <c r="AC739" s="85"/>
      <c r="AD739" s="85"/>
      <c r="AE739" s="85"/>
      <c r="AF739" s="85"/>
      <c r="AG739" s="85"/>
      <c r="AH739" s="85"/>
      <c r="AI739" s="85"/>
      <c r="AJ739" s="85"/>
      <c r="AK739" s="85"/>
      <c r="AL739" s="85"/>
      <c r="AM739" s="85"/>
      <c r="AN739" s="85"/>
      <c r="AO739" s="85"/>
      <c r="AP739" s="85"/>
      <c r="AQ739" s="85"/>
    </row>
    <row r="740">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c r="AA740" s="83"/>
      <c r="AB740" s="83"/>
      <c r="AC740" s="83"/>
      <c r="AD740" s="83"/>
      <c r="AE740" s="83"/>
      <c r="AF740" s="83"/>
      <c r="AG740" s="83"/>
      <c r="AH740" s="83"/>
      <c r="AI740" s="83"/>
      <c r="AJ740" s="83"/>
      <c r="AK740" s="83"/>
      <c r="AL740" s="83"/>
      <c r="AM740" s="83"/>
      <c r="AN740" s="83"/>
      <c r="AO740" s="83"/>
      <c r="AP740" s="83"/>
      <c r="AQ740" s="83"/>
    </row>
    <row r="74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c r="AB741" s="85"/>
      <c r="AC741" s="85"/>
      <c r="AD741" s="85"/>
      <c r="AE741" s="85"/>
      <c r="AF741" s="85"/>
      <c r="AG741" s="85"/>
      <c r="AH741" s="85"/>
      <c r="AI741" s="85"/>
      <c r="AJ741" s="85"/>
      <c r="AK741" s="85"/>
      <c r="AL741" s="85"/>
      <c r="AM741" s="85"/>
      <c r="AN741" s="85"/>
      <c r="AO741" s="85"/>
      <c r="AP741" s="85"/>
      <c r="AQ741" s="85"/>
    </row>
    <row r="742">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c r="AA742" s="83"/>
      <c r="AB742" s="83"/>
      <c r="AC742" s="83"/>
      <c r="AD742" s="83"/>
      <c r="AE742" s="83"/>
      <c r="AF742" s="83"/>
      <c r="AG742" s="83"/>
      <c r="AH742" s="83"/>
      <c r="AI742" s="83"/>
      <c r="AJ742" s="83"/>
      <c r="AK742" s="83"/>
      <c r="AL742" s="83"/>
      <c r="AM742" s="83"/>
      <c r="AN742" s="83"/>
      <c r="AO742" s="83"/>
      <c r="AP742" s="83"/>
      <c r="AQ742" s="83"/>
    </row>
    <row r="743">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c r="AB743" s="85"/>
      <c r="AC743" s="85"/>
      <c r="AD743" s="85"/>
      <c r="AE743" s="85"/>
      <c r="AF743" s="85"/>
      <c r="AG743" s="85"/>
      <c r="AH743" s="85"/>
      <c r="AI743" s="85"/>
      <c r="AJ743" s="85"/>
      <c r="AK743" s="85"/>
      <c r="AL743" s="85"/>
      <c r="AM743" s="85"/>
      <c r="AN743" s="85"/>
      <c r="AO743" s="85"/>
      <c r="AP743" s="85"/>
      <c r="AQ743" s="85"/>
    </row>
    <row r="744">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c r="AA744" s="83"/>
      <c r="AB744" s="83"/>
      <c r="AC744" s="83"/>
      <c r="AD744" s="83"/>
      <c r="AE744" s="83"/>
      <c r="AF744" s="83"/>
      <c r="AG744" s="83"/>
      <c r="AH744" s="83"/>
      <c r="AI744" s="83"/>
      <c r="AJ744" s="83"/>
      <c r="AK744" s="83"/>
      <c r="AL744" s="83"/>
      <c r="AM744" s="83"/>
      <c r="AN744" s="83"/>
      <c r="AO744" s="83"/>
      <c r="AP744" s="83"/>
      <c r="AQ744" s="83"/>
    </row>
    <row r="745">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c r="AB745" s="85"/>
      <c r="AC745" s="85"/>
      <c r="AD745" s="85"/>
      <c r="AE745" s="85"/>
      <c r="AF745" s="85"/>
      <c r="AG745" s="85"/>
      <c r="AH745" s="85"/>
      <c r="AI745" s="85"/>
      <c r="AJ745" s="85"/>
      <c r="AK745" s="85"/>
      <c r="AL745" s="85"/>
      <c r="AM745" s="85"/>
      <c r="AN745" s="85"/>
      <c r="AO745" s="85"/>
      <c r="AP745" s="85"/>
      <c r="AQ745" s="85"/>
    </row>
    <row r="746">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c r="AA746" s="83"/>
      <c r="AB746" s="83"/>
      <c r="AC746" s="83"/>
      <c r="AD746" s="83"/>
      <c r="AE746" s="83"/>
      <c r="AF746" s="83"/>
      <c r="AG746" s="83"/>
      <c r="AH746" s="83"/>
      <c r="AI746" s="83"/>
      <c r="AJ746" s="83"/>
      <c r="AK746" s="83"/>
      <c r="AL746" s="83"/>
      <c r="AM746" s="83"/>
      <c r="AN746" s="83"/>
      <c r="AO746" s="83"/>
      <c r="AP746" s="83"/>
      <c r="AQ746" s="83"/>
    </row>
    <row r="747">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c r="AB747" s="85"/>
      <c r="AC747" s="85"/>
      <c r="AD747" s="85"/>
      <c r="AE747" s="85"/>
      <c r="AF747" s="85"/>
      <c r="AG747" s="85"/>
      <c r="AH747" s="85"/>
      <c r="AI747" s="85"/>
      <c r="AJ747" s="85"/>
      <c r="AK747" s="85"/>
      <c r="AL747" s="85"/>
      <c r="AM747" s="85"/>
      <c r="AN747" s="85"/>
      <c r="AO747" s="85"/>
      <c r="AP747" s="85"/>
      <c r="AQ747" s="85"/>
    </row>
    <row r="748">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c r="AA748" s="83"/>
      <c r="AB748" s="83"/>
      <c r="AC748" s="83"/>
      <c r="AD748" s="83"/>
      <c r="AE748" s="83"/>
      <c r="AF748" s="83"/>
      <c r="AG748" s="83"/>
      <c r="AH748" s="83"/>
      <c r="AI748" s="83"/>
      <c r="AJ748" s="83"/>
      <c r="AK748" s="83"/>
      <c r="AL748" s="83"/>
      <c r="AM748" s="83"/>
      <c r="AN748" s="83"/>
      <c r="AO748" s="83"/>
      <c r="AP748" s="83"/>
      <c r="AQ748" s="83"/>
    </row>
    <row r="749">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c r="AB749" s="85"/>
      <c r="AC749" s="85"/>
      <c r="AD749" s="85"/>
      <c r="AE749" s="85"/>
      <c r="AF749" s="85"/>
      <c r="AG749" s="85"/>
      <c r="AH749" s="85"/>
      <c r="AI749" s="85"/>
      <c r="AJ749" s="85"/>
      <c r="AK749" s="85"/>
      <c r="AL749" s="85"/>
      <c r="AM749" s="85"/>
      <c r="AN749" s="85"/>
      <c r="AO749" s="85"/>
      <c r="AP749" s="85"/>
      <c r="AQ749" s="85"/>
    </row>
    <row r="750">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c r="AA750" s="83"/>
      <c r="AB750" s="83"/>
      <c r="AC750" s="83"/>
      <c r="AD750" s="83"/>
      <c r="AE750" s="83"/>
      <c r="AF750" s="83"/>
      <c r="AG750" s="83"/>
      <c r="AH750" s="83"/>
      <c r="AI750" s="83"/>
      <c r="AJ750" s="83"/>
      <c r="AK750" s="83"/>
      <c r="AL750" s="83"/>
      <c r="AM750" s="83"/>
      <c r="AN750" s="83"/>
      <c r="AO750" s="83"/>
      <c r="AP750" s="83"/>
      <c r="AQ750" s="83"/>
    </row>
    <row r="75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c r="AB751" s="85"/>
      <c r="AC751" s="85"/>
      <c r="AD751" s="85"/>
      <c r="AE751" s="85"/>
      <c r="AF751" s="85"/>
      <c r="AG751" s="85"/>
      <c r="AH751" s="85"/>
      <c r="AI751" s="85"/>
      <c r="AJ751" s="85"/>
      <c r="AK751" s="85"/>
      <c r="AL751" s="85"/>
      <c r="AM751" s="85"/>
      <c r="AN751" s="85"/>
      <c r="AO751" s="85"/>
      <c r="AP751" s="85"/>
      <c r="AQ751" s="85"/>
    </row>
    <row r="752">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c r="AA752" s="83"/>
      <c r="AB752" s="83"/>
      <c r="AC752" s="83"/>
      <c r="AD752" s="83"/>
      <c r="AE752" s="83"/>
      <c r="AF752" s="83"/>
      <c r="AG752" s="83"/>
      <c r="AH752" s="83"/>
      <c r="AI752" s="83"/>
      <c r="AJ752" s="83"/>
      <c r="AK752" s="83"/>
      <c r="AL752" s="83"/>
      <c r="AM752" s="83"/>
      <c r="AN752" s="83"/>
      <c r="AO752" s="83"/>
      <c r="AP752" s="83"/>
      <c r="AQ752" s="83"/>
    </row>
    <row r="753">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c r="AB753" s="85"/>
      <c r="AC753" s="85"/>
      <c r="AD753" s="85"/>
      <c r="AE753" s="85"/>
      <c r="AF753" s="85"/>
      <c r="AG753" s="85"/>
      <c r="AH753" s="85"/>
      <c r="AI753" s="85"/>
      <c r="AJ753" s="85"/>
      <c r="AK753" s="85"/>
      <c r="AL753" s="85"/>
      <c r="AM753" s="85"/>
      <c r="AN753" s="85"/>
      <c r="AO753" s="85"/>
      <c r="AP753" s="85"/>
      <c r="AQ753" s="85"/>
    </row>
    <row r="754">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c r="AA754" s="83"/>
      <c r="AB754" s="83"/>
      <c r="AC754" s="83"/>
      <c r="AD754" s="83"/>
      <c r="AE754" s="83"/>
      <c r="AF754" s="83"/>
      <c r="AG754" s="83"/>
      <c r="AH754" s="83"/>
      <c r="AI754" s="83"/>
      <c r="AJ754" s="83"/>
      <c r="AK754" s="83"/>
      <c r="AL754" s="83"/>
      <c r="AM754" s="83"/>
      <c r="AN754" s="83"/>
      <c r="AO754" s="83"/>
      <c r="AP754" s="83"/>
      <c r="AQ754" s="83"/>
    </row>
    <row r="755">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c r="AB755" s="85"/>
      <c r="AC755" s="85"/>
      <c r="AD755" s="85"/>
      <c r="AE755" s="85"/>
      <c r="AF755" s="85"/>
      <c r="AG755" s="85"/>
      <c r="AH755" s="85"/>
      <c r="AI755" s="85"/>
      <c r="AJ755" s="85"/>
      <c r="AK755" s="85"/>
      <c r="AL755" s="85"/>
      <c r="AM755" s="85"/>
      <c r="AN755" s="85"/>
      <c r="AO755" s="85"/>
      <c r="AP755" s="85"/>
      <c r="AQ755" s="85"/>
    </row>
    <row r="756">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c r="AA756" s="83"/>
      <c r="AB756" s="83"/>
      <c r="AC756" s="83"/>
      <c r="AD756" s="83"/>
      <c r="AE756" s="83"/>
      <c r="AF756" s="83"/>
      <c r="AG756" s="83"/>
      <c r="AH756" s="83"/>
      <c r="AI756" s="83"/>
      <c r="AJ756" s="83"/>
      <c r="AK756" s="83"/>
      <c r="AL756" s="83"/>
      <c r="AM756" s="83"/>
      <c r="AN756" s="83"/>
      <c r="AO756" s="83"/>
      <c r="AP756" s="83"/>
      <c r="AQ756" s="83"/>
    </row>
    <row r="757">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c r="AB757" s="85"/>
      <c r="AC757" s="85"/>
      <c r="AD757" s="85"/>
      <c r="AE757" s="85"/>
      <c r="AF757" s="85"/>
      <c r="AG757" s="85"/>
      <c r="AH757" s="85"/>
      <c r="AI757" s="85"/>
      <c r="AJ757" s="85"/>
      <c r="AK757" s="85"/>
      <c r="AL757" s="85"/>
      <c r="AM757" s="85"/>
      <c r="AN757" s="85"/>
      <c r="AO757" s="85"/>
      <c r="AP757" s="85"/>
      <c r="AQ757" s="85"/>
    </row>
    <row r="758">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c r="AA758" s="83"/>
      <c r="AB758" s="83"/>
      <c r="AC758" s="83"/>
      <c r="AD758" s="83"/>
      <c r="AE758" s="83"/>
      <c r="AF758" s="83"/>
      <c r="AG758" s="83"/>
      <c r="AH758" s="83"/>
      <c r="AI758" s="83"/>
      <c r="AJ758" s="83"/>
      <c r="AK758" s="83"/>
      <c r="AL758" s="83"/>
      <c r="AM758" s="83"/>
      <c r="AN758" s="83"/>
      <c r="AO758" s="83"/>
      <c r="AP758" s="83"/>
      <c r="AQ758" s="83"/>
    </row>
    <row r="759">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c r="AB759" s="85"/>
      <c r="AC759" s="85"/>
      <c r="AD759" s="85"/>
      <c r="AE759" s="85"/>
      <c r="AF759" s="85"/>
      <c r="AG759" s="85"/>
      <c r="AH759" s="85"/>
      <c r="AI759" s="85"/>
      <c r="AJ759" s="85"/>
      <c r="AK759" s="85"/>
      <c r="AL759" s="85"/>
      <c r="AM759" s="85"/>
      <c r="AN759" s="85"/>
      <c r="AO759" s="85"/>
      <c r="AP759" s="85"/>
      <c r="AQ759" s="85"/>
    </row>
    <row r="760">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c r="AA760" s="83"/>
      <c r="AB760" s="83"/>
      <c r="AC760" s="83"/>
      <c r="AD760" s="83"/>
      <c r="AE760" s="83"/>
      <c r="AF760" s="83"/>
      <c r="AG760" s="83"/>
      <c r="AH760" s="83"/>
      <c r="AI760" s="83"/>
      <c r="AJ760" s="83"/>
      <c r="AK760" s="83"/>
      <c r="AL760" s="83"/>
      <c r="AM760" s="83"/>
      <c r="AN760" s="83"/>
      <c r="AO760" s="83"/>
      <c r="AP760" s="83"/>
      <c r="AQ760" s="83"/>
    </row>
    <row r="76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c r="AB761" s="85"/>
      <c r="AC761" s="85"/>
      <c r="AD761" s="85"/>
      <c r="AE761" s="85"/>
      <c r="AF761" s="85"/>
      <c r="AG761" s="85"/>
      <c r="AH761" s="85"/>
      <c r="AI761" s="85"/>
      <c r="AJ761" s="85"/>
      <c r="AK761" s="85"/>
      <c r="AL761" s="85"/>
      <c r="AM761" s="85"/>
      <c r="AN761" s="85"/>
      <c r="AO761" s="85"/>
      <c r="AP761" s="85"/>
      <c r="AQ761" s="85"/>
    </row>
    <row r="762">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c r="AA762" s="83"/>
      <c r="AB762" s="83"/>
      <c r="AC762" s="83"/>
      <c r="AD762" s="83"/>
      <c r="AE762" s="83"/>
      <c r="AF762" s="83"/>
      <c r="AG762" s="83"/>
      <c r="AH762" s="83"/>
      <c r="AI762" s="83"/>
      <c r="AJ762" s="83"/>
      <c r="AK762" s="83"/>
      <c r="AL762" s="83"/>
      <c r="AM762" s="83"/>
      <c r="AN762" s="83"/>
      <c r="AO762" s="83"/>
      <c r="AP762" s="83"/>
      <c r="AQ762" s="83"/>
    </row>
    <row r="763">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c r="AB763" s="85"/>
      <c r="AC763" s="85"/>
      <c r="AD763" s="85"/>
      <c r="AE763" s="85"/>
      <c r="AF763" s="85"/>
      <c r="AG763" s="85"/>
      <c r="AH763" s="85"/>
      <c r="AI763" s="85"/>
      <c r="AJ763" s="85"/>
      <c r="AK763" s="85"/>
      <c r="AL763" s="85"/>
      <c r="AM763" s="85"/>
      <c r="AN763" s="85"/>
      <c r="AO763" s="85"/>
      <c r="AP763" s="85"/>
      <c r="AQ763" s="85"/>
    </row>
    <row r="764">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c r="AA764" s="83"/>
      <c r="AB764" s="83"/>
      <c r="AC764" s="83"/>
      <c r="AD764" s="83"/>
      <c r="AE764" s="83"/>
      <c r="AF764" s="83"/>
      <c r="AG764" s="83"/>
      <c r="AH764" s="83"/>
      <c r="AI764" s="83"/>
      <c r="AJ764" s="83"/>
      <c r="AK764" s="83"/>
      <c r="AL764" s="83"/>
      <c r="AM764" s="83"/>
      <c r="AN764" s="83"/>
      <c r="AO764" s="83"/>
      <c r="AP764" s="83"/>
      <c r="AQ764" s="83"/>
    </row>
    <row r="765">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c r="AB765" s="85"/>
      <c r="AC765" s="85"/>
      <c r="AD765" s="85"/>
      <c r="AE765" s="85"/>
      <c r="AF765" s="85"/>
      <c r="AG765" s="85"/>
      <c r="AH765" s="85"/>
      <c r="AI765" s="85"/>
      <c r="AJ765" s="85"/>
      <c r="AK765" s="85"/>
      <c r="AL765" s="85"/>
      <c r="AM765" s="85"/>
      <c r="AN765" s="85"/>
      <c r="AO765" s="85"/>
      <c r="AP765" s="85"/>
      <c r="AQ765" s="85"/>
    </row>
    <row r="766">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c r="AA766" s="83"/>
      <c r="AB766" s="83"/>
      <c r="AC766" s="83"/>
      <c r="AD766" s="83"/>
      <c r="AE766" s="83"/>
      <c r="AF766" s="83"/>
      <c r="AG766" s="83"/>
      <c r="AH766" s="83"/>
      <c r="AI766" s="83"/>
      <c r="AJ766" s="83"/>
      <c r="AK766" s="83"/>
      <c r="AL766" s="83"/>
      <c r="AM766" s="83"/>
      <c r="AN766" s="83"/>
      <c r="AO766" s="83"/>
      <c r="AP766" s="83"/>
      <c r="AQ766" s="83"/>
    </row>
    <row r="767">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c r="AB767" s="85"/>
      <c r="AC767" s="85"/>
      <c r="AD767" s="85"/>
      <c r="AE767" s="85"/>
      <c r="AF767" s="85"/>
      <c r="AG767" s="85"/>
      <c r="AH767" s="85"/>
      <c r="AI767" s="85"/>
      <c r="AJ767" s="85"/>
      <c r="AK767" s="85"/>
      <c r="AL767" s="85"/>
      <c r="AM767" s="85"/>
      <c r="AN767" s="85"/>
      <c r="AO767" s="85"/>
      <c r="AP767" s="85"/>
      <c r="AQ767" s="85"/>
    </row>
    <row r="768">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c r="AA768" s="83"/>
      <c r="AB768" s="83"/>
      <c r="AC768" s="83"/>
      <c r="AD768" s="83"/>
      <c r="AE768" s="83"/>
      <c r="AF768" s="83"/>
      <c r="AG768" s="83"/>
      <c r="AH768" s="83"/>
      <c r="AI768" s="83"/>
      <c r="AJ768" s="83"/>
      <c r="AK768" s="83"/>
      <c r="AL768" s="83"/>
      <c r="AM768" s="83"/>
      <c r="AN768" s="83"/>
      <c r="AO768" s="83"/>
      <c r="AP768" s="83"/>
      <c r="AQ768" s="83"/>
    </row>
    <row r="769">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c r="AB769" s="85"/>
      <c r="AC769" s="85"/>
      <c r="AD769" s="85"/>
      <c r="AE769" s="85"/>
      <c r="AF769" s="85"/>
      <c r="AG769" s="85"/>
      <c r="AH769" s="85"/>
      <c r="AI769" s="85"/>
      <c r="AJ769" s="85"/>
      <c r="AK769" s="85"/>
      <c r="AL769" s="85"/>
      <c r="AM769" s="85"/>
      <c r="AN769" s="85"/>
      <c r="AO769" s="85"/>
      <c r="AP769" s="85"/>
      <c r="AQ769" s="85"/>
    </row>
    <row r="770">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c r="AA770" s="83"/>
      <c r="AB770" s="83"/>
      <c r="AC770" s="83"/>
      <c r="AD770" s="83"/>
      <c r="AE770" s="83"/>
      <c r="AF770" s="83"/>
      <c r="AG770" s="83"/>
      <c r="AH770" s="83"/>
      <c r="AI770" s="83"/>
      <c r="AJ770" s="83"/>
      <c r="AK770" s="83"/>
      <c r="AL770" s="83"/>
      <c r="AM770" s="83"/>
      <c r="AN770" s="83"/>
      <c r="AO770" s="83"/>
      <c r="AP770" s="83"/>
      <c r="AQ770" s="83"/>
    </row>
    <row r="77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c r="AB771" s="85"/>
      <c r="AC771" s="85"/>
      <c r="AD771" s="85"/>
      <c r="AE771" s="85"/>
      <c r="AF771" s="85"/>
      <c r="AG771" s="85"/>
      <c r="AH771" s="85"/>
      <c r="AI771" s="85"/>
      <c r="AJ771" s="85"/>
      <c r="AK771" s="85"/>
      <c r="AL771" s="85"/>
      <c r="AM771" s="85"/>
      <c r="AN771" s="85"/>
      <c r="AO771" s="85"/>
      <c r="AP771" s="85"/>
      <c r="AQ771" s="85"/>
    </row>
    <row r="772">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c r="AA772" s="83"/>
      <c r="AB772" s="83"/>
      <c r="AC772" s="83"/>
      <c r="AD772" s="83"/>
      <c r="AE772" s="83"/>
      <c r="AF772" s="83"/>
      <c r="AG772" s="83"/>
      <c r="AH772" s="83"/>
      <c r="AI772" s="83"/>
      <c r="AJ772" s="83"/>
      <c r="AK772" s="83"/>
      <c r="AL772" s="83"/>
      <c r="AM772" s="83"/>
      <c r="AN772" s="83"/>
      <c r="AO772" s="83"/>
      <c r="AP772" s="83"/>
      <c r="AQ772" s="83"/>
    </row>
    <row r="773">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c r="AB773" s="85"/>
      <c r="AC773" s="85"/>
      <c r="AD773" s="85"/>
      <c r="AE773" s="85"/>
      <c r="AF773" s="85"/>
      <c r="AG773" s="85"/>
      <c r="AH773" s="85"/>
      <c r="AI773" s="85"/>
      <c r="AJ773" s="85"/>
      <c r="AK773" s="85"/>
      <c r="AL773" s="85"/>
      <c r="AM773" s="85"/>
      <c r="AN773" s="85"/>
      <c r="AO773" s="85"/>
      <c r="AP773" s="85"/>
      <c r="AQ773" s="85"/>
    </row>
    <row r="774">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c r="AA774" s="83"/>
      <c r="AB774" s="83"/>
      <c r="AC774" s="83"/>
      <c r="AD774" s="83"/>
      <c r="AE774" s="83"/>
      <c r="AF774" s="83"/>
      <c r="AG774" s="83"/>
      <c r="AH774" s="83"/>
      <c r="AI774" s="83"/>
      <c r="AJ774" s="83"/>
      <c r="AK774" s="83"/>
      <c r="AL774" s="83"/>
      <c r="AM774" s="83"/>
      <c r="AN774" s="83"/>
      <c r="AO774" s="83"/>
      <c r="AP774" s="83"/>
      <c r="AQ774" s="83"/>
    </row>
    <row r="775">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c r="AB775" s="85"/>
      <c r="AC775" s="85"/>
      <c r="AD775" s="85"/>
      <c r="AE775" s="85"/>
      <c r="AF775" s="85"/>
      <c r="AG775" s="85"/>
      <c r="AH775" s="85"/>
      <c r="AI775" s="85"/>
      <c r="AJ775" s="85"/>
      <c r="AK775" s="85"/>
      <c r="AL775" s="85"/>
      <c r="AM775" s="85"/>
      <c r="AN775" s="85"/>
      <c r="AO775" s="85"/>
      <c r="AP775" s="85"/>
      <c r="AQ775" s="85"/>
    </row>
    <row r="776">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c r="AA776" s="83"/>
      <c r="AB776" s="83"/>
      <c r="AC776" s="83"/>
      <c r="AD776" s="83"/>
      <c r="AE776" s="83"/>
      <c r="AF776" s="83"/>
      <c r="AG776" s="83"/>
      <c r="AH776" s="83"/>
      <c r="AI776" s="83"/>
      <c r="AJ776" s="83"/>
      <c r="AK776" s="83"/>
      <c r="AL776" s="83"/>
      <c r="AM776" s="83"/>
      <c r="AN776" s="83"/>
      <c r="AO776" s="83"/>
      <c r="AP776" s="83"/>
      <c r="AQ776" s="83"/>
    </row>
    <row r="777">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c r="AB777" s="85"/>
      <c r="AC777" s="85"/>
      <c r="AD777" s="85"/>
      <c r="AE777" s="85"/>
      <c r="AF777" s="85"/>
      <c r="AG777" s="85"/>
      <c r="AH777" s="85"/>
      <c r="AI777" s="85"/>
      <c r="AJ777" s="85"/>
      <c r="AK777" s="85"/>
      <c r="AL777" s="85"/>
      <c r="AM777" s="85"/>
      <c r="AN777" s="85"/>
      <c r="AO777" s="85"/>
      <c r="AP777" s="85"/>
      <c r="AQ777" s="85"/>
    </row>
    <row r="778">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c r="AA778" s="83"/>
      <c r="AB778" s="83"/>
      <c r="AC778" s="83"/>
      <c r="AD778" s="83"/>
      <c r="AE778" s="83"/>
      <c r="AF778" s="83"/>
      <c r="AG778" s="83"/>
      <c r="AH778" s="83"/>
      <c r="AI778" s="83"/>
      <c r="AJ778" s="83"/>
      <c r="AK778" s="83"/>
      <c r="AL778" s="83"/>
      <c r="AM778" s="83"/>
      <c r="AN778" s="83"/>
      <c r="AO778" s="83"/>
      <c r="AP778" s="83"/>
      <c r="AQ778" s="83"/>
    </row>
    <row r="779">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c r="AB779" s="85"/>
      <c r="AC779" s="85"/>
      <c r="AD779" s="85"/>
      <c r="AE779" s="85"/>
      <c r="AF779" s="85"/>
      <c r="AG779" s="85"/>
      <c r="AH779" s="85"/>
      <c r="AI779" s="85"/>
      <c r="AJ779" s="85"/>
      <c r="AK779" s="85"/>
      <c r="AL779" s="85"/>
      <c r="AM779" s="85"/>
      <c r="AN779" s="85"/>
      <c r="AO779" s="85"/>
      <c r="AP779" s="85"/>
      <c r="AQ779" s="85"/>
    </row>
    <row r="780">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c r="AA780" s="83"/>
      <c r="AB780" s="83"/>
      <c r="AC780" s="83"/>
      <c r="AD780" s="83"/>
      <c r="AE780" s="83"/>
      <c r="AF780" s="83"/>
      <c r="AG780" s="83"/>
      <c r="AH780" s="83"/>
      <c r="AI780" s="83"/>
      <c r="AJ780" s="83"/>
      <c r="AK780" s="83"/>
      <c r="AL780" s="83"/>
      <c r="AM780" s="83"/>
      <c r="AN780" s="83"/>
      <c r="AO780" s="83"/>
      <c r="AP780" s="83"/>
      <c r="AQ780" s="83"/>
    </row>
    <row r="78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c r="AB781" s="85"/>
      <c r="AC781" s="85"/>
      <c r="AD781" s="85"/>
      <c r="AE781" s="85"/>
      <c r="AF781" s="85"/>
      <c r="AG781" s="85"/>
      <c r="AH781" s="85"/>
      <c r="AI781" s="85"/>
      <c r="AJ781" s="85"/>
      <c r="AK781" s="85"/>
      <c r="AL781" s="85"/>
      <c r="AM781" s="85"/>
      <c r="AN781" s="85"/>
      <c r="AO781" s="85"/>
      <c r="AP781" s="85"/>
      <c r="AQ781" s="85"/>
    </row>
    <row r="782">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c r="AA782" s="83"/>
      <c r="AB782" s="83"/>
      <c r="AC782" s="83"/>
      <c r="AD782" s="83"/>
      <c r="AE782" s="83"/>
      <c r="AF782" s="83"/>
      <c r="AG782" s="83"/>
      <c r="AH782" s="83"/>
      <c r="AI782" s="83"/>
      <c r="AJ782" s="83"/>
      <c r="AK782" s="83"/>
      <c r="AL782" s="83"/>
      <c r="AM782" s="83"/>
      <c r="AN782" s="83"/>
      <c r="AO782" s="83"/>
      <c r="AP782" s="83"/>
      <c r="AQ782" s="83"/>
    </row>
    <row r="783">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c r="AB783" s="85"/>
      <c r="AC783" s="85"/>
      <c r="AD783" s="85"/>
      <c r="AE783" s="85"/>
      <c r="AF783" s="85"/>
      <c r="AG783" s="85"/>
      <c r="AH783" s="85"/>
      <c r="AI783" s="85"/>
      <c r="AJ783" s="85"/>
      <c r="AK783" s="85"/>
      <c r="AL783" s="85"/>
      <c r="AM783" s="85"/>
      <c r="AN783" s="85"/>
      <c r="AO783" s="85"/>
      <c r="AP783" s="85"/>
      <c r="AQ783" s="85"/>
    </row>
    <row r="784">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c r="AA784" s="83"/>
      <c r="AB784" s="83"/>
      <c r="AC784" s="83"/>
      <c r="AD784" s="83"/>
      <c r="AE784" s="83"/>
      <c r="AF784" s="83"/>
      <c r="AG784" s="83"/>
      <c r="AH784" s="83"/>
      <c r="AI784" s="83"/>
      <c r="AJ784" s="83"/>
      <c r="AK784" s="83"/>
      <c r="AL784" s="83"/>
      <c r="AM784" s="83"/>
      <c r="AN784" s="83"/>
      <c r="AO784" s="83"/>
      <c r="AP784" s="83"/>
      <c r="AQ784" s="83"/>
    </row>
    <row r="785">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c r="AB785" s="85"/>
      <c r="AC785" s="85"/>
      <c r="AD785" s="85"/>
      <c r="AE785" s="85"/>
      <c r="AF785" s="85"/>
      <c r="AG785" s="85"/>
      <c r="AH785" s="85"/>
      <c r="AI785" s="85"/>
      <c r="AJ785" s="85"/>
      <c r="AK785" s="85"/>
      <c r="AL785" s="85"/>
      <c r="AM785" s="85"/>
      <c r="AN785" s="85"/>
      <c r="AO785" s="85"/>
      <c r="AP785" s="85"/>
      <c r="AQ785" s="85"/>
    </row>
    <row r="786">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c r="AA786" s="83"/>
      <c r="AB786" s="83"/>
      <c r="AC786" s="83"/>
      <c r="AD786" s="83"/>
      <c r="AE786" s="83"/>
      <c r="AF786" s="83"/>
      <c r="AG786" s="83"/>
      <c r="AH786" s="83"/>
      <c r="AI786" s="83"/>
      <c r="AJ786" s="83"/>
      <c r="AK786" s="83"/>
      <c r="AL786" s="83"/>
      <c r="AM786" s="83"/>
      <c r="AN786" s="83"/>
      <c r="AO786" s="83"/>
      <c r="AP786" s="83"/>
      <c r="AQ786" s="83"/>
    </row>
    <row r="787">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c r="AB787" s="85"/>
      <c r="AC787" s="85"/>
      <c r="AD787" s="85"/>
      <c r="AE787" s="85"/>
      <c r="AF787" s="85"/>
      <c r="AG787" s="85"/>
      <c r="AH787" s="85"/>
      <c r="AI787" s="85"/>
      <c r="AJ787" s="85"/>
      <c r="AK787" s="85"/>
      <c r="AL787" s="85"/>
      <c r="AM787" s="85"/>
      <c r="AN787" s="85"/>
      <c r="AO787" s="85"/>
      <c r="AP787" s="85"/>
      <c r="AQ787" s="85"/>
    </row>
    <row r="788">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c r="AA788" s="83"/>
      <c r="AB788" s="83"/>
      <c r="AC788" s="83"/>
      <c r="AD788" s="83"/>
      <c r="AE788" s="83"/>
      <c r="AF788" s="83"/>
      <c r="AG788" s="83"/>
      <c r="AH788" s="83"/>
      <c r="AI788" s="83"/>
      <c r="AJ788" s="83"/>
      <c r="AK788" s="83"/>
      <c r="AL788" s="83"/>
      <c r="AM788" s="83"/>
      <c r="AN788" s="83"/>
      <c r="AO788" s="83"/>
      <c r="AP788" s="83"/>
      <c r="AQ788" s="83"/>
    </row>
    <row r="789">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c r="AB789" s="85"/>
      <c r="AC789" s="85"/>
      <c r="AD789" s="85"/>
      <c r="AE789" s="85"/>
      <c r="AF789" s="85"/>
      <c r="AG789" s="85"/>
      <c r="AH789" s="85"/>
      <c r="AI789" s="85"/>
      <c r="AJ789" s="85"/>
      <c r="AK789" s="85"/>
      <c r="AL789" s="85"/>
      <c r="AM789" s="85"/>
      <c r="AN789" s="85"/>
      <c r="AO789" s="85"/>
      <c r="AP789" s="85"/>
      <c r="AQ789" s="85"/>
    </row>
    <row r="790">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c r="AA790" s="83"/>
      <c r="AB790" s="83"/>
      <c r="AC790" s="83"/>
      <c r="AD790" s="83"/>
      <c r="AE790" s="83"/>
      <c r="AF790" s="83"/>
      <c r="AG790" s="83"/>
      <c r="AH790" s="83"/>
      <c r="AI790" s="83"/>
      <c r="AJ790" s="83"/>
      <c r="AK790" s="83"/>
      <c r="AL790" s="83"/>
      <c r="AM790" s="83"/>
      <c r="AN790" s="83"/>
      <c r="AO790" s="83"/>
      <c r="AP790" s="83"/>
      <c r="AQ790" s="83"/>
    </row>
    <row r="79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c r="AB791" s="85"/>
      <c r="AC791" s="85"/>
      <c r="AD791" s="85"/>
      <c r="AE791" s="85"/>
      <c r="AF791" s="85"/>
      <c r="AG791" s="85"/>
      <c r="AH791" s="85"/>
      <c r="AI791" s="85"/>
      <c r="AJ791" s="85"/>
      <c r="AK791" s="85"/>
      <c r="AL791" s="85"/>
      <c r="AM791" s="85"/>
      <c r="AN791" s="85"/>
      <c r="AO791" s="85"/>
      <c r="AP791" s="85"/>
      <c r="AQ791" s="85"/>
    </row>
    <row r="792">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c r="AA792" s="83"/>
      <c r="AB792" s="83"/>
      <c r="AC792" s="83"/>
      <c r="AD792" s="83"/>
      <c r="AE792" s="83"/>
      <c r="AF792" s="83"/>
      <c r="AG792" s="83"/>
      <c r="AH792" s="83"/>
      <c r="AI792" s="83"/>
      <c r="AJ792" s="83"/>
      <c r="AK792" s="83"/>
      <c r="AL792" s="83"/>
      <c r="AM792" s="83"/>
      <c r="AN792" s="83"/>
      <c r="AO792" s="83"/>
      <c r="AP792" s="83"/>
      <c r="AQ792" s="83"/>
    </row>
    <row r="793">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c r="AB793" s="85"/>
      <c r="AC793" s="85"/>
      <c r="AD793" s="85"/>
      <c r="AE793" s="85"/>
      <c r="AF793" s="85"/>
      <c r="AG793" s="85"/>
      <c r="AH793" s="85"/>
      <c r="AI793" s="85"/>
      <c r="AJ793" s="85"/>
      <c r="AK793" s="85"/>
      <c r="AL793" s="85"/>
      <c r="AM793" s="85"/>
      <c r="AN793" s="85"/>
      <c r="AO793" s="85"/>
      <c r="AP793" s="85"/>
      <c r="AQ793" s="85"/>
    </row>
    <row r="794">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c r="AA794" s="83"/>
      <c r="AB794" s="83"/>
      <c r="AC794" s="83"/>
      <c r="AD794" s="83"/>
      <c r="AE794" s="83"/>
      <c r="AF794" s="83"/>
      <c r="AG794" s="83"/>
      <c r="AH794" s="83"/>
      <c r="AI794" s="83"/>
      <c r="AJ794" s="83"/>
      <c r="AK794" s="83"/>
      <c r="AL794" s="83"/>
      <c r="AM794" s="83"/>
      <c r="AN794" s="83"/>
      <c r="AO794" s="83"/>
      <c r="AP794" s="83"/>
      <c r="AQ794" s="83"/>
    </row>
    <row r="795">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c r="AB795" s="85"/>
      <c r="AC795" s="85"/>
      <c r="AD795" s="85"/>
      <c r="AE795" s="85"/>
      <c r="AF795" s="85"/>
      <c r="AG795" s="85"/>
      <c r="AH795" s="85"/>
      <c r="AI795" s="85"/>
      <c r="AJ795" s="85"/>
      <c r="AK795" s="85"/>
      <c r="AL795" s="85"/>
      <c r="AM795" s="85"/>
      <c r="AN795" s="85"/>
      <c r="AO795" s="85"/>
      <c r="AP795" s="85"/>
      <c r="AQ795" s="85"/>
    </row>
    <row r="796">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c r="AA796" s="83"/>
      <c r="AB796" s="83"/>
      <c r="AC796" s="83"/>
      <c r="AD796" s="83"/>
      <c r="AE796" s="83"/>
      <c r="AF796" s="83"/>
      <c r="AG796" s="83"/>
      <c r="AH796" s="83"/>
      <c r="AI796" s="83"/>
      <c r="AJ796" s="83"/>
      <c r="AK796" s="83"/>
      <c r="AL796" s="83"/>
      <c r="AM796" s="83"/>
      <c r="AN796" s="83"/>
      <c r="AO796" s="83"/>
      <c r="AP796" s="83"/>
      <c r="AQ796" s="83"/>
    </row>
    <row r="797">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c r="AB797" s="85"/>
      <c r="AC797" s="85"/>
      <c r="AD797" s="85"/>
      <c r="AE797" s="85"/>
      <c r="AF797" s="85"/>
      <c r="AG797" s="85"/>
      <c r="AH797" s="85"/>
      <c r="AI797" s="85"/>
      <c r="AJ797" s="85"/>
      <c r="AK797" s="85"/>
      <c r="AL797" s="85"/>
      <c r="AM797" s="85"/>
      <c r="AN797" s="85"/>
      <c r="AO797" s="85"/>
      <c r="AP797" s="85"/>
      <c r="AQ797" s="85"/>
    </row>
    <row r="798">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c r="AA798" s="83"/>
      <c r="AB798" s="83"/>
      <c r="AC798" s="83"/>
      <c r="AD798" s="83"/>
      <c r="AE798" s="83"/>
      <c r="AF798" s="83"/>
      <c r="AG798" s="83"/>
      <c r="AH798" s="83"/>
      <c r="AI798" s="83"/>
      <c r="AJ798" s="83"/>
      <c r="AK798" s="83"/>
      <c r="AL798" s="83"/>
      <c r="AM798" s="83"/>
      <c r="AN798" s="83"/>
      <c r="AO798" s="83"/>
      <c r="AP798" s="83"/>
      <c r="AQ798" s="83"/>
    </row>
    <row r="799">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c r="AB799" s="85"/>
      <c r="AC799" s="85"/>
      <c r="AD799" s="85"/>
      <c r="AE799" s="85"/>
      <c r="AF799" s="85"/>
      <c r="AG799" s="85"/>
      <c r="AH799" s="85"/>
      <c r="AI799" s="85"/>
      <c r="AJ799" s="85"/>
      <c r="AK799" s="85"/>
      <c r="AL799" s="85"/>
      <c r="AM799" s="85"/>
      <c r="AN799" s="85"/>
      <c r="AO799" s="85"/>
      <c r="AP799" s="85"/>
      <c r="AQ799" s="85"/>
    </row>
    <row r="800">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c r="AA800" s="83"/>
      <c r="AB800" s="83"/>
      <c r="AC800" s="83"/>
      <c r="AD800" s="83"/>
      <c r="AE800" s="83"/>
      <c r="AF800" s="83"/>
      <c r="AG800" s="83"/>
      <c r="AH800" s="83"/>
      <c r="AI800" s="83"/>
      <c r="AJ800" s="83"/>
      <c r="AK800" s="83"/>
      <c r="AL800" s="83"/>
      <c r="AM800" s="83"/>
      <c r="AN800" s="83"/>
      <c r="AO800" s="83"/>
      <c r="AP800" s="83"/>
      <c r="AQ800" s="83"/>
    </row>
    <row r="80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c r="AB801" s="85"/>
      <c r="AC801" s="85"/>
      <c r="AD801" s="85"/>
      <c r="AE801" s="85"/>
      <c r="AF801" s="85"/>
      <c r="AG801" s="85"/>
      <c r="AH801" s="85"/>
      <c r="AI801" s="85"/>
      <c r="AJ801" s="85"/>
      <c r="AK801" s="85"/>
      <c r="AL801" s="85"/>
      <c r="AM801" s="85"/>
      <c r="AN801" s="85"/>
      <c r="AO801" s="85"/>
      <c r="AP801" s="85"/>
      <c r="AQ801" s="85"/>
    </row>
    <row r="802">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c r="AA802" s="83"/>
      <c r="AB802" s="83"/>
      <c r="AC802" s="83"/>
      <c r="AD802" s="83"/>
      <c r="AE802" s="83"/>
      <c r="AF802" s="83"/>
      <c r="AG802" s="83"/>
      <c r="AH802" s="83"/>
      <c r="AI802" s="83"/>
      <c r="AJ802" s="83"/>
      <c r="AK802" s="83"/>
      <c r="AL802" s="83"/>
      <c r="AM802" s="83"/>
      <c r="AN802" s="83"/>
      <c r="AO802" s="83"/>
      <c r="AP802" s="83"/>
      <c r="AQ802" s="83"/>
    </row>
    <row r="803">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c r="AB803" s="85"/>
      <c r="AC803" s="85"/>
      <c r="AD803" s="85"/>
      <c r="AE803" s="85"/>
      <c r="AF803" s="85"/>
      <c r="AG803" s="85"/>
      <c r="AH803" s="85"/>
      <c r="AI803" s="85"/>
      <c r="AJ803" s="85"/>
      <c r="AK803" s="85"/>
      <c r="AL803" s="85"/>
      <c r="AM803" s="85"/>
      <c r="AN803" s="85"/>
      <c r="AO803" s="85"/>
      <c r="AP803" s="85"/>
      <c r="AQ803" s="85"/>
    </row>
    <row r="804">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c r="AA804" s="83"/>
      <c r="AB804" s="83"/>
      <c r="AC804" s="83"/>
      <c r="AD804" s="83"/>
      <c r="AE804" s="83"/>
      <c r="AF804" s="83"/>
      <c r="AG804" s="83"/>
      <c r="AH804" s="83"/>
      <c r="AI804" s="83"/>
      <c r="AJ804" s="83"/>
      <c r="AK804" s="83"/>
      <c r="AL804" s="83"/>
      <c r="AM804" s="83"/>
      <c r="AN804" s="83"/>
      <c r="AO804" s="83"/>
      <c r="AP804" s="83"/>
      <c r="AQ804" s="83"/>
    </row>
    <row r="805">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c r="AB805" s="85"/>
      <c r="AC805" s="85"/>
      <c r="AD805" s="85"/>
      <c r="AE805" s="85"/>
      <c r="AF805" s="85"/>
      <c r="AG805" s="85"/>
      <c r="AH805" s="85"/>
      <c r="AI805" s="85"/>
      <c r="AJ805" s="85"/>
      <c r="AK805" s="85"/>
      <c r="AL805" s="85"/>
      <c r="AM805" s="85"/>
      <c r="AN805" s="85"/>
      <c r="AO805" s="85"/>
      <c r="AP805" s="85"/>
      <c r="AQ805" s="85"/>
    </row>
    <row r="806">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c r="AA806" s="83"/>
      <c r="AB806" s="83"/>
      <c r="AC806" s="83"/>
      <c r="AD806" s="83"/>
      <c r="AE806" s="83"/>
      <c r="AF806" s="83"/>
      <c r="AG806" s="83"/>
      <c r="AH806" s="83"/>
      <c r="AI806" s="83"/>
      <c r="AJ806" s="83"/>
      <c r="AK806" s="83"/>
      <c r="AL806" s="83"/>
      <c r="AM806" s="83"/>
      <c r="AN806" s="83"/>
      <c r="AO806" s="83"/>
      <c r="AP806" s="83"/>
      <c r="AQ806" s="83"/>
    </row>
    <row r="807">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c r="AB807" s="85"/>
      <c r="AC807" s="85"/>
      <c r="AD807" s="85"/>
      <c r="AE807" s="85"/>
      <c r="AF807" s="85"/>
      <c r="AG807" s="85"/>
      <c r="AH807" s="85"/>
      <c r="AI807" s="85"/>
      <c r="AJ807" s="85"/>
      <c r="AK807" s="85"/>
      <c r="AL807" s="85"/>
      <c r="AM807" s="85"/>
      <c r="AN807" s="85"/>
      <c r="AO807" s="85"/>
      <c r="AP807" s="85"/>
      <c r="AQ807" s="85"/>
    </row>
    <row r="808">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c r="AA808" s="83"/>
      <c r="AB808" s="83"/>
      <c r="AC808" s="83"/>
      <c r="AD808" s="83"/>
      <c r="AE808" s="83"/>
      <c r="AF808" s="83"/>
      <c r="AG808" s="83"/>
      <c r="AH808" s="83"/>
      <c r="AI808" s="83"/>
      <c r="AJ808" s="83"/>
      <c r="AK808" s="83"/>
      <c r="AL808" s="83"/>
      <c r="AM808" s="83"/>
      <c r="AN808" s="83"/>
      <c r="AO808" s="83"/>
      <c r="AP808" s="83"/>
      <c r="AQ808" s="83"/>
    </row>
    <row r="809">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c r="AB809" s="85"/>
      <c r="AC809" s="85"/>
      <c r="AD809" s="85"/>
      <c r="AE809" s="85"/>
      <c r="AF809" s="85"/>
      <c r="AG809" s="85"/>
      <c r="AH809" s="85"/>
      <c r="AI809" s="85"/>
      <c r="AJ809" s="85"/>
      <c r="AK809" s="85"/>
      <c r="AL809" s="85"/>
      <c r="AM809" s="85"/>
      <c r="AN809" s="85"/>
      <c r="AO809" s="85"/>
      <c r="AP809" s="85"/>
      <c r="AQ809" s="85"/>
    </row>
    <row r="810">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c r="AA810" s="83"/>
      <c r="AB810" s="83"/>
      <c r="AC810" s="83"/>
      <c r="AD810" s="83"/>
      <c r="AE810" s="83"/>
      <c r="AF810" s="83"/>
      <c r="AG810" s="83"/>
      <c r="AH810" s="83"/>
      <c r="AI810" s="83"/>
      <c r="AJ810" s="83"/>
      <c r="AK810" s="83"/>
      <c r="AL810" s="83"/>
      <c r="AM810" s="83"/>
      <c r="AN810" s="83"/>
      <c r="AO810" s="83"/>
      <c r="AP810" s="83"/>
      <c r="AQ810" s="83"/>
    </row>
    <row r="81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c r="AB811" s="85"/>
      <c r="AC811" s="85"/>
      <c r="AD811" s="85"/>
      <c r="AE811" s="85"/>
      <c r="AF811" s="85"/>
      <c r="AG811" s="85"/>
      <c r="AH811" s="85"/>
      <c r="AI811" s="85"/>
      <c r="AJ811" s="85"/>
      <c r="AK811" s="85"/>
      <c r="AL811" s="85"/>
      <c r="AM811" s="85"/>
      <c r="AN811" s="85"/>
      <c r="AO811" s="85"/>
      <c r="AP811" s="85"/>
      <c r="AQ811" s="85"/>
    </row>
    <row r="812">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c r="AA812" s="83"/>
      <c r="AB812" s="83"/>
      <c r="AC812" s="83"/>
      <c r="AD812" s="83"/>
      <c r="AE812" s="83"/>
      <c r="AF812" s="83"/>
      <c r="AG812" s="83"/>
      <c r="AH812" s="83"/>
      <c r="AI812" s="83"/>
      <c r="AJ812" s="83"/>
      <c r="AK812" s="83"/>
      <c r="AL812" s="83"/>
      <c r="AM812" s="83"/>
      <c r="AN812" s="83"/>
      <c r="AO812" s="83"/>
      <c r="AP812" s="83"/>
      <c r="AQ812" s="83"/>
    </row>
    <row r="813">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c r="AB813" s="85"/>
      <c r="AC813" s="85"/>
      <c r="AD813" s="85"/>
      <c r="AE813" s="85"/>
      <c r="AF813" s="85"/>
      <c r="AG813" s="85"/>
      <c r="AH813" s="85"/>
      <c r="AI813" s="85"/>
      <c r="AJ813" s="85"/>
      <c r="AK813" s="85"/>
      <c r="AL813" s="85"/>
      <c r="AM813" s="85"/>
      <c r="AN813" s="85"/>
      <c r="AO813" s="85"/>
      <c r="AP813" s="85"/>
      <c r="AQ813" s="85"/>
    </row>
    <row r="814">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c r="AA814" s="83"/>
      <c r="AB814" s="83"/>
      <c r="AC814" s="83"/>
      <c r="AD814" s="83"/>
      <c r="AE814" s="83"/>
      <c r="AF814" s="83"/>
      <c r="AG814" s="83"/>
      <c r="AH814" s="83"/>
      <c r="AI814" s="83"/>
      <c r="AJ814" s="83"/>
      <c r="AK814" s="83"/>
      <c r="AL814" s="83"/>
      <c r="AM814" s="83"/>
      <c r="AN814" s="83"/>
      <c r="AO814" s="83"/>
      <c r="AP814" s="83"/>
      <c r="AQ814" s="83"/>
    </row>
    <row r="815">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c r="AB815" s="85"/>
      <c r="AC815" s="85"/>
      <c r="AD815" s="85"/>
      <c r="AE815" s="85"/>
      <c r="AF815" s="85"/>
      <c r="AG815" s="85"/>
      <c r="AH815" s="85"/>
      <c r="AI815" s="85"/>
      <c r="AJ815" s="85"/>
      <c r="AK815" s="85"/>
      <c r="AL815" s="85"/>
      <c r="AM815" s="85"/>
      <c r="AN815" s="85"/>
      <c r="AO815" s="85"/>
      <c r="AP815" s="85"/>
      <c r="AQ815" s="85"/>
    </row>
    <row r="816">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c r="AA816" s="83"/>
      <c r="AB816" s="83"/>
      <c r="AC816" s="83"/>
      <c r="AD816" s="83"/>
      <c r="AE816" s="83"/>
      <c r="AF816" s="83"/>
      <c r="AG816" s="83"/>
      <c r="AH816" s="83"/>
      <c r="AI816" s="83"/>
      <c r="AJ816" s="83"/>
      <c r="AK816" s="83"/>
      <c r="AL816" s="83"/>
      <c r="AM816" s="83"/>
      <c r="AN816" s="83"/>
      <c r="AO816" s="83"/>
      <c r="AP816" s="83"/>
      <c r="AQ816" s="83"/>
    </row>
    <row r="817">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c r="AB817" s="85"/>
      <c r="AC817" s="85"/>
      <c r="AD817" s="85"/>
      <c r="AE817" s="85"/>
      <c r="AF817" s="85"/>
      <c r="AG817" s="85"/>
      <c r="AH817" s="85"/>
      <c r="AI817" s="85"/>
      <c r="AJ817" s="85"/>
      <c r="AK817" s="85"/>
      <c r="AL817" s="85"/>
      <c r="AM817" s="85"/>
      <c r="AN817" s="85"/>
      <c r="AO817" s="85"/>
      <c r="AP817" s="85"/>
      <c r="AQ817" s="85"/>
    </row>
    <row r="818">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c r="AA818" s="83"/>
      <c r="AB818" s="83"/>
      <c r="AC818" s="83"/>
      <c r="AD818" s="83"/>
      <c r="AE818" s="83"/>
      <c r="AF818" s="83"/>
      <c r="AG818" s="83"/>
      <c r="AH818" s="83"/>
      <c r="AI818" s="83"/>
      <c r="AJ818" s="83"/>
      <c r="AK818" s="83"/>
      <c r="AL818" s="83"/>
      <c r="AM818" s="83"/>
      <c r="AN818" s="83"/>
      <c r="AO818" s="83"/>
      <c r="AP818" s="83"/>
      <c r="AQ818" s="83"/>
    </row>
    <row r="819">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c r="AB819" s="85"/>
      <c r="AC819" s="85"/>
      <c r="AD819" s="85"/>
      <c r="AE819" s="85"/>
      <c r="AF819" s="85"/>
      <c r="AG819" s="85"/>
      <c r="AH819" s="85"/>
      <c r="AI819" s="85"/>
      <c r="AJ819" s="85"/>
      <c r="AK819" s="85"/>
      <c r="AL819" s="85"/>
      <c r="AM819" s="85"/>
      <c r="AN819" s="85"/>
      <c r="AO819" s="85"/>
      <c r="AP819" s="85"/>
      <c r="AQ819" s="85"/>
    </row>
    <row r="820">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c r="AA820" s="83"/>
      <c r="AB820" s="83"/>
      <c r="AC820" s="83"/>
      <c r="AD820" s="83"/>
      <c r="AE820" s="83"/>
      <c r="AF820" s="83"/>
      <c r="AG820" s="83"/>
      <c r="AH820" s="83"/>
      <c r="AI820" s="83"/>
      <c r="AJ820" s="83"/>
      <c r="AK820" s="83"/>
      <c r="AL820" s="83"/>
      <c r="AM820" s="83"/>
      <c r="AN820" s="83"/>
      <c r="AO820" s="83"/>
      <c r="AP820" s="83"/>
      <c r="AQ820" s="83"/>
    </row>
    <row r="82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c r="AB821" s="85"/>
      <c r="AC821" s="85"/>
      <c r="AD821" s="85"/>
      <c r="AE821" s="85"/>
      <c r="AF821" s="85"/>
      <c r="AG821" s="85"/>
      <c r="AH821" s="85"/>
      <c r="AI821" s="85"/>
      <c r="AJ821" s="85"/>
      <c r="AK821" s="85"/>
      <c r="AL821" s="85"/>
      <c r="AM821" s="85"/>
      <c r="AN821" s="85"/>
      <c r="AO821" s="85"/>
      <c r="AP821" s="85"/>
      <c r="AQ821" s="85"/>
    </row>
    <row r="822">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c r="AA822" s="83"/>
      <c r="AB822" s="83"/>
      <c r="AC822" s="83"/>
      <c r="AD822" s="83"/>
      <c r="AE822" s="83"/>
      <c r="AF822" s="83"/>
      <c r="AG822" s="83"/>
      <c r="AH822" s="83"/>
      <c r="AI822" s="83"/>
      <c r="AJ822" s="83"/>
      <c r="AK822" s="83"/>
      <c r="AL822" s="83"/>
      <c r="AM822" s="83"/>
      <c r="AN822" s="83"/>
      <c r="AO822" s="83"/>
      <c r="AP822" s="83"/>
      <c r="AQ822" s="83"/>
    </row>
    <row r="823">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c r="AB823" s="85"/>
      <c r="AC823" s="85"/>
      <c r="AD823" s="85"/>
      <c r="AE823" s="85"/>
      <c r="AF823" s="85"/>
      <c r="AG823" s="85"/>
      <c r="AH823" s="85"/>
      <c r="AI823" s="85"/>
      <c r="AJ823" s="85"/>
      <c r="AK823" s="85"/>
      <c r="AL823" s="85"/>
      <c r="AM823" s="85"/>
      <c r="AN823" s="85"/>
      <c r="AO823" s="85"/>
      <c r="AP823" s="85"/>
      <c r="AQ823" s="85"/>
    </row>
    <row r="824">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c r="AA824" s="83"/>
      <c r="AB824" s="83"/>
      <c r="AC824" s="83"/>
      <c r="AD824" s="83"/>
      <c r="AE824" s="83"/>
      <c r="AF824" s="83"/>
      <c r="AG824" s="83"/>
      <c r="AH824" s="83"/>
      <c r="AI824" s="83"/>
      <c r="AJ824" s="83"/>
      <c r="AK824" s="83"/>
      <c r="AL824" s="83"/>
      <c r="AM824" s="83"/>
      <c r="AN824" s="83"/>
      <c r="AO824" s="83"/>
      <c r="AP824" s="83"/>
      <c r="AQ824" s="83"/>
    </row>
    <row r="825">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c r="AB825" s="85"/>
      <c r="AC825" s="85"/>
      <c r="AD825" s="85"/>
      <c r="AE825" s="85"/>
      <c r="AF825" s="85"/>
      <c r="AG825" s="85"/>
      <c r="AH825" s="85"/>
      <c r="AI825" s="85"/>
      <c r="AJ825" s="85"/>
      <c r="AK825" s="85"/>
      <c r="AL825" s="85"/>
      <c r="AM825" s="85"/>
      <c r="AN825" s="85"/>
      <c r="AO825" s="85"/>
      <c r="AP825" s="85"/>
      <c r="AQ825" s="85"/>
    </row>
    <row r="826">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c r="AA826" s="83"/>
      <c r="AB826" s="83"/>
      <c r="AC826" s="83"/>
      <c r="AD826" s="83"/>
      <c r="AE826" s="83"/>
      <c r="AF826" s="83"/>
      <c r="AG826" s="83"/>
      <c r="AH826" s="83"/>
      <c r="AI826" s="83"/>
      <c r="AJ826" s="83"/>
      <c r="AK826" s="83"/>
      <c r="AL826" s="83"/>
      <c r="AM826" s="83"/>
      <c r="AN826" s="83"/>
      <c r="AO826" s="83"/>
      <c r="AP826" s="83"/>
      <c r="AQ826" s="83"/>
    </row>
    <row r="827">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c r="AB827" s="85"/>
      <c r="AC827" s="85"/>
      <c r="AD827" s="85"/>
      <c r="AE827" s="85"/>
      <c r="AF827" s="85"/>
      <c r="AG827" s="85"/>
      <c r="AH827" s="85"/>
      <c r="AI827" s="85"/>
      <c r="AJ827" s="85"/>
      <c r="AK827" s="85"/>
      <c r="AL827" s="85"/>
      <c r="AM827" s="85"/>
      <c r="AN827" s="85"/>
      <c r="AO827" s="85"/>
      <c r="AP827" s="85"/>
      <c r="AQ827" s="85"/>
    </row>
    <row r="828">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c r="AA828" s="83"/>
      <c r="AB828" s="83"/>
      <c r="AC828" s="83"/>
      <c r="AD828" s="83"/>
      <c r="AE828" s="83"/>
      <c r="AF828" s="83"/>
      <c r="AG828" s="83"/>
      <c r="AH828" s="83"/>
      <c r="AI828" s="83"/>
      <c r="AJ828" s="83"/>
      <c r="AK828" s="83"/>
      <c r="AL828" s="83"/>
      <c r="AM828" s="83"/>
      <c r="AN828" s="83"/>
      <c r="AO828" s="83"/>
      <c r="AP828" s="83"/>
      <c r="AQ828" s="83"/>
    </row>
    <row r="829">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c r="AB829" s="85"/>
      <c r="AC829" s="85"/>
      <c r="AD829" s="85"/>
      <c r="AE829" s="85"/>
      <c r="AF829" s="85"/>
      <c r="AG829" s="85"/>
      <c r="AH829" s="85"/>
      <c r="AI829" s="85"/>
      <c r="AJ829" s="85"/>
      <c r="AK829" s="85"/>
      <c r="AL829" s="85"/>
      <c r="AM829" s="85"/>
      <c r="AN829" s="85"/>
      <c r="AO829" s="85"/>
      <c r="AP829" s="85"/>
      <c r="AQ829" s="85"/>
    </row>
    <row r="830">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c r="AA830" s="83"/>
      <c r="AB830" s="83"/>
      <c r="AC830" s="83"/>
      <c r="AD830" s="83"/>
      <c r="AE830" s="83"/>
      <c r="AF830" s="83"/>
      <c r="AG830" s="83"/>
      <c r="AH830" s="83"/>
      <c r="AI830" s="83"/>
      <c r="AJ830" s="83"/>
      <c r="AK830" s="83"/>
      <c r="AL830" s="83"/>
      <c r="AM830" s="83"/>
      <c r="AN830" s="83"/>
      <c r="AO830" s="83"/>
      <c r="AP830" s="83"/>
      <c r="AQ830" s="83"/>
    </row>
    <row r="83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c r="AB831" s="85"/>
      <c r="AC831" s="85"/>
      <c r="AD831" s="85"/>
      <c r="AE831" s="85"/>
      <c r="AF831" s="85"/>
      <c r="AG831" s="85"/>
      <c r="AH831" s="85"/>
      <c r="AI831" s="85"/>
      <c r="AJ831" s="85"/>
      <c r="AK831" s="85"/>
      <c r="AL831" s="85"/>
      <c r="AM831" s="85"/>
      <c r="AN831" s="85"/>
      <c r="AO831" s="85"/>
      <c r="AP831" s="85"/>
      <c r="AQ831" s="85"/>
    </row>
    <row r="832">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c r="AA832" s="83"/>
      <c r="AB832" s="83"/>
      <c r="AC832" s="83"/>
      <c r="AD832" s="83"/>
      <c r="AE832" s="83"/>
      <c r="AF832" s="83"/>
      <c r="AG832" s="83"/>
      <c r="AH832" s="83"/>
      <c r="AI832" s="83"/>
      <c r="AJ832" s="83"/>
      <c r="AK832" s="83"/>
      <c r="AL832" s="83"/>
      <c r="AM832" s="83"/>
      <c r="AN832" s="83"/>
      <c r="AO832" s="83"/>
      <c r="AP832" s="83"/>
      <c r="AQ832" s="83"/>
    </row>
    <row r="833">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c r="AB833" s="85"/>
      <c r="AC833" s="85"/>
      <c r="AD833" s="85"/>
      <c r="AE833" s="85"/>
      <c r="AF833" s="85"/>
      <c r="AG833" s="85"/>
      <c r="AH833" s="85"/>
      <c r="AI833" s="85"/>
      <c r="AJ833" s="85"/>
      <c r="AK833" s="85"/>
      <c r="AL833" s="85"/>
      <c r="AM833" s="85"/>
      <c r="AN833" s="85"/>
      <c r="AO833" s="85"/>
      <c r="AP833" s="85"/>
      <c r="AQ833" s="85"/>
    </row>
    <row r="834">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c r="AA834" s="83"/>
      <c r="AB834" s="83"/>
      <c r="AC834" s="83"/>
      <c r="AD834" s="83"/>
      <c r="AE834" s="83"/>
      <c r="AF834" s="83"/>
      <c r="AG834" s="83"/>
      <c r="AH834" s="83"/>
      <c r="AI834" s="83"/>
      <c r="AJ834" s="83"/>
      <c r="AK834" s="83"/>
      <c r="AL834" s="83"/>
      <c r="AM834" s="83"/>
      <c r="AN834" s="83"/>
      <c r="AO834" s="83"/>
      <c r="AP834" s="83"/>
      <c r="AQ834" s="83"/>
    </row>
    <row r="835">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c r="AB835" s="85"/>
      <c r="AC835" s="85"/>
      <c r="AD835" s="85"/>
      <c r="AE835" s="85"/>
      <c r="AF835" s="85"/>
      <c r="AG835" s="85"/>
      <c r="AH835" s="85"/>
      <c r="AI835" s="85"/>
      <c r="AJ835" s="85"/>
      <c r="AK835" s="85"/>
      <c r="AL835" s="85"/>
      <c r="AM835" s="85"/>
      <c r="AN835" s="85"/>
      <c r="AO835" s="85"/>
      <c r="AP835" s="85"/>
      <c r="AQ835" s="85"/>
    </row>
    <row r="836">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c r="AA836" s="83"/>
      <c r="AB836" s="83"/>
      <c r="AC836" s="83"/>
      <c r="AD836" s="83"/>
      <c r="AE836" s="83"/>
      <c r="AF836" s="83"/>
      <c r="AG836" s="83"/>
      <c r="AH836" s="83"/>
      <c r="AI836" s="83"/>
      <c r="AJ836" s="83"/>
      <c r="AK836" s="83"/>
      <c r="AL836" s="83"/>
      <c r="AM836" s="83"/>
      <c r="AN836" s="83"/>
      <c r="AO836" s="83"/>
      <c r="AP836" s="83"/>
      <c r="AQ836" s="83"/>
    </row>
    <row r="837">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c r="AB837" s="85"/>
      <c r="AC837" s="85"/>
      <c r="AD837" s="85"/>
      <c r="AE837" s="85"/>
      <c r="AF837" s="85"/>
      <c r="AG837" s="85"/>
      <c r="AH837" s="85"/>
      <c r="AI837" s="85"/>
      <c r="AJ837" s="85"/>
      <c r="AK837" s="85"/>
      <c r="AL837" s="85"/>
      <c r="AM837" s="85"/>
      <c r="AN837" s="85"/>
      <c r="AO837" s="85"/>
      <c r="AP837" s="85"/>
      <c r="AQ837" s="85"/>
    </row>
    <row r="838">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c r="AA838" s="83"/>
      <c r="AB838" s="83"/>
      <c r="AC838" s="83"/>
      <c r="AD838" s="83"/>
      <c r="AE838" s="83"/>
      <c r="AF838" s="83"/>
      <c r="AG838" s="83"/>
      <c r="AH838" s="83"/>
      <c r="AI838" s="83"/>
      <c r="AJ838" s="83"/>
      <c r="AK838" s="83"/>
      <c r="AL838" s="83"/>
      <c r="AM838" s="83"/>
      <c r="AN838" s="83"/>
      <c r="AO838" s="83"/>
      <c r="AP838" s="83"/>
      <c r="AQ838" s="83"/>
    </row>
    <row r="839">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c r="AB839" s="85"/>
      <c r="AC839" s="85"/>
      <c r="AD839" s="85"/>
      <c r="AE839" s="85"/>
      <c r="AF839" s="85"/>
      <c r="AG839" s="85"/>
      <c r="AH839" s="85"/>
      <c r="AI839" s="85"/>
      <c r="AJ839" s="85"/>
      <c r="AK839" s="85"/>
      <c r="AL839" s="85"/>
      <c r="AM839" s="85"/>
      <c r="AN839" s="85"/>
      <c r="AO839" s="85"/>
      <c r="AP839" s="85"/>
      <c r="AQ839" s="85"/>
    </row>
    <row r="840">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c r="AA840" s="83"/>
      <c r="AB840" s="83"/>
      <c r="AC840" s="83"/>
      <c r="AD840" s="83"/>
      <c r="AE840" s="83"/>
      <c r="AF840" s="83"/>
      <c r="AG840" s="83"/>
      <c r="AH840" s="83"/>
      <c r="AI840" s="83"/>
      <c r="AJ840" s="83"/>
      <c r="AK840" s="83"/>
      <c r="AL840" s="83"/>
      <c r="AM840" s="83"/>
      <c r="AN840" s="83"/>
      <c r="AO840" s="83"/>
      <c r="AP840" s="83"/>
      <c r="AQ840" s="83"/>
    </row>
    <row r="84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c r="AB841" s="85"/>
      <c r="AC841" s="85"/>
      <c r="AD841" s="85"/>
      <c r="AE841" s="85"/>
      <c r="AF841" s="85"/>
      <c r="AG841" s="85"/>
      <c r="AH841" s="85"/>
      <c r="AI841" s="85"/>
      <c r="AJ841" s="85"/>
      <c r="AK841" s="85"/>
      <c r="AL841" s="85"/>
      <c r="AM841" s="85"/>
      <c r="AN841" s="85"/>
      <c r="AO841" s="85"/>
      <c r="AP841" s="85"/>
      <c r="AQ841" s="85"/>
    </row>
    <row r="842">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c r="AA842" s="83"/>
      <c r="AB842" s="83"/>
      <c r="AC842" s="83"/>
      <c r="AD842" s="83"/>
      <c r="AE842" s="83"/>
      <c r="AF842" s="83"/>
      <c r="AG842" s="83"/>
      <c r="AH842" s="83"/>
      <c r="AI842" s="83"/>
      <c r="AJ842" s="83"/>
      <c r="AK842" s="83"/>
      <c r="AL842" s="83"/>
      <c r="AM842" s="83"/>
      <c r="AN842" s="83"/>
      <c r="AO842" s="83"/>
      <c r="AP842" s="83"/>
      <c r="AQ842" s="83"/>
    </row>
    <row r="843">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c r="AB843" s="85"/>
      <c r="AC843" s="85"/>
      <c r="AD843" s="85"/>
      <c r="AE843" s="85"/>
      <c r="AF843" s="85"/>
      <c r="AG843" s="85"/>
      <c r="AH843" s="85"/>
      <c r="AI843" s="85"/>
      <c r="AJ843" s="85"/>
      <c r="AK843" s="85"/>
      <c r="AL843" s="85"/>
      <c r="AM843" s="85"/>
      <c r="AN843" s="85"/>
      <c r="AO843" s="85"/>
      <c r="AP843" s="85"/>
      <c r="AQ843" s="85"/>
    </row>
    <row r="844">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c r="AA844" s="83"/>
      <c r="AB844" s="83"/>
      <c r="AC844" s="83"/>
      <c r="AD844" s="83"/>
      <c r="AE844" s="83"/>
      <c r="AF844" s="83"/>
      <c r="AG844" s="83"/>
      <c r="AH844" s="83"/>
      <c r="AI844" s="83"/>
      <c r="AJ844" s="83"/>
      <c r="AK844" s="83"/>
      <c r="AL844" s="83"/>
      <c r="AM844" s="83"/>
      <c r="AN844" s="83"/>
      <c r="AO844" s="83"/>
      <c r="AP844" s="83"/>
      <c r="AQ844" s="83"/>
    </row>
    <row r="845">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c r="AB845" s="85"/>
      <c r="AC845" s="85"/>
      <c r="AD845" s="85"/>
      <c r="AE845" s="85"/>
      <c r="AF845" s="85"/>
      <c r="AG845" s="85"/>
      <c r="AH845" s="85"/>
      <c r="AI845" s="85"/>
      <c r="AJ845" s="85"/>
      <c r="AK845" s="85"/>
      <c r="AL845" s="85"/>
      <c r="AM845" s="85"/>
      <c r="AN845" s="85"/>
      <c r="AO845" s="85"/>
      <c r="AP845" s="85"/>
      <c r="AQ845" s="85"/>
    </row>
    <row r="846">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c r="AA846" s="83"/>
      <c r="AB846" s="83"/>
      <c r="AC846" s="83"/>
      <c r="AD846" s="83"/>
      <c r="AE846" s="83"/>
      <c r="AF846" s="83"/>
      <c r="AG846" s="83"/>
      <c r="AH846" s="83"/>
      <c r="AI846" s="83"/>
      <c r="AJ846" s="83"/>
      <c r="AK846" s="83"/>
      <c r="AL846" s="83"/>
      <c r="AM846" s="83"/>
      <c r="AN846" s="83"/>
      <c r="AO846" s="83"/>
      <c r="AP846" s="83"/>
      <c r="AQ846" s="83"/>
    </row>
    <row r="847">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c r="AB847" s="85"/>
      <c r="AC847" s="85"/>
      <c r="AD847" s="85"/>
      <c r="AE847" s="85"/>
      <c r="AF847" s="85"/>
      <c r="AG847" s="85"/>
      <c r="AH847" s="85"/>
      <c r="AI847" s="85"/>
      <c r="AJ847" s="85"/>
      <c r="AK847" s="85"/>
      <c r="AL847" s="85"/>
      <c r="AM847" s="85"/>
      <c r="AN847" s="85"/>
      <c r="AO847" s="85"/>
      <c r="AP847" s="85"/>
      <c r="AQ847" s="85"/>
    </row>
    <row r="848">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c r="AA848" s="83"/>
      <c r="AB848" s="83"/>
      <c r="AC848" s="83"/>
      <c r="AD848" s="83"/>
      <c r="AE848" s="83"/>
      <c r="AF848" s="83"/>
      <c r="AG848" s="83"/>
      <c r="AH848" s="83"/>
      <c r="AI848" s="83"/>
      <c r="AJ848" s="83"/>
      <c r="AK848" s="83"/>
      <c r="AL848" s="83"/>
      <c r="AM848" s="83"/>
      <c r="AN848" s="83"/>
      <c r="AO848" s="83"/>
      <c r="AP848" s="83"/>
      <c r="AQ848" s="83"/>
    </row>
    <row r="849">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c r="AB849" s="85"/>
      <c r="AC849" s="85"/>
      <c r="AD849" s="85"/>
      <c r="AE849" s="85"/>
      <c r="AF849" s="85"/>
      <c r="AG849" s="85"/>
      <c r="AH849" s="85"/>
      <c r="AI849" s="85"/>
      <c r="AJ849" s="85"/>
      <c r="AK849" s="85"/>
      <c r="AL849" s="85"/>
      <c r="AM849" s="85"/>
      <c r="AN849" s="85"/>
      <c r="AO849" s="85"/>
      <c r="AP849" s="85"/>
      <c r="AQ849" s="85"/>
    </row>
    <row r="850">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c r="AA850" s="83"/>
      <c r="AB850" s="83"/>
      <c r="AC850" s="83"/>
      <c r="AD850" s="83"/>
      <c r="AE850" s="83"/>
      <c r="AF850" s="83"/>
      <c r="AG850" s="83"/>
      <c r="AH850" s="83"/>
      <c r="AI850" s="83"/>
      <c r="AJ850" s="83"/>
      <c r="AK850" s="83"/>
      <c r="AL850" s="83"/>
      <c r="AM850" s="83"/>
      <c r="AN850" s="83"/>
      <c r="AO850" s="83"/>
      <c r="AP850" s="83"/>
      <c r="AQ850" s="83"/>
    </row>
    <row r="85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c r="AB851" s="85"/>
      <c r="AC851" s="85"/>
      <c r="AD851" s="85"/>
      <c r="AE851" s="85"/>
      <c r="AF851" s="85"/>
      <c r="AG851" s="85"/>
      <c r="AH851" s="85"/>
      <c r="AI851" s="85"/>
      <c r="AJ851" s="85"/>
      <c r="AK851" s="85"/>
      <c r="AL851" s="85"/>
      <c r="AM851" s="85"/>
      <c r="AN851" s="85"/>
      <c r="AO851" s="85"/>
      <c r="AP851" s="85"/>
      <c r="AQ851" s="85"/>
    </row>
    <row r="852">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c r="AA852" s="83"/>
      <c r="AB852" s="83"/>
      <c r="AC852" s="83"/>
      <c r="AD852" s="83"/>
      <c r="AE852" s="83"/>
      <c r="AF852" s="83"/>
      <c r="AG852" s="83"/>
      <c r="AH852" s="83"/>
      <c r="AI852" s="83"/>
      <c r="AJ852" s="83"/>
      <c r="AK852" s="83"/>
      <c r="AL852" s="83"/>
      <c r="AM852" s="83"/>
      <c r="AN852" s="83"/>
      <c r="AO852" s="83"/>
      <c r="AP852" s="83"/>
      <c r="AQ852" s="83"/>
    </row>
    <row r="853">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c r="AB853" s="85"/>
      <c r="AC853" s="85"/>
      <c r="AD853" s="85"/>
      <c r="AE853" s="85"/>
      <c r="AF853" s="85"/>
      <c r="AG853" s="85"/>
      <c r="AH853" s="85"/>
      <c r="AI853" s="85"/>
      <c r="AJ853" s="85"/>
      <c r="AK853" s="85"/>
      <c r="AL853" s="85"/>
      <c r="AM853" s="85"/>
      <c r="AN853" s="85"/>
      <c r="AO853" s="85"/>
      <c r="AP853" s="85"/>
      <c r="AQ853" s="85"/>
    </row>
    <row r="854">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c r="AA854" s="83"/>
      <c r="AB854" s="83"/>
      <c r="AC854" s="83"/>
      <c r="AD854" s="83"/>
      <c r="AE854" s="83"/>
      <c r="AF854" s="83"/>
      <c r="AG854" s="83"/>
      <c r="AH854" s="83"/>
      <c r="AI854" s="83"/>
      <c r="AJ854" s="83"/>
      <c r="AK854" s="83"/>
      <c r="AL854" s="83"/>
      <c r="AM854" s="83"/>
      <c r="AN854" s="83"/>
      <c r="AO854" s="83"/>
      <c r="AP854" s="83"/>
      <c r="AQ854" s="83"/>
    </row>
    <row r="855">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c r="AB855" s="85"/>
      <c r="AC855" s="85"/>
      <c r="AD855" s="85"/>
      <c r="AE855" s="85"/>
      <c r="AF855" s="85"/>
      <c r="AG855" s="85"/>
      <c r="AH855" s="85"/>
      <c r="AI855" s="85"/>
      <c r="AJ855" s="85"/>
      <c r="AK855" s="85"/>
      <c r="AL855" s="85"/>
      <c r="AM855" s="85"/>
      <c r="AN855" s="85"/>
      <c r="AO855" s="85"/>
      <c r="AP855" s="85"/>
      <c r="AQ855" s="85"/>
    </row>
    <row r="856">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c r="AA856" s="83"/>
      <c r="AB856" s="83"/>
      <c r="AC856" s="83"/>
      <c r="AD856" s="83"/>
      <c r="AE856" s="83"/>
      <c r="AF856" s="83"/>
      <c r="AG856" s="83"/>
      <c r="AH856" s="83"/>
      <c r="AI856" s="83"/>
      <c r="AJ856" s="83"/>
      <c r="AK856" s="83"/>
      <c r="AL856" s="83"/>
      <c r="AM856" s="83"/>
      <c r="AN856" s="83"/>
      <c r="AO856" s="83"/>
      <c r="AP856" s="83"/>
      <c r="AQ856" s="83"/>
    </row>
    <row r="857">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c r="AB857" s="85"/>
      <c r="AC857" s="85"/>
      <c r="AD857" s="85"/>
      <c r="AE857" s="85"/>
      <c r="AF857" s="85"/>
      <c r="AG857" s="85"/>
      <c r="AH857" s="85"/>
      <c r="AI857" s="85"/>
      <c r="AJ857" s="85"/>
      <c r="AK857" s="85"/>
      <c r="AL857" s="85"/>
      <c r="AM857" s="85"/>
      <c r="AN857" s="85"/>
      <c r="AO857" s="85"/>
      <c r="AP857" s="85"/>
      <c r="AQ857" s="85"/>
    </row>
    <row r="858">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c r="AA858" s="83"/>
      <c r="AB858" s="83"/>
      <c r="AC858" s="83"/>
      <c r="AD858" s="83"/>
      <c r="AE858" s="83"/>
      <c r="AF858" s="83"/>
      <c r="AG858" s="83"/>
      <c r="AH858" s="83"/>
      <c r="AI858" s="83"/>
      <c r="AJ858" s="83"/>
      <c r="AK858" s="83"/>
      <c r="AL858" s="83"/>
      <c r="AM858" s="83"/>
      <c r="AN858" s="83"/>
      <c r="AO858" s="83"/>
      <c r="AP858" s="83"/>
      <c r="AQ858" s="83"/>
    </row>
    <row r="859">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c r="AB859" s="85"/>
      <c r="AC859" s="85"/>
      <c r="AD859" s="85"/>
      <c r="AE859" s="85"/>
      <c r="AF859" s="85"/>
      <c r="AG859" s="85"/>
      <c r="AH859" s="85"/>
      <c r="AI859" s="85"/>
      <c r="AJ859" s="85"/>
      <c r="AK859" s="85"/>
      <c r="AL859" s="85"/>
      <c r="AM859" s="85"/>
      <c r="AN859" s="85"/>
      <c r="AO859" s="85"/>
      <c r="AP859" s="85"/>
      <c r="AQ859" s="85"/>
    </row>
    <row r="860">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c r="AA860" s="83"/>
      <c r="AB860" s="83"/>
      <c r="AC860" s="83"/>
      <c r="AD860" s="83"/>
      <c r="AE860" s="83"/>
      <c r="AF860" s="83"/>
      <c r="AG860" s="83"/>
      <c r="AH860" s="83"/>
      <c r="AI860" s="83"/>
      <c r="AJ860" s="83"/>
      <c r="AK860" s="83"/>
      <c r="AL860" s="83"/>
      <c r="AM860" s="83"/>
      <c r="AN860" s="83"/>
      <c r="AO860" s="83"/>
      <c r="AP860" s="83"/>
      <c r="AQ860" s="83"/>
    </row>
    <row r="86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c r="AB861" s="85"/>
      <c r="AC861" s="85"/>
      <c r="AD861" s="85"/>
      <c r="AE861" s="85"/>
      <c r="AF861" s="85"/>
      <c r="AG861" s="85"/>
      <c r="AH861" s="85"/>
      <c r="AI861" s="85"/>
      <c r="AJ861" s="85"/>
      <c r="AK861" s="85"/>
      <c r="AL861" s="85"/>
      <c r="AM861" s="85"/>
      <c r="AN861" s="85"/>
      <c r="AO861" s="85"/>
      <c r="AP861" s="85"/>
      <c r="AQ861" s="85"/>
    </row>
    <row r="862">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c r="AA862" s="83"/>
      <c r="AB862" s="83"/>
      <c r="AC862" s="83"/>
      <c r="AD862" s="83"/>
      <c r="AE862" s="83"/>
      <c r="AF862" s="83"/>
      <c r="AG862" s="83"/>
      <c r="AH862" s="83"/>
      <c r="AI862" s="83"/>
      <c r="AJ862" s="83"/>
      <c r="AK862" s="83"/>
      <c r="AL862" s="83"/>
      <c r="AM862" s="83"/>
      <c r="AN862" s="83"/>
      <c r="AO862" s="83"/>
      <c r="AP862" s="83"/>
      <c r="AQ862" s="83"/>
    </row>
    <row r="863">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c r="AB863" s="85"/>
      <c r="AC863" s="85"/>
      <c r="AD863" s="85"/>
      <c r="AE863" s="85"/>
      <c r="AF863" s="85"/>
      <c r="AG863" s="85"/>
      <c r="AH863" s="85"/>
      <c r="AI863" s="85"/>
      <c r="AJ863" s="85"/>
      <c r="AK863" s="85"/>
      <c r="AL863" s="85"/>
      <c r="AM863" s="85"/>
      <c r="AN863" s="85"/>
      <c r="AO863" s="85"/>
      <c r="AP863" s="85"/>
      <c r="AQ863" s="85"/>
    </row>
    <row r="864">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c r="AA864" s="83"/>
      <c r="AB864" s="83"/>
      <c r="AC864" s="83"/>
      <c r="AD864" s="83"/>
      <c r="AE864" s="83"/>
      <c r="AF864" s="83"/>
      <c r="AG864" s="83"/>
      <c r="AH864" s="83"/>
      <c r="AI864" s="83"/>
      <c r="AJ864" s="83"/>
      <c r="AK864" s="83"/>
      <c r="AL864" s="83"/>
      <c r="AM864" s="83"/>
      <c r="AN864" s="83"/>
      <c r="AO864" s="83"/>
      <c r="AP864" s="83"/>
      <c r="AQ864" s="83"/>
    </row>
    <row r="865">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c r="AB865" s="85"/>
      <c r="AC865" s="85"/>
      <c r="AD865" s="85"/>
      <c r="AE865" s="85"/>
      <c r="AF865" s="85"/>
      <c r="AG865" s="85"/>
      <c r="AH865" s="85"/>
      <c r="AI865" s="85"/>
      <c r="AJ865" s="85"/>
      <c r="AK865" s="85"/>
      <c r="AL865" s="85"/>
      <c r="AM865" s="85"/>
      <c r="AN865" s="85"/>
      <c r="AO865" s="85"/>
      <c r="AP865" s="85"/>
      <c r="AQ865" s="85"/>
    </row>
    <row r="866">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c r="AA866" s="83"/>
      <c r="AB866" s="83"/>
      <c r="AC866" s="83"/>
      <c r="AD866" s="83"/>
      <c r="AE866" s="83"/>
      <c r="AF866" s="83"/>
      <c r="AG866" s="83"/>
      <c r="AH866" s="83"/>
      <c r="AI866" s="83"/>
      <c r="AJ866" s="83"/>
      <c r="AK866" s="83"/>
      <c r="AL866" s="83"/>
      <c r="AM866" s="83"/>
      <c r="AN866" s="83"/>
      <c r="AO866" s="83"/>
      <c r="AP866" s="83"/>
      <c r="AQ866" s="83"/>
    </row>
    <row r="867">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c r="AB867" s="85"/>
      <c r="AC867" s="85"/>
      <c r="AD867" s="85"/>
      <c r="AE867" s="85"/>
      <c r="AF867" s="85"/>
      <c r="AG867" s="85"/>
      <c r="AH867" s="85"/>
      <c r="AI867" s="85"/>
      <c r="AJ867" s="85"/>
      <c r="AK867" s="85"/>
      <c r="AL867" s="85"/>
      <c r="AM867" s="85"/>
      <c r="AN867" s="85"/>
      <c r="AO867" s="85"/>
      <c r="AP867" s="85"/>
      <c r="AQ867" s="85"/>
    </row>
    <row r="868">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c r="AA868" s="83"/>
      <c r="AB868" s="83"/>
      <c r="AC868" s="83"/>
      <c r="AD868" s="83"/>
      <c r="AE868" s="83"/>
      <c r="AF868" s="83"/>
      <c r="AG868" s="83"/>
      <c r="AH868" s="83"/>
      <c r="AI868" s="83"/>
      <c r="AJ868" s="83"/>
      <c r="AK868" s="83"/>
      <c r="AL868" s="83"/>
      <c r="AM868" s="83"/>
      <c r="AN868" s="83"/>
      <c r="AO868" s="83"/>
      <c r="AP868" s="83"/>
      <c r="AQ868" s="83"/>
    </row>
    <row r="869">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c r="AB869" s="85"/>
      <c r="AC869" s="85"/>
      <c r="AD869" s="85"/>
      <c r="AE869" s="85"/>
      <c r="AF869" s="85"/>
      <c r="AG869" s="85"/>
      <c r="AH869" s="85"/>
      <c r="AI869" s="85"/>
      <c r="AJ869" s="85"/>
      <c r="AK869" s="85"/>
      <c r="AL869" s="85"/>
      <c r="AM869" s="85"/>
      <c r="AN869" s="85"/>
      <c r="AO869" s="85"/>
      <c r="AP869" s="85"/>
      <c r="AQ869" s="85"/>
    </row>
    <row r="870">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c r="AA870" s="83"/>
      <c r="AB870" s="83"/>
      <c r="AC870" s="83"/>
      <c r="AD870" s="83"/>
      <c r="AE870" s="83"/>
      <c r="AF870" s="83"/>
      <c r="AG870" s="83"/>
      <c r="AH870" s="83"/>
      <c r="AI870" s="83"/>
      <c r="AJ870" s="83"/>
      <c r="AK870" s="83"/>
      <c r="AL870" s="83"/>
      <c r="AM870" s="83"/>
      <c r="AN870" s="83"/>
      <c r="AO870" s="83"/>
      <c r="AP870" s="83"/>
      <c r="AQ870" s="83"/>
    </row>
    <row r="87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c r="AB871" s="85"/>
      <c r="AC871" s="85"/>
      <c r="AD871" s="85"/>
      <c r="AE871" s="85"/>
      <c r="AF871" s="85"/>
      <c r="AG871" s="85"/>
      <c r="AH871" s="85"/>
      <c r="AI871" s="85"/>
      <c r="AJ871" s="85"/>
      <c r="AK871" s="85"/>
      <c r="AL871" s="85"/>
      <c r="AM871" s="85"/>
      <c r="AN871" s="85"/>
      <c r="AO871" s="85"/>
      <c r="AP871" s="85"/>
      <c r="AQ871" s="85"/>
    </row>
    <row r="872">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c r="AA872" s="83"/>
      <c r="AB872" s="83"/>
      <c r="AC872" s="83"/>
      <c r="AD872" s="83"/>
      <c r="AE872" s="83"/>
      <c r="AF872" s="83"/>
      <c r="AG872" s="83"/>
      <c r="AH872" s="83"/>
      <c r="AI872" s="83"/>
      <c r="AJ872" s="83"/>
      <c r="AK872" s="83"/>
      <c r="AL872" s="83"/>
      <c r="AM872" s="83"/>
      <c r="AN872" s="83"/>
      <c r="AO872" s="83"/>
      <c r="AP872" s="83"/>
      <c r="AQ872" s="83"/>
    </row>
    <row r="873">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c r="AB873" s="85"/>
      <c r="AC873" s="85"/>
      <c r="AD873" s="85"/>
      <c r="AE873" s="85"/>
      <c r="AF873" s="85"/>
      <c r="AG873" s="85"/>
      <c r="AH873" s="85"/>
      <c r="AI873" s="85"/>
      <c r="AJ873" s="85"/>
      <c r="AK873" s="85"/>
      <c r="AL873" s="85"/>
      <c r="AM873" s="85"/>
      <c r="AN873" s="85"/>
      <c r="AO873" s="85"/>
      <c r="AP873" s="85"/>
      <c r="AQ873" s="85"/>
    </row>
    <row r="874">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c r="AA874" s="83"/>
      <c r="AB874" s="83"/>
      <c r="AC874" s="83"/>
      <c r="AD874" s="83"/>
      <c r="AE874" s="83"/>
      <c r="AF874" s="83"/>
      <c r="AG874" s="83"/>
      <c r="AH874" s="83"/>
      <c r="AI874" s="83"/>
      <c r="AJ874" s="83"/>
      <c r="AK874" s="83"/>
      <c r="AL874" s="83"/>
      <c r="AM874" s="83"/>
      <c r="AN874" s="83"/>
      <c r="AO874" s="83"/>
      <c r="AP874" s="83"/>
      <c r="AQ874" s="83"/>
    </row>
    <row r="875">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c r="AB875" s="85"/>
      <c r="AC875" s="85"/>
      <c r="AD875" s="85"/>
      <c r="AE875" s="85"/>
      <c r="AF875" s="85"/>
      <c r="AG875" s="85"/>
      <c r="AH875" s="85"/>
      <c r="AI875" s="85"/>
      <c r="AJ875" s="85"/>
      <c r="AK875" s="85"/>
      <c r="AL875" s="85"/>
      <c r="AM875" s="85"/>
      <c r="AN875" s="85"/>
      <c r="AO875" s="85"/>
      <c r="AP875" s="85"/>
      <c r="AQ875" s="85"/>
    </row>
    <row r="876">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c r="AA876" s="83"/>
      <c r="AB876" s="83"/>
      <c r="AC876" s="83"/>
      <c r="AD876" s="83"/>
      <c r="AE876" s="83"/>
      <c r="AF876" s="83"/>
      <c r="AG876" s="83"/>
      <c r="AH876" s="83"/>
      <c r="AI876" s="83"/>
      <c r="AJ876" s="83"/>
      <c r="AK876" s="83"/>
      <c r="AL876" s="83"/>
      <c r="AM876" s="83"/>
      <c r="AN876" s="83"/>
      <c r="AO876" s="83"/>
      <c r="AP876" s="83"/>
      <c r="AQ876" s="83"/>
    </row>
    <row r="877">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c r="AB877" s="85"/>
      <c r="AC877" s="85"/>
      <c r="AD877" s="85"/>
      <c r="AE877" s="85"/>
      <c r="AF877" s="85"/>
      <c r="AG877" s="85"/>
      <c r="AH877" s="85"/>
      <c r="AI877" s="85"/>
      <c r="AJ877" s="85"/>
      <c r="AK877" s="85"/>
      <c r="AL877" s="85"/>
      <c r="AM877" s="85"/>
      <c r="AN877" s="85"/>
      <c r="AO877" s="85"/>
      <c r="AP877" s="85"/>
      <c r="AQ877" s="85"/>
    </row>
    <row r="878">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c r="AA878" s="83"/>
      <c r="AB878" s="83"/>
      <c r="AC878" s="83"/>
      <c r="AD878" s="83"/>
      <c r="AE878" s="83"/>
      <c r="AF878" s="83"/>
      <c r="AG878" s="83"/>
      <c r="AH878" s="83"/>
      <c r="AI878" s="83"/>
      <c r="AJ878" s="83"/>
      <c r="AK878" s="83"/>
      <c r="AL878" s="83"/>
      <c r="AM878" s="83"/>
      <c r="AN878" s="83"/>
      <c r="AO878" s="83"/>
      <c r="AP878" s="83"/>
      <c r="AQ878" s="83"/>
    </row>
    <row r="879">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c r="AB879" s="85"/>
      <c r="AC879" s="85"/>
      <c r="AD879" s="85"/>
      <c r="AE879" s="85"/>
      <c r="AF879" s="85"/>
      <c r="AG879" s="85"/>
      <c r="AH879" s="85"/>
      <c r="AI879" s="85"/>
      <c r="AJ879" s="85"/>
      <c r="AK879" s="85"/>
      <c r="AL879" s="85"/>
      <c r="AM879" s="85"/>
      <c r="AN879" s="85"/>
      <c r="AO879" s="85"/>
      <c r="AP879" s="85"/>
      <c r="AQ879" s="85"/>
    </row>
    <row r="880">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c r="AA880" s="83"/>
      <c r="AB880" s="83"/>
      <c r="AC880" s="83"/>
      <c r="AD880" s="83"/>
      <c r="AE880" s="83"/>
      <c r="AF880" s="83"/>
      <c r="AG880" s="83"/>
      <c r="AH880" s="83"/>
      <c r="AI880" s="83"/>
      <c r="AJ880" s="83"/>
      <c r="AK880" s="83"/>
      <c r="AL880" s="83"/>
      <c r="AM880" s="83"/>
      <c r="AN880" s="83"/>
      <c r="AO880" s="83"/>
      <c r="AP880" s="83"/>
      <c r="AQ880" s="83"/>
    </row>
    <row r="88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c r="AB881" s="85"/>
      <c r="AC881" s="85"/>
      <c r="AD881" s="85"/>
      <c r="AE881" s="85"/>
      <c r="AF881" s="85"/>
      <c r="AG881" s="85"/>
      <c r="AH881" s="85"/>
      <c r="AI881" s="85"/>
      <c r="AJ881" s="85"/>
      <c r="AK881" s="85"/>
      <c r="AL881" s="85"/>
      <c r="AM881" s="85"/>
      <c r="AN881" s="85"/>
      <c r="AO881" s="85"/>
      <c r="AP881" s="85"/>
      <c r="AQ881" s="85"/>
    </row>
    <row r="882">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c r="AA882" s="83"/>
      <c r="AB882" s="83"/>
      <c r="AC882" s="83"/>
      <c r="AD882" s="83"/>
      <c r="AE882" s="83"/>
      <c r="AF882" s="83"/>
      <c r="AG882" s="83"/>
      <c r="AH882" s="83"/>
      <c r="AI882" s="83"/>
      <c r="AJ882" s="83"/>
      <c r="AK882" s="83"/>
      <c r="AL882" s="83"/>
      <c r="AM882" s="83"/>
      <c r="AN882" s="83"/>
      <c r="AO882" s="83"/>
      <c r="AP882" s="83"/>
      <c r="AQ882" s="83"/>
    </row>
    <row r="883">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c r="AB883" s="85"/>
      <c r="AC883" s="85"/>
      <c r="AD883" s="85"/>
      <c r="AE883" s="85"/>
      <c r="AF883" s="85"/>
      <c r="AG883" s="85"/>
      <c r="AH883" s="85"/>
      <c r="AI883" s="85"/>
      <c r="AJ883" s="85"/>
      <c r="AK883" s="85"/>
      <c r="AL883" s="85"/>
      <c r="AM883" s="85"/>
      <c r="AN883" s="85"/>
      <c r="AO883" s="85"/>
      <c r="AP883" s="85"/>
      <c r="AQ883" s="85"/>
    </row>
    <row r="884">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c r="AA884" s="83"/>
      <c r="AB884" s="83"/>
      <c r="AC884" s="83"/>
      <c r="AD884" s="83"/>
      <c r="AE884" s="83"/>
      <c r="AF884" s="83"/>
      <c r="AG884" s="83"/>
      <c r="AH884" s="83"/>
      <c r="AI884" s="83"/>
      <c r="AJ884" s="83"/>
      <c r="AK884" s="83"/>
      <c r="AL884" s="83"/>
      <c r="AM884" s="83"/>
      <c r="AN884" s="83"/>
      <c r="AO884" s="83"/>
      <c r="AP884" s="83"/>
      <c r="AQ884" s="83"/>
    </row>
    <row r="885">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c r="AB885" s="85"/>
      <c r="AC885" s="85"/>
      <c r="AD885" s="85"/>
      <c r="AE885" s="85"/>
      <c r="AF885" s="85"/>
      <c r="AG885" s="85"/>
      <c r="AH885" s="85"/>
      <c r="AI885" s="85"/>
      <c r="AJ885" s="85"/>
      <c r="AK885" s="85"/>
      <c r="AL885" s="85"/>
      <c r="AM885" s="85"/>
      <c r="AN885" s="85"/>
      <c r="AO885" s="85"/>
      <c r="AP885" s="85"/>
      <c r="AQ885" s="85"/>
    </row>
    <row r="886">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c r="AA886" s="83"/>
      <c r="AB886" s="83"/>
      <c r="AC886" s="83"/>
      <c r="AD886" s="83"/>
      <c r="AE886" s="83"/>
      <c r="AF886" s="83"/>
      <c r="AG886" s="83"/>
      <c r="AH886" s="83"/>
      <c r="AI886" s="83"/>
      <c r="AJ886" s="83"/>
      <c r="AK886" s="83"/>
      <c r="AL886" s="83"/>
      <c r="AM886" s="83"/>
      <c r="AN886" s="83"/>
      <c r="AO886" s="83"/>
      <c r="AP886" s="83"/>
      <c r="AQ886" s="83"/>
    </row>
    <row r="887">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c r="AB887" s="85"/>
      <c r="AC887" s="85"/>
      <c r="AD887" s="85"/>
      <c r="AE887" s="85"/>
      <c r="AF887" s="85"/>
      <c r="AG887" s="85"/>
      <c r="AH887" s="85"/>
      <c r="AI887" s="85"/>
      <c r="AJ887" s="85"/>
      <c r="AK887" s="85"/>
      <c r="AL887" s="85"/>
      <c r="AM887" s="85"/>
      <c r="AN887" s="85"/>
      <c r="AO887" s="85"/>
      <c r="AP887" s="85"/>
      <c r="AQ887" s="85"/>
    </row>
    <row r="888">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c r="AA888" s="83"/>
      <c r="AB888" s="83"/>
      <c r="AC888" s="83"/>
      <c r="AD888" s="83"/>
      <c r="AE888" s="83"/>
      <c r="AF888" s="83"/>
      <c r="AG888" s="83"/>
      <c r="AH888" s="83"/>
      <c r="AI888" s="83"/>
      <c r="AJ888" s="83"/>
      <c r="AK888" s="83"/>
      <c r="AL888" s="83"/>
      <c r="AM888" s="83"/>
      <c r="AN888" s="83"/>
      <c r="AO888" s="83"/>
      <c r="AP888" s="83"/>
      <c r="AQ888" s="83"/>
    </row>
    <row r="889">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c r="AB889" s="85"/>
      <c r="AC889" s="85"/>
      <c r="AD889" s="85"/>
      <c r="AE889" s="85"/>
      <c r="AF889" s="85"/>
      <c r="AG889" s="85"/>
      <c r="AH889" s="85"/>
      <c r="AI889" s="85"/>
      <c r="AJ889" s="85"/>
      <c r="AK889" s="85"/>
      <c r="AL889" s="85"/>
      <c r="AM889" s="85"/>
      <c r="AN889" s="85"/>
      <c r="AO889" s="85"/>
      <c r="AP889" s="85"/>
      <c r="AQ889" s="85"/>
    </row>
    <row r="890">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c r="AA890" s="83"/>
      <c r="AB890" s="83"/>
      <c r="AC890" s="83"/>
      <c r="AD890" s="83"/>
      <c r="AE890" s="83"/>
      <c r="AF890" s="83"/>
      <c r="AG890" s="83"/>
      <c r="AH890" s="83"/>
      <c r="AI890" s="83"/>
      <c r="AJ890" s="83"/>
      <c r="AK890" s="83"/>
      <c r="AL890" s="83"/>
      <c r="AM890" s="83"/>
      <c r="AN890" s="83"/>
      <c r="AO890" s="83"/>
      <c r="AP890" s="83"/>
      <c r="AQ890" s="83"/>
    </row>
    <row r="89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c r="AB891" s="85"/>
      <c r="AC891" s="85"/>
      <c r="AD891" s="85"/>
      <c r="AE891" s="85"/>
      <c r="AF891" s="85"/>
      <c r="AG891" s="85"/>
      <c r="AH891" s="85"/>
      <c r="AI891" s="85"/>
      <c r="AJ891" s="85"/>
      <c r="AK891" s="85"/>
      <c r="AL891" s="85"/>
      <c r="AM891" s="85"/>
      <c r="AN891" s="85"/>
      <c r="AO891" s="85"/>
      <c r="AP891" s="85"/>
      <c r="AQ891" s="85"/>
    </row>
    <row r="892">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c r="AA892" s="83"/>
      <c r="AB892" s="83"/>
      <c r="AC892" s="83"/>
      <c r="AD892" s="83"/>
      <c r="AE892" s="83"/>
      <c r="AF892" s="83"/>
      <c r="AG892" s="83"/>
      <c r="AH892" s="83"/>
      <c r="AI892" s="83"/>
      <c r="AJ892" s="83"/>
      <c r="AK892" s="83"/>
      <c r="AL892" s="83"/>
      <c r="AM892" s="83"/>
      <c r="AN892" s="83"/>
      <c r="AO892" s="83"/>
      <c r="AP892" s="83"/>
      <c r="AQ892" s="83"/>
    </row>
    <row r="893">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c r="AB893" s="85"/>
      <c r="AC893" s="85"/>
      <c r="AD893" s="85"/>
      <c r="AE893" s="85"/>
      <c r="AF893" s="85"/>
      <c r="AG893" s="85"/>
      <c r="AH893" s="85"/>
      <c r="AI893" s="85"/>
      <c r="AJ893" s="85"/>
      <c r="AK893" s="85"/>
      <c r="AL893" s="85"/>
      <c r="AM893" s="85"/>
      <c r="AN893" s="85"/>
      <c r="AO893" s="85"/>
      <c r="AP893" s="85"/>
      <c r="AQ893" s="85"/>
    </row>
    <row r="894">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c r="AA894" s="83"/>
      <c r="AB894" s="83"/>
      <c r="AC894" s="83"/>
      <c r="AD894" s="83"/>
      <c r="AE894" s="83"/>
      <c r="AF894" s="83"/>
      <c r="AG894" s="83"/>
      <c r="AH894" s="83"/>
      <c r="AI894" s="83"/>
      <c r="AJ894" s="83"/>
      <c r="AK894" s="83"/>
      <c r="AL894" s="83"/>
      <c r="AM894" s="83"/>
      <c r="AN894" s="83"/>
      <c r="AO894" s="83"/>
      <c r="AP894" s="83"/>
      <c r="AQ894" s="83"/>
    </row>
    <row r="895">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c r="AB895" s="85"/>
      <c r="AC895" s="85"/>
      <c r="AD895" s="85"/>
      <c r="AE895" s="85"/>
      <c r="AF895" s="85"/>
      <c r="AG895" s="85"/>
      <c r="AH895" s="85"/>
      <c r="AI895" s="85"/>
      <c r="AJ895" s="85"/>
      <c r="AK895" s="85"/>
      <c r="AL895" s="85"/>
      <c r="AM895" s="85"/>
      <c r="AN895" s="85"/>
      <c r="AO895" s="85"/>
      <c r="AP895" s="85"/>
      <c r="AQ895" s="85"/>
    </row>
    <row r="896">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c r="AA896" s="83"/>
      <c r="AB896" s="83"/>
      <c r="AC896" s="83"/>
      <c r="AD896" s="83"/>
      <c r="AE896" s="83"/>
      <c r="AF896" s="83"/>
      <c r="AG896" s="83"/>
      <c r="AH896" s="83"/>
      <c r="AI896" s="83"/>
      <c r="AJ896" s="83"/>
      <c r="AK896" s="83"/>
      <c r="AL896" s="83"/>
      <c r="AM896" s="83"/>
      <c r="AN896" s="83"/>
      <c r="AO896" s="83"/>
      <c r="AP896" s="83"/>
      <c r="AQ896" s="83"/>
    </row>
    <row r="897">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c r="AB897" s="85"/>
      <c r="AC897" s="85"/>
      <c r="AD897" s="85"/>
      <c r="AE897" s="85"/>
      <c r="AF897" s="85"/>
      <c r="AG897" s="85"/>
      <c r="AH897" s="85"/>
      <c r="AI897" s="85"/>
      <c r="AJ897" s="85"/>
      <c r="AK897" s="85"/>
      <c r="AL897" s="85"/>
      <c r="AM897" s="85"/>
      <c r="AN897" s="85"/>
      <c r="AO897" s="85"/>
      <c r="AP897" s="85"/>
      <c r="AQ897" s="85"/>
    </row>
    <row r="898">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c r="AA898" s="83"/>
      <c r="AB898" s="83"/>
      <c r="AC898" s="83"/>
      <c r="AD898" s="83"/>
      <c r="AE898" s="83"/>
      <c r="AF898" s="83"/>
      <c r="AG898" s="83"/>
      <c r="AH898" s="83"/>
      <c r="AI898" s="83"/>
      <c r="AJ898" s="83"/>
      <c r="AK898" s="83"/>
      <c r="AL898" s="83"/>
      <c r="AM898" s="83"/>
      <c r="AN898" s="83"/>
      <c r="AO898" s="83"/>
      <c r="AP898" s="83"/>
      <c r="AQ898" s="83"/>
    </row>
    <row r="899">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c r="AB899" s="85"/>
      <c r="AC899" s="85"/>
      <c r="AD899" s="85"/>
      <c r="AE899" s="85"/>
      <c r="AF899" s="85"/>
      <c r="AG899" s="85"/>
      <c r="AH899" s="85"/>
      <c r="AI899" s="85"/>
      <c r="AJ899" s="85"/>
      <c r="AK899" s="85"/>
      <c r="AL899" s="85"/>
      <c r="AM899" s="85"/>
      <c r="AN899" s="85"/>
      <c r="AO899" s="85"/>
      <c r="AP899" s="85"/>
      <c r="AQ899" s="85"/>
    </row>
    <row r="900">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c r="AA900" s="83"/>
      <c r="AB900" s="83"/>
      <c r="AC900" s="83"/>
      <c r="AD900" s="83"/>
      <c r="AE900" s="83"/>
      <c r="AF900" s="83"/>
      <c r="AG900" s="83"/>
      <c r="AH900" s="83"/>
      <c r="AI900" s="83"/>
      <c r="AJ900" s="83"/>
      <c r="AK900" s="83"/>
      <c r="AL900" s="83"/>
      <c r="AM900" s="83"/>
      <c r="AN900" s="83"/>
      <c r="AO900" s="83"/>
      <c r="AP900" s="83"/>
      <c r="AQ900" s="83"/>
    </row>
    <row r="90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c r="AB901" s="85"/>
      <c r="AC901" s="85"/>
      <c r="AD901" s="85"/>
      <c r="AE901" s="85"/>
      <c r="AF901" s="85"/>
      <c r="AG901" s="85"/>
      <c r="AH901" s="85"/>
      <c r="AI901" s="85"/>
      <c r="AJ901" s="85"/>
      <c r="AK901" s="85"/>
      <c r="AL901" s="85"/>
      <c r="AM901" s="85"/>
      <c r="AN901" s="85"/>
      <c r="AO901" s="85"/>
      <c r="AP901" s="85"/>
      <c r="AQ901" s="85"/>
    </row>
    <row r="902">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c r="AA902" s="83"/>
      <c r="AB902" s="83"/>
      <c r="AC902" s="83"/>
      <c r="AD902" s="83"/>
      <c r="AE902" s="83"/>
      <c r="AF902" s="83"/>
      <c r="AG902" s="83"/>
      <c r="AH902" s="83"/>
      <c r="AI902" s="83"/>
      <c r="AJ902" s="83"/>
      <c r="AK902" s="83"/>
      <c r="AL902" s="83"/>
      <c r="AM902" s="83"/>
      <c r="AN902" s="83"/>
      <c r="AO902" s="83"/>
      <c r="AP902" s="83"/>
      <c r="AQ902" s="83"/>
    </row>
    <row r="903">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c r="AB903" s="85"/>
      <c r="AC903" s="85"/>
      <c r="AD903" s="85"/>
      <c r="AE903" s="85"/>
      <c r="AF903" s="85"/>
      <c r="AG903" s="85"/>
      <c r="AH903" s="85"/>
      <c r="AI903" s="85"/>
      <c r="AJ903" s="85"/>
      <c r="AK903" s="85"/>
      <c r="AL903" s="85"/>
      <c r="AM903" s="85"/>
      <c r="AN903" s="85"/>
      <c r="AO903" s="85"/>
      <c r="AP903" s="85"/>
      <c r="AQ903" s="85"/>
    </row>
    <row r="904">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c r="AA904" s="83"/>
      <c r="AB904" s="83"/>
      <c r="AC904" s="83"/>
      <c r="AD904" s="83"/>
      <c r="AE904" s="83"/>
      <c r="AF904" s="83"/>
      <c r="AG904" s="83"/>
      <c r="AH904" s="83"/>
      <c r="AI904" s="83"/>
      <c r="AJ904" s="83"/>
      <c r="AK904" s="83"/>
      <c r="AL904" s="83"/>
      <c r="AM904" s="83"/>
      <c r="AN904" s="83"/>
      <c r="AO904" s="83"/>
      <c r="AP904" s="83"/>
      <c r="AQ904" s="83"/>
    </row>
    <row r="905">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c r="AB905" s="85"/>
      <c r="AC905" s="85"/>
      <c r="AD905" s="85"/>
      <c r="AE905" s="85"/>
      <c r="AF905" s="85"/>
      <c r="AG905" s="85"/>
      <c r="AH905" s="85"/>
      <c r="AI905" s="85"/>
      <c r="AJ905" s="85"/>
      <c r="AK905" s="85"/>
      <c r="AL905" s="85"/>
      <c r="AM905" s="85"/>
      <c r="AN905" s="85"/>
      <c r="AO905" s="85"/>
      <c r="AP905" s="85"/>
      <c r="AQ905" s="85"/>
    </row>
    <row r="906">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c r="AA906" s="83"/>
      <c r="AB906" s="83"/>
      <c r="AC906" s="83"/>
      <c r="AD906" s="83"/>
      <c r="AE906" s="83"/>
      <c r="AF906" s="83"/>
      <c r="AG906" s="83"/>
      <c r="AH906" s="83"/>
      <c r="AI906" s="83"/>
      <c r="AJ906" s="83"/>
      <c r="AK906" s="83"/>
      <c r="AL906" s="83"/>
      <c r="AM906" s="83"/>
      <c r="AN906" s="83"/>
      <c r="AO906" s="83"/>
      <c r="AP906" s="83"/>
      <c r="AQ906" s="83"/>
    </row>
    <row r="907">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c r="AB907" s="85"/>
      <c r="AC907" s="85"/>
      <c r="AD907" s="85"/>
      <c r="AE907" s="85"/>
      <c r="AF907" s="85"/>
      <c r="AG907" s="85"/>
      <c r="AH907" s="85"/>
      <c r="AI907" s="85"/>
      <c r="AJ907" s="85"/>
      <c r="AK907" s="85"/>
      <c r="AL907" s="85"/>
      <c r="AM907" s="85"/>
      <c r="AN907" s="85"/>
      <c r="AO907" s="85"/>
      <c r="AP907" s="85"/>
      <c r="AQ907" s="85"/>
    </row>
    <row r="908">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c r="AA908" s="83"/>
      <c r="AB908" s="83"/>
      <c r="AC908" s="83"/>
      <c r="AD908" s="83"/>
      <c r="AE908" s="83"/>
      <c r="AF908" s="83"/>
      <c r="AG908" s="83"/>
      <c r="AH908" s="83"/>
      <c r="AI908" s="83"/>
      <c r="AJ908" s="83"/>
      <c r="AK908" s="83"/>
      <c r="AL908" s="83"/>
      <c r="AM908" s="83"/>
      <c r="AN908" s="83"/>
      <c r="AO908" s="83"/>
      <c r="AP908" s="83"/>
      <c r="AQ908" s="83"/>
    </row>
    <row r="909">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c r="AB909" s="85"/>
      <c r="AC909" s="85"/>
      <c r="AD909" s="85"/>
      <c r="AE909" s="85"/>
      <c r="AF909" s="85"/>
      <c r="AG909" s="85"/>
      <c r="AH909" s="85"/>
      <c r="AI909" s="85"/>
      <c r="AJ909" s="85"/>
      <c r="AK909" s="85"/>
      <c r="AL909" s="85"/>
      <c r="AM909" s="85"/>
      <c r="AN909" s="85"/>
      <c r="AO909" s="85"/>
      <c r="AP909" s="85"/>
      <c r="AQ909" s="85"/>
    </row>
    <row r="910">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c r="AA910" s="83"/>
      <c r="AB910" s="83"/>
      <c r="AC910" s="83"/>
      <c r="AD910" s="83"/>
      <c r="AE910" s="83"/>
      <c r="AF910" s="83"/>
      <c r="AG910" s="83"/>
      <c r="AH910" s="83"/>
      <c r="AI910" s="83"/>
      <c r="AJ910" s="83"/>
      <c r="AK910" s="83"/>
      <c r="AL910" s="83"/>
      <c r="AM910" s="83"/>
      <c r="AN910" s="83"/>
      <c r="AO910" s="83"/>
      <c r="AP910" s="83"/>
      <c r="AQ910" s="83"/>
    </row>
    <row r="91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c r="AB911" s="85"/>
      <c r="AC911" s="85"/>
      <c r="AD911" s="85"/>
      <c r="AE911" s="85"/>
      <c r="AF911" s="85"/>
      <c r="AG911" s="85"/>
      <c r="AH911" s="85"/>
      <c r="AI911" s="85"/>
      <c r="AJ911" s="85"/>
      <c r="AK911" s="85"/>
      <c r="AL911" s="85"/>
      <c r="AM911" s="85"/>
      <c r="AN911" s="85"/>
      <c r="AO911" s="85"/>
      <c r="AP911" s="85"/>
      <c r="AQ911" s="85"/>
    </row>
    <row r="912">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c r="AA912" s="83"/>
      <c r="AB912" s="83"/>
      <c r="AC912" s="83"/>
      <c r="AD912" s="83"/>
      <c r="AE912" s="83"/>
      <c r="AF912" s="83"/>
      <c r="AG912" s="83"/>
      <c r="AH912" s="83"/>
      <c r="AI912" s="83"/>
      <c r="AJ912" s="83"/>
      <c r="AK912" s="83"/>
      <c r="AL912" s="83"/>
      <c r="AM912" s="83"/>
      <c r="AN912" s="83"/>
      <c r="AO912" s="83"/>
      <c r="AP912" s="83"/>
      <c r="AQ912" s="83"/>
    </row>
    <row r="913">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c r="AB913" s="85"/>
      <c r="AC913" s="85"/>
      <c r="AD913" s="85"/>
      <c r="AE913" s="85"/>
      <c r="AF913" s="85"/>
      <c r="AG913" s="85"/>
      <c r="AH913" s="85"/>
      <c r="AI913" s="85"/>
      <c r="AJ913" s="85"/>
      <c r="AK913" s="85"/>
      <c r="AL913" s="85"/>
      <c r="AM913" s="85"/>
      <c r="AN913" s="85"/>
      <c r="AO913" s="85"/>
      <c r="AP913" s="85"/>
      <c r="AQ913" s="85"/>
    </row>
    <row r="914">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c r="AA914" s="83"/>
      <c r="AB914" s="83"/>
      <c r="AC914" s="83"/>
      <c r="AD914" s="83"/>
      <c r="AE914" s="83"/>
      <c r="AF914" s="83"/>
      <c r="AG914" s="83"/>
      <c r="AH914" s="83"/>
      <c r="AI914" s="83"/>
      <c r="AJ914" s="83"/>
      <c r="AK914" s="83"/>
      <c r="AL914" s="83"/>
      <c r="AM914" s="83"/>
      <c r="AN914" s="83"/>
      <c r="AO914" s="83"/>
      <c r="AP914" s="83"/>
      <c r="AQ914" s="83"/>
    </row>
    <row r="915">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c r="AB915" s="85"/>
      <c r="AC915" s="85"/>
      <c r="AD915" s="85"/>
      <c r="AE915" s="85"/>
      <c r="AF915" s="85"/>
      <c r="AG915" s="85"/>
      <c r="AH915" s="85"/>
      <c r="AI915" s="85"/>
      <c r="AJ915" s="85"/>
      <c r="AK915" s="85"/>
      <c r="AL915" s="85"/>
      <c r="AM915" s="85"/>
      <c r="AN915" s="85"/>
      <c r="AO915" s="85"/>
      <c r="AP915" s="85"/>
      <c r="AQ915" s="85"/>
    </row>
    <row r="916">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c r="AA916" s="83"/>
      <c r="AB916" s="83"/>
      <c r="AC916" s="83"/>
      <c r="AD916" s="83"/>
      <c r="AE916" s="83"/>
      <c r="AF916" s="83"/>
      <c r="AG916" s="83"/>
      <c r="AH916" s="83"/>
      <c r="AI916" s="83"/>
      <c r="AJ916" s="83"/>
      <c r="AK916" s="83"/>
      <c r="AL916" s="83"/>
      <c r="AM916" s="83"/>
      <c r="AN916" s="83"/>
      <c r="AO916" s="83"/>
      <c r="AP916" s="83"/>
      <c r="AQ916" s="83"/>
    </row>
    <row r="917">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c r="AB917" s="85"/>
      <c r="AC917" s="85"/>
      <c r="AD917" s="85"/>
      <c r="AE917" s="85"/>
      <c r="AF917" s="85"/>
      <c r="AG917" s="85"/>
      <c r="AH917" s="85"/>
      <c r="AI917" s="85"/>
      <c r="AJ917" s="85"/>
      <c r="AK917" s="85"/>
      <c r="AL917" s="85"/>
      <c r="AM917" s="85"/>
      <c r="AN917" s="85"/>
      <c r="AO917" s="85"/>
      <c r="AP917" s="85"/>
      <c r="AQ917" s="85"/>
    </row>
    <row r="918">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c r="AA918" s="83"/>
      <c r="AB918" s="83"/>
      <c r="AC918" s="83"/>
      <c r="AD918" s="83"/>
      <c r="AE918" s="83"/>
      <c r="AF918" s="83"/>
      <c r="AG918" s="83"/>
      <c r="AH918" s="83"/>
      <c r="AI918" s="83"/>
      <c r="AJ918" s="83"/>
      <c r="AK918" s="83"/>
      <c r="AL918" s="83"/>
      <c r="AM918" s="83"/>
      <c r="AN918" s="83"/>
      <c r="AO918" s="83"/>
      <c r="AP918" s="83"/>
      <c r="AQ918" s="83"/>
    </row>
    <row r="919">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c r="AB919" s="85"/>
      <c r="AC919" s="85"/>
      <c r="AD919" s="85"/>
      <c r="AE919" s="85"/>
      <c r="AF919" s="85"/>
      <c r="AG919" s="85"/>
      <c r="AH919" s="85"/>
      <c r="AI919" s="85"/>
      <c r="AJ919" s="85"/>
      <c r="AK919" s="85"/>
      <c r="AL919" s="85"/>
      <c r="AM919" s="85"/>
      <c r="AN919" s="85"/>
      <c r="AO919" s="85"/>
      <c r="AP919" s="85"/>
      <c r="AQ919" s="85"/>
    </row>
    <row r="920">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c r="AA920" s="83"/>
      <c r="AB920" s="83"/>
      <c r="AC920" s="83"/>
      <c r="AD920" s="83"/>
      <c r="AE920" s="83"/>
      <c r="AF920" s="83"/>
      <c r="AG920" s="83"/>
      <c r="AH920" s="83"/>
      <c r="AI920" s="83"/>
      <c r="AJ920" s="83"/>
      <c r="AK920" s="83"/>
      <c r="AL920" s="83"/>
      <c r="AM920" s="83"/>
      <c r="AN920" s="83"/>
      <c r="AO920" s="83"/>
      <c r="AP920" s="83"/>
      <c r="AQ920" s="83"/>
    </row>
    <row r="92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c r="AB921" s="85"/>
      <c r="AC921" s="85"/>
      <c r="AD921" s="85"/>
      <c r="AE921" s="85"/>
      <c r="AF921" s="85"/>
      <c r="AG921" s="85"/>
      <c r="AH921" s="85"/>
      <c r="AI921" s="85"/>
      <c r="AJ921" s="85"/>
      <c r="AK921" s="85"/>
      <c r="AL921" s="85"/>
      <c r="AM921" s="85"/>
      <c r="AN921" s="85"/>
      <c r="AO921" s="85"/>
      <c r="AP921" s="85"/>
      <c r="AQ921" s="85"/>
    </row>
    <row r="922">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c r="AA922" s="83"/>
      <c r="AB922" s="83"/>
      <c r="AC922" s="83"/>
      <c r="AD922" s="83"/>
      <c r="AE922" s="83"/>
      <c r="AF922" s="83"/>
      <c r="AG922" s="83"/>
      <c r="AH922" s="83"/>
      <c r="AI922" s="83"/>
      <c r="AJ922" s="83"/>
      <c r="AK922" s="83"/>
      <c r="AL922" s="83"/>
      <c r="AM922" s="83"/>
      <c r="AN922" s="83"/>
      <c r="AO922" s="83"/>
      <c r="AP922" s="83"/>
      <c r="AQ922" s="83"/>
    </row>
    <row r="923">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c r="AB923" s="85"/>
      <c r="AC923" s="85"/>
      <c r="AD923" s="85"/>
      <c r="AE923" s="85"/>
      <c r="AF923" s="85"/>
      <c r="AG923" s="85"/>
      <c r="AH923" s="85"/>
      <c r="AI923" s="85"/>
      <c r="AJ923" s="85"/>
      <c r="AK923" s="85"/>
      <c r="AL923" s="85"/>
      <c r="AM923" s="85"/>
      <c r="AN923" s="85"/>
      <c r="AO923" s="85"/>
      <c r="AP923" s="85"/>
      <c r="AQ923" s="85"/>
    </row>
    <row r="924">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c r="AA924" s="83"/>
      <c r="AB924" s="83"/>
      <c r="AC924" s="83"/>
      <c r="AD924" s="83"/>
      <c r="AE924" s="83"/>
      <c r="AF924" s="83"/>
      <c r="AG924" s="83"/>
      <c r="AH924" s="83"/>
      <c r="AI924" s="83"/>
      <c r="AJ924" s="83"/>
      <c r="AK924" s="83"/>
      <c r="AL924" s="83"/>
      <c r="AM924" s="83"/>
      <c r="AN924" s="83"/>
      <c r="AO924" s="83"/>
      <c r="AP924" s="83"/>
      <c r="AQ924" s="83"/>
    </row>
    <row r="925">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c r="AB925" s="85"/>
      <c r="AC925" s="85"/>
      <c r="AD925" s="85"/>
      <c r="AE925" s="85"/>
      <c r="AF925" s="85"/>
      <c r="AG925" s="85"/>
      <c r="AH925" s="85"/>
      <c r="AI925" s="85"/>
      <c r="AJ925" s="85"/>
      <c r="AK925" s="85"/>
      <c r="AL925" s="85"/>
      <c r="AM925" s="85"/>
      <c r="AN925" s="85"/>
      <c r="AO925" s="85"/>
      <c r="AP925" s="85"/>
      <c r="AQ925" s="85"/>
    </row>
    <row r="926">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c r="AA926" s="83"/>
      <c r="AB926" s="83"/>
      <c r="AC926" s="83"/>
      <c r="AD926" s="83"/>
      <c r="AE926" s="83"/>
      <c r="AF926" s="83"/>
      <c r="AG926" s="83"/>
      <c r="AH926" s="83"/>
      <c r="AI926" s="83"/>
      <c r="AJ926" s="83"/>
      <c r="AK926" s="83"/>
      <c r="AL926" s="83"/>
      <c r="AM926" s="83"/>
      <c r="AN926" s="83"/>
      <c r="AO926" s="83"/>
      <c r="AP926" s="83"/>
      <c r="AQ926" s="83"/>
    </row>
    <row r="927">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c r="AB927" s="85"/>
      <c r="AC927" s="85"/>
      <c r="AD927" s="85"/>
      <c r="AE927" s="85"/>
      <c r="AF927" s="85"/>
      <c r="AG927" s="85"/>
      <c r="AH927" s="85"/>
      <c r="AI927" s="85"/>
      <c r="AJ927" s="85"/>
      <c r="AK927" s="85"/>
      <c r="AL927" s="85"/>
      <c r="AM927" s="85"/>
      <c r="AN927" s="85"/>
      <c r="AO927" s="85"/>
      <c r="AP927" s="85"/>
      <c r="AQ927" s="85"/>
    </row>
    <row r="928">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c r="AA928" s="83"/>
      <c r="AB928" s="83"/>
      <c r="AC928" s="83"/>
      <c r="AD928" s="83"/>
      <c r="AE928" s="83"/>
      <c r="AF928" s="83"/>
      <c r="AG928" s="83"/>
      <c r="AH928" s="83"/>
      <c r="AI928" s="83"/>
      <c r="AJ928" s="83"/>
      <c r="AK928" s="83"/>
      <c r="AL928" s="83"/>
      <c r="AM928" s="83"/>
      <c r="AN928" s="83"/>
      <c r="AO928" s="83"/>
      <c r="AP928" s="83"/>
      <c r="AQ928" s="83"/>
    </row>
    <row r="929">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c r="AB929" s="85"/>
      <c r="AC929" s="85"/>
      <c r="AD929" s="85"/>
      <c r="AE929" s="85"/>
      <c r="AF929" s="85"/>
      <c r="AG929" s="85"/>
      <c r="AH929" s="85"/>
      <c r="AI929" s="85"/>
      <c r="AJ929" s="85"/>
      <c r="AK929" s="85"/>
      <c r="AL929" s="85"/>
      <c r="AM929" s="85"/>
      <c r="AN929" s="85"/>
      <c r="AO929" s="85"/>
      <c r="AP929" s="85"/>
      <c r="AQ929" s="85"/>
    </row>
    <row r="930">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c r="AA930" s="83"/>
      <c r="AB930" s="83"/>
      <c r="AC930" s="83"/>
      <c r="AD930" s="83"/>
      <c r="AE930" s="83"/>
      <c r="AF930" s="83"/>
      <c r="AG930" s="83"/>
      <c r="AH930" s="83"/>
      <c r="AI930" s="83"/>
      <c r="AJ930" s="83"/>
      <c r="AK930" s="83"/>
      <c r="AL930" s="83"/>
      <c r="AM930" s="83"/>
      <c r="AN930" s="83"/>
      <c r="AO930" s="83"/>
      <c r="AP930" s="83"/>
      <c r="AQ930" s="83"/>
    </row>
    <row r="93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c r="AB931" s="85"/>
      <c r="AC931" s="85"/>
      <c r="AD931" s="85"/>
      <c r="AE931" s="85"/>
      <c r="AF931" s="85"/>
      <c r="AG931" s="85"/>
      <c r="AH931" s="85"/>
      <c r="AI931" s="85"/>
      <c r="AJ931" s="85"/>
      <c r="AK931" s="85"/>
      <c r="AL931" s="85"/>
      <c r="AM931" s="85"/>
      <c r="AN931" s="85"/>
      <c r="AO931" s="85"/>
      <c r="AP931" s="85"/>
      <c r="AQ931" s="85"/>
    </row>
    <row r="932">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c r="AA932" s="83"/>
      <c r="AB932" s="83"/>
      <c r="AC932" s="83"/>
      <c r="AD932" s="83"/>
      <c r="AE932" s="83"/>
      <c r="AF932" s="83"/>
      <c r="AG932" s="83"/>
      <c r="AH932" s="83"/>
      <c r="AI932" s="83"/>
      <c r="AJ932" s="83"/>
      <c r="AK932" s="83"/>
      <c r="AL932" s="83"/>
      <c r="AM932" s="83"/>
      <c r="AN932" s="83"/>
      <c r="AO932" s="83"/>
      <c r="AP932" s="83"/>
      <c r="AQ932" s="83"/>
    </row>
    <row r="933">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c r="AB933" s="85"/>
      <c r="AC933" s="85"/>
      <c r="AD933" s="85"/>
      <c r="AE933" s="85"/>
      <c r="AF933" s="85"/>
      <c r="AG933" s="85"/>
      <c r="AH933" s="85"/>
      <c r="AI933" s="85"/>
      <c r="AJ933" s="85"/>
      <c r="AK933" s="85"/>
      <c r="AL933" s="85"/>
      <c r="AM933" s="85"/>
      <c r="AN933" s="85"/>
      <c r="AO933" s="85"/>
      <c r="AP933" s="85"/>
      <c r="AQ933" s="85"/>
    </row>
    <row r="934">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c r="AA934" s="83"/>
      <c r="AB934" s="83"/>
      <c r="AC934" s="83"/>
      <c r="AD934" s="83"/>
      <c r="AE934" s="83"/>
      <c r="AF934" s="83"/>
      <c r="AG934" s="83"/>
      <c r="AH934" s="83"/>
      <c r="AI934" s="83"/>
      <c r="AJ934" s="83"/>
      <c r="AK934" s="83"/>
      <c r="AL934" s="83"/>
      <c r="AM934" s="83"/>
      <c r="AN934" s="83"/>
      <c r="AO934" s="83"/>
      <c r="AP934" s="83"/>
      <c r="AQ934" s="83"/>
    </row>
    <row r="935">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c r="AB935" s="85"/>
      <c r="AC935" s="85"/>
      <c r="AD935" s="85"/>
      <c r="AE935" s="85"/>
      <c r="AF935" s="85"/>
      <c r="AG935" s="85"/>
      <c r="AH935" s="85"/>
      <c r="AI935" s="85"/>
      <c r="AJ935" s="85"/>
      <c r="AK935" s="85"/>
      <c r="AL935" s="85"/>
      <c r="AM935" s="85"/>
      <c r="AN935" s="85"/>
      <c r="AO935" s="85"/>
      <c r="AP935" s="85"/>
      <c r="AQ935" s="85"/>
    </row>
    <row r="936">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c r="AA936" s="83"/>
      <c r="AB936" s="83"/>
      <c r="AC936" s="83"/>
      <c r="AD936" s="83"/>
      <c r="AE936" s="83"/>
      <c r="AF936" s="83"/>
      <c r="AG936" s="83"/>
      <c r="AH936" s="83"/>
      <c r="AI936" s="83"/>
      <c r="AJ936" s="83"/>
      <c r="AK936" s="83"/>
      <c r="AL936" s="83"/>
      <c r="AM936" s="83"/>
      <c r="AN936" s="83"/>
      <c r="AO936" s="83"/>
      <c r="AP936" s="83"/>
      <c r="AQ936" s="83"/>
    </row>
    <row r="937">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c r="AB937" s="85"/>
      <c r="AC937" s="85"/>
      <c r="AD937" s="85"/>
      <c r="AE937" s="85"/>
      <c r="AF937" s="85"/>
      <c r="AG937" s="85"/>
      <c r="AH937" s="85"/>
      <c r="AI937" s="85"/>
      <c r="AJ937" s="85"/>
      <c r="AK937" s="85"/>
      <c r="AL937" s="85"/>
      <c r="AM937" s="85"/>
      <c r="AN937" s="85"/>
      <c r="AO937" s="85"/>
      <c r="AP937" s="85"/>
      <c r="AQ937" s="85"/>
    </row>
    <row r="938">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c r="AA938" s="83"/>
      <c r="AB938" s="83"/>
      <c r="AC938" s="83"/>
      <c r="AD938" s="83"/>
      <c r="AE938" s="83"/>
      <c r="AF938" s="83"/>
      <c r="AG938" s="83"/>
      <c r="AH938" s="83"/>
      <c r="AI938" s="83"/>
      <c r="AJ938" s="83"/>
      <c r="AK938" s="83"/>
      <c r="AL938" s="83"/>
      <c r="AM938" s="83"/>
      <c r="AN938" s="83"/>
      <c r="AO938" s="83"/>
      <c r="AP938" s="83"/>
      <c r="AQ938" s="83"/>
    </row>
    <row r="939">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c r="AB939" s="85"/>
      <c r="AC939" s="85"/>
      <c r="AD939" s="85"/>
      <c r="AE939" s="85"/>
      <c r="AF939" s="85"/>
      <c r="AG939" s="85"/>
      <c r="AH939" s="85"/>
      <c r="AI939" s="85"/>
      <c r="AJ939" s="85"/>
      <c r="AK939" s="85"/>
      <c r="AL939" s="85"/>
      <c r="AM939" s="85"/>
      <c r="AN939" s="85"/>
      <c r="AO939" s="85"/>
      <c r="AP939" s="85"/>
      <c r="AQ939" s="85"/>
    </row>
    <row r="940">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c r="AA940" s="83"/>
      <c r="AB940" s="83"/>
      <c r="AC940" s="83"/>
      <c r="AD940" s="83"/>
      <c r="AE940" s="83"/>
      <c r="AF940" s="83"/>
      <c r="AG940" s="83"/>
      <c r="AH940" s="83"/>
      <c r="AI940" s="83"/>
      <c r="AJ940" s="83"/>
      <c r="AK940" s="83"/>
      <c r="AL940" s="83"/>
      <c r="AM940" s="83"/>
      <c r="AN940" s="83"/>
      <c r="AO940" s="83"/>
      <c r="AP940" s="83"/>
      <c r="AQ940" s="83"/>
    </row>
    <row r="94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c r="AB941" s="85"/>
      <c r="AC941" s="85"/>
      <c r="AD941" s="85"/>
      <c r="AE941" s="85"/>
      <c r="AF941" s="85"/>
      <c r="AG941" s="85"/>
      <c r="AH941" s="85"/>
      <c r="AI941" s="85"/>
      <c r="AJ941" s="85"/>
      <c r="AK941" s="85"/>
      <c r="AL941" s="85"/>
      <c r="AM941" s="85"/>
      <c r="AN941" s="85"/>
      <c r="AO941" s="85"/>
      <c r="AP941" s="85"/>
      <c r="AQ941" s="85"/>
    </row>
    <row r="942">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c r="AA942" s="83"/>
      <c r="AB942" s="83"/>
      <c r="AC942" s="83"/>
      <c r="AD942" s="83"/>
      <c r="AE942" s="83"/>
      <c r="AF942" s="83"/>
      <c r="AG942" s="83"/>
      <c r="AH942" s="83"/>
      <c r="AI942" s="83"/>
      <c r="AJ942" s="83"/>
      <c r="AK942" s="83"/>
      <c r="AL942" s="83"/>
      <c r="AM942" s="83"/>
      <c r="AN942" s="83"/>
      <c r="AO942" s="83"/>
      <c r="AP942" s="83"/>
      <c r="AQ942" s="83"/>
    </row>
    <row r="943">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c r="AB943" s="85"/>
      <c r="AC943" s="85"/>
      <c r="AD943" s="85"/>
      <c r="AE943" s="85"/>
      <c r="AF943" s="85"/>
      <c r="AG943" s="85"/>
      <c r="AH943" s="85"/>
      <c r="AI943" s="85"/>
      <c r="AJ943" s="85"/>
      <c r="AK943" s="85"/>
      <c r="AL943" s="85"/>
      <c r="AM943" s="85"/>
      <c r="AN943" s="85"/>
      <c r="AO943" s="85"/>
      <c r="AP943" s="85"/>
      <c r="AQ943" s="85"/>
    </row>
    <row r="944">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c r="AA944" s="83"/>
      <c r="AB944" s="83"/>
      <c r="AC944" s="83"/>
      <c r="AD944" s="83"/>
      <c r="AE944" s="83"/>
      <c r="AF944" s="83"/>
      <c r="AG944" s="83"/>
      <c r="AH944" s="83"/>
      <c r="AI944" s="83"/>
      <c r="AJ944" s="83"/>
      <c r="AK944" s="83"/>
      <c r="AL944" s="83"/>
      <c r="AM944" s="83"/>
      <c r="AN944" s="83"/>
      <c r="AO944" s="83"/>
      <c r="AP944" s="83"/>
      <c r="AQ944" s="83"/>
    </row>
    <row r="945">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c r="AB945" s="85"/>
      <c r="AC945" s="85"/>
      <c r="AD945" s="85"/>
      <c r="AE945" s="85"/>
      <c r="AF945" s="85"/>
      <c r="AG945" s="85"/>
      <c r="AH945" s="85"/>
      <c r="AI945" s="85"/>
      <c r="AJ945" s="85"/>
      <c r="AK945" s="85"/>
      <c r="AL945" s="85"/>
      <c r="AM945" s="85"/>
      <c r="AN945" s="85"/>
      <c r="AO945" s="85"/>
      <c r="AP945" s="85"/>
      <c r="AQ945" s="85"/>
    </row>
    <row r="946">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c r="AA946" s="83"/>
      <c r="AB946" s="83"/>
      <c r="AC946" s="83"/>
      <c r="AD946" s="83"/>
      <c r="AE946" s="83"/>
      <c r="AF946" s="83"/>
      <c r="AG946" s="83"/>
      <c r="AH946" s="83"/>
      <c r="AI946" s="83"/>
      <c r="AJ946" s="83"/>
      <c r="AK946" s="83"/>
      <c r="AL946" s="83"/>
      <c r="AM946" s="83"/>
      <c r="AN946" s="83"/>
      <c r="AO946" s="83"/>
      <c r="AP946" s="83"/>
      <c r="AQ946" s="83"/>
    </row>
    <row r="947">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c r="AB947" s="85"/>
      <c r="AC947" s="85"/>
      <c r="AD947" s="85"/>
      <c r="AE947" s="85"/>
      <c r="AF947" s="85"/>
      <c r="AG947" s="85"/>
      <c r="AH947" s="85"/>
      <c r="AI947" s="85"/>
      <c r="AJ947" s="85"/>
      <c r="AK947" s="85"/>
      <c r="AL947" s="85"/>
      <c r="AM947" s="85"/>
      <c r="AN947" s="85"/>
      <c r="AO947" s="85"/>
      <c r="AP947" s="85"/>
      <c r="AQ947" s="85"/>
    </row>
    <row r="948">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c r="AA948" s="83"/>
      <c r="AB948" s="83"/>
      <c r="AC948" s="83"/>
      <c r="AD948" s="83"/>
      <c r="AE948" s="83"/>
      <c r="AF948" s="83"/>
      <c r="AG948" s="83"/>
      <c r="AH948" s="83"/>
      <c r="AI948" s="83"/>
      <c r="AJ948" s="83"/>
      <c r="AK948" s="83"/>
      <c r="AL948" s="83"/>
      <c r="AM948" s="83"/>
      <c r="AN948" s="83"/>
      <c r="AO948" s="83"/>
      <c r="AP948" s="83"/>
      <c r="AQ948" s="83"/>
    </row>
    <row r="949">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c r="AB949" s="85"/>
      <c r="AC949" s="85"/>
      <c r="AD949" s="85"/>
      <c r="AE949" s="85"/>
      <c r="AF949" s="85"/>
      <c r="AG949" s="85"/>
      <c r="AH949" s="85"/>
      <c r="AI949" s="85"/>
      <c r="AJ949" s="85"/>
      <c r="AK949" s="85"/>
      <c r="AL949" s="85"/>
      <c r="AM949" s="85"/>
      <c r="AN949" s="85"/>
      <c r="AO949" s="85"/>
      <c r="AP949" s="85"/>
      <c r="AQ949" s="85"/>
    </row>
    <row r="950">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c r="AA950" s="83"/>
      <c r="AB950" s="83"/>
      <c r="AC950" s="83"/>
      <c r="AD950" s="83"/>
      <c r="AE950" s="83"/>
      <c r="AF950" s="83"/>
      <c r="AG950" s="83"/>
      <c r="AH950" s="83"/>
      <c r="AI950" s="83"/>
      <c r="AJ950" s="83"/>
      <c r="AK950" s="83"/>
      <c r="AL950" s="83"/>
      <c r="AM950" s="83"/>
      <c r="AN950" s="83"/>
      <c r="AO950" s="83"/>
      <c r="AP950" s="83"/>
      <c r="AQ950" s="83"/>
    </row>
    <row r="95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c r="AB951" s="85"/>
      <c r="AC951" s="85"/>
      <c r="AD951" s="85"/>
      <c r="AE951" s="85"/>
      <c r="AF951" s="85"/>
      <c r="AG951" s="85"/>
      <c r="AH951" s="85"/>
      <c r="AI951" s="85"/>
      <c r="AJ951" s="85"/>
      <c r="AK951" s="85"/>
      <c r="AL951" s="85"/>
      <c r="AM951" s="85"/>
      <c r="AN951" s="85"/>
      <c r="AO951" s="85"/>
      <c r="AP951" s="85"/>
      <c r="AQ951" s="85"/>
    </row>
    <row r="952">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c r="AA952" s="83"/>
      <c r="AB952" s="83"/>
      <c r="AC952" s="83"/>
      <c r="AD952" s="83"/>
      <c r="AE952" s="83"/>
      <c r="AF952" s="83"/>
      <c r="AG952" s="83"/>
      <c r="AH952" s="83"/>
      <c r="AI952" s="83"/>
      <c r="AJ952" s="83"/>
      <c r="AK952" s="83"/>
      <c r="AL952" s="83"/>
      <c r="AM952" s="83"/>
      <c r="AN952" s="83"/>
      <c r="AO952" s="83"/>
      <c r="AP952" s="83"/>
      <c r="AQ952" s="83"/>
    </row>
    <row r="953">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c r="AB953" s="85"/>
      <c r="AC953" s="85"/>
      <c r="AD953" s="85"/>
      <c r="AE953" s="85"/>
      <c r="AF953" s="85"/>
      <c r="AG953" s="85"/>
      <c r="AH953" s="85"/>
      <c r="AI953" s="85"/>
      <c r="AJ953" s="85"/>
      <c r="AK953" s="85"/>
      <c r="AL953" s="85"/>
      <c r="AM953" s="85"/>
      <c r="AN953" s="85"/>
      <c r="AO953" s="85"/>
      <c r="AP953" s="85"/>
      <c r="AQ953" s="85"/>
    </row>
    <row r="954">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c r="AA954" s="83"/>
      <c r="AB954" s="83"/>
      <c r="AC954" s="83"/>
      <c r="AD954" s="83"/>
      <c r="AE954" s="83"/>
      <c r="AF954" s="83"/>
      <c r="AG954" s="83"/>
      <c r="AH954" s="83"/>
      <c r="AI954" s="83"/>
      <c r="AJ954" s="83"/>
      <c r="AK954" s="83"/>
      <c r="AL954" s="83"/>
      <c r="AM954" s="83"/>
      <c r="AN954" s="83"/>
      <c r="AO954" s="83"/>
      <c r="AP954" s="83"/>
      <c r="AQ954" s="83"/>
    </row>
    <row r="955">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c r="AB955" s="85"/>
      <c r="AC955" s="85"/>
      <c r="AD955" s="85"/>
      <c r="AE955" s="85"/>
      <c r="AF955" s="85"/>
      <c r="AG955" s="85"/>
      <c r="AH955" s="85"/>
      <c r="AI955" s="85"/>
      <c r="AJ955" s="85"/>
      <c r="AK955" s="85"/>
      <c r="AL955" s="85"/>
      <c r="AM955" s="85"/>
      <c r="AN955" s="85"/>
      <c r="AO955" s="85"/>
      <c r="AP955" s="85"/>
      <c r="AQ955" s="85"/>
    </row>
    <row r="956">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c r="AA956" s="83"/>
      <c r="AB956" s="83"/>
      <c r="AC956" s="83"/>
      <c r="AD956" s="83"/>
      <c r="AE956" s="83"/>
      <c r="AF956" s="83"/>
      <c r="AG956" s="83"/>
      <c r="AH956" s="83"/>
      <c r="AI956" s="83"/>
      <c r="AJ956" s="83"/>
      <c r="AK956" s="83"/>
      <c r="AL956" s="83"/>
      <c r="AM956" s="83"/>
      <c r="AN956" s="83"/>
      <c r="AO956" s="83"/>
      <c r="AP956" s="83"/>
      <c r="AQ956" s="83"/>
    </row>
    <row r="957">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c r="AB957" s="85"/>
      <c r="AC957" s="85"/>
      <c r="AD957" s="85"/>
      <c r="AE957" s="85"/>
      <c r="AF957" s="85"/>
      <c r="AG957" s="85"/>
      <c r="AH957" s="85"/>
      <c r="AI957" s="85"/>
      <c r="AJ957" s="85"/>
      <c r="AK957" s="85"/>
      <c r="AL957" s="85"/>
      <c r="AM957" s="85"/>
      <c r="AN957" s="85"/>
      <c r="AO957" s="85"/>
      <c r="AP957" s="85"/>
      <c r="AQ957" s="85"/>
    </row>
    <row r="958">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c r="AA958" s="83"/>
      <c r="AB958" s="83"/>
      <c r="AC958" s="83"/>
      <c r="AD958" s="83"/>
      <c r="AE958" s="83"/>
      <c r="AF958" s="83"/>
      <c r="AG958" s="83"/>
      <c r="AH958" s="83"/>
      <c r="AI958" s="83"/>
      <c r="AJ958" s="83"/>
      <c r="AK958" s="83"/>
      <c r="AL958" s="83"/>
      <c r="AM958" s="83"/>
      <c r="AN958" s="83"/>
      <c r="AO958" s="83"/>
      <c r="AP958" s="83"/>
      <c r="AQ958" s="83"/>
    </row>
    <row r="959">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c r="AB959" s="85"/>
      <c r="AC959" s="85"/>
      <c r="AD959" s="85"/>
      <c r="AE959" s="85"/>
      <c r="AF959" s="85"/>
      <c r="AG959" s="85"/>
      <c r="AH959" s="85"/>
      <c r="AI959" s="85"/>
      <c r="AJ959" s="85"/>
      <c r="AK959" s="85"/>
      <c r="AL959" s="85"/>
      <c r="AM959" s="85"/>
      <c r="AN959" s="85"/>
      <c r="AO959" s="85"/>
      <c r="AP959" s="85"/>
      <c r="AQ959" s="85"/>
    </row>
    <row r="960">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c r="AA960" s="83"/>
      <c r="AB960" s="83"/>
      <c r="AC960" s="83"/>
      <c r="AD960" s="83"/>
      <c r="AE960" s="83"/>
      <c r="AF960" s="83"/>
      <c r="AG960" s="83"/>
      <c r="AH960" s="83"/>
      <c r="AI960" s="83"/>
      <c r="AJ960" s="83"/>
      <c r="AK960" s="83"/>
      <c r="AL960" s="83"/>
      <c r="AM960" s="83"/>
      <c r="AN960" s="83"/>
      <c r="AO960" s="83"/>
      <c r="AP960" s="83"/>
      <c r="AQ960" s="83"/>
    </row>
    <row r="96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c r="AB961" s="85"/>
      <c r="AC961" s="85"/>
      <c r="AD961" s="85"/>
      <c r="AE961" s="85"/>
      <c r="AF961" s="85"/>
      <c r="AG961" s="85"/>
      <c r="AH961" s="85"/>
      <c r="AI961" s="85"/>
      <c r="AJ961" s="85"/>
      <c r="AK961" s="85"/>
      <c r="AL961" s="85"/>
      <c r="AM961" s="85"/>
      <c r="AN961" s="85"/>
      <c r="AO961" s="85"/>
      <c r="AP961" s="85"/>
      <c r="AQ961" s="85"/>
    </row>
    <row r="962">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c r="AA962" s="83"/>
      <c r="AB962" s="83"/>
      <c r="AC962" s="83"/>
      <c r="AD962" s="83"/>
      <c r="AE962" s="83"/>
      <c r="AF962" s="83"/>
      <c r="AG962" s="83"/>
      <c r="AH962" s="83"/>
      <c r="AI962" s="83"/>
      <c r="AJ962" s="83"/>
      <c r="AK962" s="83"/>
      <c r="AL962" s="83"/>
      <c r="AM962" s="83"/>
      <c r="AN962" s="83"/>
      <c r="AO962" s="83"/>
      <c r="AP962" s="83"/>
      <c r="AQ962" s="83"/>
    </row>
    <row r="963">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c r="AB963" s="85"/>
      <c r="AC963" s="85"/>
      <c r="AD963" s="85"/>
      <c r="AE963" s="85"/>
      <c r="AF963" s="85"/>
      <c r="AG963" s="85"/>
      <c r="AH963" s="85"/>
      <c r="AI963" s="85"/>
      <c r="AJ963" s="85"/>
      <c r="AK963" s="85"/>
      <c r="AL963" s="85"/>
      <c r="AM963" s="85"/>
      <c r="AN963" s="85"/>
      <c r="AO963" s="85"/>
      <c r="AP963" s="85"/>
      <c r="AQ963" s="85"/>
    </row>
    <row r="964">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c r="AA964" s="83"/>
      <c r="AB964" s="83"/>
      <c r="AC964" s="83"/>
      <c r="AD964" s="83"/>
      <c r="AE964" s="83"/>
      <c r="AF964" s="83"/>
      <c r="AG964" s="83"/>
      <c r="AH964" s="83"/>
      <c r="AI964" s="83"/>
      <c r="AJ964" s="83"/>
      <c r="AK964" s="83"/>
      <c r="AL964" s="83"/>
      <c r="AM964" s="83"/>
      <c r="AN964" s="83"/>
      <c r="AO964" s="83"/>
      <c r="AP964" s="83"/>
      <c r="AQ964" s="83"/>
    </row>
    <row r="965">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c r="AB965" s="85"/>
      <c r="AC965" s="85"/>
      <c r="AD965" s="85"/>
      <c r="AE965" s="85"/>
      <c r="AF965" s="85"/>
      <c r="AG965" s="85"/>
      <c r="AH965" s="85"/>
      <c r="AI965" s="85"/>
      <c r="AJ965" s="85"/>
      <c r="AK965" s="85"/>
      <c r="AL965" s="85"/>
      <c r="AM965" s="85"/>
      <c r="AN965" s="85"/>
      <c r="AO965" s="85"/>
      <c r="AP965" s="85"/>
      <c r="AQ965" s="85"/>
    </row>
    <row r="966">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c r="AA966" s="83"/>
      <c r="AB966" s="83"/>
      <c r="AC966" s="83"/>
      <c r="AD966" s="83"/>
      <c r="AE966" s="83"/>
      <c r="AF966" s="83"/>
      <c r="AG966" s="83"/>
      <c r="AH966" s="83"/>
      <c r="AI966" s="83"/>
      <c r="AJ966" s="83"/>
      <c r="AK966" s="83"/>
      <c r="AL966" s="83"/>
      <c r="AM966" s="83"/>
      <c r="AN966" s="83"/>
      <c r="AO966" s="83"/>
      <c r="AP966" s="83"/>
      <c r="AQ966" s="83"/>
    </row>
    <row r="967">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c r="AB967" s="85"/>
      <c r="AC967" s="85"/>
      <c r="AD967" s="85"/>
      <c r="AE967" s="85"/>
      <c r="AF967" s="85"/>
      <c r="AG967" s="85"/>
      <c r="AH967" s="85"/>
      <c r="AI967" s="85"/>
      <c r="AJ967" s="85"/>
      <c r="AK967" s="85"/>
      <c r="AL967" s="85"/>
      <c r="AM967" s="85"/>
      <c r="AN967" s="85"/>
      <c r="AO967" s="85"/>
      <c r="AP967" s="85"/>
      <c r="AQ967" s="85"/>
    </row>
    <row r="968">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c r="AA968" s="83"/>
      <c r="AB968" s="83"/>
      <c r="AC968" s="83"/>
      <c r="AD968" s="83"/>
      <c r="AE968" s="83"/>
      <c r="AF968" s="83"/>
      <c r="AG968" s="83"/>
      <c r="AH968" s="83"/>
      <c r="AI968" s="83"/>
      <c r="AJ968" s="83"/>
      <c r="AK968" s="83"/>
      <c r="AL968" s="83"/>
      <c r="AM968" s="83"/>
      <c r="AN968" s="83"/>
      <c r="AO968" s="83"/>
      <c r="AP968" s="83"/>
      <c r="AQ968" s="83"/>
    </row>
    <row r="969">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c r="AB969" s="85"/>
      <c r="AC969" s="85"/>
      <c r="AD969" s="85"/>
      <c r="AE969" s="85"/>
      <c r="AF969" s="85"/>
      <c r="AG969" s="85"/>
      <c r="AH969" s="85"/>
      <c r="AI969" s="85"/>
      <c r="AJ969" s="85"/>
      <c r="AK969" s="85"/>
      <c r="AL969" s="85"/>
      <c r="AM969" s="85"/>
      <c r="AN969" s="85"/>
      <c r="AO969" s="85"/>
      <c r="AP969" s="85"/>
      <c r="AQ969" s="85"/>
    </row>
    <row r="970">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c r="AA970" s="83"/>
      <c r="AB970" s="83"/>
      <c r="AC970" s="83"/>
      <c r="AD970" s="83"/>
      <c r="AE970" s="83"/>
      <c r="AF970" s="83"/>
      <c r="AG970" s="83"/>
      <c r="AH970" s="83"/>
      <c r="AI970" s="83"/>
      <c r="AJ970" s="83"/>
      <c r="AK970" s="83"/>
      <c r="AL970" s="83"/>
      <c r="AM970" s="83"/>
      <c r="AN970" s="83"/>
      <c r="AO970" s="83"/>
      <c r="AP970" s="83"/>
      <c r="AQ970" s="83"/>
    </row>
    <row r="97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c r="AB971" s="85"/>
      <c r="AC971" s="85"/>
      <c r="AD971" s="85"/>
      <c r="AE971" s="85"/>
      <c r="AF971" s="85"/>
      <c r="AG971" s="85"/>
      <c r="AH971" s="85"/>
      <c r="AI971" s="85"/>
      <c r="AJ971" s="85"/>
      <c r="AK971" s="85"/>
      <c r="AL971" s="85"/>
      <c r="AM971" s="85"/>
      <c r="AN971" s="85"/>
      <c r="AO971" s="85"/>
      <c r="AP971" s="85"/>
      <c r="AQ971" s="85"/>
    </row>
    <row r="972">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c r="AA972" s="83"/>
      <c r="AB972" s="83"/>
      <c r="AC972" s="83"/>
      <c r="AD972" s="83"/>
      <c r="AE972" s="83"/>
      <c r="AF972" s="83"/>
      <c r="AG972" s="83"/>
      <c r="AH972" s="83"/>
      <c r="AI972" s="83"/>
      <c r="AJ972" s="83"/>
      <c r="AK972" s="83"/>
      <c r="AL972" s="83"/>
      <c r="AM972" s="83"/>
      <c r="AN972" s="83"/>
      <c r="AO972" s="83"/>
      <c r="AP972" s="83"/>
      <c r="AQ972" s="83"/>
    </row>
    <row r="973">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c r="AB973" s="85"/>
      <c r="AC973" s="85"/>
      <c r="AD973" s="85"/>
      <c r="AE973" s="85"/>
      <c r="AF973" s="85"/>
      <c r="AG973" s="85"/>
      <c r="AH973" s="85"/>
      <c r="AI973" s="85"/>
      <c r="AJ973" s="85"/>
      <c r="AK973" s="85"/>
      <c r="AL973" s="85"/>
      <c r="AM973" s="85"/>
      <c r="AN973" s="85"/>
      <c r="AO973" s="85"/>
      <c r="AP973" s="85"/>
      <c r="AQ973" s="85"/>
    </row>
    <row r="974">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c r="AA974" s="83"/>
      <c r="AB974" s="83"/>
      <c r="AC974" s="83"/>
      <c r="AD974" s="83"/>
      <c r="AE974" s="83"/>
      <c r="AF974" s="83"/>
      <c r="AG974" s="83"/>
      <c r="AH974" s="83"/>
      <c r="AI974" s="83"/>
      <c r="AJ974" s="83"/>
      <c r="AK974" s="83"/>
      <c r="AL974" s="83"/>
      <c r="AM974" s="83"/>
      <c r="AN974" s="83"/>
      <c r="AO974" s="83"/>
      <c r="AP974" s="83"/>
      <c r="AQ974" s="83"/>
    </row>
    <row r="975">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c r="AB975" s="85"/>
      <c r="AC975" s="85"/>
      <c r="AD975" s="85"/>
      <c r="AE975" s="85"/>
      <c r="AF975" s="85"/>
      <c r="AG975" s="85"/>
      <c r="AH975" s="85"/>
      <c r="AI975" s="85"/>
      <c r="AJ975" s="85"/>
      <c r="AK975" s="85"/>
      <c r="AL975" s="85"/>
      <c r="AM975" s="85"/>
      <c r="AN975" s="85"/>
      <c r="AO975" s="85"/>
      <c r="AP975" s="85"/>
      <c r="AQ975" s="85"/>
    </row>
    <row r="976">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c r="AA976" s="83"/>
      <c r="AB976" s="83"/>
      <c r="AC976" s="83"/>
      <c r="AD976" s="83"/>
      <c r="AE976" s="83"/>
      <c r="AF976" s="83"/>
      <c r="AG976" s="83"/>
      <c r="AH976" s="83"/>
      <c r="AI976" s="83"/>
      <c r="AJ976" s="83"/>
      <c r="AK976" s="83"/>
      <c r="AL976" s="83"/>
      <c r="AM976" s="83"/>
      <c r="AN976" s="83"/>
      <c r="AO976" s="83"/>
      <c r="AP976" s="83"/>
      <c r="AQ976" s="83"/>
    </row>
    <row r="977">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c r="AB977" s="85"/>
      <c r="AC977" s="85"/>
      <c r="AD977" s="85"/>
      <c r="AE977" s="85"/>
      <c r="AF977" s="85"/>
      <c r="AG977" s="85"/>
      <c r="AH977" s="85"/>
      <c r="AI977" s="85"/>
      <c r="AJ977" s="85"/>
      <c r="AK977" s="85"/>
      <c r="AL977" s="85"/>
      <c r="AM977" s="85"/>
      <c r="AN977" s="85"/>
      <c r="AO977" s="85"/>
      <c r="AP977" s="85"/>
      <c r="AQ977" s="85"/>
    </row>
    <row r="978">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c r="AA978" s="83"/>
      <c r="AB978" s="83"/>
      <c r="AC978" s="83"/>
      <c r="AD978" s="83"/>
      <c r="AE978" s="83"/>
      <c r="AF978" s="83"/>
      <c r="AG978" s="83"/>
      <c r="AH978" s="83"/>
      <c r="AI978" s="83"/>
      <c r="AJ978" s="83"/>
      <c r="AK978" s="83"/>
      <c r="AL978" s="83"/>
      <c r="AM978" s="83"/>
      <c r="AN978" s="83"/>
      <c r="AO978" s="83"/>
      <c r="AP978" s="83"/>
      <c r="AQ978" s="83"/>
    </row>
    <row r="979">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c r="AB979" s="85"/>
      <c r="AC979" s="85"/>
      <c r="AD979" s="85"/>
      <c r="AE979" s="85"/>
      <c r="AF979" s="85"/>
      <c r="AG979" s="85"/>
      <c r="AH979" s="85"/>
      <c r="AI979" s="85"/>
      <c r="AJ979" s="85"/>
      <c r="AK979" s="85"/>
      <c r="AL979" s="85"/>
      <c r="AM979" s="85"/>
      <c r="AN979" s="85"/>
      <c r="AO979" s="85"/>
      <c r="AP979" s="85"/>
      <c r="AQ979" s="85"/>
    </row>
    <row r="980">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c r="AA980" s="83"/>
      <c r="AB980" s="83"/>
      <c r="AC980" s="83"/>
      <c r="AD980" s="83"/>
      <c r="AE980" s="83"/>
      <c r="AF980" s="83"/>
      <c r="AG980" s="83"/>
      <c r="AH980" s="83"/>
      <c r="AI980" s="83"/>
      <c r="AJ980" s="83"/>
      <c r="AK980" s="83"/>
      <c r="AL980" s="83"/>
      <c r="AM980" s="83"/>
      <c r="AN980" s="83"/>
      <c r="AO980" s="83"/>
      <c r="AP980" s="83"/>
      <c r="AQ980" s="83"/>
    </row>
    <row r="98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c r="AB981" s="85"/>
      <c r="AC981" s="85"/>
      <c r="AD981" s="85"/>
      <c r="AE981" s="85"/>
      <c r="AF981" s="85"/>
      <c r="AG981" s="85"/>
      <c r="AH981" s="85"/>
      <c r="AI981" s="85"/>
      <c r="AJ981" s="85"/>
      <c r="AK981" s="85"/>
      <c r="AL981" s="85"/>
      <c r="AM981" s="85"/>
      <c r="AN981" s="85"/>
      <c r="AO981" s="85"/>
      <c r="AP981" s="85"/>
      <c r="AQ981" s="85"/>
    </row>
    <row r="982">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c r="AA982" s="83"/>
      <c r="AB982" s="83"/>
      <c r="AC982" s="83"/>
      <c r="AD982" s="83"/>
      <c r="AE982" s="83"/>
      <c r="AF982" s="83"/>
      <c r="AG982" s="83"/>
      <c r="AH982" s="83"/>
      <c r="AI982" s="83"/>
      <c r="AJ982" s="83"/>
      <c r="AK982" s="83"/>
      <c r="AL982" s="83"/>
      <c r="AM982" s="83"/>
      <c r="AN982" s="83"/>
      <c r="AO982" s="83"/>
      <c r="AP982" s="83"/>
      <c r="AQ982" s="83"/>
    </row>
    <row r="983">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c r="AB983" s="85"/>
      <c r="AC983" s="85"/>
      <c r="AD983" s="85"/>
      <c r="AE983" s="85"/>
      <c r="AF983" s="85"/>
      <c r="AG983" s="85"/>
      <c r="AH983" s="85"/>
      <c r="AI983" s="85"/>
      <c r="AJ983" s="85"/>
      <c r="AK983" s="85"/>
      <c r="AL983" s="85"/>
      <c r="AM983" s="85"/>
      <c r="AN983" s="85"/>
      <c r="AO983" s="85"/>
      <c r="AP983" s="85"/>
      <c r="AQ983" s="85"/>
    </row>
    <row r="984">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c r="AA984" s="83"/>
      <c r="AB984" s="83"/>
      <c r="AC984" s="83"/>
      <c r="AD984" s="83"/>
      <c r="AE984" s="83"/>
      <c r="AF984" s="83"/>
      <c r="AG984" s="83"/>
      <c r="AH984" s="83"/>
      <c r="AI984" s="83"/>
      <c r="AJ984" s="83"/>
      <c r="AK984" s="83"/>
      <c r="AL984" s="83"/>
      <c r="AM984" s="83"/>
      <c r="AN984" s="83"/>
      <c r="AO984" s="83"/>
      <c r="AP984" s="83"/>
      <c r="AQ984" s="83"/>
    </row>
    <row r="985">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c r="AB985" s="85"/>
      <c r="AC985" s="85"/>
      <c r="AD985" s="85"/>
      <c r="AE985" s="85"/>
      <c r="AF985" s="85"/>
      <c r="AG985" s="85"/>
      <c r="AH985" s="85"/>
      <c r="AI985" s="85"/>
      <c r="AJ985" s="85"/>
      <c r="AK985" s="85"/>
      <c r="AL985" s="85"/>
      <c r="AM985" s="85"/>
      <c r="AN985" s="85"/>
      <c r="AO985" s="85"/>
      <c r="AP985" s="85"/>
      <c r="AQ985" s="85"/>
    </row>
    <row r="986">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c r="AA986" s="83"/>
      <c r="AB986" s="83"/>
      <c r="AC986" s="83"/>
      <c r="AD986" s="83"/>
      <c r="AE986" s="83"/>
      <c r="AF986" s="83"/>
      <c r="AG986" s="83"/>
      <c r="AH986" s="83"/>
      <c r="AI986" s="83"/>
      <c r="AJ986" s="83"/>
      <c r="AK986" s="83"/>
      <c r="AL986" s="83"/>
      <c r="AM986" s="83"/>
      <c r="AN986" s="83"/>
      <c r="AO986" s="83"/>
      <c r="AP986" s="83"/>
      <c r="AQ986" s="83"/>
    </row>
    <row r="987">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c r="AB987" s="85"/>
      <c r="AC987" s="85"/>
      <c r="AD987" s="85"/>
      <c r="AE987" s="85"/>
      <c r="AF987" s="85"/>
      <c r="AG987" s="85"/>
      <c r="AH987" s="85"/>
      <c r="AI987" s="85"/>
      <c r="AJ987" s="85"/>
      <c r="AK987" s="85"/>
      <c r="AL987" s="85"/>
      <c r="AM987" s="85"/>
      <c r="AN987" s="85"/>
      <c r="AO987" s="85"/>
      <c r="AP987" s="85"/>
      <c r="AQ987" s="85"/>
    </row>
    <row r="988">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c r="AA988" s="83"/>
      <c r="AB988" s="83"/>
      <c r="AC988" s="83"/>
      <c r="AD988" s="83"/>
      <c r="AE988" s="83"/>
      <c r="AF988" s="83"/>
      <c r="AG988" s="83"/>
      <c r="AH988" s="83"/>
      <c r="AI988" s="83"/>
      <c r="AJ988" s="83"/>
      <c r="AK988" s="83"/>
      <c r="AL988" s="83"/>
      <c r="AM988" s="83"/>
      <c r="AN988" s="83"/>
      <c r="AO988" s="83"/>
      <c r="AP988" s="83"/>
      <c r="AQ988" s="83"/>
    </row>
    <row r="989">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c r="AA989" s="85"/>
      <c r="AB989" s="85"/>
      <c r="AC989" s="85"/>
      <c r="AD989" s="85"/>
      <c r="AE989" s="85"/>
      <c r="AF989" s="85"/>
      <c r="AG989" s="85"/>
      <c r="AH989" s="85"/>
      <c r="AI989" s="85"/>
      <c r="AJ989" s="85"/>
      <c r="AK989" s="85"/>
      <c r="AL989" s="85"/>
      <c r="AM989" s="85"/>
      <c r="AN989" s="85"/>
      <c r="AO989" s="85"/>
      <c r="AP989" s="85"/>
      <c r="AQ989" s="85"/>
    </row>
    <row r="990">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c r="AA990" s="83"/>
      <c r="AB990" s="83"/>
      <c r="AC990" s="83"/>
      <c r="AD990" s="83"/>
      <c r="AE990" s="83"/>
      <c r="AF990" s="83"/>
      <c r="AG990" s="83"/>
      <c r="AH990" s="83"/>
      <c r="AI990" s="83"/>
      <c r="AJ990" s="83"/>
      <c r="AK990" s="83"/>
      <c r="AL990" s="83"/>
      <c r="AM990" s="83"/>
      <c r="AN990" s="83"/>
      <c r="AO990" s="83"/>
      <c r="AP990" s="83"/>
      <c r="AQ990" s="83"/>
    </row>
    <row r="99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c r="AA991" s="85"/>
      <c r="AB991" s="85"/>
      <c r="AC991" s="85"/>
      <c r="AD991" s="85"/>
      <c r="AE991" s="85"/>
      <c r="AF991" s="85"/>
      <c r="AG991" s="85"/>
      <c r="AH991" s="85"/>
      <c r="AI991" s="85"/>
      <c r="AJ991" s="85"/>
      <c r="AK991" s="85"/>
      <c r="AL991" s="85"/>
      <c r="AM991" s="85"/>
      <c r="AN991" s="85"/>
      <c r="AO991" s="85"/>
      <c r="AP991" s="85"/>
      <c r="AQ991" s="85"/>
    </row>
    <row r="992">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c r="AA992" s="83"/>
      <c r="AB992" s="83"/>
      <c r="AC992" s="83"/>
      <c r="AD992" s="83"/>
      <c r="AE992" s="83"/>
      <c r="AF992" s="83"/>
      <c r="AG992" s="83"/>
      <c r="AH992" s="83"/>
      <c r="AI992" s="83"/>
      <c r="AJ992" s="83"/>
      <c r="AK992" s="83"/>
      <c r="AL992" s="83"/>
      <c r="AM992" s="83"/>
      <c r="AN992" s="83"/>
      <c r="AO992" s="83"/>
      <c r="AP992" s="83"/>
      <c r="AQ992" s="83"/>
    </row>
    <row r="993">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c r="AA993" s="85"/>
      <c r="AB993" s="85"/>
      <c r="AC993" s="85"/>
      <c r="AD993" s="85"/>
      <c r="AE993" s="85"/>
      <c r="AF993" s="85"/>
      <c r="AG993" s="85"/>
      <c r="AH993" s="85"/>
      <c r="AI993" s="85"/>
      <c r="AJ993" s="85"/>
      <c r="AK993" s="85"/>
      <c r="AL993" s="85"/>
      <c r="AM993" s="85"/>
      <c r="AN993" s="85"/>
      <c r="AO993" s="85"/>
      <c r="AP993" s="85"/>
      <c r="AQ993" s="85"/>
    </row>
    <row r="994">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c r="AA994" s="83"/>
      <c r="AB994" s="83"/>
      <c r="AC994" s="83"/>
      <c r="AD994" s="83"/>
      <c r="AE994" s="83"/>
      <c r="AF994" s="83"/>
      <c r="AG994" s="83"/>
      <c r="AH994" s="83"/>
      <c r="AI994" s="83"/>
      <c r="AJ994" s="83"/>
      <c r="AK994" s="83"/>
      <c r="AL994" s="83"/>
      <c r="AM994" s="83"/>
      <c r="AN994" s="83"/>
      <c r="AO994" s="83"/>
      <c r="AP994" s="83"/>
      <c r="AQ994" s="83"/>
    </row>
    <row r="995">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c r="AA995" s="85"/>
      <c r="AB995" s="85"/>
      <c r="AC995" s="85"/>
      <c r="AD995" s="85"/>
      <c r="AE995" s="85"/>
      <c r="AF995" s="85"/>
      <c r="AG995" s="85"/>
      <c r="AH995" s="85"/>
      <c r="AI995" s="85"/>
      <c r="AJ995" s="85"/>
      <c r="AK995" s="85"/>
      <c r="AL995" s="85"/>
      <c r="AM995" s="85"/>
      <c r="AN995" s="85"/>
      <c r="AO995" s="85"/>
      <c r="AP995" s="85"/>
      <c r="AQ995" s="85"/>
    </row>
    <row r="996">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c r="AA996" s="83"/>
      <c r="AB996" s="83"/>
      <c r="AC996" s="83"/>
      <c r="AD996" s="83"/>
      <c r="AE996" s="83"/>
      <c r="AF996" s="83"/>
      <c r="AG996" s="83"/>
      <c r="AH996" s="83"/>
      <c r="AI996" s="83"/>
      <c r="AJ996" s="83"/>
      <c r="AK996" s="83"/>
      <c r="AL996" s="83"/>
      <c r="AM996" s="83"/>
      <c r="AN996" s="83"/>
      <c r="AO996" s="83"/>
      <c r="AP996" s="83"/>
      <c r="AQ996" s="83"/>
    </row>
    <row r="997">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c r="AA997" s="85"/>
      <c r="AB997" s="85"/>
      <c r="AC997" s="85"/>
      <c r="AD997" s="85"/>
      <c r="AE997" s="85"/>
      <c r="AF997" s="85"/>
      <c r="AG997" s="85"/>
      <c r="AH997" s="85"/>
      <c r="AI997" s="85"/>
      <c r="AJ997" s="85"/>
      <c r="AK997" s="85"/>
      <c r="AL997" s="85"/>
      <c r="AM997" s="85"/>
      <c r="AN997" s="85"/>
      <c r="AO997" s="85"/>
      <c r="AP997" s="85"/>
      <c r="AQ997" s="85"/>
    </row>
    <row r="998">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c r="AA998" s="83"/>
      <c r="AB998" s="83"/>
      <c r="AC998" s="83"/>
      <c r="AD998" s="83"/>
      <c r="AE998" s="83"/>
      <c r="AF998" s="83"/>
      <c r="AG998" s="83"/>
      <c r="AH998" s="83"/>
      <c r="AI998" s="83"/>
      <c r="AJ998" s="83"/>
      <c r="AK998" s="83"/>
      <c r="AL998" s="83"/>
      <c r="AM998" s="83"/>
      <c r="AN998" s="83"/>
      <c r="AO998" s="83"/>
      <c r="AP998" s="83"/>
      <c r="AQ998" s="83"/>
    </row>
    <row r="999">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c r="AA999" s="85"/>
      <c r="AB999" s="85"/>
      <c r="AC999" s="85"/>
      <c r="AD999" s="85"/>
      <c r="AE999" s="85"/>
      <c r="AF999" s="85"/>
      <c r="AG999" s="85"/>
      <c r="AH999" s="85"/>
      <c r="AI999" s="85"/>
      <c r="AJ999" s="85"/>
      <c r="AK999" s="85"/>
      <c r="AL999" s="85"/>
      <c r="AM999" s="85"/>
      <c r="AN999" s="85"/>
      <c r="AO999" s="85"/>
      <c r="AP999" s="85"/>
      <c r="AQ999" s="85"/>
    </row>
    <row r="1000">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c r="AA1000" s="83"/>
      <c r="AB1000" s="83"/>
      <c r="AC1000" s="83"/>
      <c r="AD1000" s="83"/>
      <c r="AE1000" s="83"/>
      <c r="AF1000" s="83"/>
      <c r="AG1000" s="83"/>
      <c r="AH1000" s="83"/>
      <c r="AI1000" s="83"/>
      <c r="AJ1000" s="83"/>
      <c r="AK1000" s="83"/>
      <c r="AL1000" s="83"/>
      <c r="AM1000" s="83"/>
      <c r="AN1000" s="83"/>
      <c r="AO1000" s="83"/>
      <c r="AP1000" s="83"/>
      <c r="AQ1000" s="83"/>
    </row>
    <row r="1001">
      <c r="A1001" s="85"/>
      <c r="B1001" s="85"/>
      <c r="C1001" s="85"/>
      <c r="D1001" s="85"/>
      <c r="E1001" s="85"/>
      <c r="F1001" s="85"/>
      <c r="G1001" s="85"/>
      <c r="H1001" s="85"/>
      <c r="I1001" s="85"/>
      <c r="J1001" s="85"/>
      <c r="K1001" s="85"/>
      <c r="L1001" s="85"/>
      <c r="M1001" s="85"/>
      <c r="N1001" s="85"/>
      <c r="O1001" s="85"/>
      <c r="P1001" s="85"/>
      <c r="Q1001" s="85"/>
      <c r="R1001" s="85"/>
      <c r="S1001" s="85"/>
      <c r="T1001" s="85"/>
      <c r="U1001" s="85"/>
      <c r="V1001" s="85"/>
      <c r="W1001" s="85"/>
      <c r="X1001" s="85"/>
      <c r="Y1001" s="85"/>
      <c r="Z1001" s="85"/>
      <c r="AA1001" s="85"/>
      <c r="AB1001" s="85"/>
      <c r="AC1001" s="85"/>
      <c r="AD1001" s="85"/>
      <c r="AE1001" s="85"/>
      <c r="AF1001" s="85"/>
      <c r="AG1001" s="85"/>
      <c r="AH1001" s="85"/>
      <c r="AI1001" s="85"/>
      <c r="AJ1001" s="85"/>
      <c r="AK1001" s="85"/>
      <c r="AL1001" s="85"/>
      <c r="AM1001" s="85"/>
      <c r="AN1001" s="85"/>
      <c r="AO1001" s="85"/>
      <c r="AP1001" s="85"/>
      <c r="AQ1001" s="85"/>
    </row>
  </sheetData>
  <autoFilter ref="$A$1:$AP$1001">
    <sortState ref="A1:AP1001">
      <sortCondition descending="1" ref="C1:C1001"/>
      <sortCondition descending="1" ref="B1:B1001"/>
    </sortState>
  </autoFilter>
  <conditionalFormatting sqref="B1:B1001">
    <cfRule type="colorScale" priority="1">
      <colorScale>
        <cfvo type="min"/>
        <cfvo type="max"/>
        <color rgb="FFFFFFFF"/>
        <color rgb="FF57BB8A"/>
      </colorScale>
    </cfRule>
  </conditionalFormatting>
  <conditionalFormatting sqref="C1:C1001">
    <cfRule type="colorScale" priority="2">
      <colorScale>
        <cfvo type="min"/>
        <cfvo type="max"/>
        <color rgb="FFFFFFFF"/>
        <color rgb="FFFFD666"/>
      </colorScale>
    </cfRule>
  </conditionalFormatting>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5"/>
  </cols>
  <sheetData>
    <row r="1">
      <c r="A1" s="3" t="s">
        <v>463</v>
      </c>
    </row>
    <row r="2">
      <c r="A2" s="3" t="s">
        <v>1182</v>
      </c>
    </row>
    <row r="3">
      <c r="A3" s="3" t="s">
        <v>1183</v>
      </c>
    </row>
    <row r="4">
      <c r="A4" s="3" t="s">
        <v>1184</v>
      </c>
      <c r="B4" s="1" t="s">
        <v>8</v>
      </c>
    </row>
    <row r="5">
      <c r="A5" s="3" t="s">
        <v>1185</v>
      </c>
      <c r="B5" s="1" t="s">
        <v>8</v>
      </c>
    </row>
    <row r="6">
      <c r="A6" s="3" t="s">
        <v>1186</v>
      </c>
    </row>
    <row r="7">
      <c r="A7" s="3" t="s">
        <v>1187</v>
      </c>
    </row>
    <row r="8">
      <c r="A8" s="3" t="s">
        <v>1188</v>
      </c>
    </row>
    <row r="9">
      <c r="A9" s="3" t="s">
        <v>286</v>
      </c>
      <c r="B9" s="1" t="s">
        <v>8</v>
      </c>
    </row>
    <row r="10">
      <c r="A10" s="3" t="s">
        <v>1189</v>
      </c>
      <c r="B10" s="1" t="s">
        <v>8</v>
      </c>
    </row>
    <row r="11">
      <c r="A11" s="3" t="s">
        <v>1190</v>
      </c>
    </row>
    <row r="12">
      <c r="A12" s="3" t="s">
        <v>1191</v>
      </c>
      <c r="B12" s="1" t="s">
        <v>8</v>
      </c>
    </row>
    <row r="13">
      <c r="A13" s="1" t="s">
        <v>1192</v>
      </c>
    </row>
    <row r="14">
      <c r="A14" s="1" t="s">
        <v>1193</v>
      </c>
      <c r="B14" s="1" t="s">
        <v>8</v>
      </c>
    </row>
    <row r="15">
      <c r="A15" s="3" t="s">
        <v>1194</v>
      </c>
    </row>
    <row r="16">
      <c r="A16" s="1" t="s">
        <v>1195</v>
      </c>
    </row>
    <row r="17">
      <c r="A17" s="1" t="s">
        <v>1196</v>
      </c>
    </row>
    <row r="18">
      <c r="A18" s="1" t="s">
        <v>1197</v>
      </c>
      <c r="B18" s="1" t="s">
        <v>8</v>
      </c>
    </row>
    <row r="19">
      <c r="A19" s="3" t="s">
        <v>1198</v>
      </c>
    </row>
    <row r="20">
      <c r="A20" s="1" t="s">
        <v>1199</v>
      </c>
    </row>
    <row r="21">
      <c r="A21" s="3" t="s">
        <v>1200</v>
      </c>
    </row>
    <row r="22">
      <c r="A22" s="1" t="s">
        <v>245</v>
      </c>
    </row>
    <row r="23">
      <c r="A23" s="1" t="s">
        <v>1201</v>
      </c>
      <c r="B23" s="1" t="s">
        <v>8</v>
      </c>
    </row>
    <row r="24">
      <c r="A24" s="1" t="s">
        <v>1202</v>
      </c>
      <c r="B24" s="1" t="s">
        <v>8</v>
      </c>
    </row>
    <row r="25">
      <c r="A25" s="1" t="s">
        <v>1203</v>
      </c>
      <c r="B25" s="1" t="s">
        <v>8</v>
      </c>
    </row>
    <row r="26">
      <c r="A26" s="1" t="s">
        <v>1204</v>
      </c>
    </row>
    <row r="27">
      <c r="A27" s="1" t="s">
        <v>1205</v>
      </c>
    </row>
    <row r="28">
      <c r="A28" s="3" t="s">
        <v>1206</v>
      </c>
      <c r="B28" s="1" t="s">
        <v>8</v>
      </c>
    </row>
    <row r="29">
      <c r="A29" s="3" t="s">
        <v>1207</v>
      </c>
    </row>
    <row r="30">
      <c r="A30" s="3" t="s">
        <v>1208</v>
      </c>
    </row>
    <row r="31">
      <c r="A31" s="3" t="s">
        <v>1209</v>
      </c>
    </row>
    <row r="32">
      <c r="A32" s="3" t="s">
        <v>1210</v>
      </c>
    </row>
    <row r="33">
      <c r="A33" s="3" t="s">
        <v>1211</v>
      </c>
    </row>
    <row r="34">
      <c r="A34" s="3" t="s">
        <v>1212</v>
      </c>
      <c r="B34" s="1" t="s">
        <v>8</v>
      </c>
    </row>
    <row r="35">
      <c r="A35" s="1" t="s">
        <v>1213</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s>
  <sheetData>
    <row r="1">
      <c r="A1" s="1" t="s">
        <v>1214</v>
      </c>
      <c r="C1" s="1" t="s">
        <v>644</v>
      </c>
      <c r="D1" s="1" t="s">
        <v>1215</v>
      </c>
    </row>
    <row r="2">
      <c r="A2" s="3" t="s">
        <v>908</v>
      </c>
      <c r="C2" s="1" t="s">
        <v>301</v>
      </c>
      <c r="D2" s="1" t="s">
        <v>1216</v>
      </c>
    </row>
    <row r="3">
      <c r="A3" s="1" t="s">
        <v>1217</v>
      </c>
      <c r="C3" s="1" t="s">
        <v>301</v>
      </c>
      <c r="D3" s="1" t="s">
        <v>1218</v>
      </c>
    </row>
    <row r="4">
      <c r="A4" s="1" t="s">
        <v>1219</v>
      </c>
    </row>
    <row r="5">
      <c r="A5" s="1" t="s">
        <v>289</v>
      </c>
    </row>
    <row r="6">
      <c r="A6" s="1" t="s">
        <v>815</v>
      </c>
      <c r="B6" s="1" t="s">
        <v>8</v>
      </c>
    </row>
    <row r="7">
      <c r="A7" s="1" t="s">
        <v>1220</v>
      </c>
    </row>
    <row r="8">
      <c r="A8" s="1" t="s">
        <v>297</v>
      </c>
      <c r="B8" s="1"/>
    </row>
    <row r="9">
      <c r="A9" s="1" t="s">
        <v>1221</v>
      </c>
      <c r="B9" s="1" t="s">
        <v>8</v>
      </c>
    </row>
    <row r="10">
      <c r="A10" s="1" t="s">
        <v>1222</v>
      </c>
    </row>
    <row r="11">
      <c r="A11" s="1" t="s">
        <v>1223</v>
      </c>
      <c r="B11" s="1" t="s">
        <v>8</v>
      </c>
    </row>
    <row r="12">
      <c r="A12" s="1" t="s">
        <v>1224</v>
      </c>
    </row>
    <row r="13">
      <c r="A13" s="1" t="s">
        <v>1225</v>
      </c>
    </row>
    <row r="14">
      <c r="A14" s="1" t="s">
        <v>1226</v>
      </c>
    </row>
    <row r="15">
      <c r="A15" s="1" t="s">
        <v>307</v>
      </c>
    </row>
    <row r="16">
      <c r="A16" s="1" t="s">
        <v>291</v>
      </c>
    </row>
    <row r="17">
      <c r="A17" s="1" t="s">
        <v>1227</v>
      </c>
    </row>
    <row r="18">
      <c r="A18" s="1" t="s">
        <v>1228</v>
      </c>
      <c r="B18" s="1"/>
    </row>
    <row r="19">
      <c r="A19" s="1" t="s">
        <v>602</v>
      </c>
    </row>
    <row r="20">
      <c r="A20" s="1" t="s">
        <v>1185</v>
      </c>
    </row>
    <row r="21">
      <c r="A21" s="1" t="s">
        <v>240</v>
      </c>
    </row>
    <row r="22">
      <c r="A22" s="1" t="s">
        <v>1229</v>
      </c>
    </row>
    <row r="23">
      <c r="A23" s="1" t="s">
        <v>688</v>
      </c>
      <c r="B23" s="1" t="s">
        <v>8</v>
      </c>
    </row>
    <row r="24">
      <c r="A24" s="1" t="s">
        <v>1230</v>
      </c>
      <c r="B24" s="1"/>
    </row>
    <row r="25">
      <c r="A25" s="1" t="s">
        <v>1231</v>
      </c>
    </row>
    <row r="26">
      <c r="A26" s="1" t="s">
        <v>594</v>
      </c>
    </row>
    <row r="27">
      <c r="A27" s="3" t="s">
        <v>241</v>
      </c>
    </row>
    <row r="28">
      <c r="A28" s="1" t="s">
        <v>724</v>
      </c>
    </row>
    <row r="29">
      <c r="A29" s="1" t="s">
        <v>1232</v>
      </c>
    </row>
    <row r="30">
      <c r="A30" s="1" t="s">
        <v>1233</v>
      </c>
    </row>
    <row r="31">
      <c r="A31" s="1" t="s">
        <v>299</v>
      </c>
    </row>
    <row r="32">
      <c r="A32" s="1" t="s">
        <v>1234</v>
      </c>
      <c r="B32" s="1"/>
    </row>
    <row r="33">
      <c r="A33" s="1" t="s">
        <v>1235</v>
      </c>
      <c r="B33" s="1"/>
    </row>
    <row r="34">
      <c r="A34" s="1" t="s">
        <v>1236</v>
      </c>
    </row>
    <row r="35">
      <c r="A35" s="1" t="s">
        <v>286</v>
      </c>
    </row>
    <row r="36">
      <c r="A36" s="1" t="s">
        <v>1110</v>
      </c>
      <c r="B36" s="1" t="s">
        <v>8</v>
      </c>
    </row>
    <row r="37">
      <c r="A37" s="1" t="s">
        <v>1237</v>
      </c>
    </row>
    <row r="38">
      <c r="A38" s="3" t="s">
        <v>1238</v>
      </c>
    </row>
    <row r="39">
      <c r="A39" s="1" t="s">
        <v>968</v>
      </c>
    </row>
    <row r="40">
      <c r="A40" s="1" t="s">
        <v>1182</v>
      </c>
    </row>
    <row r="41">
      <c r="A41" s="1" t="s">
        <v>1239</v>
      </c>
    </row>
    <row r="42">
      <c r="A42" s="1" t="s">
        <v>1240</v>
      </c>
    </row>
    <row r="43">
      <c r="A43" s="1" t="s">
        <v>1241</v>
      </c>
    </row>
    <row r="44">
      <c r="A44" s="3" t="s">
        <v>293</v>
      </c>
    </row>
    <row r="45">
      <c r="A45" s="1" t="s">
        <v>1242</v>
      </c>
    </row>
    <row r="46">
      <c r="A46" s="1" t="s">
        <v>1243</v>
      </c>
    </row>
    <row r="47">
      <c r="A47" s="1" t="s">
        <v>1244</v>
      </c>
    </row>
    <row r="48">
      <c r="A48" s="3" t="s">
        <v>1245</v>
      </c>
    </row>
    <row r="49">
      <c r="A49" s="1" t="s">
        <v>1246</v>
      </c>
      <c r="B49" s="1"/>
    </row>
    <row r="50">
      <c r="A50" s="1" t="s">
        <v>1247</v>
      </c>
    </row>
    <row r="51">
      <c r="A51" s="1" t="s">
        <v>1248</v>
      </c>
    </row>
    <row r="52">
      <c r="A52" s="1" t="s">
        <v>1249</v>
      </c>
    </row>
    <row r="53">
      <c r="A53" s="1" t="s">
        <v>1250</v>
      </c>
      <c r="B53" s="1"/>
    </row>
    <row r="54">
      <c r="A54" s="3" t="s">
        <v>1251</v>
      </c>
    </row>
    <row r="55">
      <c r="A55" s="1" t="s">
        <v>1252</v>
      </c>
      <c r="B55" s="1" t="s">
        <v>8</v>
      </c>
    </row>
    <row r="56">
      <c r="A56" s="1" t="s">
        <v>1253</v>
      </c>
    </row>
    <row r="57">
      <c r="A57" s="1" t="s">
        <v>1254</v>
      </c>
    </row>
    <row r="58">
      <c r="A58" s="3" t="s">
        <v>1255</v>
      </c>
      <c r="B58" s="1" t="s">
        <v>8</v>
      </c>
    </row>
    <row r="59">
      <c r="A59" s="1" t="s">
        <v>1256</v>
      </c>
    </row>
    <row r="60">
      <c r="A60" s="1" t="s">
        <v>1257</v>
      </c>
    </row>
    <row r="61">
      <c r="A61" s="1" t="s">
        <v>1258</v>
      </c>
    </row>
    <row r="62">
      <c r="A62" s="1" t="s">
        <v>1259</v>
      </c>
    </row>
    <row r="63">
      <c r="A63" s="3" t="s">
        <v>1260</v>
      </c>
      <c r="B63" s="1" t="s">
        <v>8</v>
      </c>
    </row>
    <row r="64">
      <c r="A64" s="1" t="s">
        <v>798</v>
      </c>
      <c r="B64" s="1"/>
    </row>
    <row r="65">
      <c r="A65" s="1" t="s">
        <v>1261</v>
      </c>
    </row>
    <row r="66">
      <c r="A66" s="1" t="s">
        <v>1262</v>
      </c>
    </row>
    <row r="67">
      <c r="A67" s="3" t="s">
        <v>1263</v>
      </c>
    </row>
    <row r="68">
      <c r="A68" s="1" t="s">
        <v>1264</v>
      </c>
    </row>
    <row r="69">
      <c r="A69" s="1" t="s">
        <v>1265</v>
      </c>
    </row>
    <row r="70">
      <c r="A70" s="1"/>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512</v>
      </c>
      <c r="H1" s="3" t="s">
        <v>1266</v>
      </c>
    </row>
    <row r="2">
      <c r="A2" s="3" t="s">
        <v>1267</v>
      </c>
      <c r="H2" s="3" t="s">
        <v>1268</v>
      </c>
    </row>
    <row r="3">
      <c r="A3" s="3" t="s">
        <v>1269</v>
      </c>
      <c r="C3" s="3" t="s">
        <v>8</v>
      </c>
      <c r="H3" s="3" t="s">
        <v>1270</v>
      </c>
    </row>
    <row r="4">
      <c r="A4" s="3" t="s">
        <v>1271</v>
      </c>
      <c r="C4" s="3" t="s">
        <v>8</v>
      </c>
      <c r="H4" s="88" t="s">
        <v>1272</v>
      </c>
    </row>
    <row r="5">
      <c r="A5" s="3" t="s">
        <v>1273</v>
      </c>
    </row>
    <row r="6">
      <c r="A6" s="3" t="s">
        <v>1274</v>
      </c>
    </row>
    <row r="7">
      <c r="A7" s="3" t="s">
        <v>1275</v>
      </c>
    </row>
    <row r="8">
      <c r="A8" s="3" t="s">
        <v>548</v>
      </c>
      <c r="C8" s="3" t="s">
        <v>8</v>
      </c>
    </row>
    <row r="9">
      <c r="A9" s="3" t="s">
        <v>1276</v>
      </c>
    </row>
    <row r="10">
      <c r="A10" s="3" t="s">
        <v>1277</v>
      </c>
    </row>
    <row r="11">
      <c r="A11" s="3" t="s">
        <v>1278</v>
      </c>
      <c r="C11" s="3" t="s">
        <v>8</v>
      </c>
    </row>
    <row r="12">
      <c r="A12" s="3" t="s">
        <v>1279</v>
      </c>
      <c r="C12" s="3" t="s">
        <v>8</v>
      </c>
    </row>
    <row r="13">
      <c r="A13" s="3" t="s">
        <v>1280</v>
      </c>
    </row>
    <row r="14">
      <c r="A14" s="3" t="s">
        <v>1281</v>
      </c>
    </row>
    <row r="15">
      <c r="A15" s="3" t="s">
        <v>1282</v>
      </c>
    </row>
    <row r="16">
      <c r="A16" s="3" t="s">
        <v>1283</v>
      </c>
    </row>
    <row r="17">
      <c r="A17" s="3" t="s">
        <v>1284</v>
      </c>
    </row>
    <row r="18">
      <c r="A18" s="3" t="s">
        <v>1285</v>
      </c>
      <c r="C18" s="3" t="s">
        <v>8</v>
      </c>
    </row>
    <row r="19">
      <c r="A19" s="3" t="s">
        <v>1286</v>
      </c>
    </row>
    <row r="20">
      <c r="A20" s="3" t="s">
        <v>675</v>
      </c>
    </row>
    <row r="21">
      <c r="A21" s="3" t="s">
        <v>513</v>
      </c>
    </row>
    <row r="22">
      <c r="A22" s="3" t="s">
        <v>1287</v>
      </c>
    </row>
    <row r="23">
      <c r="A23" s="3" t="s">
        <v>1288</v>
      </c>
      <c r="C23" s="3" t="s">
        <v>8</v>
      </c>
    </row>
    <row r="24">
      <c r="A24" s="3" t="s">
        <v>1289</v>
      </c>
    </row>
    <row r="25">
      <c r="A25" s="3" t="s">
        <v>1290</v>
      </c>
    </row>
    <row r="26">
      <c r="A26" s="3" t="s">
        <v>1291</v>
      </c>
    </row>
    <row r="27">
      <c r="A27" s="3" t="s">
        <v>1292</v>
      </c>
    </row>
    <row r="28">
      <c r="A28" s="3" t="s">
        <v>1293</v>
      </c>
    </row>
    <row r="29">
      <c r="A29" s="3" t="s">
        <v>1294</v>
      </c>
    </row>
    <row r="30">
      <c r="A30" s="3" t="s">
        <v>1295</v>
      </c>
    </row>
    <row r="31">
      <c r="A31" s="3" t="s">
        <v>1296</v>
      </c>
    </row>
    <row r="32">
      <c r="A32" s="3" t="s">
        <v>1297</v>
      </c>
    </row>
    <row r="33">
      <c r="A33" s="3" t="s">
        <v>1298</v>
      </c>
    </row>
    <row r="34">
      <c r="A34" s="3" t="s">
        <v>1299</v>
      </c>
      <c r="C34" s="3" t="s">
        <v>8</v>
      </c>
    </row>
    <row r="35">
      <c r="A35" s="3" t="s">
        <v>1300</v>
      </c>
    </row>
    <row r="36">
      <c r="A36" s="3">
        <v>83.0</v>
      </c>
    </row>
    <row r="37">
      <c r="A37" s="3" t="s">
        <v>1301</v>
      </c>
    </row>
    <row r="38">
      <c r="A38" s="3" t="s">
        <v>1302</v>
      </c>
    </row>
    <row r="39">
      <c r="A39" s="3" t="s">
        <v>1303</v>
      </c>
      <c r="C39" s="3" t="s">
        <v>8</v>
      </c>
    </row>
    <row r="40">
      <c r="A40" s="3" t="s">
        <v>1304</v>
      </c>
    </row>
    <row r="41">
      <c r="A41" s="3" t="s">
        <v>1305</v>
      </c>
    </row>
    <row r="42">
      <c r="A42" s="3" t="s">
        <v>1306</v>
      </c>
    </row>
    <row r="43">
      <c r="A43" s="3" t="s">
        <v>1307</v>
      </c>
    </row>
    <row r="44">
      <c r="A44" s="3" t="s">
        <v>1308</v>
      </c>
    </row>
    <row r="45">
      <c r="A45" s="3" t="s">
        <v>1309</v>
      </c>
    </row>
    <row r="46">
      <c r="A46" s="3" t="s">
        <v>1310</v>
      </c>
    </row>
    <row r="47">
      <c r="A47" s="3" t="s">
        <v>1311</v>
      </c>
    </row>
    <row r="48">
      <c r="A48" s="3" t="s">
        <v>1312</v>
      </c>
    </row>
    <row r="49">
      <c r="A49" s="3" t="s">
        <v>1313</v>
      </c>
    </row>
    <row r="50">
      <c r="A50" s="3" t="s">
        <v>1314</v>
      </c>
    </row>
    <row r="51">
      <c r="A51" s="3" t="s">
        <v>1315</v>
      </c>
    </row>
    <row r="52">
      <c r="A52" s="3" t="s">
        <v>425</v>
      </c>
      <c r="C52" s="3" t="s">
        <v>8</v>
      </c>
    </row>
    <row r="53">
      <c r="A53" s="3" t="s">
        <v>1316</v>
      </c>
    </row>
    <row r="54">
      <c r="A54" s="3" t="s">
        <v>1317</v>
      </c>
      <c r="C54" s="3" t="s">
        <v>8</v>
      </c>
    </row>
  </sheetData>
  <hyperlinks>
    <hyperlink r:id="rId1" ref="H4"/>
  </hyperlinks>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1318</v>
      </c>
      <c r="C1" s="3" t="s">
        <v>2</v>
      </c>
      <c r="D1" s="3" t="s">
        <v>1319</v>
      </c>
    </row>
    <row r="2">
      <c r="A2" s="3" t="s">
        <v>1320</v>
      </c>
    </row>
    <row r="3">
      <c r="A3" s="3" t="s">
        <v>1321</v>
      </c>
    </row>
    <row r="4">
      <c r="A4" s="3" t="s">
        <v>1322</v>
      </c>
    </row>
    <row r="5">
      <c r="A5" s="3" t="s">
        <v>1323</v>
      </c>
    </row>
    <row r="6">
      <c r="A6" s="3" t="s">
        <v>1324</v>
      </c>
    </row>
    <row r="7">
      <c r="A7" s="3" t="s">
        <v>1325</v>
      </c>
    </row>
    <row r="8">
      <c r="A8" s="3" t="s">
        <v>1326</v>
      </c>
    </row>
    <row r="9">
      <c r="A9" s="3" t="s">
        <v>1327</v>
      </c>
    </row>
    <row r="10">
      <c r="A10" s="3" t="s">
        <v>1328</v>
      </c>
    </row>
    <row r="11">
      <c r="A11" s="3" t="s">
        <v>1329</v>
      </c>
    </row>
    <row r="12">
      <c r="A12" s="3" t="s">
        <v>1330</v>
      </c>
    </row>
    <row r="13">
      <c r="A13" s="3" t="s">
        <v>1331</v>
      </c>
    </row>
    <row r="14">
      <c r="A14" s="3" t="s">
        <v>1332</v>
      </c>
    </row>
    <row r="15">
      <c r="A15" s="3" t="s">
        <v>1333</v>
      </c>
    </row>
    <row r="16">
      <c r="A16" s="3" t="s">
        <v>1318</v>
      </c>
    </row>
    <row r="17">
      <c r="A17" s="3" t="s">
        <v>1334</v>
      </c>
    </row>
    <row r="18">
      <c r="A18" s="3" t="s">
        <v>1335</v>
      </c>
    </row>
    <row r="19">
      <c r="A19" s="3" t="s">
        <v>1336</v>
      </c>
    </row>
    <row r="20">
      <c r="A20" s="3" t="s">
        <v>1337</v>
      </c>
    </row>
    <row r="21">
      <c r="A21" s="3" t="s">
        <v>1338</v>
      </c>
    </row>
    <row r="22">
      <c r="A22" s="3" t="s">
        <v>1339</v>
      </c>
    </row>
    <row r="23">
      <c r="A23" s="3" t="s">
        <v>1340</v>
      </c>
    </row>
    <row r="24">
      <c r="A24" s="3" t="s">
        <v>1341</v>
      </c>
    </row>
    <row r="25">
      <c r="A25" s="3" t="s">
        <v>1342</v>
      </c>
    </row>
    <row r="26">
      <c r="A26" s="3" t="s">
        <v>1343</v>
      </c>
    </row>
    <row r="27">
      <c r="A27" s="28" t="s">
        <v>1344</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170</v>
      </c>
      <c r="C1" s="1" t="s">
        <v>8</v>
      </c>
    </row>
    <row r="2">
      <c r="A2" s="3" t="s">
        <v>668</v>
      </c>
    </row>
    <row r="3">
      <c r="A3" s="1" t="s">
        <v>211</v>
      </c>
      <c r="C3" s="1" t="s">
        <v>8</v>
      </c>
    </row>
    <row r="4">
      <c r="A4" s="3" t="s">
        <v>1345</v>
      </c>
    </row>
    <row r="5">
      <c r="A5" s="3" t="s">
        <v>440</v>
      </c>
      <c r="C5" s="1" t="s">
        <v>8</v>
      </c>
    </row>
    <row r="6">
      <c r="A6" s="3" t="s">
        <v>1346</v>
      </c>
      <c r="C6" s="1" t="s">
        <v>8</v>
      </c>
    </row>
    <row r="7">
      <c r="A7" s="3" t="s">
        <v>222</v>
      </c>
      <c r="C7" s="1" t="s">
        <v>8</v>
      </c>
    </row>
    <row r="8">
      <c r="A8" s="3" t="s">
        <v>1347</v>
      </c>
    </row>
    <row r="9">
      <c r="A9" s="3" t="s">
        <v>1348</v>
      </c>
    </row>
    <row r="10">
      <c r="A10" s="3" t="s">
        <v>1349</v>
      </c>
      <c r="C10" s="1" t="s">
        <v>8</v>
      </c>
    </row>
    <row r="11">
      <c r="A11" s="3" t="s">
        <v>1350</v>
      </c>
    </row>
    <row r="12">
      <c r="A12" s="3" t="s">
        <v>1351</v>
      </c>
      <c r="C12" s="1" t="s">
        <v>8</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4" max="4" width="65.0"/>
  </cols>
  <sheetData>
    <row r="1">
      <c r="A1" s="1" t="s">
        <v>1352</v>
      </c>
      <c r="C1" s="1" t="s">
        <v>644</v>
      </c>
      <c r="D1" s="89" t="s">
        <v>1353</v>
      </c>
    </row>
    <row r="2">
      <c r="A2" s="1" t="s">
        <v>1354</v>
      </c>
      <c r="D2" s="89" t="s">
        <v>1355</v>
      </c>
    </row>
    <row r="3">
      <c r="A3" s="1" t="s">
        <v>1356</v>
      </c>
      <c r="D3" s="89" t="s">
        <v>1357</v>
      </c>
    </row>
    <row r="4">
      <c r="A4" s="1" t="s">
        <v>1358</v>
      </c>
      <c r="D4" s="89" t="s">
        <v>1359</v>
      </c>
    </row>
    <row r="5">
      <c r="A5" s="1" t="s">
        <v>1360</v>
      </c>
      <c r="D5" s="90"/>
    </row>
    <row r="6">
      <c r="A6" s="1" t="s">
        <v>462</v>
      </c>
      <c r="D6" s="90"/>
    </row>
    <row r="7">
      <c r="A7" s="1" t="s">
        <v>375</v>
      </c>
      <c r="B7" s="1" t="s">
        <v>8</v>
      </c>
      <c r="D7" s="90"/>
    </row>
    <row r="8">
      <c r="A8" s="1" t="s">
        <v>1364</v>
      </c>
      <c r="D8" s="90"/>
    </row>
    <row r="9">
      <c r="A9" s="1" t="s">
        <v>1219</v>
      </c>
      <c r="D9" s="90"/>
    </row>
    <row r="10">
      <c r="A10" s="3" t="s">
        <v>1368</v>
      </c>
      <c r="B10" s="1" t="s">
        <v>8</v>
      </c>
      <c r="D10" s="90"/>
    </row>
    <row r="11">
      <c r="A11" s="1" t="s">
        <v>1370</v>
      </c>
      <c r="D11" s="90"/>
    </row>
    <row r="12">
      <c r="A12" s="1" t="s">
        <v>1372</v>
      </c>
      <c r="D12" s="90"/>
    </row>
    <row r="13">
      <c r="A13" s="1" t="s">
        <v>1375</v>
      </c>
      <c r="D13" s="90"/>
    </row>
    <row r="14">
      <c r="A14" s="1" t="s">
        <v>1377</v>
      </c>
      <c r="B14" s="1" t="s">
        <v>8</v>
      </c>
      <c r="D14" s="90"/>
    </row>
    <row r="15">
      <c r="A15" s="1" t="s">
        <v>1379</v>
      </c>
      <c r="D15" s="90"/>
    </row>
    <row r="16">
      <c r="A16" s="1" t="s">
        <v>1381</v>
      </c>
      <c r="D16" s="90"/>
    </row>
    <row r="17">
      <c r="A17" s="1" t="s">
        <v>1382</v>
      </c>
      <c r="D17" s="90"/>
    </row>
    <row r="18">
      <c r="A18" s="1" t="s">
        <v>1384</v>
      </c>
      <c r="D18" s="90"/>
    </row>
    <row r="19">
      <c r="A19" s="1" t="s">
        <v>1386</v>
      </c>
      <c r="D19" s="90"/>
    </row>
    <row r="20">
      <c r="A20" s="1" t="s">
        <v>1388</v>
      </c>
      <c r="D20" s="90"/>
    </row>
    <row r="21">
      <c r="A21" s="1" t="s">
        <v>512</v>
      </c>
      <c r="B21" s="1" t="s">
        <v>8</v>
      </c>
      <c r="D21" s="90"/>
    </row>
    <row r="22">
      <c r="A22" s="3" t="s">
        <v>1392</v>
      </c>
      <c r="D22" s="90"/>
    </row>
    <row r="23">
      <c r="A23" s="1" t="s">
        <v>1394</v>
      </c>
      <c r="B23" s="1" t="s">
        <v>8</v>
      </c>
      <c r="D23" s="90"/>
    </row>
    <row r="24">
      <c r="A24" s="1" t="s">
        <v>1396</v>
      </c>
      <c r="B24" s="1" t="s">
        <v>8</v>
      </c>
      <c r="D24" s="90"/>
    </row>
    <row r="25">
      <c r="A25" s="1" t="s">
        <v>1399</v>
      </c>
      <c r="D25" s="90"/>
    </row>
    <row r="26">
      <c r="A26" s="1" t="s">
        <v>1401</v>
      </c>
      <c r="D26" s="90"/>
    </row>
    <row r="27">
      <c r="A27" s="1" t="s">
        <v>1408</v>
      </c>
      <c r="D27" s="90"/>
    </row>
    <row r="28">
      <c r="A28" s="1" t="s">
        <v>1410</v>
      </c>
      <c r="D28" s="90"/>
    </row>
    <row r="29">
      <c r="A29" s="3" t="s">
        <v>171</v>
      </c>
      <c r="D29" s="90"/>
    </row>
    <row r="30">
      <c r="A30" s="1" t="s">
        <v>79</v>
      </c>
      <c r="D30" s="90"/>
    </row>
    <row r="31">
      <c r="A31" s="1" t="s">
        <v>390</v>
      </c>
      <c r="B31" s="1" t="s">
        <v>8</v>
      </c>
      <c r="D31" s="90"/>
    </row>
    <row r="32">
      <c r="A32" s="1" t="s">
        <v>789</v>
      </c>
      <c r="D32" s="90"/>
    </row>
    <row r="33">
      <c r="A33" s="1" t="s">
        <v>1415</v>
      </c>
      <c r="D33" s="90"/>
    </row>
    <row r="34">
      <c r="A34" s="1" t="s">
        <v>1417</v>
      </c>
      <c r="D34" s="90"/>
    </row>
    <row r="35">
      <c r="A35" s="1" t="s">
        <v>418</v>
      </c>
      <c r="D35" s="90"/>
    </row>
    <row r="36">
      <c r="A36" s="1" t="s">
        <v>1420</v>
      </c>
      <c r="D36" s="90"/>
    </row>
    <row r="37">
      <c r="A37" s="1" t="s">
        <v>1422</v>
      </c>
      <c r="D37" s="90"/>
    </row>
    <row r="38">
      <c r="A38" s="1" t="s">
        <v>1424</v>
      </c>
      <c r="D38" s="90"/>
    </row>
    <row r="39">
      <c r="A39" s="1" t="s">
        <v>1426</v>
      </c>
      <c r="D39" s="90"/>
    </row>
    <row r="40">
      <c r="A40" s="1" t="s">
        <v>1428</v>
      </c>
      <c r="D40" s="90"/>
    </row>
    <row r="41">
      <c r="A41" s="1" t="s">
        <v>1429</v>
      </c>
      <c r="C41" s="1" t="s">
        <v>8</v>
      </c>
      <c r="D41" s="90"/>
    </row>
    <row r="42">
      <c r="A42" s="3" t="s">
        <v>1431</v>
      </c>
      <c r="D42" s="90"/>
    </row>
    <row r="43">
      <c r="A43" s="1" t="s">
        <v>1433</v>
      </c>
      <c r="C43" s="1" t="s">
        <v>8</v>
      </c>
      <c r="D43" s="90"/>
    </row>
    <row r="44">
      <c r="A44" s="1" t="s">
        <v>1434</v>
      </c>
      <c r="D44" s="90"/>
    </row>
    <row r="45">
      <c r="A45" s="1" t="s">
        <v>537</v>
      </c>
      <c r="D45" s="90"/>
    </row>
    <row r="46">
      <c r="A46" s="1" t="s">
        <v>1437</v>
      </c>
      <c r="D46" s="90"/>
    </row>
    <row r="47">
      <c r="A47" s="1" t="s">
        <v>956</v>
      </c>
      <c r="D47" s="90"/>
    </row>
    <row r="48">
      <c r="A48" s="1" t="s">
        <v>1439</v>
      </c>
      <c r="D48" s="90"/>
    </row>
    <row r="49">
      <c r="A49" s="91" t="s">
        <v>1442</v>
      </c>
      <c r="D49" s="90"/>
    </row>
    <row r="50">
      <c r="A50" s="1" t="s">
        <v>345</v>
      </c>
      <c r="D50" s="90"/>
    </row>
    <row r="51">
      <c r="A51" s="1" t="s">
        <v>1443</v>
      </c>
      <c r="C51" s="1" t="s">
        <v>8</v>
      </c>
      <c r="D51" s="90"/>
    </row>
    <row r="52">
      <c r="A52" s="1" t="s">
        <v>1444</v>
      </c>
      <c r="C52" s="1" t="s">
        <v>8</v>
      </c>
      <c r="D52" s="90"/>
    </row>
    <row r="53">
      <c r="A53" s="1" t="s">
        <v>1085</v>
      </c>
      <c r="D53" s="90"/>
    </row>
    <row r="54">
      <c r="A54" s="1" t="s">
        <v>972</v>
      </c>
      <c r="C54" s="1" t="s">
        <v>8</v>
      </c>
      <c r="D54" s="90"/>
    </row>
    <row r="55">
      <c r="D55" s="90"/>
    </row>
    <row r="56">
      <c r="D56" s="90"/>
    </row>
    <row r="57">
      <c r="D57" s="90"/>
    </row>
    <row r="58">
      <c r="D58" s="90"/>
    </row>
    <row r="59">
      <c r="D59" s="90"/>
    </row>
    <row r="60">
      <c r="D60" s="90"/>
    </row>
    <row r="61">
      <c r="D61" s="90"/>
    </row>
    <row r="62">
      <c r="D62" s="90"/>
    </row>
    <row r="63">
      <c r="D63" s="90"/>
    </row>
    <row r="64">
      <c r="D64" s="90"/>
    </row>
    <row r="65">
      <c r="D65" s="90"/>
    </row>
    <row r="66">
      <c r="D66" s="90"/>
    </row>
    <row r="67">
      <c r="D67" s="90"/>
    </row>
    <row r="68">
      <c r="D68" s="90"/>
    </row>
    <row r="69">
      <c r="D69" s="90"/>
    </row>
    <row r="70">
      <c r="D70" s="90"/>
    </row>
    <row r="71">
      <c r="D71" s="90"/>
    </row>
    <row r="72">
      <c r="D72" s="90"/>
    </row>
    <row r="73">
      <c r="D73" s="90"/>
    </row>
    <row r="74">
      <c r="D74" s="90"/>
    </row>
    <row r="75">
      <c r="D75" s="90"/>
    </row>
    <row r="76">
      <c r="D76" s="90"/>
    </row>
    <row r="77">
      <c r="D77" s="90"/>
    </row>
    <row r="78">
      <c r="D78" s="90"/>
    </row>
    <row r="79">
      <c r="D79" s="90"/>
    </row>
    <row r="80">
      <c r="D80" s="90"/>
    </row>
    <row r="81">
      <c r="D81" s="90"/>
    </row>
    <row r="82">
      <c r="D82" s="90"/>
    </row>
    <row r="83">
      <c r="D83" s="90"/>
    </row>
    <row r="84">
      <c r="D84" s="90"/>
    </row>
    <row r="85">
      <c r="D85" s="90"/>
    </row>
    <row r="86">
      <c r="D86" s="90"/>
    </row>
    <row r="87">
      <c r="D87" s="90"/>
    </row>
    <row r="88">
      <c r="D88" s="90"/>
    </row>
    <row r="89">
      <c r="D89" s="90"/>
    </row>
    <row r="90">
      <c r="D90" s="90"/>
    </row>
    <row r="91">
      <c r="D91" s="90"/>
    </row>
    <row r="92">
      <c r="D92" s="90"/>
    </row>
    <row r="93">
      <c r="D93" s="90"/>
    </row>
    <row r="94">
      <c r="D94" s="90"/>
    </row>
    <row r="95">
      <c r="D95" s="90"/>
    </row>
    <row r="96">
      <c r="D96" s="90"/>
    </row>
    <row r="97">
      <c r="D97" s="90"/>
    </row>
    <row r="98">
      <c r="D98" s="90"/>
    </row>
    <row r="99">
      <c r="D99" s="90"/>
    </row>
    <row r="100">
      <c r="D100" s="90"/>
    </row>
    <row r="101">
      <c r="D101" s="90"/>
    </row>
    <row r="102">
      <c r="D102" s="90"/>
    </row>
    <row r="103">
      <c r="D103" s="90"/>
    </row>
    <row r="104">
      <c r="D104" s="90"/>
    </row>
    <row r="105">
      <c r="D105" s="90"/>
    </row>
    <row r="106">
      <c r="D106" s="90"/>
    </row>
    <row r="107">
      <c r="D107" s="90"/>
    </row>
    <row r="108">
      <c r="D108" s="90"/>
    </row>
    <row r="109">
      <c r="D109" s="90"/>
    </row>
    <row r="110">
      <c r="D110" s="90"/>
    </row>
    <row r="111">
      <c r="D111" s="90"/>
    </row>
    <row r="112">
      <c r="D112" s="90"/>
    </row>
    <row r="113">
      <c r="D113" s="90"/>
    </row>
    <row r="114">
      <c r="D114" s="90"/>
    </row>
    <row r="115">
      <c r="D115" s="90"/>
    </row>
    <row r="116">
      <c r="D116" s="90"/>
    </row>
    <row r="117">
      <c r="D117" s="90"/>
    </row>
    <row r="118">
      <c r="D118" s="90"/>
    </row>
    <row r="119">
      <c r="D119" s="90"/>
    </row>
    <row r="120">
      <c r="D120" s="90"/>
    </row>
    <row r="121">
      <c r="D121" s="90"/>
    </row>
    <row r="122">
      <c r="D122" s="90"/>
    </row>
    <row r="123">
      <c r="D123" s="90"/>
    </row>
    <row r="124">
      <c r="D124" s="90"/>
    </row>
    <row r="125">
      <c r="D125" s="90"/>
    </row>
    <row r="126">
      <c r="D126" s="90"/>
    </row>
    <row r="127">
      <c r="D127" s="90"/>
    </row>
    <row r="128">
      <c r="D128" s="90"/>
    </row>
    <row r="129">
      <c r="D129" s="90"/>
    </row>
    <row r="130">
      <c r="D130" s="90"/>
    </row>
    <row r="131">
      <c r="D131" s="90"/>
    </row>
    <row r="132">
      <c r="D132" s="90"/>
    </row>
    <row r="133">
      <c r="D133" s="90"/>
    </row>
    <row r="134">
      <c r="D134" s="90"/>
    </row>
    <row r="135">
      <c r="D135" s="90"/>
    </row>
    <row r="136">
      <c r="D136" s="90"/>
    </row>
    <row r="137">
      <c r="D137" s="90"/>
    </row>
    <row r="138">
      <c r="D138" s="90"/>
    </row>
    <row r="139">
      <c r="D139" s="90"/>
    </row>
    <row r="140">
      <c r="D140" s="90"/>
    </row>
    <row r="141">
      <c r="D141" s="90"/>
    </row>
    <row r="142">
      <c r="D142" s="90"/>
    </row>
    <row r="143">
      <c r="D143" s="90"/>
    </row>
    <row r="144">
      <c r="D144" s="90"/>
    </row>
    <row r="145">
      <c r="D145" s="90"/>
    </row>
    <row r="146">
      <c r="D146" s="90"/>
    </row>
    <row r="147">
      <c r="D147" s="90"/>
    </row>
    <row r="148">
      <c r="D148" s="90"/>
    </row>
    <row r="149">
      <c r="D149" s="90"/>
    </row>
    <row r="150">
      <c r="D150" s="90"/>
    </row>
    <row r="151">
      <c r="D151" s="90"/>
    </row>
    <row r="152">
      <c r="D152" s="90"/>
    </row>
    <row r="153">
      <c r="D153" s="90"/>
    </row>
    <row r="154">
      <c r="D154" s="90"/>
    </row>
    <row r="155">
      <c r="D155" s="90"/>
    </row>
    <row r="156">
      <c r="D156" s="90"/>
    </row>
    <row r="157">
      <c r="D157" s="90"/>
    </row>
    <row r="158">
      <c r="D158" s="90"/>
    </row>
    <row r="159">
      <c r="D159" s="90"/>
    </row>
    <row r="160">
      <c r="D160" s="90"/>
    </row>
    <row r="161">
      <c r="D161" s="90"/>
    </row>
    <row r="162">
      <c r="D162" s="90"/>
    </row>
    <row r="163">
      <c r="D163" s="90"/>
    </row>
    <row r="164">
      <c r="D164" s="90"/>
    </row>
    <row r="165">
      <c r="D165" s="90"/>
    </row>
    <row r="166">
      <c r="D166" s="90"/>
    </row>
    <row r="167">
      <c r="D167" s="90"/>
    </row>
    <row r="168">
      <c r="D168" s="90"/>
    </row>
    <row r="169">
      <c r="D169" s="90"/>
    </row>
    <row r="170">
      <c r="D170" s="90"/>
    </row>
    <row r="171">
      <c r="D171" s="90"/>
    </row>
    <row r="172">
      <c r="D172" s="90"/>
    </row>
    <row r="173">
      <c r="D173" s="90"/>
    </row>
    <row r="174">
      <c r="D174" s="90"/>
    </row>
    <row r="175">
      <c r="D175" s="90"/>
    </row>
    <row r="176">
      <c r="D176" s="90"/>
    </row>
    <row r="177">
      <c r="D177" s="90"/>
    </row>
    <row r="178">
      <c r="D178" s="90"/>
    </row>
    <row r="179">
      <c r="D179" s="90"/>
    </row>
    <row r="180">
      <c r="D180" s="90"/>
    </row>
    <row r="181">
      <c r="D181" s="90"/>
    </row>
    <row r="182">
      <c r="D182" s="90"/>
    </row>
    <row r="183">
      <c r="D183" s="90"/>
    </row>
    <row r="184">
      <c r="D184" s="90"/>
    </row>
    <row r="185">
      <c r="D185" s="90"/>
    </row>
    <row r="186">
      <c r="D186" s="90"/>
    </row>
    <row r="187">
      <c r="D187" s="90"/>
    </row>
    <row r="188">
      <c r="D188" s="90"/>
    </row>
    <row r="189">
      <c r="D189" s="90"/>
    </row>
    <row r="190">
      <c r="D190" s="90"/>
    </row>
    <row r="191">
      <c r="D191" s="90"/>
    </row>
    <row r="192">
      <c r="D192" s="90"/>
    </row>
    <row r="193">
      <c r="D193" s="90"/>
    </row>
    <row r="194">
      <c r="D194" s="90"/>
    </row>
    <row r="195">
      <c r="D195" s="90"/>
    </row>
    <row r="196">
      <c r="D196" s="90"/>
    </row>
    <row r="197">
      <c r="D197" s="90"/>
    </row>
    <row r="198">
      <c r="D198" s="90"/>
    </row>
    <row r="199">
      <c r="D199" s="90"/>
    </row>
    <row r="200">
      <c r="D200" s="90"/>
    </row>
    <row r="201">
      <c r="D201" s="90"/>
    </row>
    <row r="202">
      <c r="D202" s="90"/>
    </row>
    <row r="203">
      <c r="D203" s="90"/>
    </row>
    <row r="204">
      <c r="D204" s="90"/>
    </row>
    <row r="205">
      <c r="D205" s="90"/>
    </row>
    <row r="206">
      <c r="D206" s="90"/>
    </row>
    <row r="207">
      <c r="D207" s="90"/>
    </row>
    <row r="208">
      <c r="D208" s="90"/>
    </row>
    <row r="209">
      <c r="D209" s="90"/>
    </row>
    <row r="210">
      <c r="D210" s="90"/>
    </row>
    <row r="211">
      <c r="D211" s="90"/>
    </row>
    <row r="212">
      <c r="D212" s="90"/>
    </row>
    <row r="213">
      <c r="D213" s="90"/>
    </row>
    <row r="214">
      <c r="D214" s="90"/>
    </row>
    <row r="215">
      <c r="D215" s="90"/>
    </row>
    <row r="216">
      <c r="D216" s="90"/>
    </row>
    <row r="217">
      <c r="D217" s="90"/>
    </row>
    <row r="218">
      <c r="D218" s="90"/>
    </row>
    <row r="219">
      <c r="D219" s="90"/>
    </row>
    <row r="220">
      <c r="D220" s="90"/>
    </row>
    <row r="221">
      <c r="D221" s="90"/>
    </row>
    <row r="222">
      <c r="D222" s="90"/>
    </row>
    <row r="223">
      <c r="D223" s="90"/>
    </row>
    <row r="224">
      <c r="D224" s="90"/>
    </row>
    <row r="225">
      <c r="D225" s="90"/>
    </row>
    <row r="226">
      <c r="D226" s="90"/>
    </row>
    <row r="227">
      <c r="D227" s="90"/>
    </row>
    <row r="228">
      <c r="D228" s="90"/>
    </row>
    <row r="229">
      <c r="D229" s="90"/>
    </row>
    <row r="230">
      <c r="D230" s="90"/>
    </row>
    <row r="231">
      <c r="D231" s="90"/>
    </row>
    <row r="232">
      <c r="D232" s="90"/>
    </row>
    <row r="233">
      <c r="D233" s="90"/>
    </row>
    <row r="234">
      <c r="D234" s="90"/>
    </row>
    <row r="235">
      <c r="D235" s="90"/>
    </row>
    <row r="236">
      <c r="D236" s="90"/>
    </row>
    <row r="237">
      <c r="D237" s="90"/>
    </row>
    <row r="238">
      <c r="D238" s="90"/>
    </row>
    <row r="239">
      <c r="D239" s="90"/>
    </row>
    <row r="240">
      <c r="D240" s="90"/>
    </row>
    <row r="241">
      <c r="D241" s="90"/>
    </row>
    <row r="242">
      <c r="D242" s="90"/>
    </row>
    <row r="243">
      <c r="D243" s="90"/>
    </row>
    <row r="244">
      <c r="D244" s="90"/>
    </row>
    <row r="245">
      <c r="D245" s="90"/>
    </row>
    <row r="246">
      <c r="D246" s="90"/>
    </row>
    <row r="247">
      <c r="D247" s="90"/>
    </row>
    <row r="248">
      <c r="D248" s="90"/>
    </row>
    <row r="249">
      <c r="D249" s="90"/>
    </row>
    <row r="250">
      <c r="D250" s="90"/>
    </row>
    <row r="251">
      <c r="D251" s="90"/>
    </row>
    <row r="252">
      <c r="D252" s="90"/>
    </row>
    <row r="253">
      <c r="D253" s="90"/>
    </row>
    <row r="254">
      <c r="D254" s="90"/>
    </row>
    <row r="255">
      <c r="D255" s="90"/>
    </row>
    <row r="256">
      <c r="D256" s="90"/>
    </row>
    <row r="257">
      <c r="D257" s="90"/>
    </row>
    <row r="258">
      <c r="D258" s="90"/>
    </row>
    <row r="259">
      <c r="D259" s="90"/>
    </row>
    <row r="260">
      <c r="D260" s="90"/>
    </row>
    <row r="261">
      <c r="D261" s="90"/>
    </row>
    <row r="262">
      <c r="D262" s="90"/>
    </row>
    <row r="263">
      <c r="D263" s="90"/>
    </row>
    <row r="264">
      <c r="D264" s="90"/>
    </row>
    <row r="265">
      <c r="D265" s="90"/>
    </row>
    <row r="266">
      <c r="D266" s="90"/>
    </row>
    <row r="267">
      <c r="D267" s="90"/>
    </row>
    <row r="268">
      <c r="D268" s="90"/>
    </row>
    <row r="269">
      <c r="D269" s="90"/>
    </row>
    <row r="270">
      <c r="D270" s="90"/>
    </row>
    <row r="271">
      <c r="D271" s="90"/>
    </row>
    <row r="272">
      <c r="D272" s="90"/>
    </row>
    <row r="273">
      <c r="D273" s="90"/>
    </row>
    <row r="274">
      <c r="D274" s="90"/>
    </row>
    <row r="275">
      <c r="D275" s="90"/>
    </row>
    <row r="276">
      <c r="D276" s="90"/>
    </row>
    <row r="277">
      <c r="D277" s="90"/>
    </row>
    <row r="278">
      <c r="D278" s="90"/>
    </row>
    <row r="279">
      <c r="D279" s="90"/>
    </row>
    <row r="280">
      <c r="D280" s="90"/>
    </row>
    <row r="281">
      <c r="D281" s="90"/>
    </row>
    <row r="282">
      <c r="D282" s="90"/>
    </row>
    <row r="283">
      <c r="D283" s="90"/>
    </row>
    <row r="284">
      <c r="D284" s="90"/>
    </row>
    <row r="285">
      <c r="D285" s="90"/>
    </row>
    <row r="286">
      <c r="D286" s="90"/>
    </row>
    <row r="287">
      <c r="D287" s="90"/>
    </row>
    <row r="288">
      <c r="D288" s="90"/>
    </row>
    <row r="289">
      <c r="D289" s="90"/>
    </row>
    <row r="290">
      <c r="D290" s="90"/>
    </row>
    <row r="291">
      <c r="D291" s="90"/>
    </row>
    <row r="292">
      <c r="D292" s="90"/>
    </row>
    <row r="293">
      <c r="D293" s="90"/>
    </row>
    <row r="294">
      <c r="D294" s="90"/>
    </row>
    <row r="295">
      <c r="D295" s="90"/>
    </row>
    <row r="296">
      <c r="D296" s="90"/>
    </row>
    <row r="297">
      <c r="D297" s="90"/>
    </row>
    <row r="298">
      <c r="D298" s="90"/>
    </row>
    <row r="299">
      <c r="D299" s="90"/>
    </row>
    <row r="300">
      <c r="D300" s="90"/>
    </row>
    <row r="301">
      <c r="D301" s="90"/>
    </row>
    <row r="302">
      <c r="D302" s="90"/>
    </row>
    <row r="303">
      <c r="D303" s="90"/>
    </row>
    <row r="304">
      <c r="D304" s="90"/>
    </row>
    <row r="305">
      <c r="D305" s="90"/>
    </row>
    <row r="306">
      <c r="D306" s="90"/>
    </row>
    <row r="307">
      <c r="D307" s="90"/>
    </row>
    <row r="308">
      <c r="D308" s="90"/>
    </row>
    <row r="309">
      <c r="D309" s="90"/>
    </row>
    <row r="310">
      <c r="D310" s="90"/>
    </row>
    <row r="311">
      <c r="D311" s="90"/>
    </row>
    <row r="312">
      <c r="D312" s="90"/>
    </row>
    <row r="313">
      <c r="D313" s="90"/>
    </row>
    <row r="314">
      <c r="D314" s="90"/>
    </row>
    <row r="315">
      <c r="D315" s="90"/>
    </row>
    <row r="316">
      <c r="D316" s="90"/>
    </row>
    <row r="317">
      <c r="D317" s="90"/>
    </row>
    <row r="318">
      <c r="D318" s="90"/>
    </row>
    <row r="319">
      <c r="D319" s="90"/>
    </row>
    <row r="320">
      <c r="D320" s="90"/>
    </row>
    <row r="321">
      <c r="D321" s="90"/>
    </row>
    <row r="322">
      <c r="D322" s="90"/>
    </row>
    <row r="323">
      <c r="D323" s="90"/>
    </row>
    <row r="324">
      <c r="D324" s="90"/>
    </row>
    <row r="325">
      <c r="D325" s="90"/>
    </row>
    <row r="326">
      <c r="D326" s="90"/>
    </row>
    <row r="327">
      <c r="D327" s="90"/>
    </row>
    <row r="328">
      <c r="D328" s="90"/>
    </row>
    <row r="329">
      <c r="D329" s="90"/>
    </row>
    <row r="330">
      <c r="D330" s="90"/>
    </row>
    <row r="331">
      <c r="D331" s="90"/>
    </row>
    <row r="332">
      <c r="D332" s="90"/>
    </row>
    <row r="333">
      <c r="D333" s="90"/>
    </row>
    <row r="334">
      <c r="D334" s="90"/>
    </row>
    <row r="335">
      <c r="D335" s="90"/>
    </row>
    <row r="336">
      <c r="D336" s="90"/>
    </row>
    <row r="337">
      <c r="D337" s="90"/>
    </row>
    <row r="338">
      <c r="D338" s="90"/>
    </row>
    <row r="339">
      <c r="D339" s="90"/>
    </row>
    <row r="340">
      <c r="D340" s="90"/>
    </row>
    <row r="341">
      <c r="D341" s="90"/>
    </row>
    <row r="342">
      <c r="D342" s="90"/>
    </row>
    <row r="343">
      <c r="D343" s="90"/>
    </row>
    <row r="344">
      <c r="D344" s="90"/>
    </row>
    <row r="345">
      <c r="D345" s="90"/>
    </row>
    <row r="346">
      <c r="D346" s="90"/>
    </row>
    <row r="347">
      <c r="D347" s="90"/>
    </row>
    <row r="348">
      <c r="D348" s="90"/>
    </row>
    <row r="349">
      <c r="D349" s="90"/>
    </row>
    <row r="350">
      <c r="D350" s="90"/>
    </row>
    <row r="351">
      <c r="D351" s="90"/>
    </row>
    <row r="352">
      <c r="D352" s="90"/>
    </row>
    <row r="353">
      <c r="D353" s="90"/>
    </row>
    <row r="354">
      <c r="D354" s="90"/>
    </row>
    <row r="355">
      <c r="D355" s="90"/>
    </row>
    <row r="356">
      <c r="D356" s="90"/>
    </row>
    <row r="357">
      <c r="D357" s="90"/>
    </row>
    <row r="358">
      <c r="D358" s="90"/>
    </row>
    <row r="359">
      <c r="D359" s="90"/>
    </row>
    <row r="360">
      <c r="D360" s="90"/>
    </row>
    <row r="361">
      <c r="D361" s="90"/>
    </row>
    <row r="362">
      <c r="D362" s="90"/>
    </row>
    <row r="363">
      <c r="D363" s="90"/>
    </row>
    <row r="364">
      <c r="D364" s="90"/>
    </row>
    <row r="365">
      <c r="D365" s="90"/>
    </row>
    <row r="366">
      <c r="D366" s="90"/>
    </row>
    <row r="367">
      <c r="D367" s="90"/>
    </row>
    <row r="368">
      <c r="D368" s="90"/>
    </row>
    <row r="369">
      <c r="D369" s="90"/>
    </row>
    <row r="370">
      <c r="D370" s="90"/>
    </row>
    <row r="371">
      <c r="D371" s="90"/>
    </row>
    <row r="372">
      <c r="D372" s="90"/>
    </row>
    <row r="373">
      <c r="D373" s="90"/>
    </row>
    <row r="374">
      <c r="D374" s="90"/>
    </row>
    <row r="375">
      <c r="D375" s="90"/>
    </row>
    <row r="376">
      <c r="D376" s="90"/>
    </row>
    <row r="377">
      <c r="D377" s="90"/>
    </row>
    <row r="378">
      <c r="D378" s="90"/>
    </row>
    <row r="379">
      <c r="D379" s="90"/>
    </row>
    <row r="380">
      <c r="D380" s="90"/>
    </row>
    <row r="381">
      <c r="D381" s="90"/>
    </row>
    <row r="382">
      <c r="D382" s="90"/>
    </row>
    <row r="383">
      <c r="D383" s="90"/>
    </row>
    <row r="384">
      <c r="D384" s="90"/>
    </row>
    <row r="385">
      <c r="D385" s="90"/>
    </row>
    <row r="386">
      <c r="D386" s="90"/>
    </row>
    <row r="387">
      <c r="D387" s="90"/>
    </row>
    <row r="388">
      <c r="D388" s="90"/>
    </row>
    <row r="389">
      <c r="D389" s="90"/>
    </row>
    <row r="390">
      <c r="D390" s="90"/>
    </row>
    <row r="391">
      <c r="D391" s="90"/>
    </row>
    <row r="392">
      <c r="D392" s="90"/>
    </row>
    <row r="393">
      <c r="D393" s="90"/>
    </row>
    <row r="394">
      <c r="D394" s="90"/>
    </row>
    <row r="395">
      <c r="D395" s="90"/>
    </row>
    <row r="396">
      <c r="D396" s="90"/>
    </row>
    <row r="397">
      <c r="D397" s="90"/>
    </row>
    <row r="398">
      <c r="D398" s="90"/>
    </row>
    <row r="399">
      <c r="D399" s="90"/>
    </row>
    <row r="400">
      <c r="D400" s="90"/>
    </row>
    <row r="401">
      <c r="D401" s="90"/>
    </row>
    <row r="402">
      <c r="D402" s="90"/>
    </row>
    <row r="403">
      <c r="D403" s="90"/>
    </row>
    <row r="404">
      <c r="D404" s="90"/>
    </row>
    <row r="405">
      <c r="D405" s="90"/>
    </row>
    <row r="406">
      <c r="D406" s="90"/>
    </row>
    <row r="407">
      <c r="D407" s="90"/>
    </row>
    <row r="408">
      <c r="D408" s="90"/>
    </row>
    <row r="409">
      <c r="D409" s="90"/>
    </row>
    <row r="410">
      <c r="D410" s="90"/>
    </row>
    <row r="411">
      <c r="D411" s="90"/>
    </row>
    <row r="412">
      <c r="D412" s="90"/>
    </row>
    <row r="413">
      <c r="D413" s="90"/>
    </row>
    <row r="414">
      <c r="D414" s="90"/>
    </row>
    <row r="415">
      <c r="D415" s="90"/>
    </row>
    <row r="416">
      <c r="D416" s="90"/>
    </row>
    <row r="417">
      <c r="D417" s="90"/>
    </row>
    <row r="418">
      <c r="D418" s="90"/>
    </row>
    <row r="419">
      <c r="D419" s="90"/>
    </row>
    <row r="420">
      <c r="D420" s="90"/>
    </row>
    <row r="421">
      <c r="D421" s="90"/>
    </row>
    <row r="422">
      <c r="D422" s="90"/>
    </row>
    <row r="423">
      <c r="D423" s="90"/>
    </row>
    <row r="424">
      <c r="D424" s="90"/>
    </row>
    <row r="425">
      <c r="D425" s="90"/>
    </row>
    <row r="426">
      <c r="D426" s="90"/>
    </row>
    <row r="427">
      <c r="D427" s="90"/>
    </row>
    <row r="428">
      <c r="D428" s="90"/>
    </row>
    <row r="429">
      <c r="D429" s="90"/>
    </row>
    <row r="430">
      <c r="D430" s="90"/>
    </row>
    <row r="431">
      <c r="D431" s="90"/>
    </row>
    <row r="432">
      <c r="D432" s="90"/>
    </row>
    <row r="433">
      <c r="D433" s="90"/>
    </row>
    <row r="434">
      <c r="D434" s="90"/>
    </row>
    <row r="435">
      <c r="D435" s="90"/>
    </row>
    <row r="436">
      <c r="D436" s="90"/>
    </row>
    <row r="437">
      <c r="D437" s="90"/>
    </row>
    <row r="438">
      <c r="D438" s="90"/>
    </row>
    <row r="439">
      <c r="D439" s="90"/>
    </row>
    <row r="440">
      <c r="D440" s="90"/>
    </row>
    <row r="441">
      <c r="D441" s="90"/>
    </row>
    <row r="442">
      <c r="D442" s="90"/>
    </row>
    <row r="443">
      <c r="D443" s="90"/>
    </row>
    <row r="444">
      <c r="D444" s="90"/>
    </row>
    <row r="445">
      <c r="D445" s="90"/>
    </row>
    <row r="446">
      <c r="D446" s="90"/>
    </row>
    <row r="447">
      <c r="D447" s="90"/>
    </row>
    <row r="448">
      <c r="D448" s="90"/>
    </row>
    <row r="449">
      <c r="D449" s="90"/>
    </row>
    <row r="450">
      <c r="D450" s="90"/>
    </row>
    <row r="451">
      <c r="D451" s="90"/>
    </row>
    <row r="452">
      <c r="D452" s="90"/>
    </row>
    <row r="453">
      <c r="D453" s="90"/>
    </row>
    <row r="454">
      <c r="D454" s="90"/>
    </row>
    <row r="455">
      <c r="D455" s="90"/>
    </row>
    <row r="456">
      <c r="D456" s="90"/>
    </row>
    <row r="457">
      <c r="D457" s="90"/>
    </row>
    <row r="458">
      <c r="D458" s="90"/>
    </row>
    <row r="459">
      <c r="D459" s="90"/>
    </row>
    <row r="460">
      <c r="D460" s="90"/>
    </row>
    <row r="461">
      <c r="D461" s="90"/>
    </row>
    <row r="462">
      <c r="D462" s="90"/>
    </row>
    <row r="463">
      <c r="D463" s="90"/>
    </row>
    <row r="464">
      <c r="D464" s="90"/>
    </row>
    <row r="465">
      <c r="D465" s="90"/>
    </row>
    <row r="466">
      <c r="D466" s="90"/>
    </row>
    <row r="467">
      <c r="D467" s="90"/>
    </row>
    <row r="468">
      <c r="D468" s="90"/>
    </row>
    <row r="469">
      <c r="D469" s="90"/>
    </row>
    <row r="470">
      <c r="D470" s="90"/>
    </row>
    <row r="471">
      <c r="D471" s="90"/>
    </row>
    <row r="472">
      <c r="D472" s="90"/>
    </row>
    <row r="473">
      <c r="D473" s="90"/>
    </row>
    <row r="474">
      <c r="D474" s="90"/>
    </row>
    <row r="475">
      <c r="D475" s="90"/>
    </row>
    <row r="476">
      <c r="D476" s="90"/>
    </row>
    <row r="477">
      <c r="D477" s="90"/>
    </row>
    <row r="478">
      <c r="D478" s="90"/>
    </row>
    <row r="479">
      <c r="D479" s="90"/>
    </row>
    <row r="480">
      <c r="D480" s="90"/>
    </row>
    <row r="481">
      <c r="D481" s="90"/>
    </row>
    <row r="482">
      <c r="D482" s="90"/>
    </row>
    <row r="483">
      <c r="D483" s="90"/>
    </row>
    <row r="484">
      <c r="D484" s="90"/>
    </row>
    <row r="485">
      <c r="D485" s="90"/>
    </row>
    <row r="486">
      <c r="D486" s="90"/>
    </row>
    <row r="487">
      <c r="D487" s="90"/>
    </row>
    <row r="488">
      <c r="D488" s="90"/>
    </row>
    <row r="489">
      <c r="D489" s="90"/>
    </row>
    <row r="490">
      <c r="D490" s="90"/>
    </row>
    <row r="491">
      <c r="D491" s="90"/>
    </row>
    <row r="492">
      <c r="D492" s="90"/>
    </row>
    <row r="493">
      <c r="D493" s="90"/>
    </row>
    <row r="494">
      <c r="D494" s="90"/>
    </row>
    <row r="495">
      <c r="D495" s="90"/>
    </row>
    <row r="496">
      <c r="D496" s="90"/>
    </row>
    <row r="497">
      <c r="D497" s="90"/>
    </row>
    <row r="498">
      <c r="D498" s="90"/>
    </row>
    <row r="499">
      <c r="D499" s="90"/>
    </row>
    <row r="500">
      <c r="D500" s="90"/>
    </row>
    <row r="501">
      <c r="D501" s="90"/>
    </row>
    <row r="502">
      <c r="D502" s="90"/>
    </row>
    <row r="503">
      <c r="D503" s="90"/>
    </row>
    <row r="504">
      <c r="D504" s="90"/>
    </row>
    <row r="505">
      <c r="D505" s="90"/>
    </row>
    <row r="506">
      <c r="D506" s="90"/>
    </row>
    <row r="507">
      <c r="D507" s="90"/>
    </row>
    <row r="508">
      <c r="D508" s="90"/>
    </row>
    <row r="509">
      <c r="D509" s="90"/>
    </row>
    <row r="510">
      <c r="D510" s="90"/>
    </row>
    <row r="511">
      <c r="D511" s="90"/>
    </row>
    <row r="512">
      <c r="D512" s="90"/>
    </row>
    <row r="513">
      <c r="D513" s="90"/>
    </row>
    <row r="514">
      <c r="D514" s="90"/>
    </row>
    <row r="515">
      <c r="D515" s="90"/>
    </row>
    <row r="516">
      <c r="D516" s="90"/>
    </row>
    <row r="517">
      <c r="D517" s="90"/>
    </row>
    <row r="518">
      <c r="D518" s="90"/>
    </row>
    <row r="519">
      <c r="D519" s="90"/>
    </row>
    <row r="520">
      <c r="D520" s="90"/>
    </row>
    <row r="521">
      <c r="D521" s="90"/>
    </row>
    <row r="522">
      <c r="D522" s="90"/>
    </row>
    <row r="523">
      <c r="D523" s="90"/>
    </row>
    <row r="524">
      <c r="D524" s="90"/>
    </row>
    <row r="525">
      <c r="D525" s="90"/>
    </row>
    <row r="526">
      <c r="D526" s="90"/>
    </row>
    <row r="527">
      <c r="D527" s="90"/>
    </row>
    <row r="528">
      <c r="D528" s="90"/>
    </row>
    <row r="529">
      <c r="D529" s="90"/>
    </row>
    <row r="530">
      <c r="D530" s="90"/>
    </row>
    <row r="531">
      <c r="D531" s="90"/>
    </row>
    <row r="532">
      <c r="D532" s="90"/>
    </row>
    <row r="533">
      <c r="D533" s="90"/>
    </row>
    <row r="534">
      <c r="D534" s="90"/>
    </row>
    <row r="535">
      <c r="D535" s="90"/>
    </row>
    <row r="536">
      <c r="D536" s="90"/>
    </row>
    <row r="537">
      <c r="D537" s="90"/>
    </row>
    <row r="538">
      <c r="D538" s="90"/>
    </row>
    <row r="539">
      <c r="D539" s="90"/>
    </row>
    <row r="540">
      <c r="D540" s="90"/>
    </row>
    <row r="541">
      <c r="D541" s="90"/>
    </row>
    <row r="542">
      <c r="D542" s="90"/>
    </row>
    <row r="543">
      <c r="D543" s="90"/>
    </row>
    <row r="544">
      <c r="D544" s="90"/>
    </row>
    <row r="545">
      <c r="D545" s="90"/>
    </row>
    <row r="546">
      <c r="D546" s="90"/>
    </row>
    <row r="547">
      <c r="D547" s="90"/>
    </row>
    <row r="548">
      <c r="D548" s="90"/>
    </row>
    <row r="549">
      <c r="D549" s="90"/>
    </row>
    <row r="550">
      <c r="D550" s="90"/>
    </row>
    <row r="551">
      <c r="D551" s="90"/>
    </row>
    <row r="552">
      <c r="D552" s="90"/>
    </row>
    <row r="553">
      <c r="D553" s="90"/>
    </row>
    <row r="554">
      <c r="D554" s="90"/>
    </row>
    <row r="555">
      <c r="D555" s="90"/>
    </row>
    <row r="556">
      <c r="D556" s="90"/>
    </row>
    <row r="557">
      <c r="D557" s="90"/>
    </row>
    <row r="558">
      <c r="D558" s="90"/>
    </row>
    <row r="559">
      <c r="D559" s="90"/>
    </row>
    <row r="560">
      <c r="D560" s="90"/>
    </row>
    <row r="561">
      <c r="D561" s="90"/>
    </row>
    <row r="562">
      <c r="D562" s="90"/>
    </row>
    <row r="563">
      <c r="D563" s="90"/>
    </row>
    <row r="564">
      <c r="D564" s="90"/>
    </row>
    <row r="565">
      <c r="D565" s="90"/>
    </row>
    <row r="566">
      <c r="D566" s="90"/>
    </row>
    <row r="567">
      <c r="D567" s="90"/>
    </row>
    <row r="568">
      <c r="D568" s="90"/>
    </row>
    <row r="569">
      <c r="D569" s="90"/>
    </row>
    <row r="570">
      <c r="D570" s="90"/>
    </row>
    <row r="571">
      <c r="D571" s="90"/>
    </row>
    <row r="572">
      <c r="D572" s="90"/>
    </row>
    <row r="573">
      <c r="D573" s="90"/>
    </row>
    <row r="574">
      <c r="D574" s="90"/>
    </row>
    <row r="575">
      <c r="D575" s="90"/>
    </row>
    <row r="576">
      <c r="D576" s="90"/>
    </row>
    <row r="577">
      <c r="D577" s="90"/>
    </row>
    <row r="578">
      <c r="D578" s="90"/>
    </row>
    <row r="579">
      <c r="D579" s="90"/>
    </row>
    <row r="580">
      <c r="D580" s="90"/>
    </row>
    <row r="581">
      <c r="D581" s="90"/>
    </row>
    <row r="582">
      <c r="D582" s="90"/>
    </row>
    <row r="583">
      <c r="D583" s="90"/>
    </row>
    <row r="584">
      <c r="D584" s="90"/>
    </row>
    <row r="585">
      <c r="D585" s="90"/>
    </row>
    <row r="586">
      <c r="D586" s="90"/>
    </row>
    <row r="587">
      <c r="D587" s="90"/>
    </row>
    <row r="588">
      <c r="D588" s="90"/>
    </row>
    <row r="589">
      <c r="D589" s="90"/>
    </row>
    <row r="590">
      <c r="D590" s="90"/>
    </row>
    <row r="591">
      <c r="D591" s="90"/>
    </row>
    <row r="592">
      <c r="D592" s="90"/>
    </row>
    <row r="593">
      <c r="D593" s="90"/>
    </row>
    <row r="594">
      <c r="D594" s="90"/>
    </row>
    <row r="595">
      <c r="D595" s="90"/>
    </row>
    <row r="596">
      <c r="D596" s="90"/>
    </row>
    <row r="597">
      <c r="D597" s="90"/>
    </row>
    <row r="598">
      <c r="D598" s="90"/>
    </row>
    <row r="599">
      <c r="D599" s="90"/>
    </row>
    <row r="600">
      <c r="D600" s="90"/>
    </row>
    <row r="601">
      <c r="D601" s="90"/>
    </row>
    <row r="602">
      <c r="D602" s="90"/>
    </row>
    <row r="603">
      <c r="D603" s="90"/>
    </row>
    <row r="604">
      <c r="D604" s="90"/>
    </row>
    <row r="605">
      <c r="D605" s="90"/>
    </row>
    <row r="606">
      <c r="D606" s="90"/>
    </row>
    <row r="607">
      <c r="D607" s="90"/>
    </row>
    <row r="608">
      <c r="D608" s="90"/>
    </row>
    <row r="609">
      <c r="D609" s="90"/>
    </row>
    <row r="610">
      <c r="D610" s="90"/>
    </row>
    <row r="611">
      <c r="D611" s="90"/>
    </row>
    <row r="612">
      <c r="D612" s="90"/>
    </row>
    <row r="613">
      <c r="D613" s="90"/>
    </row>
    <row r="614">
      <c r="D614" s="90"/>
    </row>
    <row r="615">
      <c r="D615" s="90"/>
    </row>
    <row r="616">
      <c r="D616" s="90"/>
    </row>
    <row r="617">
      <c r="D617" s="90"/>
    </row>
    <row r="618">
      <c r="D618" s="90"/>
    </row>
    <row r="619">
      <c r="D619" s="90"/>
    </row>
    <row r="620">
      <c r="D620" s="90"/>
    </row>
    <row r="621">
      <c r="D621" s="90"/>
    </row>
    <row r="622">
      <c r="D622" s="90"/>
    </row>
    <row r="623">
      <c r="D623" s="90"/>
    </row>
    <row r="624">
      <c r="D624" s="90"/>
    </row>
    <row r="625">
      <c r="D625" s="90"/>
    </row>
    <row r="626">
      <c r="D626" s="90"/>
    </row>
    <row r="627">
      <c r="D627" s="90"/>
    </row>
    <row r="628">
      <c r="D628" s="90"/>
    </row>
    <row r="629">
      <c r="D629" s="90"/>
    </row>
    <row r="630">
      <c r="D630" s="90"/>
    </row>
    <row r="631">
      <c r="D631" s="90"/>
    </row>
    <row r="632">
      <c r="D632" s="90"/>
    </row>
    <row r="633">
      <c r="D633" s="90"/>
    </row>
    <row r="634">
      <c r="D634" s="90"/>
    </row>
    <row r="635">
      <c r="D635" s="90"/>
    </row>
    <row r="636">
      <c r="D636" s="90"/>
    </row>
    <row r="637">
      <c r="D637" s="90"/>
    </row>
    <row r="638">
      <c r="D638" s="90"/>
    </row>
    <row r="639">
      <c r="D639" s="90"/>
    </row>
    <row r="640">
      <c r="D640" s="90"/>
    </row>
    <row r="641">
      <c r="D641" s="90"/>
    </row>
    <row r="642">
      <c r="D642" s="90"/>
    </row>
    <row r="643">
      <c r="D643" s="90"/>
    </row>
    <row r="644">
      <c r="D644" s="90"/>
    </row>
    <row r="645">
      <c r="D645" s="90"/>
    </row>
    <row r="646">
      <c r="D646" s="90"/>
    </row>
    <row r="647">
      <c r="D647" s="90"/>
    </row>
    <row r="648">
      <c r="D648" s="90"/>
    </row>
    <row r="649">
      <c r="D649" s="90"/>
    </row>
    <row r="650">
      <c r="D650" s="90"/>
    </row>
    <row r="651">
      <c r="D651" s="90"/>
    </row>
    <row r="652">
      <c r="D652" s="90"/>
    </row>
    <row r="653">
      <c r="D653" s="90"/>
    </row>
    <row r="654">
      <c r="D654" s="90"/>
    </row>
    <row r="655">
      <c r="D655" s="90"/>
    </row>
    <row r="656">
      <c r="D656" s="90"/>
    </row>
    <row r="657">
      <c r="D657" s="90"/>
    </row>
    <row r="658">
      <c r="D658" s="90"/>
    </row>
    <row r="659">
      <c r="D659" s="90"/>
    </row>
    <row r="660">
      <c r="D660" s="90"/>
    </row>
    <row r="661">
      <c r="D661" s="90"/>
    </row>
    <row r="662">
      <c r="D662" s="90"/>
    </row>
    <row r="663">
      <c r="D663" s="90"/>
    </row>
    <row r="664">
      <c r="D664" s="90"/>
    </row>
    <row r="665">
      <c r="D665" s="90"/>
    </row>
    <row r="666">
      <c r="D666" s="90"/>
    </row>
    <row r="667">
      <c r="D667" s="90"/>
    </row>
    <row r="668">
      <c r="D668" s="90"/>
    </row>
    <row r="669">
      <c r="D669" s="90"/>
    </row>
    <row r="670">
      <c r="D670" s="90"/>
    </row>
    <row r="671">
      <c r="D671" s="90"/>
    </row>
    <row r="672">
      <c r="D672" s="90"/>
    </row>
    <row r="673">
      <c r="D673" s="90"/>
    </row>
    <row r="674">
      <c r="D674" s="90"/>
    </row>
    <row r="675">
      <c r="D675" s="90"/>
    </row>
    <row r="676">
      <c r="D676" s="90"/>
    </row>
    <row r="677">
      <c r="D677" s="90"/>
    </row>
    <row r="678">
      <c r="D678" s="90"/>
    </row>
    <row r="679">
      <c r="D679" s="90"/>
    </row>
    <row r="680">
      <c r="D680" s="90"/>
    </row>
    <row r="681">
      <c r="D681" s="90"/>
    </row>
    <row r="682">
      <c r="D682" s="90"/>
    </row>
    <row r="683">
      <c r="D683" s="90"/>
    </row>
    <row r="684">
      <c r="D684" s="90"/>
    </row>
    <row r="685">
      <c r="D685" s="90"/>
    </row>
    <row r="686">
      <c r="D686" s="90"/>
    </row>
    <row r="687">
      <c r="D687" s="90"/>
    </row>
    <row r="688">
      <c r="D688" s="90"/>
    </row>
    <row r="689">
      <c r="D689" s="90"/>
    </row>
    <row r="690">
      <c r="D690" s="90"/>
    </row>
    <row r="691">
      <c r="D691" s="90"/>
    </row>
    <row r="692">
      <c r="D692" s="90"/>
    </row>
    <row r="693">
      <c r="D693" s="90"/>
    </row>
    <row r="694">
      <c r="D694" s="90"/>
    </row>
    <row r="695">
      <c r="D695" s="90"/>
    </row>
    <row r="696">
      <c r="D696" s="90"/>
    </row>
    <row r="697">
      <c r="D697" s="90"/>
    </row>
    <row r="698">
      <c r="D698" s="90"/>
    </row>
    <row r="699">
      <c r="D699" s="90"/>
    </row>
    <row r="700">
      <c r="D700" s="90"/>
    </row>
    <row r="701">
      <c r="D701" s="90"/>
    </row>
    <row r="702">
      <c r="D702" s="90"/>
    </row>
    <row r="703">
      <c r="D703" s="90"/>
    </row>
    <row r="704">
      <c r="D704" s="90"/>
    </row>
    <row r="705">
      <c r="D705" s="90"/>
    </row>
    <row r="706">
      <c r="D706" s="90"/>
    </row>
    <row r="707">
      <c r="D707" s="90"/>
    </row>
    <row r="708">
      <c r="D708" s="90"/>
    </row>
    <row r="709">
      <c r="D709" s="90"/>
    </row>
    <row r="710">
      <c r="D710" s="90"/>
    </row>
    <row r="711">
      <c r="D711" s="90"/>
    </row>
    <row r="712">
      <c r="D712" s="90"/>
    </row>
    <row r="713">
      <c r="D713" s="90"/>
    </row>
    <row r="714">
      <c r="D714" s="90"/>
    </row>
    <row r="715">
      <c r="D715" s="90"/>
    </row>
    <row r="716">
      <c r="D716" s="90"/>
    </row>
    <row r="717">
      <c r="D717" s="90"/>
    </row>
    <row r="718">
      <c r="D718" s="90"/>
    </row>
    <row r="719">
      <c r="D719" s="90"/>
    </row>
    <row r="720">
      <c r="D720" s="90"/>
    </row>
    <row r="721">
      <c r="D721" s="90"/>
    </row>
    <row r="722">
      <c r="D722" s="90"/>
    </row>
    <row r="723">
      <c r="D723" s="90"/>
    </row>
    <row r="724">
      <c r="D724" s="90"/>
    </row>
    <row r="725">
      <c r="D725" s="90"/>
    </row>
    <row r="726">
      <c r="D726" s="90"/>
    </row>
    <row r="727">
      <c r="D727" s="90"/>
    </row>
    <row r="728">
      <c r="D728" s="90"/>
    </row>
    <row r="729">
      <c r="D729" s="90"/>
    </row>
    <row r="730">
      <c r="D730" s="90"/>
    </row>
    <row r="731">
      <c r="D731" s="90"/>
    </row>
    <row r="732">
      <c r="D732" s="90"/>
    </row>
    <row r="733">
      <c r="D733" s="90"/>
    </row>
    <row r="734">
      <c r="D734" s="90"/>
    </row>
    <row r="735">
      <c r="D735" s="90"/>
    </row>
    <row r="736">
      <c r="D736" s="90"/>
    </row>
    <row r="737">
      <c r="D737" s="90"/>
    </row>
    <row r="738">
      <c r="D738" s="90"/>
    </row>
    <row r="739">
      <c r="D739" s="90"/>
    </row>
    <row r="740">
      <c r="D740" s="90"/>
    </row>
    <row r="741">
      <c r="D741" s="90"/>
    </row>
    <row r="742">
      <c r="D742" s="90"/>
    </row>
    <row r="743">
      <c r="D743" s="90"/>
    </row>
    <row r="744">
      <c r="D744" s="90"/>
    </row>
    <row r="745">
      <c r="D745" s="90"/>
    </row>
    <row r="746">
      <c r="D746" s="90"/>
    </row>
    <row r="747">
      <c r="D747" s="90"/>
    </row>
    <row r="748">
      <c r="D748" s="90"/>
    </row>
    <row r="749">
      <c r="D749" s="90"/>
    </row>
    <row r="750">
      <c r="D750" s="90"/>
    </row>
    <row r="751">
      <c r="D751" s="90"/>
    </row>
    <row r="752">
      <c r="D752" s="90"/>
    </row>
    <row r="753">
      <c r="D753" s="90"/>
    </row>
    <row r="754">
      <c r="D754" s="90"/>
    </row>
    <row r="755">
      <c r="D755" s="90"/>
    </row>
    <row r="756">
      <c r="D756" s="90"/>
    </row>
    <row r="757">
      <c r="D757" s="90"/>
    </row>
    <row r="758">
      <c r="D758" s="90"/>
    </row>
    <row r="759">
      <c r="D759" s="90"/>
    </row>
    <row r="760">
      <c r="D760" s="90"/>
    </row>
    <row r="761">
      <c r="D761" s="90"/>
    </row>
    <row r="762">
      <c r="D762" s="90"/>
    </row>
    <row r="763">
      <c r="D763" s="90"/>
    </row>
    <row r="764">
      <c r="D764" s="90"/>
    </row>
    <row r="765">
      <c r="D765" s="90"/>
    </row>
    <row r="766">
      <c r="D766" s="90"/>
    </row>
    <row r="767">
      <c r="D767" s="90"/>
    </row>
    <row r="768">
      <c r="D768" s="90"/>
    </row>
    <row r="769">
      <c r="D769" s="90"/>
    </row>
    <row r="770">
      <c r="D770" s="90"/>
    </row>
    <row r="771">
      <c r="D771" s="90"/>
    </row>
    <row r="772">
      <c r="D772" s="90"/>
    </row>
    <row r="773">
      <c r="D773" s="90"/>
    </row>
    <row r="774">
      <c r="D774" s="90"/>
    </row>
    <row r="775">
      <c r="D775" s="90"/>
    </row>
    <row r="776">
      <c r="D776" s="90"/>
    </row>
    <row r="777">
      <c r="D777" s="90"/>
    </row>
    <row r="778">
      <c r="D778" s="90"/>
    </row>
    <row r="779">
      <c r="D779" s="90"/>
    </row>
    <row r="780">
      <c r="D780" s="90"/>
    </row>
    <row r="781">
      <c r="D781" s="90"/>
    </row>
    <row r="782">
      <c r="D782" s="90"/>
    </row>
    <row r="783">
      <c r="D783" s="90"/>
    </row>
    <row r="784">
      <c r="D784" s="90"/>
    </row>
    <row r="785">
      <c r="D785" s="90"/>
    </row>
    <row r="786">
      <c r="D786" s="90"/>
    </row>
    <row r="787">
      <c r="D787" s="90"/>
    </row>
    <row r="788">
      <c r="D788" s="90"/>
    </row>
    <row r="789">
      <c r="D789" s="90"/>
    </row>
    <row r="790">
      <c r="D790" s="90"/>
    </row>
    <row r="791">
      <c r="D791" s="90"/>
    </row>
    <row r="792">
      <c r="D792" s="90"/>
    </row>
    <row r="793">
      <c r="D793" s="90"/>
    </row>
    <row r="794">
      <c r="D794" s="90"/>
    </row>
    <row r="795">
      <c r="D795" s="90"/>
    </row>
    <row r="796">
      <c r="D796" s="90"/>
    </row>
    <row r="797">
      <c r="D797" s="90"/>
    </row>
    <row r="798">
      <c r="D798" s="90"/>
    </row>
    <row r="799">
      <c r="D799" s="90"/>
    </row>
    <row r="800">
      <c r="D800" s="90"/>
    </row>
    <row r="801">
      <c r="D801" s="90"/>
    </row>
    <row r="802">
      <c r="D802" s="90"/>
    </row>
    <row r="803">
      <c r="D803" s="90"/>
    </row>
    <row r="804">
      <c r="D804" s="90"/>
    </row>
    <row r="805">
      <c r="D805" s="90"/>
    </row>
    <row r="806">
      <c r="D806" s="90"/>
    </row>
    <row r="807">
      <c r="D807" s="90"/>
    </row>
    <row r="808">
      <c r="D808" s="90"/>
    </row>
    <row r="809">
      <c r="D809" s="90"/>
    </row>
    <row r="810">
      <c r="D810" s="90"/>
    </row>
    <row r="811">
      <c r="D811" s="90"/>
    </row>
    <row r="812">
      <c r="D812" s="90"/>
    </row>
    <row r="813">
      <c r="D813" s="90"/>
    </row>
    <row r="814">
      <c r="D814" s="90"/>
    </row>
    <row r="815">
      <c r="D815" s="90"/>
    </row>
    <row r="816">
      <c r="D816" s="90"/>
    </row>
    <row r="817">
      <c r="D817" s="90"/>
    </row>
    <row r="818">
      <c r="D818" s="90"/>
    </row>
    <row r="819">
      <c r="D819" s="90"/>
    </row>
    <row r="820">
      <c r="D820" s="90"/>
    </row>
    <row r="821">
      <c r="D821" s="90"/>
    </row>
    <row r="822">
      <c r="D822" s="90"/>
    </row>
    <row r="823">
      <c r="D823" s="90"/>
    </row>
    <row r="824">
      <c r="D824" s="90"/>
    </row>
    <row r="825">
      <c r="D825" s="90"/>
    </row>
    <row r="826">
      <c r="D826" s="90"/>
    </row>
    <row r="827">
      <c r="D827" s="90"/>
    </row>
    <row r="828">
      <c r="D828" s="90"/>
    </row>
    <row r="829">
      <c r="D829" s="90"/>
    </row>
    <row r="830">
      <c r="D830" s="90"/>
    </row>
    <row r="831">
      <c r="D831" s="90"/>
    </row>
    <row r="832">
      <c r="D832" s="90"/>
    </row>
    <row r="833">
      <c r="D833" s="90"/>
    </row>
    <row r="834">
      <c r="D834" s="90"/>
    </row>
    <row r="835">
      <c r="D835" s="90"/>
    </row>
    <row r="836">
      <c r="D836" s="90"/>
    </row>
    <row r="837">
      <c r="D837" s="90"/>
    </row>
    <row r="838">
      <c r="D838" s="90"/>
    </row>
    <row r="839">
      <c r="D839" s="90"/>
    </row>
    <row r="840">
      <c r="D840" s="90"/>
    </row>
    <row r="841">
      <c r="D841" s="90"/>
    </row>
    <row r="842">
      <c r="D842" s="90"/>
    </row>
    <row r="843">
      <c r="D843" s="90"/>
    </row>
    <row r="844">
      <c r="D844" s="90"/>
    </row>
    <row r="845">
      <c r="D845" s="90"/>
    </row>
    <row r="846">
      <c r="D846" s="90"/>
    </row>
    <row r="847">
      <c r="D847" s="90"/>
    </row>
    <row r="848">
      <c r="D848" s="90"/>
    </row>
    <row r="849">
      <c r="D849" s="90"/>
    </row>
    <row r="850">
      <c r="D850" s="90"/>
    </row>
    <row r="851">
      <c r="D851" s="90"/>
    </row>
    <row r="852">
      <c r="D852" s="90"/>
    </row>
    <row r="853">
      <c r="D853" s="90"/>
    </row>
    <row r="854">
      <c r="D854" s="90"/>
    </row>
    <row r="855">
      <c r="D855" s="90"/>
    </row>
    <row r="856">
      <c r="D856" s="90"/>
    </row>
    <row r="857">
      <c r="D857" s="90"/>
    </row>
    <row r="858">
      <c r="D858" s="90"/>
    </row>
    <row r="859">
      <c r="D859" s="90"/>
    </row>
    <row r="860">
      <c r="D860" s="90"/>
    </row>
    <row r="861">
      <c r="D861" s="90"/>
    </row>
    <row r="862">
      <c r="D862" s="90"/>
    </row>
    <row r="863">
      <c r="D863" s="90"/>
    </row>
    <row r="864">
      <c r="D864" s="90"/>
    </row>
    <row r="865">
      <c r="D865" s="90"/>
    </row>
    <row r="866">
      <c r="D866" s="90"/>
    </row>
    <row r="867">
      <c r="D867" s="90"/>
    </row>
    <row r="868">
      <c r="D868" s="90"/>
    </row>
    <row r="869">
      <c r="D869" s="90"/>
    </row>
    <row r="870">
      <c r="D870" s="90"/>
    </row>
    <row r="871">
      <c r="D871" s="90"/>
    </row>
    <row r="872">
      <c r="D872" s="90"/>
    </row>
    <row r="873">
      <c r="D873" s="90"/>
    </row>
    <row r="874">
      <c r="D874" s="90"/>
    </row>
    <row r="875">
      <c r="D875" s="90"/>
    </row>
    <row r="876">
      <c r="D876" s="90"/>
    </row>
    <row r="877">
      <c r="D877" s="90"/>
    </row>
    <row r="878">
      <c r="D878" s="90"/>
    </row>
    <row r="879">
      <c r="D879" s="90"/>
    </row>
    <row r="880">
      <c r="D880" s="90"/>
    </row>
    <row r="881">
      <c r="D881" s="90"/>
    </row>
    <row r="882">
      <c r="D882" s="90"/>
    </row>
    <row r="883">
      <c r="D883" s="90"/>
    </row>
    <row r="884">
      <c r="D884" s="90"/>
    </row>
    <row r="885">
      <c r="D885" s="90"/>
    </row>
    <row r="886">
      <c r="D886" s="90"/>
    </row>
    <row r="887">
      <c r="D887" s="90"/>
    </row>
    <row r="888">
      <c r="D888" s="90"/>
    </row>
    <row r="889">
      <c r="D889" s="90"/>
    </row>
    <row r="890">
      <c r="D890" s="90"/>
    </row>
    <row r="891">
      <c r="D891" s="90"/>
    </row>
    <row r="892">
      <c r="D892" s="90"/>
    </row>
    <row r="893">
      <c r="D893" s="90"/>
    </row>
    <row r="894">
      <c r="D894" s="90"/>
    </row>
    <row r="895">
      <c r="D895" s="90"/>
    </row>
    <row r="896">
      <c r="D896" s="90"/>
    </row>
    <row r="897">
      <c r="D897" s="90"/>
    </row>
    <row r="898">
      <c r="D898" s="90"/>
    </row>
    <row r="899">
      <c r="D899" s="90"/>
    </row>
    <row r="900">
      <c r="D900" s="90"/>
    </row>
    <row r="901">
      <c r="D901" s="90"/>
    </row>
    <row r="902">
      <c r="D902" s="90"/>
    </row>
    <row r="903">
      <c r="D903" s="90"/>
    </row>
    <row r="904">
      <c r="D904" s="90"/>
    </row>
    <row r="905">
      <c r="D905" s="90"/>
    </row>
    <row r="906">
      <c r="D906" s="90"/>
    </row>
    <row r="907">
      <c r="D907" s="90"/>
    </row>
    <row r="908">
      <c r="D908" s="90"/>
    </row>
    <row r="909">
      <c r="D909" s="90"/>
    </row>
    <row r="910">
      <c r="D910" s="90"/>
    </row>
    <row r="911">
      <c r="D911" s="90"/>
    </row>
    <row r="912">
      <c r="D912" s="90"/>
    </row>
    <row r="913">
      <c r="D913" s="90"/>
    </row>
    <row r="914">
      <c r="D914" s="90"/>
    </row>
    <row r="915">
      <c r="D915" s="90"/>
    </row>
    <row r="916">
      <c r="D916" s="90"/>
    </row>
    <row r="917">
      <c r="D917" s="90"/>
    </row>
    <row r="918">
      <c r="D918" s="90"/>
    </row>
    <row r="919">
      <c r="D919" s="90"/>
    </row>
    <row r="920">
      <c r="D920" s="90"/>
    </row>
    <row r="921">
      <c r="D921" s="90"/>
    </row>
    <row r="922">
      <c r="D922" s="90"/>
    </row>
    <row r="923">
      <c r="D923" s="90"/>
    </row>
    <row r="924">
      <c r="D924" s="90"/>
    </row>
    <row r="925">
      <c r="D925" s="90"/>
    </row>
    <row r="926">
      <c r="D926" s="90"/>
    </row>
    <row r="927">
      <c r="D927" s="90"/>
    </row>
    <row r="928">
      <c r="D928" s="90"/>
    </row>
    <row r="929">
      <c r="D929" s="90"/>
    </row>
    <row r="930">
      <c r="D930" s="90"/>
    </row>
    <row r="931">
      <c r="D931" s="90"/>
    </row>
    <row r="932">
      <c r="D932" s="90"/>
    </row>
    <row r="933">
      <c r="D933" s="90"/>
    </row>
    <row r="934">
      <c r="D934" s="90"/>
    </row>
    <row r="935">
      <c r="D935" s="90"/>
    </row>
    <row r="936">
      <c r="D936" s="90"/>
    </row>
    <row r="937">
      <c r="D937" s="90"/>
    </row>
    <row r="938">
      <c r="D938" s="90"/>
    </row>
    <row r="939">
      <c r="D939" s="90"/>
    </row>
    <row r="940">
      <c r="D940" s="90"/>
    </row>
    <row r="941">
      <c r="D941" s="90"/>
    </row>
    <row r="942">
      <c r="D942" s="90"/>
    </row>
    <row r="943">
      <c r="D943" s="90"/>
    </row>
    <row r="944">
      <c r="D944" s="90"/>
    </row>
    <row r="945">
      <c r="D945" s="90"/>
    </row>
    <row r="946">
      <c r="D946" s="90"/>
    </row>
    <row r="947">
      <c r="D947" s="90"/>
    </row>
    <row r="948">
      <c r="D948" s="90"/>
    </row>
    <row r="949">
      <c r="D949" s="90"/>
    </row>
    <row r="950">
      <c r="D950" s="90"/>
    </row>
    <row r="951">
      <c r="D951" s="90"/>
    </row>
    <row r="952">
      <c r="D952" s="90"/>
    </row>
    <row r="953">
      <c r="D953" s="90"/>
    </row>
    <row r="954">
      <c r="D954" s="90"/>
    </row>
    <row r="955">
      <c r="D955" s="90"/>
    </row>
    <row r="956">
      <c r="D956" s="90"/>
    </row>
    <row r="957">
      <c r="D957" s="90"/>
    </row>
    <row r="958">
      <c r="D958" s="90"/>
    </row>
    <row r="959">
      <c r="D959" s="90"/>
    </row>
    <row r="960">
      <c r="D960" s="90"/>
    </row>
    <row r="961">
      <c r="D961" s="90"/>
    </row>
    <row r="962">
      <c r="D962" s="90"/>
    </row>
    <row r="963">
      <c r="D963" s="90"/>
    </row>
    <row r="964">
      <c r="D964" s="90"/>
    </row>
    <row r="965">
      <c r="D965" s="90"/>
    </row>
    <row r="966">
      <c r="D966" s="90"/>
    </row>
    <row r="967">
      <c r="D967" s="90"/>
    </row>
    <row r="968">
      <c r="D968" s="90"/>
    </row>
    <row r="969">
      <c r="D969" s="90"/>
    </row>
    <row r="970">
      <c r="D970" s="90"/>
    </row>
    <row r="971">
      <c r="D971" s="90"/>
    </row>
    <row r="972">
      <c r="D972" s="90"/>
    </row>
    <row r="973">
      <c r="D973" s="90"/>
    </row>
    <row r="974">
      <c r="D974" s="90"/>
    </row>
    <row r="975">
      <c r="D975" s="90"/>
    </row>
    <row r="976">
      <c r="D976" s="90"/>
    </row>
    <row r="977">
      <c r="D977" s="90"/>
    </row>
    <row r="978">
      <c r="D978" s="90"/>
    </row>
    <row r="979">
      <c r="D979" s="90"/>
    </row>
    <row r="980">
      <c r="D980" s="90"/>
    </row>
    <row r="981">
      <c r="D981" s="90"/>
    </row>
    <row r="982">
      <c r="D982" s="90"/>
    </row>
    <row r="983">
      <c r="D983" s="90"/>
    </row>
    <row r="984">
      <c r="D984" s="90"/>
    </row>
    <row r="985">
      <c r="D985" s="90"/>
    </row>
    <row r="986">
      <c r="D986" s="90"/>
    </row>
    <row r="987">
      <c r="D987" s="90"/>
    </row>
    <row r="988">
      <c r="D988" s="90"/>
    </row>
    <row r="989">
      <c r="D989" s="90"/>
    </row>
    <row r="990">
      <c r="D990" s="90"/>
    </row>
    <row r="991">
      <c r="D991" s="90"/>
    </row>
    <row r="992">
      <c r="D992" s="90"/>
    </row>
    <row r="993">
      <c r="D993" s="90"/>
    </row>
    <row r="994">
      <c r="D994" s="90"/>
    </row>
    <row r="995">
      <c r="D995" s="90"/>
    </row>
    <row r="996">
      <c r="D996" s="90"/>
    </row>
    <row r="997">
      <c r="D997" s="90"/>
    </row>
    <row r="998">
      <c r="D998" s="90"/>
    </row>
    <row r="999">
      <c r="D999" s="90"/>
    </row>
    <row r="1000">
      <c r="D1000" s="90"/>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1361</v>
      </c>
    </row>
    <row r="2">
      <c r="A2" s="3" t="s">
        <v>361</v>
      </c>
      <c r="B2" s="1" t="s">
        <v>8</v>
      </c>
    </row>
    <row r="3">
      <c r="A3" s="3" t="s">
        <v>1362</v>
      </c>
    </row>
    <row r="4">
      <c r="A4" s="3" t="s">
        <v>1363</v>
      </c>
    </row>
    <row r="5">
      <c r="A5" s="3" t="s">
        <v>1365</v>
      </c>
    </row>
    <row r="6">
      <c r="A6" s="3" t="s">
        <v>1366</v>
      </c>
    </row>
    <row r="7">
      <c r="A7" s="3" t="s">
        <v>1367</v>
      </c>
    </row>
    <row r="8">
      <c r="A8" s="3" t="s">
        <v>1369</v>
      </c>
      <c r="B8" s="1" t="s">
        <v>8</v>
      </c>
    </row>
    <row r="9">
      <c r="A9" s="3" t="s">
        <v>1371</v>
      </c>
    </row>
    <row r="10">
      <c r="A10" s="1" t="s">
        <v>1373</v>
      </c>
    </row>
    <row r="11">
      <c r="A11" s="1" t="s">
        <v>1374</v>
      </c>
    </row>
    <row r="12">
      <c r="A12" s="1" t="s">
        <v>1376</v>
      </c>
    </row>
    <row r="13">
      <c r="A13" s="1" t="s">
        <v>1378</v>
      </c>
      <c r="B13" s="1" t="s">
        <v>8</v>
      </c>
    </row>
    <row r="14">
      <c r="A14" s="1" t="s">
        <v>1380</v>
      </c>
    </row>
    <row r="15">
      <c r="A15" s="1" t="s">
        <v>1383</v>
      </c>
      <c r="B15" s="1" t="s">
        <v>8</v>
      </c>
    </row>
    <row r="16">
      <c r="A16" s="1" t="s">
        <v>1385</v>
      </c>
    </row>
    <row r="17">
      <c r="A17" s="1" t="s">
        <v>1387</v>
      </c>
      <c r="B17" s="1" t="s">
        <v>8</v>
      </c>
    </row>
    <row r="18">
      <c r="A18" s="1" t="s">
        <v>1389</v>
      </c>
    </row>
    <row r="19">
      <c r="A19" s="1" t="s">
        <v>1390</v>
      </c>
    </row>
    <row r="20">
      <c r="A20" s="1" t="s">
        <v>1391</v>
      </c>
    </row>
    <row r="21">
      <c r="A21" s="1" t="s">
        <v>1393</v>
      </c>
    </row>
    <row r="22">
      <c r="A22" s="1" t="s">
        <v>1395</v>
      </c>
      <c r="B22" s="1" t="s">
        <v>8</v>
      </c>
    </row>
    <row r="23">
      <c r="A23" s="1" t="s">
        <v>1397</v>
      </c>
    </row>
    <row r="24">
      <c r="A24" s="1" t="s">
        <v>1398</v>
      </c>
    </row>
    <row r="25">
      <c r="A25" s="1" t="s">
        <v>1400</v>
      </c>
    </row>
    <row r="26">
      <c r="A26" s="1" t="s">
        <v>1402</v>
      </c>
    </row>
    <row r="27">
      <c r="A27" s="1" t="s">
        <v>1403</v>
      </c>
    </row>
    <row r="28">
      <c r="A28" s="1" t="s">
        <v>1404</v>
      </c>
      <c r="B28" s="1" t="s">
        <v>8</v>
      </c>
    </row>
    <row r="29">
      <c r="A29" s="1" t="s">
        <v>1405</v>
      </c>
    </row>
    <row r="30">
      <c r="A30" s="1" t="s">
        <v>1406</v>
      </c>
    </row>
    <row r="31">
      <c r="A31" s="1" t="s">
        <v>1407</v>
      </c>
    </row>
    <row r="32">
      <c r="A32" s="1" t="s">
        <v>1409</v>
      </c>
    </row>
    <row r="33">
      <c r="A33" s="1" t="s">
        <v>634</v>
      </c>
      <c r="B33" s="1" t="s">
        <v>8</v>
      </c>
    </row>
    <row r="34">
      <c r="A34" s="1" t="s">
        <v>1411</v>
      </c>
      <c r="B34" s="1" t="s">
        <v>8</v>
      </c>
    </row>
    <row r="35">
      <c r="A35" s="1" t="s">
        <v>1412</v>
      </c>
    </row>
    <row r="36">
      <c r="A36" s="1" t="s">
        <v>1413</v>
      </c>
    </row>
    <row r="37">
      <c r="A37" s="1" t="s">
        <v>1414</v>
      </c>
    </row>
    <row r="38">
      <c r="A38" s="1" t="s">
        <v>1416</v>
      </c>
      <c r="B38" s="1" t="s">
        <v>8</v>
      </c>
    </row>
    <row r="39">
      <c r="A39" s="1" t="s">
        <v>1418</v>
      </c>
    </row>
    <row r="40">
      <c r="A40" s="1" t="s">
        <v>1419</v>
      </c>
    </row>
    <row r="41">
      <c r="A41" s="1" t="s">
        <v>1421</v>
      </c>
    </row>
    <row r="42">
      <c r="A42" s="1" t="s">
        <v>1423</v>
      </c>
      <c r="B42" s="1" t="s">
        <v>8</v>
      </c>
    </row>
    <row r="43">
      <c r="A43" s="1" t="s">
        <v>1425</v>
      </c>
      <c r="B43" s="1" t="s">
        <v>8</v>
      </c>
    </row>
    <row r="44">
      <c r="A44" s="1" t="s">
        <v>1427</v>
      </c>
      <c r="B44" s="1" t="s">
        <v>8</v>
      </c>
    </row>
    <row r="45">
      <c r="A45" s="1" t="s">
        <v>1289</v>
      </c>
    </row>
    <row r="46">
      <c r="A46" s="1" t="s">
        <v>1430</v>
      </c>
    </row>
    <row r="47">
      <c r="A47" s="1" t="s">
        <v>1432</v>
      </c>
    </row>
    <row r="48">
      <c r="A48" s="1" t="s">
        <v>165</v>
      </c>
    </row>
    <row r="49">
      <c r="A49" s="1" t="s">
        <v>1435</v>
      </c>
      <c r="B49" s="1"/>
    </row>
    <row r="50">
      <c r="A50" s="1" t="s">
        <v>1436</v>
      </c>
      <c r="B50" s="1" t="s">
        <v>8</v>
      </c>
    </row>
    <row r="51">
      <c r="A51" s="3" t="s">
        <v>224</v>
      </c>
    </row>
    <row r="52">
      <c r="A52" s="1" t="s">
        <v>1438</v>
      </c>
    </row>
    <row r="53">
      <c r="A53" s="1" t="s">
        <v>1440</v>
      </c>
    </row>
    <row r="54">
      <c r="A54" s="1" t="s">
        <v>1441</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s>
  <sheetData>
    <row r="1">
      <c r="A1" s="3" t="s">
        <v>227</v>
      </c>
    </row>
    <row r="2">
      <c r="A2" s="3" t="s">
        <v>1445</v>
      </c>
    </row>
    <row r="3">
      <c r="A3" s="3" t="s">
        <v>1446</v>
      </c>
    </row>
    <row r="4">
      <c r="A4" s="3" t="s">
        <v>1447</v>
      </c>
    </row>
    <row r="5">
      <c r="A5" s="3" t="s">
        <v>1448</v>
      </c>
    </row>
    <row r="6">
      <c r="A6" s="3" t="s">
        <v>1449</v>
      </c>
    </row>
    <row r="7">
      <c r="A7" s="3" t="s">
        <v>1450</v>
      </c>
    </row>
    <row r="8">
      <c r="A8" s="3" t="s">
        <v>1451</v>
      </c>
    </row>
    <row r="9">
      <c r="A9" s="3" t="s">
        <v>1452</v>
      </c>
    </row>
    <row r="10">
      <c r="A10" s="3" t="s">
        <v>1453</v>
      </c>
    </row>
    <row r="11">
      <c r="A11" s="3" t="s">
        <v>1454</v>
      </c>
    </row>
    <row r="12">
      <c r="A12" s="3" t="s">
        <v>285</v>
      </c>
    </row>
    <row r="13">
      <c r="A13" s="3" t="s">
        <v>1455</v>
      </c>
    </row>
    <row r="14">
      <c r="A14" s="3" t="s">
        <v>1456</v>
      </c>
    </row>
    <row r="15">
      <c r="A15" s="3" t="s">
        <v>580</v>
      </c>
    </row>
    <row r="16">
      <c r="A16" s="3" t="s">
        <v>1457</v>
      </c>
    </row>
    <row r="17">
      <c r="A17" s="3" t="s">
        <v>1458</v>
      </c>
    </row>
    <row r="18">
      <c r="A18" s="3" t="s">
        <v>1459</v>
      </c>
    </row>
    <row r="19">
      <c r="A19" s="3" t="s">
        <v>1460</v>
      </c>
    </row>
    <row r="20">
      <c r="A20" s="3" t="s">
        <v>1461</v>
      </c>
    </row>
    <row r="21">
      <c r="A21" s="3" t="s">
        <v>1462</v>
      </c>
    </row>
    <row r="22">
      <c r="A22" s="3" t="s">
        <v>1107</v>
      </c>
    </row>
    <row r="23">
      <c r="A23" s="6" t="s">
        <v>1463</v>
      </c>
    </row>
    <row r="24">
      <c r="A24" s="3" t="s">
        <v>1464</v>
      </c>
    </row>
    <row r="25">
      <c r="A25" s="3" t="s">
        <v>1465</v>
      </c>
    </row>
    <row r="26">
      <c r="A26" s="3" t="s">
        <v>1466</v>
      </c>
    </row>
    <row r="27">
      <c r="A27" s="3" t="s">
        <v>1467</v>
      </c>
    </row>
    <row r="28">
      <c r="A28" s="3" t="s">
        <v>1468</v>
      </c>
    </row>
    <row r="29">
      <c r="A29" s="3" t="s">
        <v>1469</v>
      </c>
    </row>
    <row r="30">
      <c r="A30" s="3" t="s">
        <v>1470</v>
      </c>
    </row>
    <row r="31">
      <c r="A31" s="3" t="s">
        <v>1471</v>
      </c>
    </row>
    <row r="32">
      <c r="A32" s="3" t="s">
        <v>1472</v>
      </c>
    </row>
    <row r="33">
      <c r="A33" s="3" t="s">
        <v>1473</v>
      </c>
    </row>
    <row r="34">
      <c r="A34" s="3" t="s">
        <v>1474</v>
      </c>
    </row>
    <row r="35">
      <c r="A35" s="3" t="s">
        <v>1475</v>
      </c>
    </row>
    <row r="36">
      <c r="A36" s="3" t="s">
        <v>1476</v>
      </c>
    </row>
    <row r="37">
      <c r="A37" s="3" t="s">
        <v>1477</v>
      </c>
    </row>
    <row r="38">
      <c r="A38" s="3" t="s">
        <v>1478</v>
      </c>
    </row>
    <row r="39">
      <c r="A39" s="3" t="s">
        <v>1479</v>
      </c>
    </row>
    <row r="40">
      <c r="A40" s="3" t="s">
        <v>1480</v>
      </c>
    </row>
    <row r="41">
      <c r="A41" s="3" t="s">
        <v>1198</v>
      </c>
    </row>
    <row r="42">
      <c r="A42" s="3" t="s">
        <v>894</v>
      </c>
    </row>
    <row r="43">
      <c r="A43" s="3" t="s">
        <v>1481</v>
      </c>
    </row>
    <row r="44">
      <c r="A44" s="3" t="s">
        <v>1482</v>
      </c>
    </row>
    <row r="45">
      <c r="A45" s="3" t="s">
        <v>1483</v>
      </c>
    </row>
    <row r="46">
      <c r="A46" s="3" t="s">
        <v>1484</v>
      </c>
    </row>
    <row r="47">
      <c r="A47" s="3" t="s">
        <v>1485</v>
      </c>
    </row>
    <row r="48">
      <c r="A48" s="3" t="s">
        <v>1063</v>
      </c>
    </row>
    <row r="49">
      <c r="A49" s="3" t="s">
        <v>1486</v>
      </c>
    </row>
    <row r="50">
      <c r="A50" s="3" t="s">
        <v>1487</v>
      </c>
    </row>
    <row r="51">
      <c r="A51" s="3" t="s">
        <v>732</v>
      </c>
    </row>
    <row r="52">
      <c r="A52" s="3" t="s">
        <v>1488</v>
      </c>
    </row>
    <row r="53">
      <c r="A53" s="3" t="s">
        <v>1489</v>
      </c>
    </row>
    <row r="54">
      <c r="A54" s="3" t="s">
        <v>1490</v>
      </c>
    </row>
    <row r="55">
      <c r="A55" s="3" t="s">
        <v>1491</v>
      </c>
    </row>
    <row r="56">
      <c r="A56" s="3" t="s">
        <v>554</v>
      </c>
    </row>
    <row r="57">
      <c r="A57" s="3" t="s">
        <v>1102</v>
      </c>
    </row>
    <row r="58">
      <c r="A58" s="3" t="s">
        <v>1492</v>
      </c>
    </row>
    <row r="59">
      <c r="A59" s="3" t="s">
        <v>1493</v>
      </c>
    </row>
    <row r="60">
      <c r="A60" s="3" t="s">
        <v>1494</v>
      </c>
    </row>
    <row r="61">
      <c r="A61" s="3" t="s">
        <v>1495</v>
      </c>
    </row>
    <row r="62">
      <c r="A62" s="3" t="s">
        <v>1496</v>
      </c>
    </row>
    <row r="63">
      <c r="A63" s="3" t="s">
        <v>1497</v>
      </c>
    </row>
    <row r="64">
      <c r="A64" s="3" t="s">
        <v>1498</v>
      </c>
    </row>
    <row r="65">
      <c r="A65" s="3" t="s">
        <v>1406</v>
      </c>
    </row>
    <row r="66">
      <c r="A66" s="3" t="s">
        <v>1071</v>
      </c>
    </row>
    <row r="67">
      <c r="A67" s="3" t="s">
        <v>375</v>
      </c>
    </row>
    <row r="68">
      <c r="A68" s="3" t="s">
        <v>1499</v>
      </c>
    </row>
    <row r="69">
      <c r="A69" s="3" t="s">
        <v>214</v>
      </c>
    </row>
    <row r="70">
      <c r="A70" s="3" t="s">
        <v>145</v>
      </c>
    </row>
    <row r="71">
      <c r="A71" s="3" t="s">
        <v>73</v>
      </c>
    </row>
    <row r="72">
      <c r="A72" s="3" t="s">
        <v>1500</v>
      </c>
    </row>
    <row r="73">
      <c r="A73" s="3" t="s">
        <v>1501</v>
      </c>
    </row>
    <row r="74">
      <c r="A74" s="3" t="s">
        <v>212</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s>
  <sheetData>
    <row r="1">
      <c r="A1" s="3" t="s">
        <v>1502</v>
      </c>
    </row>
    <row r="2">
      <c r="A2" s="3" t="s">
        <v>1503</v>
      </c>
    </row>
    <row r="3">
      <c r="A3" s="3" t="s">
        <v>1504</v>
      </c>
    </row>
    <row r="4">
      <c r="A4" s="3" t="s">
        <v>1505</v>
      </c>
    </row>
    <row r="5">
      <c r="A5" s="3" t="s">
        <v>1506</v>
      </c>
    </row>
    <row r="6">
      <c r="A6" s="3" t="s">
        <v>1507</v>
      </c>
    </row>
    <row r="7">
      <c r="A7" s="3" t="s">
        <v>1508</v>
      </c>
    </row>
    <row r="8">
      <c r="A8" s="3" t="s">
        <v>1509</v>
      </c>
    </row>
    <row r="9">
      <c r="A9" s="3" t="s">
        <v>1510</v>
      </c>
    </row>
    <row r="10">
      <c r="A10" s="3" t="s">
        <v>1511</v>
      </c>
    </row>
    <row r="11">
      <c r="A11" s="3" t="s">
        <v>1512</v>
      </c>
    </row>
    <row r="12">
      <c r="A12" s="3" t="s">
        <v>1513</v>
      </c>
    </row>
    <row r="13">
      <c r="A13" s="3" t="s">
        <v>1514</v>
      </c>
    </row>
    <row r="14">
      <c r="A14" s="3" t="s">
        <v>1515</v>
      </c>
    </row>
    <row r="15">
      <c r="A15" s="3" t="s">
        <v>1223</v>
      </c>
    </row>
    <row r="16">
      <c r="A16" s="3" t="s">
        <v>1516</v>
      </c>
    </row>
    <row r="17">
      <c r="A17" s="3" t="s">
        <v>1517</v>
      </c>
    </row>
    <row r="18">
      <c r="A18" s="3" t="s">
        <v>1518</v>
      </c>
    </row>
    <row r="19">
      <c r="A19" s="3" t="s">
        <v>1519</v>
      </c>
    </row>
    <row r="20">
      <c r="A20" s="3" t="s">
        <v>1520</v>
      </c>
    </row>
    <row r="21">
      <c r="A21" s="3" t="s">
        <v>1521</v>
      </c>
    </row>
    <row r="22">
      <c r="A22" s="3" t="s">
        <v>1522</v>
      </c>
    </row>
    <row r="23">
      <c r="A23" s="3" t="s">
        <v>1523</v>
      </c>
    </row>
    <row r="24">
      <c r="A24" s="3" t="s">
        <v>1524</v>
      </c>
    </row>
    <row r="25">
      <c r="A25" s="3" t="s">
        <v>1525</v>
      </c>
    </row>
    <row r="26">
      <c r="A26" s="3" t="s">
        <v>1526</v>
      </c>
    </row>
    <row r="27">
      <c r="A27" s="3" t="s">
        <v>354</v>
      </c>
    </row>
    <row r="28">
      <c r="A28" s="3" t="s">
        <v>1527</v>
      </c>
    </row>
    <row r="29">
      <c r="A29" s="3" t="s">
        <v>1528</v>
      </c>
    </row>
    <row r="30">
      <c r="A30" s="3" t="s">
        <v>1529</v>
      </c>
    </row>
    <row r="31">
      <c r="A31" s="3" t="s">
        <v>1530</v>
      </c>
    </row>
    <row r="32">
      <c r="A32" s="3" t="s">
        <v>1531</v>
      </c>
    </row>
    <row r="33">
      <c r="A33" s="3" t="s">
        <v>1532</v>
      </c>
    </row>
    <row r="34">
      <c r="A34" s="3" t="s">
        <v>1533</v>
      </c>
    </row>
    <row r="35">
      <c r="A35" s="3" t="s">
        <v>1534</v>
      </c>
    </row>
    <row r="36">
      <c r="A36" s="3" t="s">
        <v>1535</v>
      </c>
    </row>
    <row r="37">
      <c r="A37" s="3" t="s">
        <v>1536</v>
      </c>
    </row>
    <row r="38">
      <c r="A38" s="3" t="s">
        <v>1528</v>
      </c>
    </row>
    <row r="39">
      <c r="A39" s="3" t="s">
        <v>1537</v>
      </c>
    </row>
    <row r="40">
      <c r="A40" s="3" t="s">
        <v>1538</v>
      </c>
    </row>
    <row r="41">
      <c r="A41" s="3" t="s">
        <v>1539</v>
      </c>
    </row>
    <row r="42">
      <c r="A42" s="3" t="s">
        <v>1540</v>
      </c>
    </row>
    <row r="43">
      <c r="A43" s="3" t="s">
        <v>1541</v>
      </c>
    </row>
    <row r="44">
      <c r="A44" s="3" t="s">
        <v>1542</v>
      </c>
    </row>
    <row r="45">
      <c r="A45" s="3" t="s">
        <v>425</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4" max="4" width="24.38"/>
  </cols>
  <sheetData>
    <row r="1">
      <c r="A1" s="11" t="s">
        <v>1543</v>
      </c>
      <c r="B1" s="3" t="s">
        <v>8</v>
      </c>
      <c r="C1" s="3" t="s">
        <v>2</v>
      </c>
      <c r="D1" s="3" t="s">
        <v>1544</v>
      </c>
    </row>
    <row r="2">
      <c r="A2" s="11" t="s">
        <v>1545</v>
      </c>
      <c r="C2" s="3" t="s">
        <v>1546</v>
      </c>
      <c r="D2" s="3" t="s">
        <v>1547</v>
      </c>
    </row>
    <row r="3">
      <c r="A3" s="11" t="s">
        <v>1418</v>
      </c>
      <c r="D3" s="3" t="s">
        <v>1548</v>
      </c>
    </row>
    <row r="4">
      <c r="A4" s="11" t="s">
        <v>1549</v>
      </c>
      <c r="B4" s="3" t="s">
        <v>8</v>
      </c>
      <c r="D4" s="3" t="s">
        <v>1550</v>
      </c>
    </row>
    <row r="5">
      <c r="A5" s="11" t="s">
        <v>1551</v>
      </c>
    </row>
    <row r="6">
      <c r="A6" s="11" t="s">
        <v>1552</v>
      </c>
      <c r="B6" s="3" t="s">
        <v>8</v>
      </c>
    </row>
    <row r="7">
      <c r="A7" s="11" t="s">
        <v>1083</v>
      </c>
    </row>
    <row r="8">
      <c r="A8" s="11" t="s">
        <v>179</v>
      </c>
    </row>
    <row r="9">
      <c r="A9" s="11" t="s">
        <v>1553</v>
      </c>
    </row>
    <row r="10">
      <c r="A10" s="11" t="s">
        <v>1554</v>
      </c>
    </row>
    <row r="11">
      <c r="A11" s="11" t="s">
        <v>1555</v>
      </c>
      <c r="B11" s="3" t="s">
        <v>8</v>
      </c>
    </row>
    <row r="12">
      <c r="A12" s="11" t="s">
        <v>1556</v>
      </c>
    </row>
    <row r="13">
      <c r="A13" s="11" t="s">
        <v>1557</v>
      </c>
    </row>
    <row r="14">
      <c r="A14" s="11" t="s">
        <v>1558</v>
      </c>
    </row>
    <row r="15">
      <c r="A15" s="11" t="s">
        <v>1559</v>
      </c>
    </row>
    <row r="16">
      <c r="A16" s="11" t="s">
        <v>1560</v>
      </c>
    </row>
    <row r="17">
      <c r="A17" s="11" t="s">
        <v>1561</v>
      </c>
      <c r="B17" s="3" t="s">
        <v>8</v>
      </c>
    </row>
    <row r="18">
      <c r="A18" s="11" t="s">
        <v>1562</v>
      </c>
    </row>
    <row r="19">
      <c r="A19" s="11" t="s">
        <v>462</v>
      </c>
    </row>
    <row r="20">
      <c r="A20" s="11" t="s">
        <v>1563</v>
      </c>
      <c r="B20" s="3" t="s">
        <v>8</v>
      </c>
    </row>
    <row r="21">
      <c r="A21" s="11" t="s">
        <v>1564</v>
      </c>
      <c r="B21" s="3" t="s">
        <v>8</v>
      </c>
    </row>
    <row r="22">
      <c r="A22" s="11" t="s">
        <v>526</v>
      </c>
    </row>
    <row r="23">
      <c r="A23" s="11" t="s">
        <v>1565</v>
      </c>
    </row>
    <row r="24">
      <c r="A24" s="11" t="s">
        <v>1566</v>
      </c>
    </row>
    <row r="25">
      <c r="A25" s="11" t="s">
        <v>1567</v>
      </c>
      <c r="B25" s="3" t="s">
        <v>8</v>
      </c>
    </row>
    <row r="26">
      <c r="A26" s="11" t="s">
        <v>1568</v>
      </c>
    </row>
    <row r="27">
      <c r="A27" s="11" t="s">
        <v>480</v>
      </c>
    </row>
    <row r="28">
      <c r="A28" s="11" t="s">
        <v>1569</v>
      </c>
      <c r="B28" s="3" t="s">
        <v>8</v>
      </c>
    </row>
    <row r="29">
      <c r="A29" s="11" t="s">
        <v>1085</v>
      </c>
    </row>
    <row r="30">
      <c r="A30" s="11" t="s">
        <v>1570</v>
      </c>
    </row>
    <row r="31">
      <c r="A31" s="11" t="s">
        <v>1571</v>
      </c>
    </row>
    <row r="32">
      <c r="A32" s="11" t="s">
        <v>1572</v>
      </c>
      <c r="B32" s="3" t="s">
        <v>8</v>
      </c>
    </row>
    <row r="33">
      <c r="A33" s="11" t="s">
        <v>972</v>
      </c>
    </row>
    <row r="34">
      <c r="A34" s="11" t="s">
        <v>1573</v>
      </c>
      <c r="B34" s="3" t="s">
        <v>8</v>
      </c>
    </row>
    <row r="35">
      <c r="A35" s="11" t="s">
        <v>1574</v>
      </c>
      <c r="B35" s="3" t="s">
        <v>8</v>
      </c>
    </row>
    <row r="36">
      <c r="A36" s="11" t="s">
        <v>1575</v>
      </c>
    </row>
    <row r="37">
      <c r="A37" s="11" t="s">
        <v>1576</v>
      </c>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2" max="2" width="5.38"/>
    <col customWidth="1" min="3" max="3" width="33.0"/>
    <col customWidth="1" min="4" max="4" width="46.75"/>
  </cols>
  <sheetData>
    <row r="1">
      <c r="A1" s="3" t="s">
        <v>1577</v>
      </c>
      <c r="B1" s="3"/>
      <c r="C1" s="92" t="s">
        <v>1578</v>
      </c>
      <c r="D1" s="93" t="s">
        <v>1579</v>
      </c>
      <c r="H1" s="3" t="s">
        <v>2</v>
      </c>
    </row>
    <row r="2">
      <c r="A2" s="3" t="s">
        <v>1580</v>
      </c>
      <c r="B2" s="3"/>
      <c r="C2" s="94" t="s">
        <v>1581</v>
      </c>
      <c r="D2" s="44" t="s">
        <v>1582</v>
      </c>
      <c r="H2" s="3" t="s">
        <v>1583</v>
      </c>
    </row>
    <row r="3">
      <c r="A3" s="3" t="s">
        <v>1584</v>
      </c>
      <c r="B3" s="3"/>
      <c r="C3" s="94" t="s">
        <v>1585</v>
      </c>
      <c r="D3" s="44" t="s">
        <v>1586</v>
      </c>
      <c r="H3" s="3" t="s">
        <v>1587</v>
      </c>
    </row>
    <row r="4">
      <c r="A4" s="3" t="s">
        <v>1588</v>
      </c>
      <c r="B4" s="3"/>
      <c r="C4" s="94" t="s">
        <v>418</v>
      </c>
      <c r="D4" s="44" t="s">
        <v>1589</v>
      </c>
    </row>
    <row r="5">
      <c r="A5" s="3" t="s">
        <v>1590</v>
      </c>
      <c r="B5" s="3"/>
      <c r="C5" s="94" t="s">
        <v>1591</v>
      </c>
      <c r="D5" s="44" t="s">
        <v>1592</v>
      </c>
    </row>
    <row r="6">
      <c r="A6" s="3" t="s">
        <v>1593</v>
      </c>
      <c r="B6" s="3"/>
      <c r="C6" s="94" t="s">
        <v>1594</v>
      </c>
      <c r="D6" s="44" t="s">
        <v>1595</v>
      </c>
    </row>
    <row r="7">
      <c r="A7" s="3" t="s">
        <v>321</v>
      </c>
      <c r="C7" s="94" t="s">
        <v>762</v>
      </c>
      <c r="D7" s="44" t="s">
        <v>1596</v>
      </c>
    </row>
    <row r="8">
      <c r="A8" s="3" t="s">
        <v>391</v>
      </c>
      <c r="B8" s="1" t="s">
        <v>8</v>
      </c>
      <c r="C8" s="3" t="s">
        <v>1400</v>
      </c>
      <c r="D8" s="44" t="s">
        <v>1597</v>
      </c>
    </row>
    <row r="9">
      <c r="A9" s="3" t="s">
        <v>187</v>
      </c>
      <c r="B9" s="3"/>
      <c r="C9" s="94" t="s">
        <v>1598</v>
      </c>
      <c r="D9" s="44" t="s">
        <v>1599</v>
      </c>
    </row>
    <row r="10">
      <c r="A10" s="3" t="s">
        <v>1600</v>
      </c>
      <c r="B10" s="3"/>
      <c r="C10" s="94" t="s">
        <v>1601</v>
      </c>
      <c r="D10" s="44" t="s">
        <v>1602</v>
      </c>
    </row>
    <row r="11">
      <c r="A11" s="3" t="s">
        <v>1603</v>
      </c>
      <c r="B11" s="3"/>
      <c r="C11" s="94" t="s">
        <v>1604</v>
      </c>
      <c r="D11" s="44" t="s">
        <v>1605</v>
      </c>
    </row>
    <row r="12">
      <c r="A12" s="3" t="s">
        <v>12</v>
      </c>
      <c r="B12" s="3"/>
      <c r="C12" s="94" t="s">
        <v>466</v>
      </c>
      <c r="D12" s="44" t="s">
        <v>1606</v>
      </c>
    </row>
    <row r="13">
      <c r="A13" s="3" t="s">
        <v>179</v>
      </c>
      <c r="B13" s="3"/>
      <c r="C13" s="94" t="s">
        <v>1607</v>
      </c>
      <c r="D13" s="44" t="s">
        <v>1608</v>
      </c>
    </row>
    <row r="14">
      <c r="A14" s="3" t="s">
        <v>1609</v>
      </c>
      <c r="B14" s="3"/>
      <c r="C14" s="94" t="s">
        <v>308</v>
      </c>
      <c r="D14" s="44" t="s">
        <v>465</v>
      </c>
    </row>
    <row r="15">
      <c r="A15" s="3" t="s">
        <v>353</v>
      </c>
      <c r="B15" s="3"/>
      <c r="C15" s="94" t="s">
        <v>412</v>
      </c>
      <c r="D15" s="44" t="s">
        <v>1610</v>
      </c>
    </row>
    <row r="16">
      <c r="A16" s="3" t="s">
        <v>124</v>
      </c>
      <c r="B16" s="1" t="s">
        <v>8</v>
      </c>
      <c r="C16" s="3" t="s">
        <v>788</v>
      </c>
      <c r="D16" s="44" t="s">
        <v>1611</v>
      </c>
    </row>
    <row r="17">
      <c r="A17" s="3" t="s">
        <v>1612</v>
      </c>
      <c r="B17" s="1" t="s">
        <v>8</v>
      </c>
      <c r="C17" s="3" t="s">
        <v>1613</v>
      </c>
      <c r="D17" s="44" t="s">
        <v>1614</v>
      </c>
    </row>
    <row r="18">
      <c r="A18" s="3" t="s">
        <v>1615</v>
      </c>
      <c r="B18" s="1" t="s">
        <v>8</v>
      </c>
      <c r="C18" s="3" t="s">
        <v>236</v>
      </c>
      <c r="D18" s="44" t="s">
        <v>1616</v>
      </c>
    </row>
    <row r="19">
      <c r="A19" s="3" t="s">
        <v>46</v>
      </c>
      <c r="B19" s="3"/>
      <c r="C19" s="94" t="s">
        <v>1617</v>
      </c>
      <c r="D19" s="44" t="s">
        <v>1618</v>
      </c>
    </row>
    <row r="20">
      <c r="A20" s="3" t="s">
        <v>471</v>
      </c>
      <c r="B20" s="3"/>
      <c r="C20" s="94" t="s">
        <v>1619</v>
      </c>
      <c r="D20" s="44" t="s">
        <v>1620</v>
      </c>
      <c r="F20" s="95" t="s">
        <v>1621</v>
      </c>
    </row>
    <row r="21">
      <c r="A21" s="3" t="s">
        <v>1622</v>
      </c>
      <c r="B21" s="1" t="s">
        <v>8</v>
      </c>
      <c r="C21" s="3" t="s">
        <v>1623</v>
      </c>
      <c r="D21" s="44" t="s">
        <v>1624</v>
      </c>
    </row>
    <row r="22">
      <c r="A22" s="3" t="s">
        <v>1625</v>
      </c>
      <c r="B22" s="1" t="s">
        <v>8</v>
      </c>
      <c r="C22" s="3" t="s">
        <v>1626</v>
      </c>
      <c r="D22" s="44" t="s">
        <v>1627</v>
      </c>
    </row>
    <row r="23">
      <c r="A23" s="3" t="s">
        <v>1628</v>
      </c>
      <c r="B23" s="3"/>
      <c r="C23" s="94" t="s">
        <v>410</v>
      </c>
      <c r="D23" s="44" t="s">
        <v>1629</v>
      </c>
    </row>
    <row r="24">
      <c r="A24" s="3" t="s">
        <v>1494</v>
      </c>
      <c r="B24" s="3"/>
      <c r="C24" s="94" t="s">
        <v>626</v>
      </c>
      <c r="D24" s="44" t="s">
        <v>1630</v>
      </c>
    </row>
    <row r="25">
      <c r="A25" s="3" t="s">
        <v>1631</v>
      </c>
      <c r="B25" s="1" t="s">
        <v>8</v>
      </c>
      <c r="C25" s="3" t="s">
        <v>1632</v>
      </c>
      <c r="D25" s="44" t="s">
        <v>1633</v>
      </c>
    </row>
    <row r="26">
      <c r="A26" s="3" t="s">
        <v>1365</v>
      </c>
      <c r="B26" s="1" t="s">
        <v>8</v>
      </c>
      <c r="C26" s="3" t="s">
        <v>634</v>
      </c>
      <c r="D26" s="44" t="s">
        <v>1634</v>
      </c>
    </row>
    <row r="27">
      <c r="A27" s="3" t="s">
        <v>1635</v>
      </c>
      <c r="B27" s="3"/>
      <c r="C27" s="94" t="s">
        <v>701</v>
      </c>
      <c r="D27" s="44" t="s">
        <v>1636</v>
      </c>
    </row>
    <row r="28">
      <c r="A28" s="3" t="s">
        <v>1637</v>
      </c>
      <c r="B28" s="1" t="s">
        <v>8</v>
      </c>
      <c r="C28" s="3" t="s">
        <v>167</v>
      </c>
      <c r="D28" s="44" t="s">
        <v>1638</v>
      </c>
    </row>
    <row r="29">
      <c r="A29" s="3" t="s">
        <v>462</v>
      </c>
      <c r="B29" s="1" t="s">
        <v>8</v>
      </c>
      <c r="C29" s="3" t="s">
        <v>1639</v>
      </c>
      <c r="D29" s="44" t="s">
        <v>1640</v>
      </c>
    </row>
    <row r="30">
      <c r="A30" s="3" t="s">
        <v>253</v>
      </c>
      <c r="B30" s="3"/>
      <c r="C30" s="94" t="s">
        <v>1641</v>
      </c>
      <c r="D30" s="44" t="s">
        <v>1642</v>
      </c>
    </row>
    <row r="31">
      <c r="A31" s="3" t="s">
        <v>1182</v>
      </c>
      <c r="B31" s="1" t="s">
        <v>8</v>
      </c>
      <c r="C31" s="3" t="s">
        <v>240</v>
      </c>
      <c r="D31" s="44" t="s">
        <v>1643</v>
      </c>
    </row>
    <row r="32">
      <c r="A32" s="3" t="s">
        <v>1644</v>
      </c>
      <c r="B32" s="3"/>
      <c r="C32" s="94" t="s">
        <v>1645</v>
      </c>
      <c r="D32" s="44" t="s">
        <v>1646</v>
      </c>
    </row>
    <row r="33">
      <c r="A33" s="3" t="s">
        <v>1647</v>
      </c>
      <c r="B33" s="3"/>
      <c r="C33" s="94" t="s">
        <v>1648</v>
      </c>
      <c r="D33" s="44" t="s">
        <v>1649</v>
      </c>
    </row>
    <row r="34">
      <c r="A34" s="3" t="s">
        <v>1650</v>
      </c>
      <c r="B34" s="1" t="s">
        <v>8</v>
      </c>
      <c r="C34" s="3" t="s">
        <v>1651</v>
      </c>
      <c r="D34" s="44" t="s">
        <v>1652</v>
      </c>
    </row>
    <row r="35">
      <c r="A35" s="3" t="s">
        <v>508</v>
      </c>
      <c r="B35" s="1" t="s">
        <v>8</v>
      </c>
      <c r="C35" s="3" t="s">
        <v>1653</v>
      </c>
      <c r="D35" s="44" t="s">
        <v>1654</v>
      </c>
    </row>
    <row r="36">
      <c r="A36" s="3" t="s">
        <v>1655</v>
      </c>
      <c r="B36" s="3"/>
      <c r="C36" s="94" t="s">
        <v>1656</v>
      </c>
      <c r="D36" s="44" t="s">
        <v>1657</v>
      </c>
    </row>
    <row r="37">
      <c r="A37" s="3" t="s">
        <v>1439</v>
      </c>
      <c r="B37" s="3"/>
      <c r="C37" s="94" t="s">
        <v>345</v>
      </c>
      <c r="D37" s="44" t="s">
        <v>1658</v>
      </c>
    </row>
    <row r="38">
      <c r="A38" s="3" t="s">
        <v>1659</v>
      </c>
      <c r="B38" s="3"/>
      <c r="C38" s="96"/>
      <c r="D38" s="44" t="s">
        <v>1660</v>
      </c>
    </row>
    <row r="39">
      <c r="A39" s="3" t="s">
        <v>1661</v>
      </c>
      <c r="B39" s="3"/>
      <c r="C39" s="94" t="s">
        <v>1662</v>
      </c>
      <c r="D39" s="44" t="s">
        <v>1663</v>
      </c>
    </row>
    <row r="40">
      <c r="A40" s="3" t="s">
        <v>1664</v>
      </c>
      <c r="B40" s="3"/>
      <c r="C40" s="94" t="s">
        <v>1665</v>
      </c>
      <c r="D40" s="44" t="s">
        <v>1666</v>
      </c>
    </row>
    <row r="41">
      <c r="A41" s="3" t="s">
        <v>1667</v>
      </c>
      <c r="C41" s="94" t="s">
        <v>1668</v>
      </c>
      <c r="D41" s="44" t="s">
        <v>1669</v>
      </c>
    </row>
    <row r="42">
      <c r="A42" s="3" t="s">
        <v>1670</v>
      </c>
      <c r="B42" s="1" t="s">
        <v>8</v>
      </c>
      <c r="C42" s="3" t="s">
        <v>1671</v>
      </c>
      <c r="D42" s="44" t="s">
        <v>1672</v>
      </c>
    </row>
    <row r="43">
      <c r="A43" s="3" t="s">
        <v>1673</v>
      </c>
      <c r="B43" s="1" t="s">
        <v>8</v>
      </c>
      <c r="C43" s="3" t="s">
        <v>1674</v>
      </c>
      <c r="D43" s="44" t="s">
        <v>1675</v>
      </c>
    </row>
    <row r="44">
      <c r="A44" s="3" t="s">
        <v>1676</v>
      </c>
      <c r="B44" s="1" t="s">
        <v>8</v>
      </c>
      <c r="C44" s="3" t="s">
        <v>412</v>
      </c>
      <c r="D44" s="44" t="s">
        <v>1677</v>
      </c>
    </row>
    <row r="45">
      <c r="A45" s="3" t="s">
        <v>1678</v>
      </c>
      <c r="C45" s="94" t="s">
        <v>1679</v>
      </c>
      <c r="D45" s="44" t="s">
        <v>1680</v>
      </c>
    </row>
    <row r="46">
      <c r="A46" s="3" t="s">
        <v>1681</v>
      </c>
      <c r="C46" s="94" t="s">
        <v>1682</v>
      </c>
      <c r="D46" s="44" t="s">
        <v>1683</v>
      </c>
    </row>
    <row r="47">
      <c r="A47" s="3" t="s">
        <v>1684</v>
      </c>
      <c r="C47" s="94" t="s">
        <v>1685</v>
      </c>
      <c r="D47" s="44" t="s">
        <v>1686</v>
      </c>
    </row>
    <row r="48">
      <c r="A48" s="3" t="s">
        <v>1476</v>
      </c>
      <c r="C48" s="94" t="s">
        <v>1687</v>
      </c>
      <c r="D48" s="44" t="s">
        <v>1688</v>
      </c>
    </row>
    <row r="49">
      <c r="A49" s="3" t="s">
        <v>1689</v>
      </c>
      <c r="C49" s="94" t="s">
        <v>38</v>
      </c>
      <c r="D49" s="44" t="s">
        <v>1690</v>
      </c>
    </row>
    <row r="50">
      <c r="A50" s="3" t="s">
        <v>1691</v>
      </c>
      <c r="C50" s="94" t="s">
        <v>1692</v>
      </c>
      <c r="D50" s="44" t="s">
        <v>1693</v>
      </c>
    </row>
    <row r="51">
      <c r="A51" s="3" t="s">
        <v>1694</v>
      </c>
      <c r="C51" s="94" t="s">
        <v>1086</v>
      </c>
      <c r="D51" s="44" t="s">
        <v>1695</v>
      </c>
    </row>
    <row r="52">
      <c r="A52" s="3" t="s">
        <v>1681</v>
      </c>
      <c r="C52" s="94" t="s">
        <v>1696</v>
      </c>
      <c r="D52" s="44" t="s">
        <v>1697</v>
      </c>
    </row>
    <row r="53">
      <c r="A53" s="3">
        <v>300.0</v>
      </c>
      <c r="C53" s="94" t="s">
        <v>412</v>
      </c>
      <c r="D53" s="44" t="s">
        <v>1698</v>
      </c>
    </row>
    <row r="54">
      <c r="A54" s="3" t="s">
        <v>1077</v>
      </c>
      <c r="C54" s="94" t="s">
        <v>1699</v>
      </c>
      <c r="D54" s="97" t="s">
        <v>1700</v>
      </c>
    </row>
    <row r="55">
      <c r="A55" s="3" t="s">
        <v>1701</v>
      </c>
      <c r="C55" s="94" t="s">
        <v>1702</v>
      </c>
      <c r="D55" s="44" t="s">
        <v>1703</v>
      </c>
    </row>
    <row r="56">
      <c r="C56" s="96"/>
      <c r="D56" s="83"/>
    </row>
    <row r="57">
      <c r="C57" s="96"/>
      <c r="D57" s="83"/>
    </row>
    <row r="58">
      <c r="C58" s="96"/>
      <c r="D58" s="83"/>
    </row>
    <row r="59">
      <c r="C59" s="96"/>
      <c r="D59" s="83"/>
    </row>
    <row r="60">
      <c r="C60" s="96"/>
      <c r="D60" s="83"/>
    </row>
    <row r="61">
      <c r="C61" s="96"/>
      <c r="D61" s="83"/>
    </row>
    <row r="62">
      <c r="C62" s="96"/>
      <c r="D62" s="83"/>
    </row>
    <row r="63">
      <c r="C63" s="96"/>
      <c r="D63" s="83"/>
    </row>
    <row r="64">
      <c r="C64" s="96"/>
      <c r="D64" s="83"/>
    </row>
    <row r="65">
      <c r="C65" s="96"/>
      <c r="D65" s="83"/>
    </row>
    <row r="66">
      <c r="C66" s="96"/>
      <c r="D66" s="83"/>
    </row>
    <row r="67">
      <c r="C67" s="96"/>
      <c r="D67" s="83"/>
    </row>
    <row r="68">
      <c r="C68" s="96"/>
      <c r="D68" s="83"/>
    </row>
    <row r="69">
      <c r="C69" s="96"/>
      <c r="D69" s="83"/>
    </row>
    <row r="70">
      <c r="C70" s="96"/>
      <c r="D70" s="83"/>
    </row>
    <row r="71">
      <c r="C71" s="96"/>
      <c r="D71" s="83"/>
    </row>
    <row r="72">
      <c r="C72" s="96"/>
      <c r="D72" s="83"/>
    </row>
    <row r="73">
      <c r="C73" s="96"/>
      <c r="D73" s="83"/>
    </row>
    <row r="74">
      <c r="C74" s="96"/>
      <c r="D74" s="83"/>
    </row>
    <row r="75">
      <c r="C75" s="96"/>
      <c r="D75" s="83"/>
    </row>
    <row r="76">
      <c r="C76" s="96"/>
      <c r="D76" s="83"/>
    </row>
    <row r="77">
      <c r="C77" s="96"/>
      <c r="D77" s="83"/>
    </row>
    <row r="78">
      <c r="C78" s="96"/>
      <c r="D78" s="83"/>
    </row>
    <row r="79">
      <c r="C79" s="96"/>
      <c r="D79" s="83"/>
    </row>
    <row r="80">
      <c r="C80" s="96"/>
      <c r="D80" s="83"/>
    </row>
    <row r="81">
      <c r="C81" s="96"/>
      <c r="D81" s="83"/>
    </row>
    <row r="82">
      <c r="C82" s="96"/>
      <c r="D82" s="83"/>
    </row>
    <row r="83">
      <c r="C83" s="96"/>
      <c r="D83" s="83"/>
    </row>
    <row r="84">
      <c r="C84" s="96"/>
      <c r="D84" s="83"/>
    </row>
    <row r="85">
      <c r="C85" s="96"/>
      <c r="D85" s="83"/>
    </row>
    <row r="86">
      <c r="C86" s="96"/>
      <c r="D86" s="83"/>
    </row>
    <row r="87">
      <c r="C87" s="96"/>
      <c r="D87" s="83"/>
    </row>
    <row r="88">
      <c r="C88" s="96"/>
      <c r="D88" s="83"/>
    </row>
    <row r="89">
      <c r="C89" s="96"/>
      <c r="D89" s="83"/>
    </row>
    <row r="90">
      <c r="C90" s="96"/>
      <c r="D90" s="83"/>
    </row>
    <row r="91">
      <c r="C91" s="96"/>
      <c r="D91" s="83"/>
    </row>
    <row r="92">
      <c r="C92" s="96"/>
      <c r="D92" s="83"/>
    </row>
    <row r="93">
      <c r="C93" s="96"/>
      <c r="D93" s="83"/>
    </row>
    <row r="94">
      <c r="C94" s="96"/>
      <c r="D94" s="83"/>
    </row>
    <row r="95">
      <c r="C95" s="96"/>
      <c r="D95" s="83"/>
    </row>
    <row r="96">
      <c r="C96" s="96"/>
      <c r="D96" s="83"/>
    </row>
    <row r="97">
      <c r="C97" s="96"/>
      <c r="D97" s="83"/>
    </row>
    <row r="98">
      <c r="C98" s="96"/>
      <c r="D98" s="83"/>
    </row>
    <row r="99">
      <c r="C99" s="96"/>
      <c r="D99" s="83"/>
    </row>
    <row r="100">
      <c r="C100" s="96"/>
      <c r="D100" s="83"/>
    </row>
    <row r="101">
      <c r="C101" s="96"/>
      <c r="D101" s="83"/>
    </row>
    <row r="102">
      <c r="C102" s="96"/>
      <c r="D102" s="83"/>
    </row>
    <row r="103">
      <c r="C103" s="96"/>
      <c r="D103" s="83"/>
    </row>
    <row r="104">
      <c r="C104" s="96"/>
      <c r="D104" s="83"/>
    </row>
    <row r="105">
      <c r="C105" s="96"/>
      <c r="D105" s="83"/>
    </row>
    <row r="106">
      <c r="C106" s="96"/>
      <c r="D106" s="83"/>
    </row>
    <row r="107">
      <c r="C107" s="96"/>
      <c r="D107" s="83"/>
    </row>
    <row r="108">
      <c r="C108" s="96"/>
      <c r="D108" s="83"/>
    </row>
    <row r="109">
      <c r="C109" s="96"/>
      <c r="D109" s="83"/>
    </row>
    <row r="110">
      <c r="C110" s="96"/>
      <c r="D110" s="83"/>
    </row>
    <row r="111">
      <c r="C111" s="96"/>
      <c r="D111" s="83"/>
    </row>
    <row r="112">
      <c r="C112" s="96"/>
      <c r="D112" s="83"/>
    </row>
    <row r="113">
      <c r="C113" s="96"/>
      <c r="D113" s="83"/>
    </row>
    <row r="114">
      <c r="C114" s="96"/>
      <c r="D114" s="83"/>
    </row>
    <row r="115">
      <c r="C115" s="96"/>
      <c r="D115" s="83"/>
    </row>
    <row r="116">
      <c r="C116" s="96"/>
      <c r="D116" s="83"/>
    </row>
    <row r="117">
      <c r="C117" s="96"/>
      <c r="D117" s="83"/>
    </row>
    <row r="118">
      <c r="C118" s="96"/>
      <c r="D118" s="83"/>
    </row>
    <row r="119">
      <c r="C119" s="96"/>
      <c r="D119" s="83"/>
    </row>
    <row r="120">
      <c r="C120" s="96"/>
      <c r="D120" s="83"/>
    </row>
    <row r="121">
      <c r="C121" s="96"/>
      <c r="D121" s="83"/>
    </row>
    <row r="122">
      <c r="C122" s="96"/>
      <c r="D122" s="83"/>
    </row>
    <row r="123">
      <c r="C123" s="96"/>
      <c r="D123" s="83"/>
    </row>
    <row r="124">
      <c r="C124" s="96"/>
      <c r="D124" s="83"/>
    </row>
    <row r="125">
      <c r="C125" s="96"/>
      <c r="D125" s="83"/>
    </row>
    <row r="126">
      <c r="C126" s="96"/>
      <c r="D126" s="83"/>
    </row>
    <row r="127">
      <c r="C127" s="96"/>
      <c r="D127" s="83"/>
    </row>
    <row r="128">
      <c r="C128" s="96"/>
      <c r="D128" s="83"/>
    </row>
    <row r="129">
      <c r="C129" s="96"/>
      <c r="D129" s="83"/>
    </row>
    <row r="130">
      <c r="C130" s="96"/>
      <c r="D130" s="83"/>
    </row>
    <row r="131">
      <c r="C131" s="96"/>
      <c r="D131" s="83"/>
    </row>
    <row r="132">
      <c r="C132" s="96"/>
      <c r="D132" s="83"/>
    </row>
    <row r="133">
      <c r="C133" s="96"/>
      <c r="D133" s="83"/>
    </row>
    <row r="134">
      <c r="C134" s="96"/>
      <c r="D134" s="83"/>
    </row>
    <row r="135">
      <c r="C135" s="96"/>
      <c r="D135" s="83"/>
    </row>
    <row r="136">
      <c r="C136" s="96"/>
      <c r="D136" s="83"/>
    </row>
    <row r="137">
      <c r="C137" s="96"/>
      <c r="D137" s="83"/>
    </row>
    <row r="138">
      <c r="C138" s="96"/>
      <c r="D138" s="83"/>
    </row>
    <row r="139">
      <c r="C139" s="96"/>
      <c r="D139" s="83"/>
    </row>
    <row r="140">
      <c r="C140" s="96"/>
      <c r="D140" s="83"/>
    </row>
    <row r="141">
      <c r="C141" s="96"/>
      <c r="D141" s="83"/>
    </row>
    <row r="142">
      <c r="C142" s="96"/>
      <c r="D142" s="83"/>
    </row>
    <row r="143">
      <c r="C143" s="96"/>
      <c r="D143" s="83"/>
    </row>
    <row r="144">
      <c r="C144" s="96"/>
      <c r="D144" s="83"/>
    </row>
    <row r="145">
      <c r="C145" s="96"/>
      <c r="D145" s="83"/>
    </row>
    <row r="146">
      <c r="C146" s="96"/>
      <c r="D146" s="83"/>
    </row>
    <row r="147">
      <c r="C147" s="96"/>
      <c r="D147" s="83"/>
    </row>
    <row r="148">
      <c r="C148" s="96"/>
      <c r="D148" s="83"/>
    </row>
    <row r="149">
      <c r="C149" s="96"/>
      <c r="D149" s="83"/>
    </row>
    <row r="150">
      <c r="C150" s="96"/>
      <c r="D150" s="83"/>
    </row>
    <row r="151">
      <c r="C151" s="96"/>
      <c r="D151" s="83"/>
    </row>
    <row r="152">
      <c r="C152" s="96"/>
      <c r="D152" s="83"/>
    </row>
    <row r="153">
      <c r="C153" s="96"/>
      <c r="D153" s="83"/>
    </row>
    <row r="154">
      <c r="C154" s="96"/>
      <c r="D154" s="83"/>
    </row>
    <row r="155">
      <c r="C155" s="96"/>
      <c r="D155" s="83"/>
    </row>
    <row r="156">
      <c r="C156" s="96"/>
      <c r="D156" s="83"/>
    </row>
    <row r="157">
      <c r="C157" s="96"/>
      <c r="D157" s="83"/>
    </row>
    <row r="158">
      <c r="C158" s="96"/>
      <c r="D158" s="83"/>
    </row>
    <row r="159">
      <c r="C159" s="96"/>
      <c r="D159" s="83"/>
    </row>
    <row r="160">
      <c r="C160" s="96"/>
      <c r="D160" s="83"/>
    </row>
    <row r="161">
      <c r="C161" s="96"/>
      <c r="D161" s="83"/>
    </row>
    <row r="162">
      <c r="C162" s="96"/>
      <c r="D162" s="83"/>
    </row>
    <row r="163">
      <c r="C163" s="96"/>
      <c r="D163" s="83"/>
    </row>
    <row r="164">
      <c r="C164" s="96"/>
      <c r="D164" s="83"/>
    </row>
    <row r="165">
      <c r="C165" s="96"/>
      <c r="D165" s="83"/>
    </row>
    <row r="166">
      <c r="C166" s="96"/>
      <c r="D166" s="83"/>
    </row>
    <row r="167">
      <c r="C167" s="96"/>
      <c r="D167" s="83"/>
    </row>
    <row r="168">
      <c r="C168" s="96"/>
      <c r="D168" s="83"/>
    </row>
    <row r="169">
      <c r="C169" s="96"/>
      <c r="D169" s="83"/>
    </row>
    <row r="170">
      <c r="C170" s="96"/>
      <c r="D170" s="83"/>
    </row>
    <row r="171">
      <c r="C171" s="96"/>
      <c r="D171" s="83"/>
    </row>
    <row r="172">
      <c r="C172" s="96"/>
      <c r="D172" s="83"/>
    </row>
    <row r="173">
      <c r="C173" s="96"/>
      <c r="D173" s="83"/>
    </row>
    <row r="174">
      <c r="C174" s="96"/>
      <c r="D174" s="83"/>
    </row>
    <row r="175">
      <c r="C175" s="96"/>
      <c r="D175" s="83"/>
    </row>
    <row r="176">
      <c r="C176" s="96"/>
      <c r="D176" s="83"/>
    </row>
    <row r="177">
      <c r="C177" s="96"/>
      <c r="D177" s="83"/>
    </row>
    <row r="178">
      <c r="C178" s="96"/>
      <c r="D178" s="83"/>
    </row>
    <row r="179">
      <c r="C179" s="96"/>
      <c r="D179" s="83"/>
    </row>
    <row r="180">
      <c r="C180" s="96"/>
      <c r="D180" s="83"/>
    </row>
    <row r="181">
      <c r="C181" s="96"/>
      <c r="D181" s="83"/>
    </row>
    <row r="182">
      <c r="C182" s="96"/>
      <c r="D182" s="83"/>
    </row>
    <row r="183">
      <c r="C183" s="96"/>
      <c r="D183" s="83"/>
    </row>
    <row r="184">
      <c r="C184" s="96"/>
      <c r="D184" s="83"/>
    </row>
    <row r="185">
      <c r="C185" s="96"/>
      <c r="D185" s="83"/>
    </row>
    <row r="186">
      <c r="C186" s="96"/>
      <c r="D186" s="83"/>
    </row>
    <row r="187">
      <c r="C187" s="96"/>
      <c r="D187" s="83"/>
    </row>
    <row r="188">
      <c r="C188" s="96"/>
      <c r="D188" s="83"/>
    </row>
    <row r="189">
      <c r="C189" s="96"/>
      <c r="D189" s="83"/>
    </row>
    <row r="190">
      <c r="C190" s="96"/>
      <c r="D190" s="83"/>
    </row>
    <row r="191">
      <c r="C191" s="96"/>
      <c r="D191" s="83"/>
    </row>
    <row r="192">
      <c r="C192" s="96"/>
      <c r="D192" s="83"/>
    </row>
    <row r="193">
      <c r="C193" s="96"/>
      <c r="D193" s="83"/>
    </row>
    <row r="194">
      <c r="C194" s="96"/>
      <c r="D194" s="83"/>
    </row>
    <row r="195">
      <c r="C195" s="96"/>
      <c r="D195" s="83"/>
    </row>
    <row r="196">
      <c r="C196" s="96"/>
      <c r="D196" s="83"/>
    </row>
    <row r="197">
      <c r="C197" s="96"/>
      <c r="D197" s="83"/>
    </row>
    <row r="198">
      <c r="C198" s="96"/>
      <c r="D198" s="83"/>
    </row>
    <row r="199">
      <c r="C199" s="96"/>
      <c r="D199" s="83"/>
    </row>
    <row r="200">
      <c r="C200" s="96"/>
      <c r="D200" s="83"/>
    </row>
    <row r="201">
      <c r="C201" s="96"/>
      <c r="D201" s="83"/>
    </row>
    <row r="202">
      <c r="C202" s="96"/>
      <c r="D202" s="83"/>
    </row>
    <row r="203">
      <c r="C203" s="96"/>
      <c r="D203" s="83"/>
    </row>
    <row r="204">
      <c r="C204" s="96"/>
      <c r="D204" s="83"/>
    </row>
    <row r="205">
      <c r="C205" s="96"/>
      <c r="D205" s="83"/>
    </row>
    <row r="206">
      <c r="C206" s="96"/>
      <c r="D206" s="83"/>
    </row>
    <row r="207">
      <c r="C207" s="96"/>
      <c r="D207" s="83"/>
    </row>
    <row r="208">
      <c r="C208" s="96"/>
      <c r="D208" s="83"/>
    </row>
    <row r="209">
      <c r="C209" s="96"/>
      <c r="D209" s="83"/>
    </row>
    <row r="210">
      <c r="C210" s="96"/>
      <c r="D210" s="83"/>
    </row>
    <row r="211">
      <c r="C211" s="96"/>
      <c r="D211" s="83"/>
    </row>
    <row r="212">
      <c r="C212" s="96"/>
      <c r="D212" s="83"/>
    </row>
    <row r="213">
      <c r="C213" s="96"/>
      <c r="D213" s="83"/>
    </row>
    <row r="214">
      <c r="C214" s="96"/>
      <c r="D214" s="83"/>
    </row>
    <row r="215">
      <c r="C215" s="96"/>
      <c r="D215" s="83"/>
    </row>
    <row r="216">
      <c r="C216" s="96"/>
      <c r="D216" s="83"/>
    </row>
    <row r="217">
      <c r="C217" s="96"/>
      <c r="D217" s="83"/>
    </row>
    <row r="218">
      <c r="C218" s="96"/>
      <c r="D218" s="83"/>
    </row>
    <row r="219">
      <c r="C219" s="96"/>
      <c r="D219" s="83"/>
    </row>
    <row r="220">
      <c r="C220" s="96"/>
      <c r="D220" s="83"/>
    </row>
    <row r="221">
      <c r="C221" s="96"/>
      <c r="D221" s="83"/>
    </row>
    <row r="222">
      <c r="C222" s="96"/>
      <c r="D222" s="83"/>
    </row>
    <row r="223">
      <c r="C223" s="96"/>
      <c r="D223" s="83"/>
    </row>
    <row r="224">
      <c r="C224" s="96"/>
      <c r="D224" s="83"/>
    </row>
    <row r="225">
      <c r="C225" s="96"/>
      <c r="D225" s="83"/>
    </row>
    <row r="226">
      <c r="C226" s="96"/>
      <c r="D226" s="83"/>
    </row>
    <row r="227">
      <c r="C227" s="96"/>
      <c r="D227" s="83"/>
    </row>
    <row r="228">
      <c r="C228" s="96"/>
      <c r="D228" s="83"/>
    </row>
    <row r="229">
      <c r="C229" s="96"/>
      <c r="D229" s="83"/>
    </row>
    <row r="230">
      <c r="C230" s="96"/>
      <c r="D230" s="83"/>
    </row>
    <row r="231">
      <c r="C231" s="96"/>
      <c r="D231" s="83"/>
    </row>
    <row r="232">
      <c r="C232" s="96"/>
      <c r="D232" s="83"/>
    </row>
    <row r="233">
      <c r="C233" s="96"/>
      <c r="D233" s="83"/>
    </row>
    <row r="234">
      <c r="C234" s="96"/>
      <c r="D234" s="83"/>
    </row>
    <row r="235">
      <c r="C235" s="96"/>
      <c r="D235" s="83"/>
    </row>
    <row r="236">
      <c r="C236" s="96"/>
      <c r="D236" s="83"/>
    </row>
    <row r="237">
      <c r="C237" s="96"/>
      <c r="D237" s="83"/>
    </row>
    <row r="238">
      <c r="C238" s="96"/>
      <c r="D238" s="83"/>
    </row>
    <row r="239">
      <c r="C239" s="96"/>
      <c r="D239" s="83"/>
    </row>
    <row r="240">
      <c r="C240" s="96"/>
      <c r="D240" s="83"/>
    </row>
    <row r="241">
      <c r="C241" s="96"/>
      <c r="D241" s="83"/>
    </row>
    <row r="242">
      <c r="C242" s="96"/>
      <c r="D242" s="83"/>
    </row>
    <row r="243">
      <c r="C243" s="96"/>
      <c r="D243" s="83"/>
    </row>
    <row r="244">
      <c r="C244" s="96"/>
      <c r="D244" s="83"/>
    </row>
    <row r="245">
      <c r="C245" s="96"/>
      <c r="D245" s="83"/>
    </row>
    <row r="246">
      <c r="C246" s="96"/>
      <c r="D246" s="83"/>
    </row>
    <row r="247">
      <c r="C247" s="96"/>
      <c r="D247" s="83"/>
    </row>
    <row r="248">
      <c r="C248" s="96"/>
      <c r="D248" s="83"/>
    </row>
    <row r="249">
      <c r="C249" s="96"/>
      <c r="D249" s="83"/>
    </row>
    <row r="250">
      <c r="C250" s="96"/>
      <c r="D250" s="83"/>
    </row>
    <row r="251">
      <c r="C251" s="96"/>
      <c r="D251" s="83"/>
    </row>
    <row r="252">
      <c r="C252" s="96"/>
      <c r="D252" s="83"/>
    </row>
    <row r="253">
      <c r="C253" s="96"/>
      <c r="D253" s="83"/>
    </row>
    <row r="254">
      <c r="C254" s="96"/>
      <c r="D254" s="83"/>
    </row>
    <row r="255">
      <c r="C255" s="96"/>
      <c r="D255" s="83"/>
    </row>
    <row r="256">
      <c r="C256" s="96"/>
      <c r="D256" s="83"/>
    </row>
    <row r="257">
      <c r="C257" s="96"/>
      <c r="D257" s="83"/>
    </row>
    <row r="258">
      <c r="C258" s="96"/>
      <c r="D258" s="83"/>
    </row>
    <row r="259">
      <c r="C259" s="96"/>
      <c r="D259" s="83"/>
    </row>
    <row r="260">
      <c r="C260" s="96"/>
      <c r="D260" s="83"/>
    </row>
    <row r="261">
      <c r="C261" s="96"/>
      <c r="D261" s="83"/>
    </row>
    <row r="262">
      <c r="C262" s="96"/>
      <c r="D262" s="83"/>
    </row>
    <row r="263">
      <c r="C263" s="96"/>
      <c r="D263" s="83"/>
    </row>
    <row r="264">
      <c r="C264" s="96"/>
      <c r="D264" s="83"/>
    </row>
    <row r="265">
      <c r="C265" s="96"/>
      <c r="D265" s="83"/>
    </row>
    <row r="266">
      <c r="C266" s="96"/>
      <c r="D266" s="83"/>
    </row>
    <row r="267">
      <c r="C267" s="96"/>
      <c r="D267" s="83"/>
    </row>
    <row r="268">
      <c r="C268" s="96"/>
      <c r="D268" s="83"/>
    </row>
    <row r="269">
      <c r="C269" s="96"/>
      <c r="D269" s="83"/>
    </row>
    <row r="270">
      <c r="C270" s="96"/>
      <c r="D270" s="83"/>
    </row>
    <row r="271">
      <c r="C271" s="96"/>
      <c r="D271" s="83"/>
    </row>
    <row r="272">
      <c r="C272" s="96"/>
      <c r="D272" s="83"/>
    </row>
    <row r="273">
      <c r="C273" s="96"/>
      <c r="D273" s="83"/>
    </row>
    <row r="274">
      <c r="C274" s="96"/>
      <c r="D274" s="83"/>
    </row>
    <row r="275">
      <c r="C275" s="96"/>
      <c r="D275" s="83"/>
    </row>
    <row r="276">
      <c r="C276" s="96"/>
      <c r="D276" s="83"/>
    </row>
    <row r="277">
      <c r="C277" s="96"/>
      <c r="D277" s="83"/>
    </row>
    <row r="278">
      <c r="C278" s="96"/>
      <c r="D278" s="83"/>
    </row>
    <row r="279">
      <c r="C279" s="96"/>
      <c r="D279" s="83"/>
    </row>
    <row r="280">
      <c r="C280" s="96"/>
      <c r="D280" s="83"/>
    </row>
    <row r="281">
      <c r="C281" s="96"/>
      <c r="D281" s="83"/>
    </row>
    <row r="282">
      <c r="C282" s="96"/>
      <c r="D282" s="83"/>
    </row>
    <row r="283">
      <c r="C283" s="96"/>
      <c r="D283" s="83"/>
    </row>
    <row r="284">
      <c r="C284" s="96"/>
      <c r="D284" s="83"/>
    </row>
    <row r="285">
      <c r="C285" s="96"/>
      <c r="D285" s="83"/>
    </row>
    <row r="286">
      <c r="C286" s="96"/>
      <c r="D286" s="83"/>
    </row>
    <row r="287">
      <c r="C287" s="96"/>
      <c r="D287" s="83"/>
    </row>
    <row r="288">
      <c r="C288" s="96"/>
      <c r="D288" s="83"/>
    </row>
    <row r="289">
      <c r="C289" s="96"/>
      <c r="D289" s="83"/>
    </row>
    <row r="290">
      <c r="C290" s="96"/>
      <c r="D290" s="83"/>
    </row>
    <row r="291">
      <c r="C291" s="96"/>
      <c r="D291" s="83"/>
    </row>
    <row r="292">
      <c r="C292" s="96"/>
      <c r="D292" s="83"/>
    </row>
    <row r="293">
      <c r="C293" s="96"/>
      <c r="D293" s="83"/>
    </row>
    <row r="294">
      <c r="C294" s="96"/>
      <c r="D294" s="83"/>
    </row>
    <row r="295">
      <c r="C295" s="96"/>
      <c r="D295" s="83"/>
    </row>
    <row r="296">
      <c r="C296" s="96"/>
      <c r="D296" s="83"/>
    </row>
    <row r="297">
      <c r="C297" s="96"/>
      <c r="D297" s="83"/>
    </row>
    <row r="298">
      <c r="C298" s="96"/>
      <c r="D298" s="83"/>
    </row>
    <row r="299">
      <c r="C299" s="96"/>
      <c r="D299" s="83"/>
    </row>
    <row r="300">
      <c r="C300" s="96"/>
      <c r="D300" s="83"/>
    </row>
    <row r="301">
      <c r="C301" s="96"/>
      <c r="D301" s="83"/>
    </row>
    <row r="302">
      <c r="C302" s="96"/>
      <c r="D302" s="83"/>
    </row>
    <row r="303">
      <c r="C303" s="96"/>
      <c r="D303" s="83"/>
    </row>
    <row r="304">
      <c r="C304" s="96"/>
      <c r="D304" s="83"/>
    </row>
    <row r="305">
      <c r="C305" s="96"/>
      <c r="D305" s="83"/>
    </row>
    <row r="306">
      <c r="C306" s="96"/>
      <c r="D306" s="83"/>
    </row>
    <row r="307">
      <c r="C307" s="96"/>
      <c r="D307" s="83"/>
    </row>
    <row r="308">
      <c r="C308" s="96"/>
      <c r="D308" s="83"/>
    </row>
    <row r="309">
      <c r="C309" s="96"/>
      <c r="D309" s="83"/>
    </row>
    <row r="310">
      <c r="C310" s="96"/>
      <c r="D310" s="83"/>
    </row>
    <row r="311">
      <c r="C311" s="96"/>
      <c r="D311" s="83"/>
    </row>
    <row r="312">
      <c r="C312" s="96"/>
      <c r="D312" s="83"/>
    </row>
    <row r="313">
      <c r="C313" s="96"/>
      <c r="D313" s="83"/>
    </row>
    <row r="314">
      <c r="C314" s="96"/>
      <c r="D314" s="83"/>
    </row>
    <row r="315">
      <c r="C315" s="96"/>
      <c r="D315" s="83"/>
    </row>
    <row r="316">
      <c r="C316" s="96"/>
      <c r="D316" s="83"/>
    </row>
    <row r="317">
      <c r="C317" s="96"/>
      <c r="D317" s="83"/>
    </row>
    <row r="318">
      <c r="C318" s="96"/>
      <c r="D318" s="83"/>
    </row>
    <row r="319">
      <c r="C319" s="96"/>
      <c r="D319" s="83"/>
    </row>
    <row r="320">
      <c r="C320" s="96"/>
      <c r="D320" s="83"/>
    </row>
    <row r="321">
      <c r="C321" s="96"/>
      <c r="D321" s="83"/>
    </row>
    <row r="322">
      <c r="C322" s="96"/>
      <c r="D322" s="83"/>
    </row>
    <row r="323">
      <c r="C323" s="96"/>
      <c r="D323" s="83"/>
    </row>
    <row r="324">
      <c r="C324" s="96"/>
      <c r="D324" s="83"/>
    </row>
    <row r="325">
      <c r="C325" s="96"/>
      <c r="D325" s="83"/>
    </row>
    <row r="326">
      <c r="C326" s="96"/>
      <c r="D326" s="83"/>
    </row>
    <row r="327">
      <c r="C327" s="96"/>
      <c r="D327" s="83"/>
    </row>
    <row r="328">
      <c r="C328" s="96"/>
      <c r="D328" s="83"/>
    </row>
    <row r="329">
      <c r="C329" s="96"/>
      <c r="D329" s="83"/>
    </row>
    <row r="330">
      <c r="C330" s="96"/>
      <c r="D330" s="83"/>
    </row>
    <row r="331">
      <c r="C331" s="96"/>
      <c r="D331" s="83"/>
    </row>
    <row r="332">
      <c r="C332" s="96"/>
      <c r="D332" s="83"/>
    </row>
    <row r="333">
      <c r="C333" s="96"/>
      <c r="D333" s="83"/>
    </row>
    <row r="334">
      <c r="C334" s="96"/>
      <c r="D334" s="83"/>
    </row>
    <row r="335">
      <c r="C335" s="96"/>
      <c r="D335" s="83"/>
    </row>
    <row r="336">
      <c r="C336" s="96"/>
      <c r="D336" s="83"/>
    </row>
    <row r="337">
      <c r="C337" s="96"/>
      <c r="D337" s="83"/>
    </row>
    <row r="338">
      <c r="C338" s="96"/>
      <c r="D338" s="83"/>
    </row>
    <row r="339">
      <c r="C339" s="96"/>
      <c r="D339" s="83"/>
    </row>
    <row r="340">
      <c r="C340" s="96"/>
      <c r="D340" s="83"/>
    </row>
    <row r="341">
      <c r="C341" s="96"/>
      <c r="D341" s="83"/>
    </row>
    <row r="342">
      <c r="C342" s="96"/>
      <c r="D342" s="83"/>
    </row>
    <row r="343">
      <c r="C343" s="96"/>
      <c r="D343" s="83"/>
    </row>
    <row r="344">
      <c r="C344" s="96"/>
      <c r="D344" s="83"/>
    </row>
    <row r="345">
      <c r="C345" s="96"/>
      <c r="D345" s="83"/>
    </row>
    <row r="346">
      <c r="C346" s="96"/>
      <c r="D346" s="83"/>
    </row>
    <row r="347">
      <c r="C347" s="96"/>
      <c r="D347" s="83"/>
    </row>
    <row r="348">
      <c r="C348" s="96"/>
      <c r="D348" s="83"/>
    </row>
    <row r="349">
      <c r="C349" s="96"/>
      <c r="D349" s="83"/>
    </row>
    <row r="350">
      <c r="C350" s="96"/>
      <c r="D350" s="83"/>
    </row>
    <row r="351">
      <c r="C351" s="96"/>
      <c r="D351" s="83"/>
    </row>
    <row r="352">
      <c r="C352" s="96"/>
      <c r="D352" s="83"/>
    </row>
    <row r="353">
      <c r="C353" s="96"/>
      <c r="D353" s="83"/>
    </row>
    <row r="354">
      <c r="C354" s="96"/>
      <c r="D354" s="83"/>
    </row>
    <row r="355">
      <c r="C355" s="96"/>
      <c r="D355" s="83"/>
    </row>
    <row r="356">
      <c r="C356" s="96"/>
      <c r="D356" s="83"/>
    </row>
    <row r="357">
      <c r="C357" s="96"/>
      <c r="D357" s="83"/>
    </row>
    <row r="358">
      <c r="C358" s="96"/>
      <c r="D358" s="83"/>
    </row>
    <row r="359">
      <c r="C359" s="96"/>
      <c r="D359" s="83"/>
    </row>
    <row r="360">
      <c r="C360" s="96"/>
      <c r="D360" s="83"/>
    </row>
    <row r="361">
      <c r="C361" s="96"/>
      <c r="D361" s="83"/>
    </row>
    <row r="362">
      <c r="C362" s="96"/>
      <c r="D362" s="83"/>
    </row>
    <row r="363">
      <c r="C363" s="96"/>
      <c r="D363" s="83"/>
    </row>
    <row r="364">
      <c r="C364" s="96"/>
      <c r="D364" s="83"/>
    </row>
    <row r="365">
      <c r="C365" s="96"/>
      <c r="D365" s="83"/>
    </row>
    <row r="366">
      <c r="C366" s="96"/>
      <c r="D366" s="83"/>
    </row>
    <row r="367">
      <c r="C367" s="96"/>
      <c r="D367" s="83"/>
    </row>
    <row r="368">
      <c r="C368" s="96"/>
      <c r="D368" s="83"/>
    </row>
    <row r="369">
      <c r="C369" s="96"/>
      <c r="D369" s="83"/>
    </row>
    <row r="370">
      <c r="C370" s="96"/>
      <c r="D370" s="83"/>
    </row>
    <row r="371">
      <c r="C371" s="96"/>
      <c r="D371" s="83"/>
    </row>
    <row r="372">
      <c r="C372" s="96"/>
      <c r="D372" s="83"/>
    </row>
    <row r="373">
      <c r="C373" s="96"/>
      <c r="D373" s="83"/>
    </row>
    <row r="374">
      <c r="C374" s="96"/>
      <c r="D374" s="83"/>
    </row>
    <row r="375">
      <c r="C375" s="96"/>
      <c r="D375" s="83"/>
    </row>
    <row r="376">
      <c r="C376" s="96"/>
      <c r="D376" s="83"/>
    </row>
    <row r="377">
      <c r="C377" s="96"/>
      <c r="D377" s="83"/>
    </row>
    <row r="378">
      <c r="C378" s="96"/>
      <c r="D378" s="83"/>
    </row>
    <row r="379">
      <c r="C379" s="96"/>
      <c r="D379" s="83"/>
    </row>
    <row r="380">
      <c r="C380" s="96"/>
      <c r="D380" s="83"/>
    </row>
    <row r="381">
      <c r="C381" s="96"/>
      <c r="D381" s="83"/>
    </row>
    <row r="382">
      <c r="C382" s="96"/>
      <c r="D382" s="83"/>
    </row>
    <row r="383">
      <c r="C383" s="96"/>
      <c r="D383" s="83"/>
    </row>
    <row r="384">
      <c r="C384" s="96"/>
      <c r="D384" s="83"/>
    </row>
    <row r="385">
      <c r="C385" s="96"/>
      <c r="D385" s="83"/>
    </row>
    <row r="386">
      <c r="C386" s="96"/>
      <c r="D386" s="83"/>
    </row>
    <row r="387">
      <c r="C387" s="96"/>
      <c r="D387" s="83"/>
    </row>
    <row r="388">
      <c r="C388" s="96"/>
      <c r="D388" s="83"/>
    </row>
    <row r="389">
      <c r="C389" s="96"/>
      <c r="D389" s="83"/>
    </row>
    <row r="390">
      <c r="C390" s="96"/>
      <c r="D390" s="83"/>
    </row>
    <row r="391">
      <c r="C391" s="96"/>
      <c r="D391" s="83"/>
    </row>
    <row r="392">
      <c r="C392" s="96"/>
      <c r="D392" s="83"/>
    </row>
    <row r="393">
      <c r="C393" s="96"/>
      <c r="D393" s="83"/>
    </row>
    <row r="394">
      <c r="C394" s="96"/>
      <c r="D394" s="83"/>
    </row>
    <row r="395">
      <c r="C395" s="96"/>
      <c r="D395" s="83"/>
    </row>
    <row r="396">
      <c r="C396" s="96"/>
      <c r="D396" s="83"/>
    </row>
    <row r="397">
      <c r="C397" s="96"/>
      <c r="D397" s="83"/>
    </row>
    <row r="398">
      <c r="C398" s="96"/>
      <c r="D398" s="83"/>
    </row>
    <row r="399">
      <c r="C399" s="96"/>
      <c r="D399" s="83"/>
    </row>
    <row r="400">
      <c r="C400" s="96"/>
      <c r="D400" s="83"/>
    </row>
    <row r="401">
      <c r="C401" s="96"/>
      <c r="D401" s="83"/>
    </row>
    <row r="402">
      <c r="C402" s="96"/>
      <c r="D402" s="83"/>
    </row>
    <row r="403">
      <c r="C403" s="96"/>
      <c r="D403" s="83"/>
    </row>
    <row r="404">
      <c r="C404" s="96"/>
      <c r="D404" s="83"/>
    </row>
    <row r="405">
      <c r="C405" s="96"/>
      <c r="D405" s="83"/>
    </row>
    <row r="406">
      <c r="C406" s="96"/>
      <c r="D406" s="83"/>
    </row>
    <row r="407">
      <c r="C407" s="96"/>
      <c r="D407" s="83"/>
    </row>
    <row r="408">
      <c r="C408" s="96"/>
      <c r="D408" s="83"/>
    </row>
    <row r="409">
      <c r="C409" s="96"/>
      <c r="D409" s="83"/>
    </row>
    <row r="410">
      <c r="C410" s="96"/>
      <c r="D410" s="83"/>
    </row>
    <row r="411">
      <c r="C411" s="96"/>
      <c r="D411" s="83"/>
    </row>
    <row r="412">
      <c r="C412" s="96"/>
      <c r="D412" s="83"/>
    </row>
    <row r="413">
      <c r="C413" s="96"/>
      <c r="D413" s="83"/>
    </row>
    <row r="414">
      <c r="C414" s="96"/>
      <c r="D414" s="83"/>
    </row>
    <row r="415">
      <c r="C415" s="96"/>
      <c r="D415" s="83"/>
    </row>
    <row r="416">
      <c r="C416" s="96"/>
      <c r="D416" s="83"/>
    </row>
    <row r="417">
      <c r="C417" s="96"/>
      <c r="D417" s="83"/>
    </row>
    <row r="418">
      <c r="C418" s="96"/>
      <c r="D418" s="83"/>
    </row>
    <row r="419">
      <c r="C419" s="96"/>
      <c r="D419" s="83"/>
    </row>
    <row r="420">
      <c r="C420" s="96"/>
      <c r="D420" s="83"/>
    </row>
    <row r="421">
      <c r="C421" s="96"/>
      <c r="D421" s="83"/>
    </row>
    <row r="422">
      <c r="C422" s="96"/>
      <c r="D422" s="83"/>
    </row>
    <row r="423">
      <c r="C423" s="96"/>
      <c r="D423" s="83"/>
    </row>
    <row r="424">
      <c r="C424" s="96"/>
      <c r="D424" s="83"/>
    </row>
    <row r="425">
      <c r="C425" s="96"/>
      <c r="D425" s="83"/>
    </row>
    <row r="426">
      <c r="C426" s="96"/>
      <c r="D426" s="83"/>
    </row>
    <row r="427">
      <c r="C427" s="96"/>
      <c r="D427" s="83"/>
    </row>
    <row r="428">
      <c r="C428" s="96"/>
      <c r="D428" s="83"/>
    </row>
    <row r="429">
      <c r="C429" s="96"/>
      <c r="D429" s="83"/>
    </row>
    <row r="430">
      <c r="C430" s="96"/>
      <c r="D430" s="83"/>
    </row>
    <row r="431">
      <c r="C431" s="96"/>
      <c r="D431" s="83"/>
    </row>
    <row r="432">
      <c r="C432" s="96"/>
      <c r="D432" s="83"/>
    </row>
    <row r="433">
      <c r="C433" s="96"/>
      <c r="D433" s="83"/>
    </row>
    <row r="434">
      <c r="C434" s="96"/>
      <c r="D434" s="83"/>
    </row>
    <row r="435">
      <c r="C435" s="96"/>
      <c r="D435" s="83"/>
    </row>
    <row r="436">
      <c r="C436" s="96"/>
      <c r="D436" s="83"/>
    </row>
    <row r="437">
      <c r="C437" s="96"/>
      <c r="D437" s="83"/>
    </row>
    <row r="438">
      <c r="C438" s="96"/>
      <c r="D438" s="83"/>
    </row>
    <row r="439">
      <c r="C439" s="96"/>
      <c r="D439" s="83"/>
    </row>
    <row r="440">
      <c r="C440" s="96"/>
      <c r="D440" s="83"/>
    </row>
    <row r="441">
      <c r="C441" s="96"/>
      <c r="D441" s="83"/>
    </row>
    <row r="442">
      <c r="C442" s="96"/>
      <c r="D442" s="83"/>
    </row>
    <row r="443">
      <c r="C443" s="96"/>
      <c r="D443" s="83"/>
    </row>
    <row r="444">
      <c r="C444" s="96"/>
      <c r="D444" s="83"/>
    </row>
    <row r="445">
      <c r="C445" s="96"/>
      <c r="D445" s="83"/>
    </row>
    <row r="446">
      <c r="C446" s="96"/>
      <c r="D446" s="83"/>
    </row>
    <row r="447">
      <c r="C447" s="96"/>
      <c r="D447" s="83"/>
    </row>
    <row r="448">
      <c r="C448" s="96"/>
      <c r="D448" s="83"/>
    </row>
    <row r="449">
      <c r="C449" s="96"/>
      <c r="D449" s="83"/>
    </row>
    <row r="450">
      <c r="C450" s="96"/>
      <c r="D450" s="83"/>
    </row>
    <row r="451">
      <c r="C451" s="96"/>
      <c r="D451" s="83"/>
    </row>
    <row r="452">
      <c r="C452" s="96"/>
      <c r="D452" s="83"/>
    </row>
    <row r="453">
      <c r="C453" s="96"/>
      <c r="D453" s="83"/>
    </row>
    <row r="454">
      <c r="C454" s="96"/>
      <c r="D454" s="83"/>
    </row>
    <row r="455">
      <c r="C455" s="96"/>
      <c r="D455" s="83"/>
    </row>
    <row r="456">
      <c r="C456" s="96"/>
      <c r="D456" s="83"/>
    </row>
    <row r="457">
      <c r="C457" s="96"/>
      <c r="D457" s="83"/>
    </row>
    <row r="458">
      <c r="C458" s="96"/>
      <c r="D458" s="83"/>
    </row>
    <row r="459">
      <c r="C459" s="96"/>
      <c r="D459" s="83"/>
    </row>
    <row r="460">
      <c r="C460" s="96"/>
      <c r="D460" s="83"/>
    </row>
    <row r="461">
      <c r="C461" s="96"/>
      <c r="D461" s="83"/>
    </row>
    <row r="462">
      <c r="C462" s="96"/>
      <c r="D462" s="83"/>
    </row>
    <row r="463">
      <c r="C463" s="96"/>
      <c r="D463" s="83"/>
    </row>
    <row r="464">
      <c r="C464" s="96"/>
      <c r="D464" s="83"/>
    </row>
    <row r="465">
      <c r="C465" s="96"/>
      <c r="D465" s="83"/>
    </row>
    <row r="466">
      <c r="C466" s="96"/>
      <c r="D466" s="83"/>
    </row>
    <row r="467">
      <c r="C467" s="96"/>
      <c r="D467" s="83"/>
    </row>
    <row r="468">
      <c r="C468" s="96"/>
      <c r="D468" s="83"/>
    </row>
    <row r="469">
      <c r="C469" s="96"/>
      <c r="D469" s="83"/>
    </row>
    <row r="470">
      <c r="C470" s="96"/>
      <c r="D470" s="83"/>
    </row>
    <row r="471">
      <c r="C471" s="96"/>
      <c r="D471" s="83"/>
    </row>
    <row r="472">
      <c r="C472" s="96"/>
      <c r="D472" s="83"/>
    </row>
    <row r="473">
      <c r="C473" s="96"/>
      <c r="D473" s="83"/>
    </row>
    <row r="474">
      <c r="C474" s="96"/>
      <c r="D474" s="83"/>
    </row>
    <row r="475">
      <c r="C475" s="96"/>
      <c r="D475" s="83"/>
    </row>
    <row r="476">
      <c r="C476" s="96"/>
      <c r="D476" s="83"/>
    </row>
    <row r="477">
      <c r="C477" s="96"/>
      <c r="D477" s="83"/>
    </row>
    <row r="478">
      <c r="C478" s="96"/>
      <c r="D478" s="83"/>
    </row>
    <row r="479">
      <c r="C479" s="96"/>
      <c r="D479" s="83"/>
    </row>
    <row r="480">
      <c r="C480" s="96"/>
      <c r="D480" s="83"/>
    </row>
    <row r="481">
      <c r="C481" s="96"/>
      <c r="D481" s="83"/>
    </row>
    <row r="482">
      <c r="C482" s="96"/>
      <c r="D482" s="83"/>
    </row>
    <row r="483">
      <c r="C483" s="96"/>
      <c r="D483" s="83"/>
    </row>
    <row r="484">
      <c r="C484" s="96"/>
      <c r="D484" s="83"/>
    </row>
    <row r="485">
      <c r="C485" s="96"/>
      <c r="D485" s="83"/>
    </row>
    <row r="486">
      <c r="C486" s="96"/>
      <c r="D486" s="83"/>
    </row>
    <row r="487">
      <c r="C487" s="96"/>
      <c r="D487" s="83"/>
    </row>
    <row r="488">
      <c r="C488" s="96"/>
      <c r="D488" s="83"/>
    </row>
    <row r="489">
      <c r="C489" s="96"/>
      <c r="D489" s="83"/>
    </row>
    <row r="490">
      <c r="C490" s="96"/>
      <c r="D490" s="83"/>
    </row>
    <row r="491">
      <c r="C491" s="96"/>
      <c r="D491" s="83"/>
    </row>
    <row r="492">
      <c r="C492" s="96"/>
      <c r="D492" s="83"/>
    </row>
    <row r="493">
      <c r="C493" s="96"/>
      <c r="D493" s="83"/>
    </row>
    <row r="494">
      <c r="C494" s="96"/>
      <c r="D494" s="83"/>
    </row>
    <row r="495">
      <c r="C495" s="96"/>
      <c r="D495" s="83"/>
    </row>
    <row r="496">
      <c r="C496" s="96"/>
      <c r="D496" s="83"/>
    </row>
    <row r="497">
      <c r="C497" s="96"/>
      <c r="D497" s="83"/>
    </row>
    <row r="498">
      <c r="C498" s="96"/>
      <c r="D498" s="83"/>
    </row>
    <row r="499">
      <c r="C499" s="96"/>
      <c r="D499" s="83"/>
    </row>
    <row r="500">
      <c r="C500" s="96"/>
      <c r="D500" s="83"/>
    </row>
    <row r="501">
      <c r="C501" s="96"/>
      <c r="D501" s="83"/>
    </row>
    <row r="502">
      <c r="C502" s="96"/>
      <c r="D502" s="83"/>
    </row>
    <row r="503">
      <c r="C503" s="96"/>
      <c r="D503" s="83"/>
    </row>
    <row r="504">
      <c r="C504" s="96"/>
      <c r="D504" s="83"/>
    </row>
    <row r="505">
      <c r="C505" s="96"/>
      <c r="D505" s="83"/>
    </row>
    <row r="506">
      <c r="C506" s="96"/>
      <c r="D506" s="83"/>
    </row>
    <row r="507">
      <c r="C507" s="96"/>
      <c r="D507" s="83"/>
    </row>
    <row r="508">
      <c r="C508" s="96"/>
      <c r="D508" s="83"/>
    </row>
    <row r="509">
      <c r="C509" s="96"/>
      <c r="D509" s="83"/>
    </row>
    <row r="510">
      <c r="C510" s="96"/>
      <c r="D510" s="83"/>
    </row>
    <row r="511">
      <c r="C511" s="96"/>
      <c r="D511" s="83"/>
    </row>
    <row r="512">
      <c r="C512" s="96"/>
      <c r="D512" s="83"/>
    </row>
    <row r="513">
      <c r="C513" s="96"/>
      <c r="D513" s="83"/>
    </row>
    <row r="514">
      <c r="C514" s="96"/>
      <c r="D514" s="83"/>
    </row>
    <row r="515">
      <c r="C515" s="96"/>
      <c r="D515" s="83"/>
    </row>
    <row r="516">
      <c r="C516" s="96"/>
      <c r="D516" s="83"/>
    </row>
    <row r="517">
      <c r="C517" s="96"/>
      <c r="D517" s="83"/>
    </row>
    <row r="518">
      <c r="C518" s="96"/>
      <c r="D518" s="83"/>
    </row>
    <row r="519">
      <c r="C519" s="96"/>
      <c r="D519" s="83"/>
    </row>
    <row r="520">
      <c r="C520" s="96"/>
      <c r="D520" s="83"/>
    </row>
    <row r="521">
      <c r="C521" s="96"/>
      <c r="D521" s="83"/>
    </row>
    <row r="522">
      <c r="C522" s="96"/>
      <c r="D522" s="83"/>
    </row>
    <row r="523">
      <c r="C523" s="96"/>
      <c r="D523" s="83"/>
    </row>
    <row r="524">
      <c r="C524" s="96"/>
      <c r="D524" s="83"/>
    </row>
    <row r="525">
      <c r="C525" s="96"/>
      <c r="D525" s="83"/>
    </row>
    <row r="526">
      <c r="C526" s="96"/>
      <c r="D526" s="83"/>
    </row>
    <row r="527">
      <c r="C527" s="96"/>
      <c r="D527" s="83"/>
    </row>
    <row r="528">
      <c r="C528" s="96"/>
      <c r="D528" s="83"/>
    </row>
    <row r="529">
      <c r="C529" s="96"/>
      <c r="D529" s="83"/>
    </row>
    <row r="530">
      <c r="C530" s="96"/>
      <c r="D530" s="83"/>
    </row>
    <row r="531">
      <c r="C531" s="96"/>
      <c r="D531" s="83"/>
    </row>
    <row r="532">
      <c r="C532" s="96"/>
      <c r="D532" s="83"/>
    </row>
    <row r="533">
      <c r="C533" s="96"/>
      <c r="D533" s="83"/>
    </row>
    <row r="534">
      <c r="C534" s="96"/>
      <c r="D534" s="83"/>
    </row>
    <row r="535">
      <c r="C535" s="96"/>
      <c r="D535" s="83"/>
    </row>
    <row r="536">
      <c r="C536" s="96"/>
      <c r="D536" s="83"/>
    </row>
    <row r="537">
      <c r="C537" s="96"/>
      <c r="D537" s="83"/>
    </row>
    <row r="538">
      <c r="C538" s="96"/>
      <c r="D538" s="83"/>
    </row>
    <row r="539">
      <c r="C539" s="96"/>
      <c r="D539" s="83"/>
    </row>
    <row r="540">
      <c r="C540" s="96"/>
      <c r="D540" s="83"/>
    </row>
    <row r="541">
      <c r="C541" s="96"/>
      <c r="D541" s="83"/>
    </row>
    <row r="542">
      <c r="C542" s="96"/>
      <c r="D542" s="83"/>
    </row>
    <row r="543">
      <c r="C543" s="96"/>
      <c r="D543" s="83"/>
    </row>
    <row r="544">
      <c r="C544" s="96"/>
      <c r="D544" s="83"/>
    </row>
    <row r="545">
      <c r="C545" s="96"/>
      <c r="D545" s="83"/>
    </row>
    <row r="546">
      <c r="C546" s="96"/>
      <c r="D546" s="83"/>
    </row>
    <row r="547">
      <c r="C547" s="96"/>
      <c r="D547" s="83"/>
    </row>
    <row r="548">
      <c r="C548" s="96"/>
      <c r="D548" s="83"/>
    </row>
    <row r="549">
      <c r="C549" s="96"/>
      <c r="D549" s="83"/>
    </row>
    <row r="550">
      <c r="C550" s="96"/>
      <c r="D550" s="83"/>
    </row>
    <row r="551">
      <c r="C551" s="96"/>
      <c r="D551" s="83"/>
    </row>
    <row r="552">
      <c r="C552" s="96"/>
      <c r="D552" s="83"/>
    </row>
    <row r="553">
      <c r="C553" s="96"/>
      <c r="D553" s="83"/>
    </row>
    <row r="554">
      <c r="C554" s="96"/>
      <c r="D554" s="83"/>
    </row>
    <row r="555">
      <c r="C555" s="96"/>
      <c r="D555" s="83"/>
    </row>
    <row r="556">
      <c r="C556" s="96"/>
      <c r="D556" s="83"/>
    </row>
    <row r="557">
      <c r="C557" s="96"/>
      <c r="D557" s="83"/>
    </row>
    <row r="558">
      <c r="C558" s="96"/>
      <c r="D558" s="83"/>
    </row>
    <row r="559">
      <c r="C559" s="96"/>
      <c r="D559" s="83"/>
    </row>
    <row r="560">
      <c r="C560" s="96"/>
      <c r="D560" s="83"/>
    </row>
    <row r="561">
      <c r="C561" s="96"/>
      <c r="D561" s="83"/>
    </row>
    <row r="562">
      <c r="C562" s="96"/>
      <c r="D562" s="83"/>
    </row>
    <row r="563">
      <c r="C563" s="96"/>
      <c r="D563" s="83"/>
    </row>
    <row r="564">
      <c r="C564" s="96"/>
      <c r="D564" s="83"/>
    </row>
    <row r="565">
      <c r="C565" s="96"/>
      <c r="D565" s="83"/>
    </row>
    <row r="566">
      <c r="C566" s="96"/>
      <c r="D566" s="83"/>
    </row>
    <row r="567">
      <c r="C567" s="96"/>
      <c r="D567" s="83"/>
    </row>
    <row r="568">
      <c r="C568" s="96"/>
      <c r="D568" s="83"/>
    </row>
    <row r="569">
      <c r="C569" s="96"/>
      <c r="D569" s="83"/>
    </row>
    <row r="570">
      <c r="C570" s="96"/>
      <c r="D570" s="83"/>
    </row>
    <row r="571">
      <c r="C571" s="96"/>
      <c r="D571" s="83"/>
    </row>
    <row r="572">
      <c r="C572" s="96"/>
      <c r="D572" s="83"/>
    </row>
    <row r="573">
      <c r="C573" s="96"/>
      <c r="D573" s="83"/>
    </row>
    <row r="574">
      <c r="C574" s="96"/>
      <c r="D574" s="83"/>
    </row>
    <row r="575">
      <c r="C575" s="96"/>
      <c r="D575" s="83"/>
    </row>
    <row r="576">
      <c r="C576" s="96"/>
      <c r="D576" s="83"/>
    </row>
    <row r="577">
      <c r="C577" s="96"/>
      <c r="D577" s="83"/>
    </row>
    <row r="578">
      <c r="C578" s="96"/>
      <c r="D578" s="83"/>
    </row>
    <row r="579">
      <c r="C579" s="96"/>
      <c r="D579" s="83"/>
    </row>
    <row r="580">
      <c r="C580" s="96"/>
      <c r="D580" s="83"/>
    </row>
    <row r="581">
      <c r="C581" s="96"/>
      <c r="D581" s="83"/>
    </row>
    <row r="582">
      <c r="C582" s="96"/>
      <c r="D582" s="83"/>
    </row>
    <row r="583">
      <c r="C583" s="96"/>
      <c r="D583" s="83"/>
    </row>
    <row r="584">
      <c r="C584" s="96"/>
      <c r="D584" s="83"/>
    </row>
    <row r="585">
      <c r="C585" s="96"/>
      <c r="D585" s="83"/>
    </row>
    <row r="586">
      <c r="C586" s="96"/>
      <c r="D586" s="83"/>
    </row>
    <row r="587">
      <c r="C587" s="96"/>
      <c r="D587" s="83"/>
    </row>
    <row r="588">
      <c r="C588" s="96"/>
      <c r="D588" s="83"/>
    </row>
    <row r="589">
      <c r="C589" s="96"/>
      <c r="D589" s="83"/>
    </row>
    <row r="590">
      <c r="C590" s="96"/>
      <c r="D590" s="83"/>
    </row>
    <row r="591">
      <c r="C591" s="96"/>
      <c r="D591" s="83"/>
    </row>
    <row r="592">
      <c r="C592" s="96"/>
      <c r="D592" s="83"/>
    </row>
    <row r="593">
      <c r="C593" s="96"/>
      <c r="D593" s="83"/>
    </row>
    <row r="594">
      <c r="C594" s="96"/>
      <c r="D594" s="83"/>
    </row>
    <row r="595">
      <c r="C595" s="96"/>
      <c r="D595" s="83"/>
    </row>
    <row r="596">
      <c r="C596" s="96"/>
      <c r="D596" s="83"/>
    </row>
    <row r="597">
      <c r="C597" s="96"/>
      <c r="D597" s="83"/>
    </row>
    <row r="598">
      <c r="C598" s="96"/>
      <c r="D598" s="83"/>
    </row>
    <row r="599">
      <c r="C599" s="96"/>
      <c r="D599" s="83"/>
    </row>
    <row r="600">
      <c r="C600" s="96"/>
      <c r="D600" s="83"/>
    </row>
    <row r="601">
      <c r="C601" s="96"/>
      <c r="D601" s="83"/>
    </row>
    <row r="602">
      <c r="C602" s="96"/>
      <c r="D602" s="83"/>
    </row>
    <row r="603">
      <c r="C603" s="96"/>
      <c r="D603" s="83"/>
    </row>
    <row r="604">
      <c r="C604" s="96"/>
      <c r="D604" s="83"/>
    </row>
    <row r="605">
      <c r="C605" s="96"/>
      <c r="D605" s="83"/>
    </row>
    <row r="606">
      <c r="C606" s="96"/>
      <c r="D606" s="83"/>
    </row>
    <row r="607">
      <c r="C607" s="96"/>
      <c r="D607" s="83"/>
    </row>
    <row r="608">
      <c r="C608" s="96"/>
      <c r="D608" s="83"/>
    </row>
    <row r="609">
      <c r="C609" s="96"/>
      <c r="D609" s="83"/>
    </row>
    <row r="610">
      <c r="C610" s="96"/>
      <c r="D610" s="83"/>
    </row>
    <row r="611">
      <c r="C611" s="96"/>
      <c r="D611" s="83"/>
    </row>
    <row r="612">
      <c r="C612" s="96"/>
      <c r="D612" s="83"/>
    </row>
    <row r="613">
      <c r="C613" s="96"/>
      <c r="D613" s="83"/>
    </row>
    <row r="614">
      <c r="C614" s="96"/>
      <c r="D614" s="83"/>
    </row>
    <row r="615">
      <c r="C615" s="96"/>
      <c r="D615" s="83"/>
    </row>
    <row r="616">
      <c r="C616" s="96"/>
      <c r="D616" s="83"/>
    </row>
    <row r="617">
      <c r="C617" s="96"/>
      <c r="D617" s="83"/>
    </row>
    <row r="618">
      <c r="C618" s="96"/>
      <c r="D618" s="83"/>
    </row>
    <row r="619">
      <c r="C619" s="96"/>
      <c r="D619" s="83"/>
    </row>
    <row r="620">
      <c r="C620" s="96"/>
      <c r="D620" s="83"/>
    </row>
    <row r="621">
      <c r="C621" s="96"/>
      <c r="D621" s="83"/>
    </row>
    <row r="622">
      <c r="C622" s="96"/>
      <c r="D622" s="83"/>
    </row>
    <row r="623">
      <c r="C623" s="96"/>
      <c r="D623" s="83"/>
    </row>
    <row r="624">
      <c r="C624" s="96"/>
      <c r="D624" s="83"/>
    </row>
    <row r="625">
      <c r="C625" s="96"/>
      <c r="D625" s="83"/>
    </row>
    <row r="626">
      <c r="C626" s="96"/>
      <c r="D626" s="83"/>
    </row>
    <row r="627">
      <c r="C627" s="96"/>
      <c r="D627" s="83"/>
    </row>
    <row r="628">
      <c r="C628" s="96"/>
      <c r="D628" s="83"/>
    </row>
    <row r="629">
      <c r="C629" s="96"/>
      <c r="D629" s="83"/>
    </row>
    <row r="630">
      <c r="C630" s="96"/>
      <c r="D630" s="83"/>
    </row>
    <row r="631">
      <c r="C631" s="96"/>
      <c r="D631" s="83"/>
    </row>
    <row r="632">
      <c r="C632" s="96"/>
      <c r="D632" s="83"/>
    </row>
    <row r="633">
      <c r="C633" s="96"/>
      <c r="D633" s="83"/>
    </row>
    <row r="634">
      <c r="C634" s="96"/>
      <c r="D634" s="83"/>
    </row>
    <row r="635">
      <c r="C635" s="96"/>
      <c r="D635" s="83"/>
    </row>
    <row r="636">
      <c r="C636" s="96"/>
      <c r="D636" s="83"/>
    </row>
    <row r="637">
      <c r="C637" s="96"/>
      <c r="D637" s="83"/>
    </row>
    <row r="638">
      <c r="C638" s="96"/>
      <c r="D638" s="83"/>
    </row>
    <row r="639">
      <c r="C639" s="96"/>
      <c r="D639" s="83"/>
    </row>
    <row r="640">
      <c r="C640" s="96"/>
      <c r="D640" s="83"/>
    </row>
    <row r="641">
      <c r="C641" s="96"/>
      <c r="D641" s="83"/>
    </row>
    <row r="642">
      <c r="C642" s="96"/>
      <c r="D642" s="83"/>
    </row>
    <row r="643">
      <c r="C643" s="96"/>
      <c r="D643" s="83"/>
    </row>
    <row r="644">
      <c r="C644" s="96"/>
      <c r="D644" s="83"/>
    </row>
    <row r="645">
      <c r="C645" s="96"/>
      <c r="D645" s="83"/>
    </row>
    <row r="646">
      <c r="C646" s="96"/>
      <c r="D646" s="83"/>
    </row>
    <row r="647">
      <c r="C647" s="96"/>
      <c r="D647" s="83"/>
    </row>
    <row r="648">
      <c r="C648" s="96"/>
      <c r="D648" s="83"/>
    </row>
    <row r="649">
      <c r="C649" s="96"/>
      <c r="D649" s="83"/>
    </row>
    <row r="650">
      <c r="C650" s="96"/>
      <c r="D650" s="83"/>
    </row>
    <row r="651">
      <c r="C651" s="96"/>
      <c r="D651" s="83"/>
    </row>
    <row r="652">
      <c r="C652" s="96"/>
      <c r="D652" s="83"/>
    </row>
    <row r="653">
      <c r="C653" s="96"/>
      <c r="D653" s="83"/>
    </row>
    <row r="654">
      <c r="C654" s="96"/>
      <c r="D654" s="83"/>
    </row>
    <row r="655">
      <c r="C655" s="96"/>
      <c r="D655" s="83"/>
    </row>
    <row r="656">
      <c r="C656" s="96"/>
      <c r="D656" s="83"/>
    </row>
    <row r="657">
      <c r="C657" s="96"/>
      <c r="D657" s="83"/>
    </row>
    <row r="658">
      <c r="C658" s="96"/>
      <c r="D658" s="83"/>
    </row>
    <row r="659">
      <c r="C659" s="96"/>
      <c r="D659" s="83"/>
    </row>
    <row r="660">
      <c r="C660" s="96"/>
      <c r="D660" s="83"/>
    </row>
    <row r="661">
      <c r="C661" s="96"/>
      <c r="D661" s="83"/>
    </row>
    <row r="662">
      <c r="C662" s="96"/>
      <c r="D662" s="83"/>
    </row>
    <row r="663">
      <c r="C663" s="96"/>
      <c r="D663" s="83"/>
    </row>
    <row r="664">
      <c r="C664" s="96"/>
      <c r="D664" s="83"/>
    </row>
    <row r="665">
      <c r="C665" s="96"/>
      <c r="D665" s="83"/>
    </row>
    <row r="666">
      <c r="C666" s="96"/>
      <c r="D666" s="83"/>
    </row>
    <row r="667">
      <c r="C667" s="96"/>
      <c r="D667" s="83"/>
    </row>
    <row r="668">
      <c r="C668" s="96"/>
      <c r="D668" s="83"/>
    </row>
    <row r="669">
      <c r="C669" s="96"/>
      <c r="D669" s="83"/>
    </row>
    <row r="670">
      <c r="C670" s="96"/>
      <c r="D670" s="83"/>
    </row>
    <row r="671">
      <c r="C671" s="96"/>
      <c r="D671" s="83"/>
    </row>
    <row r="672">
      <c r="C672" s="96"/>
      <c r="D672" s="83"/>
    </row>
    <row r="673">
      <c r="C673" s="96"/>
      <c r="D673" s="83"/>
    </row>
    <row r="674">
      <c r="C674" s="96"/>
      <c r="D674" s="83"/>
    </row>
    <row r="675">
      <c r="C675" s="96"/>
      <c r="D675" s="83"/>
    </row>
    <row r="676">
      <c r="C676" s="96"/>
      <c r="D676" s="83"/>
    </row>
    <row r="677">
      <c r="C677" s="96"/>
      <c r="D677" s="83"/>
    </row>
    <row r="678">
      <c r="C678" s="96"/>
      <c r="D678" s="83"/>
    </row>
    <row r="679">
      <c r="C679" s="96"/>
      <c r="D679" s="83"/>
    </row>
    <row r="680">
      <c r="C680" s="96"/>
      <c r="D680" s="83"/>
    </row>
    <row r="681">
      <c r="C681" s="96"/>
      <c r="D681" s="83"/>
    </row>
    <row r="682">
      <c r="C682" s="96"/>
      <c r="D682" s="83"/>
    </row>
    <row r="683">
      <c r="C683" s="96"/>
      <c r="D683" s="83"/>
    </row>
    <row r="684">
      <c r="C684" s="96"/>
      <c r="D684" s="83"/>
    </row>
    <row r="685">
      <c r="C685" s="96"/>
      <c r="D685" s="83"/>
    </row>
    <row r="686">
      <c r="C686" s="96"/>
      <c r="D686" s="83"/>
    </row>
    <row r="687">
      <c r="C687" s="96"/>
      <c r="D687" s="83"/>
    </row>
    <row r="688">
      <c r="C688" s="96"/>
      <c r="D688" s="83"/>
    </row>
    <row r="689">
      <c r="C689" s="96"/>
      <c r="D689" s="83"/>
    </row>
    <row r="690">
      <c r="C690" s="96"/>
      <c r="D690" s="83"/>
    </row>
    <row r="691">
      <c r="C691" s="96"/>
      <c r="D691" s="83"/>
    </row>
    <row r="692">
      <c r="C692" s="96"/>
      <c r="D692" s="83"/>
    </row>
    <row r="693">
      <c r="C693" s="96"/>
      <c r="D693" s="83"/>
    </row>
    <row r="694">
      <c r="C694" s="96"/>
      <c r="D694" s="83"/>
    </row>
    <row r="695">
      <c r="C695" s="96"/>
      <c r="D695" s="83"/>
    </row>
    <row r="696">
      <c r="C696" s="96"/>
      <c r="D696" s="83"/>
    </row>
    <row r="697">
      <c r="C697" s="96"/>
      <c r="D697" s="83"/>
    </row>
    <row r="698">
      <c r="C698" s="96"/>
      <c r="D698" s="83"/>
    </row>
    <row r="699">
      <c r="C699" s="96"/>
      <c r="D699" s="83"/>
    </row>
    <row r="700">
      <c r="C700" s="96"/>
      <c r="D700" s="83"/>
    </row>
    <row r="701">
      <c r="C701" s="96"/>
      <c r="D701" s="83"/>
    </row>
    <row r="702">
      <c r="C702" s="96"/>
      <c r="D702" s="83"/>
    </row>
    <row r="703">
      <c r="C703" s="96"/>
      <c r="D703" s="83"/>
    </row>
    <row r="704">
      <c r="C704" s="96"/>
      <c r="D704" s="83"/>
    </row>
    <row r="705">
      <c r="C705" s="96"/>
      <c r="D705" s="83"/>
    </row>
    <row r="706">
      <c r="C706" s="96"/>
      <c r="D706" s="83"/>
    </row>
    <row r="707">
      <c r="C707" s="96"/>
      <c r="D707" s="83"/>
    </row>
    <row r="708">
      <c r="C708" s="96"/>
      <c r="D708" s="83"/>
    </row>
    <row r="709">
      <c r="C709" s="96"/>
      <c r="D709" s="83"/>
    </row>
    <row r="710">
      <c r="C710" s="96"/>
      <c r="D710" s="83"/>
    </row>
    <row r="711">
      <c r="C711" s="96"/>
      <c r="D711" s="83"/>
    </row>
    <row r="712">
      <c r="C712" s="96"/>
      <c r="D712" s="83"/>
    </row>
    <row r="713">
      <c r="C713" s="96"/>
      <c r="D713" s="83"/>
    </row>
    <row r="714">
      <c r="C714" s="96"/>
      <c r="D714" s="83"/>
    </row>
    <row r="715">
      <c r="C715" s="96"/>
      <c r="D715" s="83"/>
    </row>
    <row r="716">
      <c r="C716" s="96"/>
      <c r="D716" s="83"/>
    </row>
    <row r="717">
      <c r="C717" s="96"/>
      <c r="D717" s="83"/>
    </row>
    <row r="718">
      <c r="C718" s="96"/>
      <c r="D718" s="83"/>
    </row>
    <row r="719">
      <c r="C719" s="96"/>
      <c r="D719" s="83"/>
    </row>
    <row r="720">
      <c r="C720" s="96"/>
      <c r="D720" s="83"/>
    </row>
    <row r="721">
      <c r="C721" s="96"/>
      <c r="D721" s="83"/>
    </row>
    <row r="722">
      <c r="C722" s="96"/>
      <c r="D722" s="83"/>
    </row>
    <row r="723">
      <c r="C723" s="96"/>
      <c r="D723" s="83"/>
    </row>
    <row r="724">
      <c r="C724" s="96"/>
      <c r="D724" s="83"/>
    </row>
    <row r="725">
      <c r="C725" s="96"/>
      <c r="D725" s="83"/>
    </row>
    <row r="726">
      <c r="C726" s="96"/>
      <c r="D726" s="83"/>
    </row>
    <row r="727">
      <c r="C727" s="96"/>
      <c r="D727" s="83"/>
    </row>
    <row r="728">
      <c r="C728" s="96"/>
      <c r="D728" s="83"/>
    </row>
    <row r="729">
      <c r="C729" s="96"/>
      <c r="D729" s="83"/>
    </row>
    <row r="730">
      <c r="C730" s="96"/>
      <c r="D730" s="83"/>
    </row>
    <row r="731">
      <c r="C731" s="96"/>
      <c r="D731" s="83"/>
    </row>
    <row r="732">
      <c r="C732" s="96"/>
      <c r="D732" s="83"/>
    </row>
    <row r="733">
      <c r="C733" s="96"/>
      <c r="D733" s="83"/>
    </row>
    <row r="734">
      <c r="C734" s="96"/>
      <c r="D734" s="83"/>
    </row>
    <row r="735">
      <c r="C735" s="96"/>
      <c r="D735" s="83"/>
    </row>
    <row r="736">
      <c r="C736" s="96"/>
      <c r="D736" s="83"/>
    </row>
    <row r="737">
      <c r="C737" s="96"/>
      <c r="D737" s="83"/>
    </row>
    <row r="738">
      <c r="C738" s="96"/>
      <c r="D738" s="83"/>
    </row>
    <row r="739">
      <c r="C739" s="96"/>
      <c r="D739" s="83"/>
    </row>
    <row r="740">
      <c r="C740" s="96"/>
      <c r="D740" s="83"/>
    </row>
    <row r="741">
      <c r="C741" s="96"/>
      <c r="D741" s="83"/>
    </row>
    <row r="742">
      <c r="C742" s="96"/>
      <c r="D742" s="83"/>
    </row>
    <row r="743">
      <c r="C743" s="96"/>
      <c r="D743" s="83"/>
    </row>
    <row r="744">
      <c r="C744" s="96"/>
      <c r="D744" s="83"/>
    </row>
    <row r="745">
      <c r="C745" s="96"/>
      <c r="D745" s="83"/>
    </row>
    <row r="746">
      <c r="C746" s="96"/>
      <c r="D746" s="83"/>
    </row>
    <row r="747">
      <c r="C747" s="96"/>
      <c r="D747" s="83"/>
    </row>
    <row r="748">
      <c r="C748" s="96"/>
      <c r="D748" s="83"/>
    </row>
    <row r="749">
      <c r="C749" s="96"/>
      <c r="D749" s="83"/>
    </row>
    <row r="750">
      <c r="C750" s="96"/>
      <c r="D750" s="83"/>
    </row>
    <row r="751">
      <c r="C751" s="96"/>
      <c r="D751" s="83"/>
    </row>
    <row r="752">
      <c r="C752" s="96"/>
      <c r="D752" s="83"/>
    </row>
    <row r="753">
      <c r="C753" s="96"/>
      <c r="D753" s="83"/>
    </row>
    <row r="754">
      <c r="C754" s="96"/>
      <c r="D754" s="83"/>
    </row>
    <row r="755">
      <c r="C755" s="96"/>
      <c r="D755" s="83"/>
    </row>
    <row r="756">
      <c r="C756" s="96"/>
      <c r="D756" s="83"/>
    </row>
    <row r="757">
      <c r="C757" s="96"/>
      <c r="D757" s="83"/>
    </row>
    <row r="758">
      <c r="C758" s="96"/>
      <c r="D758" s="83"/>
    </row>
    <row r="759">
      <c r="C759" s="96"/>
      <c r="D759" s="83"/>
    </row>
    <row r="760">
      <c r="C760" s="96"/>
      <c r="D760" s="83"/>
    </row>
    <row r="761">
      <c r="C761" s="96"/>
      <c r="D761" s="83"/>
    </row>
    <row r="762">
      <c r="C762" s="96"/>
      <c r="D762" s="83"/>
    </row>
    <row r="763">
      <c r="C763" s="96"/>
      <c r="D763" s="83"/>
    </row>
    <row r="764">
      <c r="C764" s="96"/>
      <c r="D764" s="83"/>
    </row>
    <row r="765">
      <c r="C765" s="96"/>
      <c r="D765" s="83"/>
    </row>
    <row r="766">
      <c r="C766" s="96"/>
      <c r="D766" s="83"/>
    </row>
    <row r="767">
      <c r="C767" s="96"/>
      <c r="D767" s="83"/>
    </row>
    <row r="768">
      <c r="C768" s="96"/>
      <c r="D768" s="83"/>
    </row>
    <row r="769">
      <c r="C769" s="96"/>
      <c r="D769" s="83"/>
    </row>
    <row r="770">
      <c r="C770" s="96"/>
      <c r="D770" s="83"/>
    </row>
    <row r="771">
      <c r="C771" s="96"/>
      <c r="D771" s="83"/>
    </row>
    <row r="772">
      <c r="C772" s="96"/>
      <c r="D772" s="83"/>
    </row>
    <row r="773">
      <c r="C773" s="96"/>
      <c r="D773" s="83"/>
    </row>
    <row r="774">
      <c r="C774" s="96"/>
      <c r="D774" s="83"/>
    </row>
    <row r="775">
      <c r="C775" s="96"/>
      <c r="D775" s="83"/>
    </row>
    <row r="776">
      <c r="C776" s="96"/>
      <c r="D776" s="83"/>
    </row>
    <row r="777">
      <c r="C777" s="96"/>
      <c r="D777" s="83"/>
    </row>
    <row r="778">
      <c r="C778" s="96"/>
      <c r="D778" s="83"/>
    </row>
    <row r="779">
      <c r="C779" s="96"/>
      <c r="D779" s="83"/>
    </row>
    <row r="780">
      <c r="C780" s="96"/>
      <c r="D780" s="83"/>
    </row>
    <row r="781">
      <c r="C781" s="96"/>
      <c r="D781" s="83"/>
    </row>
    <row r="782">
      <c r="C782" s="96"/>
      <c r="D782" s="83"/>
    </row>
    <row r="783">
      <c r="C783" s="96"/>
      <c r="D783" s="83"/>
    </row>
    <row r="784">
      <c r="C784" s="96"/>
      <c r="D784" s="83"/>
    </row>
    <row r="785">
      <c r="C785" s="96"/>
      <c r="D785" s="83"/>
    </row>
    <row r="786">
      <c r="C786" s="96"/>
      <c r="D786" s="83"/>
    </row>
    <row r="787">
      <c r="C787" s="96"/>
      <c r="D787" s="83"/>
    </row>
    <row r="788">
      <c r="C788" s="96"/>
      <c r="D788" s="83"/>
    </row>
    <row r="789">
      <c r="C789" s="96"/>
      <c r="D789" s="83"/>
    </row>
    <row r="790">
      <c r="C790" s="96"/>
      <c r="D790" s="83"/>
    </row>
    <row r="791">
      <c r="C791" s="96"/>
      <c r="D791" s="83"/>
    </row>
    <row r="792">
      <c r="C792" s="96"/>
      <c r="D792" s="83"/>
    </row>
    <row r="793">
      <c r="C793" s="96"/>
      <c r="D793" s="83"/>
    </row>
    <row r="794">
      <c r="C794" s="96"/>
      <c r="D794" s="83"/>
    </row>
    <row r="795">
      <c r="C795" s="96"/>
      <c r="D795" s="83"/>
    </row>
    <row r="796">
      <c r="C796" s="96"/>
      <c r="D796" s="83"/>
    </row>
    <row r="797">
      <c r="C797" s="96"/>
      <c r="D797" s="83"/>
    </row>
    <row r="798">
      <c r="C798" s="96"/>
      <c r="D798" s="83"/>
    </row>
    <row r="799">
      <c r="C799" s="96"/>
      <c r="D799" s="83"/>
    </row>
    <row r="800">
      <c r="C800" s="96"/>
      <c r="D800" s="83"/>
    </row>
    <row r="801">
      <c r="C801" s="96"/>
      <c r="D801" s="83"/>
    </row>
    <row r="802">
      <c r="C802" s="96"/>
      <c r="D802" s="83"/>
    </row>
    <row r="803">
      <c r="C803" s="96"/>
      <c r="D803" s="83"/>
    </row>
    <row r="804">
      <c r="C804" s="96"/>
      <c r="D804" s="83"/>
    </row>
    <row r="805">
      <c r="C805" s="96"/>
      <c r="D805" s="83"/>
    </row>
    <row r="806">
      <c r="C806" s="96"/>
      <c r="D806" s="83"/>
    </row>
    <row r="807">
      <c r="C807" s="96"/>
      <c r="D807" s="83"/>
    </row>
    <row r="808">
      <c r="C808" s="96"/>
      <c r="D808" s="83"/>
    </row>
    <row r="809">
      <c r="C809" s="96"/>
      <c r="D809" s="83"/>
    </row>
    <row r="810">
      <c r="C810" s="96"/>
      <c r="D810" s="83"/>
    </row>
    <row r="811">
      <c r="C811" s="96"/>
      <c r="D811" s="83"/>
    </row>
    <row r="812">
      <c r="C812" s="96"/>
      <c r="D812" s="83"/>
    </row>
    <row r="813">
      <c r="C813" s="96"/>
      <c r="D813" s="83"/>
    </row>
    <row r="814">
      <c r="C814" s="96"/>
      <c r="D814" s="83"/>
    </row>
    <row r="815">
      <c r="C815" s="96"/>
      <c r="D815" s="83"/>
    </row>
    <row r="816">
      <c r="C816" s="96"/>
      <c r="D816" s="83"/>
    </row>
    <row r="817">
      <c r="C817" s="96"/>
      <c r="D817" s="83"/>
    </row>
    <row r="818">
      <c r="C818" s="96"/>
      <c r="D818" s="83"/>
    </row>
    <row r="819">
      <c r="C819" s="96"/>
      <c r="D819" s="83"/>
    </row>
    <row r="820">
      <c r="C820" s="96"/>
      <c r="D820" s="83"/>
    </row>
    <row r="821">
      <c r="C821" s="96"/>
      <c r="D821" s="83"/>
    </row>
    <row r="822">
      <c r="C822" s="96"/>
      <c r="D822" s="83"/>
    </row>
    <row r="823">
      <c r="C823" s="96"/>
      <c r="D823" s="83"/>
    </row>
    <row r="824">
      <c r="C824" s="96"/>
      <c r="D824" s="83"/>
    </row>
    <row r="825">
      <c r="C825" s="96"/>
      <c r="D825" s="83"/>
    </row>
    <row r="826">
      <c r="C826" s="96"/>
      <c r="D826" s="83"/>
    </row>
    <row r="827">
      <c r="C827" s="96"/>
      <c r="D827" s="83"/>
    </row>
    <row r="828">
      <c r="C828" s="96"/>
      <c r="D828" s="83"/>
    </row>
    <row r="829">
      <c r="C829" s="96"/>
      <c r="D829" s="83"/>
    </row>
    <row r="830">
      <c r="C830" s="96"/>
      <c r="D830" s="83"/>
    </row>
    <row r="831">
      <c r="C831" s="96"/>
      <c r="D831" s="83"/>
    </row>
    <row r="832">
      <c r="C832" s="96"/>
      <c r="D832" s="83"/>
    </row>
    <row r="833">
      <c r="C833" s="96"/>
      <c r="D833" s="83"/>
    </row>
    <row r="834">
      <c r="C834" s="96"/>
      <c r="D834" s="83"/>
    </row>
    <row r="835">
      <c r="C835" s="96"/>
      <c r="D835" s="83"/>
    </row>
    <row r="836">
      <c r="C836" s="96"/>
      <c r="D836" s="83"/>
    </row>
    <row r="837">
      <c r="C837" s="96"/>
      <c r="D837" s="83"/>
    </row>
    <row r="838">
      <c r="C838" s="96"/>
      <c r="D838" s="83"/>
    </row>
    <row r="839">
      <c r="C839" s="96"/>
      <c r="D839" s="83"/>
    </row>
    <row r="840">
      <c r="C840" s="96"/>
      <c r="D840" s="83"/>
    </row>
    <row r="841">
      <c r="C841" s="96"/>
      <c r="D841" s="83"/>
    </row>
    <row r="842">
      <c r="C842" s="96"/>
      <c r="D842" s="83"/>
    </row>
    <row r="843">
      <c r="C843" s="96"/>
      <c r="D843" s="83"/>
    </row>
    <row r="844">
      <c r="C844" s="96"/>
      <c r="D844" s="83"/>
    </row>
    <row r="845">
      <c r="C845" s="96"/>
      <c r="D845" s="83"/>
    </row>
    <row r="846">
      <c r="C846" s="96"/>
      <c r="D846" s="83"/>
    </row>
    <row r="847">
      <c r="C847" s="96"/>
      <c r="D847" s="83"/>
    </row>
    <row r="848">
      <c r="C848" s="96"/>
      <c r="D848" s="83"/>
    </row>
    <row r="849">
      <c r="C849" s="96"/>
      <c r="D849" s="83"/>
    </row>
    <row r="850">
      <c r="C850" s="96"/>
      <c r="D850" s="83"/>
    </row>
    <row r="851">
      <c r="C851" s="96"/>
      <c r="D851" s="83"/>
    </row>
    <row r="852">
      <c r="C852" s="96"/>
      <c r="D852" s="83"/>
    </row>
    <row r="853">
      <c r="C853" s="96"/>
      <c r="D853" s="83"/>
    </row>
    <row r="854">
      <c r="C854" s="96"/>
      <c r="D854" s="83"/>
    </row>
    <row r="855">
      <c r="C855" s="96"/>
      <c r="D855" s="83"/>
    </row>
    <row r="856">
      <c r="C856" s="96"/>
      <c r="D856" s="83"/>
    </row>
    <row r="857">
      <c r="C857" s="96"/>
      <c r="D857" s="83"/>
    </row>
    <row r="858">
      <c r="C858" s="96"/>
      <c r="D858" s="83"/>
    </row>
    <row r="859">
      <c r="C859" s="96"/>
      <c r="D859" s="83"/>
    </row>
    <row r="860">
      <c r="C860" s="96"/>
      <c r="D860" s="83"/>
    </row>
    <row r="861">
      <c r="C861" s="96"/>
      <c r="D861" s="83"/>
    </row>
    <row r="862">
      <c r="C862" s="96"/>
      <c r="D862" s="83"/>
    </row>
    <row r="863">
      <c r="C863" s="96"/>
      <c r="D863" s="83"/>
    </row>
    <row r="864">
      <c r="C864" s="96"/>
      <c r="D864" s="83"/>
    </row>
    <row r="865">
      <c r="C865" s="96"/>
      <c r="D865" s="83"/>
    </row>
    <row r="866">
      <c r="C866" s="96"/>
      <c r="D866" s="83"/>
    </row>
    <row r="867">
      <c r="C867" s="96"/>
      <c r="D867" s="83"/>
    </row>
    <row r="868">
      <c r="C868" s="96"/>
      <c r="D868" s="83"/>
    </row>
    <row r="869">
      <c r="C869" s="96"/>
      <c r="D869" s="83"/>
    </row>
    <row r="870">
      <c r="C870" s="96"/>
      <c r="D870" s="83"/>
    </row>
    <row r="871">
      <c r="C871" s="96"/>
      <c r="D871" s="83"/>
    </row>
    <row r="872">
      <c r="C872" s="96"/>
      <c r="D872" s="83"/>
    </row>
    <row r="873">
      <c r="C873" s="96"/>
      <c r="D873" s="83"/>
    </row>
    <row r="874">
      <c r="C874" s="96"/>
      <c r="D874" s="83"/>
    </row>
    <row r="875">
      <c r="C875" s="96"/>
      <c r="D875" s="83"/>
    </row>
    <row r="876">
      <c r="C876" s="96"/>
      <c r="D876" s="83"/>
    </row>
    <row r="877">
      <c r="C877" s="96"/>
      <c r="D877" s="83"/>
    </row>
    <row r="878">
      <c r="C878" s="96"/>
      <c r="D878" s="83"/>
    </row>
    <row r="879">
      <c r="C879" s="96"/>
      <c r="D879" s="83"/>
    </row>
    <row r="880">
      <c r="C880" s="96"/>
      <c r="D880" s="83"/>
    </row>
    <row r="881">
      <c r="C881" s="96"/>
      <c r="D881" s="83"/>
    </row>
    <row r="882">
      <c r="C882" s="96"/>
      <c r="D882" s="83"/>
    </row>
    <row r="883">
      <c r="C883" s="96"/>
      <c r="D883" s="83"/>
    </row>
    <row r="884">
      <c r="C884" s="96"/>
      <c r="D884" s="83"/>
    </row>
    <row r="885">
      <c r="C885" s="96"/>
      <c r="D885" s="83"/>
    </row>
    <row r="886">
      <c r="C886" s="96"/>
      <c r="D886" s="83"/>
    </row>
    <row r="887">
      <c r="C887" s="96"/>
      <c r="D887" s="83"/>
    </row>
    <row r="888">
      <c r="C888" s="96"/>
      <c r="D888" s="83"/>
    </row>
    <row r="889">
      <c r="C889" s="96"/>
      <c r="D889" s="83"/>
    </row>
    <row r="890">
      <c r="C890" s="96"/>
      <c r="D890" s="83"/>
    </row>
    <row r="891">
      <c r="C891" s="96"/>
      <c r="D891" s="83"/>
    </row>
    <row r="892">
      <c r="C892" s="96"/>
      <c r="D892" s="83"/>
    </row>
    <row r="893">
      <c r="C893" s="96"/>
      <c r="D893" s="83"/>
    </row>
    <row r="894">
      <c r="C894" s="96"/>
      <c r="D894" s="83"/>
    </row>
    <row r="895">
      <c r="C895" s="96"/>
      <c r="D895" s="83"/>
    </row>
    <row r="896">
      <c r="C896" s="96"/>
      <c r="D896" s="83"/>
    </row>
    <row r="897">
      <c r="C897" s="96"/>
      <c r="D897" s="83"/>
    </row>
    <row r="898">
      <c r="C898" s="96"/>
      <c r="D898" s="83"/>
    </row>
    <row r="899">
      <c r="C899" s="96"/>
      <c r="D899" s="83"/>
    </row>
    <row r="900">
      <c r="C900" s="96"/>
      <c r="D900" s="83"/>
    </row>
    <row r="901">
      <c r="C901" s="96"/>
      <c r="D901" s="83"/>
    </row>
    <row r="902">
      <c r="C902" s="96"/>
      <c r="D902" s="83"/>
    </row>
    <row r="903">
      <c r="C903" s="96"/>
      <c r="D903" s="83"/>
    </row>
    <row r="904">
      <c r="C904" s="96"/>
      <c r="D904" s="83"/>
    </row>
    <row r="905">
      <c r="C905" s="96"/>
      <c r="D905" s="83"/>
    </row>
    <row r="906">
      <c r="C906" s="96"/>
      <c r="D906" s="83"/>
    </row>
    <row r="907">
      <c r="C907" s="96"/>
      <c r="D907" s="83"/>
    </row>
    <row r="908">
      <c r="C908" s="96"/>
      <c r="D908" s="83"/>
    </row>
    <row r="909">
      <c r="C909" s="96"/>
      <c r="D909" s="83"/>
    </row>
    <row r="910">
      <c r="C910" s="96"/>
      <c r="D910" s="83"/>
    </row>
    <row r="911">
      <c r="C911" s="96"/>
      <c r="D911" s="83"/>
    </row>
    <row r="912">
      <c r="C912" s="96"/>
      <c r="D912" s="83"/>
    </row>
    <row r="913">
      <c r="C913" s="96"/>
      <c r="D913" s="83"/>
    </row>
    <row r="914">
      <c r="C914" s="96"/>
      <c r="D914" s="83"/>
    </row>
    <row r="915">
      <c r="C915" s="96"/>
      <c r="D915" s="83"/>
    </row>
    <row r="916">
      <c r="C916" s="96"/>
      <c r="D916" s="83"/>
    </row>
    <row r="917">
      <c r="C917" s="96"/>
      <c r="D917" s="83"/>
    </row>
    <row r="918">
      <c r="C918" s="96"/>
      <c r="D918" s="83"/>
    </row>
    <row r="919">
      <c r="C919" s="96"/>
      <c r="D919" s="83"/>
    </row>
    <row r="920">
      <c r="C920" s="96"/>
      <c r="D920" s="83"/>
    </row>
    <row r="921">
      <c r="C921" s="96"/>
      <c r="D921" s="83"/>
    </row>
    <row r="922">
      <c r="C922" s="96"/>
      <c r="D922" s="83"/>
    </row>
    <row r="923">
      <c r="C923" s="96"/>
      <c r="D923" s="83"/>
    </row>
    <row r="924">
      <c r="C924" s="96"/>
      <c r="D924" s="83"/>
    </row>
    <row r="925">
      <c r="C925" s="96"/>
      <c r="D925" s="83"/>
    </row>
    <row r="926">
      <c r="C926" s="96"/>
      <c r="D926" s="83"/>
    </row>
    <row r="927">
      <c r="C927" s="96"/>
      <c r="D927" s="83"/>
    </row>
    <row r="928">
      <c r="C928" s="96"/>
      <c r="D928" s="83"/>
    </row>
    <row r="929">
      <c r="C929" s="96"/>
      <c r="D929" s="83"/>
    </row>
    <row r="930">
      <c r="C930" s="96"/>
      <c r="D930" s="83"/>
    </row>
    <row r="931">
      <c r="C931" s="96"/>
      <c r="D931" s="83"/>
    </row>
    <row r="932">
      <c r="C932" s="96"/>
      <c r="D932" s="83"/>
    </row>
    <row r="933">
      <c r="C933" s="96"/>
      <c r="D933" s="83"/>
    </row>
    <row r="934">
      <c r="C934" s="96"/>
      <c r="D934" s="83"/>
    </row>
    <row r="935">
      <c r="C935" s="96"/>
      <c r="D935" s="83"/>
    </row>
    <row r="936">
      <c r="C936" s="96"/>
      <c r="D936" s="83"/>
    </row>
    <row r="937">
      <c r="C937" s="96"/>
      <c r="D937" s="83"/>
    </row>
    <row r="938">
      <c r="C938" s="96"/>
      <c r="D938" s="83"/>
    </row>
    <row r="939">
      <c r="C939" s="96"/>
      <c r="D939" s="83"/>
    </row>
    <row r="940">
      <c r="C940" s="96"/>
      <c r="D940" s="83"/>
    </row>
    <row r="941">
      <c r="C941" s="96"/>
      <c r="D941" s="83"/>
    </row>
    <row r="942">
      <c r="C942" s="96"/>
      <c r="D942" s="83"/>
    </row>
    <row r="943">
      <c r="C943" s="96"/>
      <c r="D943" s="83"/>
    </row>
    <row r="944">
      <c r="C944" s="96"/>
      <c r="D944" s="83"/>
    </row>
    <row r="945">
      <c r="C945" s="96"/>
      <c r="D945" s="83"/>
    </row>
    <row r="946">
      <c r="C946" s="96"/>
      <c r="D946" s="83"/>
    </row>
    <row r="947">
      <c r="C947" s="96"/>
      <c r="D947" s="83"/>
    </row>
    <row r="948">
      <c r="C948" s="96"/>
      <c r="D948" s="83"/>
    </row>
    <row r="949">
      <c r="C949" s="96"/>
      <c r="D949" s="83"/>
    </row>
    <row r="950">
      <c r="C950" s="96"/>
      <c r="D950" s="83"/>
    </row>
    <row r="951">
      <c r="C951" s="96"/>
      <c r="D951" s="83"/>
    </row>
    <row r="952">
      <c r="C952" s="96"/>
      <c r="D952" s="83"/>
    </row>
    <row r="953">
      <c r="C953" s="96"/>
      <c r="D953" s="83"/>
    </row>
    <row r="954">
      <c r="C954" s="96"/>
      <c r="D954" s="83"/>
    </row>
    <row r="955">
      <c r="C955" s="96"/>
      <c r="D955" s="83"/>
    </row>
    <row r="956">
      <c r="C956" s="96"/>
      <c r="D956" s="83"/>
    </row>
    <row r="957">
      <c r="C957" s="96"/>
      <c r="D957" s="83"/>
    </row>
    <row r="958">
      <c r="C958" s="96"/>
      <c r="D958" s="83"/>
    </row>
    <row r="959">
      <c r="C959" s="96"/>
      <c r="D959" s="83"/>
    </row>
    <row r="960">
      <c r="C960" s="96"/>
      <c r="D960" s="83"/>
    </row>
    <row r="961">
      <c r="C961" s="96"/>
      <c r="D961" s="83"/>
    </row>
    <row r="962">
      <c r="C962" s="96"/>
      <c r="D962" s="83"/>
    </row>
    <row r="963">
      <c r="C963" s="96"/>
      <c r="D963" s="83"/>
    </row>
    <row r="964">
      <c r="C964" s="96"/>
      <c r="D964" s="83"/>
    </row>
    <row r="965">
      <c r="C965" s="96"/>
      <c r="D965" s="83"/>
    </row>
    <row r="966">
      <c r="C966" s="96"/>
      <c r="D966" s="83"/>
    </row>
    <row r="967">
      <c r="C967" s="96"/>
      <c r="D967" s="83"/>
    </row>
    <row r="968">
      <c r="C968" s="96"/>
      <c r="D968" s="83"/>
    </row>
    <row r="969">
      <c r="C969" s="96"/>
      <c r="D969" s="83"/>
    </row>
    <row r="970">
      <c r="C970" s="96"/>
      <c r="D970" s="83"/>
    </row>
    <row r="971">
      <c r="C971" s="96"/>
      <c r="D971" s="83"/>
    </row>
    <row r="972">
      <c r="C972" s="96"/>
      <c r="D972" s="83"/>
    </row>
    <row r="973">
      <c r="C973" s="96"/>
      <c r="D973" s="83"/>
    </row>
    <row r="974">
      <c r="C974" s="96"/>
      <c r="D974" s="83"/>
    </row>
    <row r="975">
      <c r="C975" s="96"/>
      <c r="D975" s="83"/>
    </row>
    <row r="976">
      <c r="C976" s="96"/>
      <c r="D976" s="83"/>
    </row>
    <row r="977">
      <c r="C977" s="96"/>
      <c r="D977" s="83"/>
    </row>
    <row r="978">
      <c r="C978" s="96"/>
      <c r="D978" s="83"/>
    </row>
    <row r="979">
      <c r="C979" s="96"/>
      <c r="D979" s="83"/>
    </row>
    <row r="980">
      <c r="C980" s="96"/>
      <c r="D980" s="83"/>
    </row>
    <row r="981">
      <c r="C981" s="96"/>
      <c r="D981" s="83"/>
    </row>
    <row r="982">
      <c r="C982" s="96"/>
      <c r="D982" s="83"/>
    </row>
    <row r="983">
      <c r="C983" s="96"/>
      <c r="D983" s="83"/>
    </row>
    <row r="984">
      <c r="C984" s="96"/>
      <c r="D984" s="83"/>
    </row>
    <row r="985">
      <c r="C985" s="96"/>
      <c r="D985" s="83"/>
    </row>
    <row r="986">
      <c r="C986" s="96"/>
      <c r="D986" s="83"/>
    </row>
  </sheetData>
  <autoFilter ref="$A$1:$D$986"/>
  <drawing r:id="rId4"/>
  <legacyDrawing r:id="rId5"/>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1704</v>
      </c>
      <c r="D1" s="98" t="s">
        <v>1705</v>
      </c>
    </row>
    <row r="2">
      <c r="A2" s="6" t="s">
        <v>1706</v>
      </c>
    </row>
    <row r="3">
      <c r="A3" s="6" t="s">
        <v>1502</v>
      </c>
      <c r="D3" s="1" t="s">
        <v>8</v>
      </c>
    </row>
    <row r="4">
      <c r="A4" s="6" t="s">
        <v>978</v>
      </c>
      <c r="D4" s="1" t="s">
        <v>8</v>
      </c>
    </row>
    <row r="5">
      <c r="A5" s="6" t="s">
        <v>1707</v>
      </c>
    </row>
    <row r="6">
      <c r="A6" s="6" t="s">
        <v>1708</v>
      </c>
    </row>
    <row r="7">
      <c r="A7" s="6" t="s">
        <v>1709</v>
      </c>
      <c r="D7" s="1" t="s">
        <v>8</v>
      </c>
    </row>
    <row r="8">
      <c r="A8" s="6" t="s">
        <v>1710</v>
      </c>
      <c r="D8" s="1" t="s">
        <v>8</v>
      </c>
    </row>
    <row r="9">
      <c r="A9" s="6" t="s">
        <v>1711</v>
      </c>
    </row>
    <row r="10">
      <c r="A10" s="6" t="s">
        <v>1712</v>
      </c>
      <c r="D10" s="1" t="s">
        <v>8</v>
      </c>
    </row>
    <row r="11">
      <c r="A11" s="6" t="s">
        <v>1713</v>
      </c>
      <c r="D11" s="1" t="s">
        <v>8</v>
      </c>
    </row>
    <row r="12">
      <c r="A12" s="6" t="s">
        <v>1081</v>
      </c>
      <c r="D12" s="1" t="s">
        <v>8</v>
      </c>
    </row>
    <row r="13">
      <c r="A13" s="6" t="s">
        <v>1714</v>
      </c>
    </row>
    <row r="14">
      <c r="A14" s="6" t="s">
        <v>1715</v>
      </c>
    </row>
    <row r="15">
      <c r="A15" s="6" t="s">
        <v>1716</v>
      </c>
      <c r="D15" s="1" t="s">
        <v>8</v>
      </c>
    </row>
    <row r="16">
      <c r="A16" s="6" t="s">
        <v>1717</v>
      </c>
      <c r="D16" s="1" t="s">
        <v>8</v>
      </c>
    </row>
    <row r="17">
      <c r="A17" s="6" t="s">
        <v>1718</v>
      </c>
    </row>
    <row r="18">
      <c r="A18" s="6" t="s">
        <v>525</v>
      </c>
    </row>
    <row r="19">
      <c r="A19" s="6" t="s">
        <v>1719</v>
      </c>
      <c r="D19" s="1" t="s">
        <v>8</v>
      </c>
    </row>
    <row r="20">
      <c r="A20" s="6" t="s">
        <v>1720</v>
      </c>
    </row>
    <row r="21">
      <c r="A21" s="6" t="s">
        <v>1721</v>
      </c>
    </row>
    <row r="22">
      <c r="A22" s="6" t="s">
        <v>1722</v>
      </c>
      <c r="D22" s="1" t="s">
        <v>8</v>
      </c>
    </row>
    <row r="23">
      <c r="A23" s="6" t="s">
        <v>1723</v>
      </c>
    </row>
    <row r="24">
      <c r="A24" s="6" t="s">
        <v>1724</v>
      </c>
    </row>
    <row r="25">
      <c r="A25" s="6" t="s">
        <v>1725</v>
      </c>
    </row>
    <row r="26">
      <c r="A26" s="6" t="s">
        <v>1726</v>
      </c>
    </row>
    <row r="27">
      <c r="A27" s="6" t="s">
        <v>1727</v>
      </c>
      <c r="D27" s="1" t="s">
        <v>8</v>
      </c>
    </row>
    <row r="28">
      <c r="A28" s="6" t="s">
        <v>1728</v>
      </c>
    </row>
    <row r="29">
      <c r="A29" s="24"/>
    </row>
    <row r="30">
      <c r="A30" s="24"/>
    </row>
    <row r="31">
      <c r="A31" s="24"/>
    </row>
    <row r="32">
      <c r="A32" s="24"/>
    </row>
    <row r="33">
      <c r="A33" s="24"/>
    </row>
    <row r="34">
      <c r="A34" s="24"/>
    </row>
    <row r="35">
      <c r="A35" s="24"/>
    </row>
    <row r="36">
      <c r="A36" s="24"/>
    </row>
    <row r="37">
      <c r="A37" s="24"/>
    </row>
    <row r="38">
      <c r="A38" s="24"/>
    </row>
    <row r="39">
      <c r="A39" s="24"/>
    </row>
    <row r="40">
      <c r="A40" s="24"/>
    </row>
    <row r="41">
      <c r="A41" s="24"/>
    </row>
    <row r="42">
      <c r="A42" s="24"/>
    </row>
    <row r="43">
      <c r="A43" s="24"/>
    </row>
    <row r="44">
      <c r="A44" s="24"/>
    </row>
    <row r="45">
      <c r="A45" s="24"/>
    </row>
    <row r="46">
      <c r="A46" s="24"/>
    </row>
    <row r="47">
      <c r="A47" s="24"/>
    </row>
    <row r="48">
      <c r="A48" s="24"/>
    </row>
    <row r="49">
      <c r="A49" s="24"/>
    </row>
    <row r="50">
      <c r="A50" s="24"/>
    </row>
    <row r="51">
      <c r="A51" s="24"/>
    </row>
    <row r="52">
      <c r="A52" s="24"/>
    </row>
    <row r="53">
      <c r="A53" s="24"/>
    </row>
    <row r="54">
      <c r="A54" s="24"/>
    </row>
    <row r="55">
      <c r="A55" s="24"/>
    </row>
    <row r="56">
      <c r="A56" s="24"/>
    </row>
    <row r="57">
      <c r="A57" s="24"/>
    </row>
    <row r="58">
      <c r="A58" s="24"/>
    </row>
    <row r="59">
      <c r="A59" s="24"/>
    </row>
    <row r="60">
      <c r="A60" s="24"/>
    </row>
    <row r="61">
      <c r="A61" s="24"/>
    </row>
    <row r="62">
      <c r="A62" s="24"/>
    </row>
    <row r="63">
      <c r="A63" s="24"/>
    </row>
    <row r="64">
      <c r="A64" s="24"/>
    </row>
    <row r="65">
      <c r="A65" s="24"/>
    </row>
    <row r="66">
      <c r="A66" s="24"/>
    </row>
    <row r="67">
      <c r="A67" s="24"/>
    </row>
    <row r="68">
      <c r="A68" s="24"/>
    </row>
    <row r="69">
      <c r="A69" s="24"/>
    </row>
    <row r="70">
      <c r="A70" s="24"/>
    </row>
    <row r="71">
      <c r="A71" s="24"/>
    </row>
    <row r="72">
      <c r="A72" s="24"/>
    </row>
    <row r="73">
      <c r="A73" s="24"/>
    </row>
    <row r="74">
      <c r="A74" s="24"/>
    </row>
    <row r="75">
      <c r="A75" s="24"/>
    </row>
    <row r="76">
      <c r="A76" s="24"/>
    </row>
    <row r="77">
      <c r="A77" s="24"/>
    </row>
    <row r="78">
      <c r="A78" s="24"/>
    </row>
    <row r="79">
      <c r="A79" s="24"/>
    </row>
    <row r="80">
      <c r="A80" s="24"/>
    </row>
    <row r="81">
      <c r="A81" s="24"/>
    </row>
    <row r="82">
      <c r="A82" s="24"/>
    </row>
    <row r="83">
      <c r="A83" s="24"/>
    </row>
    <row r="84">
      <c r="A84" s="24"/>
    </row>
    <row r="85">
      <c r="A85" s="24"/>
    </row>
    <row r="86">
      <c r="A86" s="24"/>
    </row>
    <row r="87">
      <c r="A87" s="24"/>
    </row>
    <row r="88">
      <c r="A88" s="24"/>
    </row>
    <row r="89">
      <c r="A89" s="24"/>
    </row>
    <row r="90">
      <c r="A90" s="24"/>
    </row>
    <row r="91">
      <c r="A91" s="24"/>
    </row>
    <row r="92">
      <c r="A92" s="24"/>
    </row>
    <row r="93">
      <c r="A93" s="24"/>
    </row>
    <row r="94">
      <c r="A94" s="24"/>
    </row>
    <row r="95">
      <c r="A95" s="24"/>
    </row>
    <row r="96">
      <c r="A96" s="24"/>
    </row>
    <row r="97">
      <c r="A97" s="24"/>
    </row>
    <row r="98">
      <c r="A98" s="24"/>
    </row>
    <row r="99">
      <c r="A99" s="24"/>
    </row>
    <row r="100">
      <c r="A100" s="24"/>
    </row>
    <row r="101">
      <c r="A101" s="24"/>
    </row>
    <row r="102">
      <c r="A102" s="24"/>
    </row>
    <row r="103">
      <c r="A103" s="24"/>
    </row>
    <row r="104">
      <c r="A104" s="24"/>
    </row>
    <row r="105">
      <c r="A105" s="24"/>
    </row>
    <row r="106">
      <c r="A106" s="24"/>
    </row>
    <row r="107">
      <c r="A107" s="24"/>
    </row>
    <row r="108">
      <c r="A108" s="24"/>
    </row>
    <row r="109">
      <c r="A109" s="24"/>
    </row>
    <row r="110">
      <c r="A110" s="24"/>
    </row>
    <row r="111">
      <c r="A111" s="24"/>
    </row>
    <row r="112">
      <c r="A112" s="24"/>
    </row>
    <row r="113">
      <c r="A113" s="24"/>
    </row>
    <row r="114">
      <c r="A114" s="24"/>
    </row>
    <row r="115">
      <c r="A115" s="24"/>
    </row>
    <row r="116">
      <c r="A116" s="24"/>
    </row>
    <row r="117">
      <c r="A117" s="24"/>
    </row>
    <row r="118">
      <c r="A118" s="24"/>
    </row>
    <row r="119">
      <c r="A119" s="24"/>
    </row>
    <row r="120">
      <c r="A120" s="24"/>
    </row>
    <row r="121">
      <c r="A121" s="24"/>
    </row>
    <row r="122">
      <c r="A122" s="24"/>
    </row>
    <row r="123">
      <c r="A123" s="24"/>
    </row>
    <row r="124">
      <c r="A124" s="24"/>
    </row>
    <row r="125">
      <c r="A125" s="24"/>
    </row>
    <row r="126">
      <c r="A126" s="24"/>
    </row>
    <row r="127">
      <c r="A127" s="24"/>
    </row>
    <row r="128">
      <c r="A128" s="24"/>
    </row>
    <row r="129">
      <c r="A129" s="24"/>
    </row>
    <row r="130">
      <c r="A130" s="24"/>
    </row>
    <row r="131">
      <c r="A131" s="24"/>
    </row>
    <row r="132">
      <c r="A132" s="24"/>
    </row>
    <row r="133">
      <c r="A133" s="24"/>
    </row>
    <row r="134">
      <c r="A134" s="24"/>
    </row>
    <row r="135">
      <c r="A135" s="24"/>
    </row>
    <row r="136">
      <c r="A136" s="24"/>
    </row>
    <row r="137">
      <c r="A137" s="24"/>
    </row>
    <row r="138">
      <c r="A138" s="24"/>
    </row>
    <row r="139">
      <c r="A139" s="24"/>
    </row>
    <row r="140">
      <c r="A140" s="24"/>
    </row>
    <row r="141">
      <c r="A141" s="24"/>
    </row>
    <row r="142">
      <c r="A142" s="24"/>
    </row>
    <row r="143">
      <c r="A143" s="24"/>
    </row>
    <row r="144">
      <c r="A144" s="24"/>
    </row>
    <row r="145">
      <c r="A145" s="24"/>
    </row>
    <row r="146">
      <c r="A146" s="24"/>
    </row>
    <row r="147">
      <c r="A147" s="24"/>
    </row>
    <row r="148">
      <c r="A148" s="24"/>
    </row>
    <row r="149">
      <c r="A149" s="24"/>
    </row>
    <row r="150">
      <c r="A150" s="24"/>
    </row>
    <row r="151">
      <c r="A151" s="24"/>
    </row>
    <row r="152">
      <c r="A152" s="24"/>
    </row>
    <row r="153">
      <c r="A153" s="24"/>
    </row>
    <row r="154">
      <c r="A154" s="24"/>
    </row>
    <row r="155">
      <c r="A155" s="24"/>
    </row>
    <row r="156">
      <c r="A156" s="24"/>
    </row>
    <row r="157">
      <c r="A157" s="24"/>
    </row>
    <row r="158">
      <c r="A158" s="24"/>
    </row>
    <row r="159">
      <c r="A159" s="24"/>
    </row>
    <row r="160">
      <c r="A160" s="24"/>
    </row>
    <row r="161">
      <c r="A161" s="24"/>
    </row>
    <row r="162">
      <c r="A162" s="24"/>
    </row>
    <row r="163">
      <c r="A163" s="24"/>
    </row>
    <row r="164">
      <c r="A164" s="24"/>
    </row>
    <row r="165">
      <c r="A165" s="24"/>
    </row>
    <row r="166">
      <c r="A166" s="24"/>
    </row>
    <row r="167">
      <c r="A167" s="24"/>
    </row>
    <row r="168">
      <c r="A168" s="24"/>
    </row>
    <row r="169">
      <c r="A169" s="24"/>
    </row>
    <row r="170">
      <c r="A170" s="24"/>
    </row>
    <row r="171">
      <c r="A171" s="24"/>
    </row>
    <row r="172">
      <c r="A172" s="24"/>
    </row>
    <row r="173">
      <c r="A173" s="24"/>
    </row>
    <row r="174">
      <c r="A174" s="24"/>
    </row>
    <row r="175">
      <c r="A175" s="24"/>
    </row>
    <row r="176">
      <c r="A176" s="24"/>
    </row>
    <row r="177">
      <c r="A177" s="24"/>
    </row>
    <row r="178">
      <c r="A178" s="24"/>
    </row>
    <row r="179">
      <c r="A179" s="24"/>
    </row>
    <row r="180">
      <c r="A180" s="24"/>
    </row>
    <row r="181">
      <c r="A181" s="24"/>
    </row>
    <row r="182">
      <c r="A182" s="24"/>
    </row>
    <row r="183">
      <c r="A183" s="24"/>
    </row>
    <row r="184">
      <c r="A184" s="24"/>
    </row>
    <row r="185">
      <c r="A185" s="24"/>
    </row>
    <row r="186">
      <c r="A186" s="24"/>
    </row>
    <row r="187">
      <c r="A187" s="24"/>
    </row>
    <row r="188">
      <c r="A188" s="24"/>
    </row>
    <row r="189">
      <c r="A189" s="24"/>
    </row>
    <row r="190">
      <c r="A190" s="24"/>
    </row>
    <row r="191">
      <c r="A191" s="24"/>
    </row>
    <row r="192">
      <c r="A192" s="24"/>
    </row>
    <row r="193">
      <c r="A193" s="24"/>
    </row>
    <row r="194">
      <c r="A194" s="24"/>
    </row>
    <row r="195">
      <c r="A195" s="24"/>
    </row>
    <row r="196">
      <c r="A196" s="24"/>
    </row>
    <row r="197">
      <c r="A197" s="24"/>
    </row>
    <row r="198">
      <c r="A198" s="24"/>
    </row>
    <row r="199">
      <c r="A199" s="24"/>
    </row>
    <row r="200">
      <c r="A200" s="24"/>
    </row>
    <row r="201">
      <c r="A201" s="24"/>
    </row>
    <row r="202">
      <c r="A202" s="24"/>
    </row>
    <row r="203">
      <c r="A203" s="24"/>
    </row>
    <row r="204">
      <c r="A204" s="24"/>
    </row>
    <row r="205">
      <c r="A205" s="24"/>
    </row>
    <row r="206">
      <c r="A206" s="24"/>
    </row>
    <row r="207">
      <c r="A207" s="24"/>
    </row>
    <row r="208">
      <c r="A208" s="24"/>
    </row>
    <row r="209">
      <c r="A209" s="24"/>
    </row>
    <row r="210">
      <c r="A210" s="24"/>
    </row>
    <row r="211">
      <c r="A211" s="24"/>
    </row>
    <row r="212">
      <c r="A212" s="24"/>
    </row>
    <row r="213">
      <c r="A213" s="24"/>
    </row>
    <row r="214">
      <c r="A214" s="24"/>
    </row>
    <row r="215">
      <c r="A215" s="24"/>
    </row>
    <row r="216">
      <c r="A216" s="24"/>
    </row>
    <row r="217">
      <c r="A217" s="24"/>
    </row>
    <row r="218">
      <c r="A218" s="24"/>
    </row>
    <row r="219">
      <c r="A219" s="24"/>
    </row>
    <row r="220">
      <c r="A220" s="24"/>
    </row>
    <row r="221">
      <c r="A221" s="24"/>
    </row>
    <row r="222">
      <c r="A222" s="24"/>
    </row>
    <row r="223">
      <c r="A223" s="24"/>
    </row>
    <row r="224">
      <c r="A224" s="24"/>
    </row>
    <row r="225">
      <c r="A225" s="24"/>
    </row>
    <row r="226">
      <c r="A226" s="24"/>
    </row>
    <row r="227">
      <c r="A227" s="24"/>
    </row>
    <row r="228">
      <c r="A228" s="24"/>
    </row>
    <row r="229">
      <c r="A229" s="24"/>
    </row>
    <row r="230">
      <c r="A230" s="24"/>
    </row>
    <row r="231">
      <c r="A231" s="24"/>
    </row>
    <row r="232">
      <c r="A232" s="24"/>
    </row>
    <row r="233">
      <c r="A233" s="24"/>
    </row>
    <row r="234">
      <c r="A234" s="24"/>
    </row>
    <row r="235">
      <c r="A235" s="24"/>
    </row>
    <row r="236">
      <c r="A236" s="24"/>
    </row>
    <row r="237">
      <c r="A237" s="24"/>
    </row>
    <row r="238">
      <c r="A238" s="24"/>
    </row>
    <row r="239">
      <c r="A239" s="24"/>
    </row>
    <row r="240">
      <c r="A240" s="24"/>
    </row>
    <row r="241">
      <c r="A241" s="24"/>
    </row>
    <row r="242">
      <c r="A242" s="24"/>
    </row>
    <row r="243">
      <c r="A243" s="24"/>
    </row>
    <row r="244">
      <c r="A244" s="24"/>
    </row>
    <row r="245">
      <c r="A245" s="24"/>
    </row>
    <row r="246">
      <c r="A246" s="24"/>
    </row>
    <row r="247">
      <c r="A247" s="24"/>
    </row>
    <row r="248">
      <c r="A248" s="24"/>
    </row>
    <row r="249">
      <c r="A249" s="24"/>
    </row>
    <row r="250">
      <c r="A250" s="24"/>
    </row>
    <row r="251">
      <c r="A251" s="24"/>
    </row>
    <row r="252">
      <c r="A252" s="24"/>
    </row>
    <row r="253">
      <c r="A253" s="24"/>
    </row>
    <row r="254">
      <c r="A254" s="24"/>
    </row>
    <row r="255">
      <c r="A255" s="24"/>
    </row>
    <row r="256">
      <c r="A256" s="24"/>
    </row>
    <row r="257">
      <c r="A257" s="24"/>
    </row>
    <row r="258">
      <c r="A258" s="24"/>
    </row>
    <row r="259">
      <c r="A259" s="24"/>
    </row>
    <row r="260">
      <c r="A260" s="24"/>
    </row>
    <row r="261">
      <c r="A261" s="24"/>
    </row>
    <row r="262">
      <c r="A262" s="24"/>
    </row>
    <row r="263">
      <c r="A263" s="24"/>
    </row>
    <row r="264">
      <c r="A264" s="24"/>
    </row>
    <row r="265">
      <c r="A265" s="24"/>
    </row>
    <row r="266">
      <c r="A266" s="24"/>
    </row>
    <row r="267">
      <c r="A267" s="24"/>
    </row>
    <row r="268">
      <c r="A268" s="24"/>
    </row>
    <row r="269">
      <c r="A269" s="24"/>
    </row>
    <row r="270">
      <c r="A270" s="24"/>
    </row>
    <row r="271">
      <c r="A271" s="24"/>
    </row>
    <row r="272">
      <c r="A272" s="24"/>
    </row>
    <row r="273">
      <c r="A273" s="24"/>
    </row>
    <row r="274">
      <c r="A274" s="24"/>
    </row>
    <row r="275">
      <c r="A275" s="24"/>
    </row>
    <row r="276">
      <c r="A276" s="24"/>
    </row>
    <row r="277">
      <c r="A277" s="24"/>
    </row>
    <row r="278">
      <c r="A278" s="24"/>
    </row>
    <row r="279">
      <c r="A279" s="24"/>
    </row>
    <row r="280">
      <c r="A280" s="24"/>
    </row>
    <row r="281">
      <c r="A281" s="24"/>
    </row>
    <row r="282">
      <c r="A282" s="24"/>
    </row>
    <row r="283">
      <c r="A283" s="24"/>
    </row>
    <row r="284">
      <c r="A284" s="24"/>
    </row>
    <row r="285">
      <c r="A285" s="24"/>
    </row>
    <row r="286">
      <c r="A286" s="24"/>
    </row>
    <row r="287">
      <c r="A287" s="24"/>
    </row>
    <row r="288">
      <c r="A288" s="24"/>
    </row>
    <row r="289">
      <c r="A289" s="24"/>
    </row>
    <row r="290">
      <c r="A290" s="24"/>
    </row>
    <row r="291">
      <c r="A291" s="24"/>
    </row>
    <row r="292">
      <c r="A292" s="24"/>
    </row>
    <row r="293">
      <c r="A293" s="24"/>
    </row>
    <row r="294">
      <c r="A294" s="24"/>
    </row>
    <row r="295">
      <c r="A295" s="24"/>
    </row>
    <row r="296">
      <c r="A296" s="24"/>
    </row>
    <row r="297">
      <c r="A297" s="24"/>
    </row>
    <row r="298">
      <c r="A298" s="24"/>
    </row>
    <row r="299">
      <c r="A299" s="24"/>
    </row>
    <row r="300">
      <c r="A300" s="24"/>
    </row>
    <row r="301">
      <c r="A301" s="24"/>
    </row>
    <row r="302">
      <c r="A302" s="24"/>
    </row>
    <row r="303">
      <c r="A303" s="24"/>
    </row>
    <row r="304">
      <c r="A304" s="24"/>
    </row>
    <row r="305">
      <c r="A305" s="24"/>
    </row>
    <row r="306">
      <c r="A306" s="24"/>
    </row>
    <row r="307">
      <c r="A307" s="24"/>
    </row>
    <row r="308">
      <c r="A308" s="24"/>
    </row>
    <row r="309">
      <c r="A309" s="24"/>
    </row>
    <row r="310">
      <c r="A310" s="24"/>
    </row>
    <row r="311">
      <c r="A311" s="24"/>
    </row>
    <row r="312">
      <c r="A312" s="24"/>
    </row>
    <row r="313">
      <c r="A313" s="24"/>
    </row>
    <row r="314">
      <c r="A314" s="24"/>
    </row>
    <row r="315">
      <c r="A315" s="24"/>
    </row>
    <row r="316">
      <c r="A316" s="24"/>
    </row>
    <row r="317">
      <c r="A317" s="24"/>
    </row>
    <row r="318">
      <c r="A318" s="24"/>
    </row>
    <row r="319">
      <c r="A319" s="24"/>
    </row>
    <row r="320">
      <c r="A320" s="24"/>
    </row>
    <row r="321">
      <c r="A321" s="24"/>
    </row>
    <row r="322">
      <c r="A322" s="24"/>
    </row>
    <row r="323">
      <c r="A323" s="24"/>
    </row>
    <row r="324">
      <c r="A324" s="24"/>
    </row>
    <row r="325">
      <c r="A325" s="24"/>
    </row>
    <row r="326">
      <c r="A326" s="24"/>
    </row>
    <row r="327">
      <c r="A327" s="24"/>
    </row>
    <row r="328">
      <c r="A328" s="24"/>
    </row>
    <row r="329">
      <c r="A329" s="24"/>
    </row>
    <row r="330">
      <c r="A330" s="24"/>
    </row>
    <row r="331">
      <c r="A331" s="24"/>
    </row>
    <row r="332">
      <c r="A332" s="24"/>
    </row>
    <row r="333">
      <c r="A333" s="24"/>
    </row>
    <row r="334">
      <c r="A334" s="24"/>
    </row>
    <row r="335">
      <c r="A335" s="24"/>
    </row>
    <row r="336">
      <c r="A336" s="24"/>
    </row>
    <row r="337">
      <c r="A337" s="24"/>
    </row>
    <row r="338">
      <c r="A338" s="24"/>
    </row>
    <row r="339">
      <c r="A339" s="24"/>
    </row>
    <row r="340">
      <c r="A340" s="24"/>
    </row>
    <row r="341">
      <c r="A341" s="24"/>
    </row>
    <row r="342">
      <c r="A342" s="24"/>
    </row>
    <row r="343">
      <c r="A343" s="24"/>
    </row>
    <row r="344">
      <c r="A344" s="24"/>
    </row>
    <row r="345">
      <c r="A345" s="24"/>
    </row>
    <row r="346">
      <c r="A346" s="24"/>
    </row>
    <row r="347">
      <c r="A347" s="24"/>
    </row>
    <row r="348">
      <c r="A348" s="24"/>
    </row>
    <row r="349">
      <c r="A349" s="24"/>
    </row>
    <row r="350">
      <c r="A350" s="24"/>
    </row>
    <row r="351">
      <c r="A351" s="24"/>
    </row>
    <row r="352">
      <c r="A352" s="24"/>
    </row>
    <row r="353">
      <c r="A353" s="24"/>
    </row>
    <row r="354">
      <c r="A354" s="24"/>
    </row>
    <row r="355">
      <c r="A355" s="24"/>
    </row>
    <row r="356">
      <c r="A356" s="24"/>
    </row>
    <row r="357">
      <c r="A357" s="24"/>
    </row>
    <row r="358">
      <c r="A358" s="24"/>
    </row>
    <row r="359">
      <c r="A359" s="24"/>
    </row>
    <row r="360">
      <c r="A360" s="24"/>
    </row>
    <row r="361">
      <c r="A361" s="24"/>
    </row>
    <row r="362">
      <c r="A362" s="24"/>
    </row>
    <row r="363">
      <c r="A363" s="24"/>
    </row>
    <row r="364">
      <c r="A364" s="24"/>
    </row>
    <row r="365">
      <c r="A365" s="24"/>
    </row>
    <row r="366">
      <c r="A366" s="24"/>
    </row>
    <row r="367">
      <c r="A367" s="24"/>
    </row>
    <row r="368">
      <c r="A368" s="24"/>
    </row>
    <row r="369">
      <c r="A369" s="24"/>
    </row>
    <row r="370">
      <c r="A370" s="24"/>
    </row>
    <row r="371">
      <c r="A371" s="24"/>
    </row>
    <row r="372">
      <c r="A372" s="24"/>
    </row>
    <row r="373">
      <c r="A373" s="24"/>
    </row>
    <row r="374">
      <c r="A374" s="24"/>
    </row>
    <row r="375">
      <c r="A375" s="24"/>
    </row>
    <row r="376">
      <c r="A376" s="24"/>
    </row>
    <row r="377">
      <c r="A377" s="24"/>
    </row>
    <row r="378">
      <c r="A378" s="24"/>
    </row>
    <row r="379">
      <c r="A379" s="24"/>
    </row>
    <row r="380">
      <c r="A380" s="24"/>
    </row>
    <row r="381">
      <c r="A381" s="24"/>
    </row>
    <row r="382">
      <c r="A382" s="24"/>
    </row>
    <row r="383">
      <c r="A383" s="24"/>
    </row>
    <row r="384">
      <c r="A384" s="24"/>
    </row>
    <row r="385">
      <c r="A385" s="24"/>
    </row>
    <row r="386">
      <c r="A386" s="24"/>
    </row>
    <row r="387">
      <c r="A387" s="24"/>
    </row>
    <row r="388">
      <c r="A388" s="24"/>
    </row>
    <row r="389">
      <c r="A389" s="24"/>
    </row>
    <row r="390">
      <c r="A390" s="24"/>
    </row>
    <row r="391">
      <c r="A391" s="24"/>
    </row>
    <row r="392">
      <c r="A392" s="24"/>
    </row>
    <row r="393">
      <c r="A393" s="24"/>
    </row>
    <row r="394">
      <c r="A394" s="24"/>
    </row>
    <row r="395">
      <c r="A395" s="24"/>
    </row>
    <row r="396">
      <c r="A396" s="24"/>
    </row>
    <row r="397">
      <c r="A397" s="24"/>
    </row>
    <row r="398">
      <c r="A398" s="24"/>
    </row>
    <row r="399">
      <c r="A399" s="24"/>
    </row>
    <row r="400">
      <c r="A400" s="24"/>
    </row>
    <row r="401">
      <c r="A401" s="24"/>
    </row>
    <row r="402">
      <c r="A402" s="24"/>
    </row>
    <row r="403">
      <c r="A403" s="24"/>
    </row>
    <row r="404">
      <c r="A404" s="24"/>
    </row>
    <row r="405">
      <c r="A405" s="24"/>
    </row>
    <row r="406">
      <c r="A406" s="24"/>
    </row>
    <row r="407">
      <c r="A407" s="24"/>
    </row>
    <row r="408">
      <c r="A408" s="24"/>
    </row>
    <row r="409">
      <c r="A409" s="24"/>
    </row>
    <row r="410">
      <c r="A410" s="24"/>
    </row>
    <row r="411">
      <c r="A411" s="24"/>
    </row>
    <row r="412">
      <c r="A412" s="24"/>
    </row>
    <row r="413">
      <c r="A413" s="24"/>
    </row>
    <row r="414">
      <c r="A414" s="24"/>
    </row>
    <row r="415">
      <c r="A415" s="24"/>
    </row>
    <row r="416">
      <c r="A416" s="24"/>
    </row>
    <row r="417">
      <c r="A417" s="24"/>
    </row>
    <row r="418">
      <c r="A418" s="24"/>
    </row>
    <row r="419">
      <c r="A419" s="24"/>
    </row>
    <row r="420">
      <c r="A420" s="24"/>
    </row>
    <row r="421">
      <c r="A421" s="24"/>
    </row>
    <row r="422">
      <c r="A422" s="24"/>
    </row>
    <row r="423">
      <c r="A423" s="24"/>
    </row>
    <row r="424">
      <c r="A424" s="24"/>
    </row>
    <row r="425">
      <c r="A425" s="24"/>
    </row>
    <row r="426">
      <c r="A426" s="24"/>
    </row>
    <row r="427">
      <c r="A427" s="24"/>
    </row>
    <row r="428">
      <c r="A428" s="24"/>
    </row>
    <row r="429">
      <c r="A429" s="24"/>
    </row>
    <row r="430">
      <c r="A430" s="24"/>
    </row>
    <row r="431">
      <c r="A431" s="24"/>
    </row>
    <row r="432">
      <c r="A432" s="24"/>
    </row>
    <row r="433">
      <c r="A433" s="24"/>
    </row>
    <row r="434">
      <c r="A434" s="24"/>
    </row>
    <row r="435">
      <c r="A435" s="24"/>
    </row>
    <row r="436">
      <c r="A436" s="24"/>
    </row>
    <row r="437">
      <c r="A437" s="24"/>
    </row>
    <row r="438">
      <c r="A438" s="24"/>
    </row>
    <row r="439">
      <c r="A439" s="24"/>
    </row>
    <row r="440">
      <c r="A440" s="24"/>
    </row>
    <row r="441">
      <c r="A441" s="24"/>
    </row>
    <row r="442">
      <c r="A442" s="24"/>
    </row>
    <row r="443">
      <c r="A443" s="24"/>
    </row>
    <row r="444">
      <c r="A444" s="24"/>
    </row>
    <row r="445">
      <c r="A445" s="24"/>
    </row>
    <row r="446">
      <c r="A446" s="24"/>
    </row>
    <row r="447">
      <c r="A447" s="24"/>
    </row>
    <row r="448">
      <c r="A448" s="24"/>
    </row>
    <row r="449">
      <c r="A449" s="24"/>
    </row>
    <row r="450">
      <c r="A450" s="24"/>
    </row>
    <row r="451">
      <c r="A451" s="24"/>
    </row>
    <row r="452">
      <c r="A452" s="24"/>
    </row>
    <row r="453">
      <c r="A453" s="24"/>
    </row>
    <row r="454">
      <c r="A454" s="24"/>
    </row>
    <row r="455">
      <c r="A455" s="24"/>
    </row>
    <row r="456">
      <c r="A456" s="24"/>
    </row>
    <row r="457">
      <c r="A457" s="24"/>
    </row>
    <row r="458">
      <c r="A458" s="24"/>
    </row>
    <row r="459">
      <c r="A459" s="24"/>
    </row>
    <row r="460">
      <c r="A460" s="24"/>
    </row>
    <row r="461">
      <c r="A461" s="24"/>
    </row>
    <row r="462">
      <c r="A462" s="24"/>
    </row>
    <row r="463">
      <c r="A463" s="24"/>
    </row>
    <row r="464">
      <c r="A464" s="24"/>
    </row>
    <row r="465">
      <c r="A465" s="24"/>
    </row>
    <row r="466">
      <c r="A466" s="24"/>
    </row>
    <row r="467">
      <c r="A467" s="24"/>
    </row>
    <row r="468">
      <c r="A468" s="24"/>
    </row>
    <row r="469">
      <c r="A469" s="24"/>
    </row>
    <row r="470">
      <c r="A470" s="24"/>
    </row>
    <row r="471">
      <c r="A471" s="24"/>
    </row>
    <row r="472">
      <c r="A472" s="24"/>
    </row>
    <row r="473">
      <c r="A473" s="24"/>
    </row>
    <row r="474">
      <c r="A474" s="24"/>
    </row>
    <row r="475">
      <c r="A475" s="24"/>
    </row>
    <row r="476">
      <c r="A476" s="24"/>
    </row>
    <row r="477">
      <c r="A477" s="24"/>
    </row>
    <row r="478">
      <c r="A478" s="24"/>
    </row>
    <row r="479">
      <c r="A479" s="24"/>
    </row>
    <row r="480">
      <c r="A480" s="24"/>
    </row>
    <row r="481">
      <c r="A481" s="24"/>
    </row>
    <row r="482">
      <c r="A482" s="24"/>
    </row>
    <row r="483">
      <c r="A483" s="24"/>
    </row>
    <row r="484">
      <c r="A484" s="24"/>
    </row>
    <row r="485">
      <c r="A485" s="24"/>
    </row>
    <row r="486">
      <c r="A486" s="24"/>
    </row>
    <row r="487">
      <c r="A487" s="24"/>
    </row>
    <row r="488">
      <c r="A488" s="24"/>
    </row>
    <row r="489">
      <c r="A489" s="24"/>
    </row>
    <row r="490">
      <c r="A490" s="24"/>
    </row>
    <row r="491">
      <c r="A491" s="24"/>
    </row>
    <row r="492">
      <c r="A492" s="24"/>
    </row>
    <row r="493">
      <c r="A493" s="24"/>
    </row>
    <row r="494">
      <c r="A494" s="24"/>
    </row>
    <row r="495">
      <c r="A495" s="24"/>
    </row>
    <row r="496">
      <c r="A496" s="24"/>
    </row>
    <row r="497">
      <c r="A497" s="24"/>
    </row>
    <row r="498">
      <c r="A498" s="24"/>
    </row>
    <row r="499">
      <c r="A499" s="24"/>
    </row>
    <row r="500">
      <c r="A500" s="24"/>
    </row>
    <row r="501">
      <c r="A501" s="24"/>
    </row>
    <row r="502">
      <c r="A502" s="24"/>
    </row>
    <row r="503">
      <c r="A503" s="24"/>
    </row>
    <row r="504">
      <c r="A504" s="24"/>
    </row>
    <row r="505">
      <c r="A505" s="24"/>
    </row>
    <row r="506">
      <c r="A506" s="24"/>
    </row>
    <row r="507">
      <c r="A507" s="24"/>
    </row>
    <row r="508">
      <c r="A508" s="24"/>
    </row>
    <row r="509">
      <c r="A509" s="24"/>
    </row>
    <row r="510">
      <c r="A510" s="24"/>
    </row>
    <row r="511">
      <c r="A511" s="24"/>
    </row>
    <row r="512">
      <c r="A512" s="24"/>
    </row>
    <row r="513">
      <c r="A513" s="24"/>
    </row>
    <row r="514">
      <c r="A514" s="24"/>
    </row>
    <row r="515">
      <c r="A515" s="24"/>
    </row>
    <row r="516">
      <c r="A516" s="24"/>
    </row>
    <row r="517">
      <c r="A517" s="24"/>
    </row>
    <row r="518">
      <c r="A518" s="24"/>
    </row>
    <row r="519">
      <c r="A519" s="24"/>
    </row>
    <row r="520">
      <c r="A520" s="24"/>
    </row>
    <row r="521">
      <c r="A521" s="24"/>
    </row>
    <row r="522">
      <c r="A522" s="24"/>
    </row>
    <row r="523">
      <c r="A523" s="24"/>
    </row>
    <row r="524">
      <c r="A524" s="24"/>
    </row>
    <row r="525">
      <c r="A525" s="24"/>
    </row>
    <row r="526">
      <c r="A526" s="24"/>
    </row>
    <row r="527">
      <c r="A527" s="24"/>
    </row>
    <row r="528">
      <c r="A528" s="24"/>
    </row>
    <row r="529">
      <c r="A529" s="24"/>
    </row>
    <row r="530">
      <c r="A530" s="24"/>
    </row>
    <row r="531">
      <c r="A531" s="24"/>
    </row>
    <row r="532">
      <c r="A532" s="24"/>
    </row>
    <row r="533">
      <c r="A533" s="24"/>
    </row>
    <row r="534">
      <c r="A534" s="24"/>
    </row>
    <row r="535">
      <c r="A535" s="24"/>
    </row>
    <row r="536">
      <c r="A536" s="24"/>
    </row>
    <row r="537">
      <c r="A537" s="24"/>
    </row>
    <row r="538">
      <c r="A538" s="24"/>
    </row>
    <row r="539">
      <c r="A539" s="24"/>
    </row>
    <row r="540">
      <c r="A540" s="24"/>
    </row>
    <row r="541">
      <c r="A541" s="24"/>
    </row>
    <row r="542">
      <c r="A542" s="24"/>
    </row>
    <row r="543">
      <c r="A543" s="24"/>
    </row>
    <row r="544">
      <c r="A544" s="24"/>
    </row>
    <row r="545">
      <c r="A545" s="24"/>
    </row>
    <row r="546">
      <c r="A546" s="24"/>
    </row>
    <row r="547">
      <c r="A547" s="24"/>
    </row>
    <row r="548">
      <c r="A548" s="24"/>
    </row>
    <row r="549">
      <c r="A549" s="24"/>
    </row>
    <row r="550">
      <c r="A550" s="24"/>
    </row>
    <row r="551">
      <c r="A551" s="24"/>
    </row>
    <row r="552">
      <c r="A552" s="24"/>
    </row>
    <row r="553">
      <c r="A553" s="24"/>
    </row>
    <row r="554">
      <c r="A554" s="24"/>
    </row>
    <row r="555">
      <c r="A555" s="24"/>
    </row>
    <row r="556">
      <c r="A556" s="24"/>
    </row>
    <row r="557">
      <c r="A557" s="24"/>
    </row>
    <row r="558">
      <c r="A558" s="24"/>
    </row>
    <row r="559">
      <c r="A559" s="24"/>
    </row>
    <row r="560">
      <c r="A560" s="24"/>
    </row>
    <row r="561">
      <c r="A561" s="24"/>
    </row>
    <row r="562">
      <c r="A562" s="24"/>
    </row>
    <row r="563">
      <c r="A563" s="24"/>
    </row>
    <row r="564">
      <c r="A564" s="24"/>
    </row>
    <row r="565">
      <c r="A565" s="24"/>
    </row>
    <row r="566">
      <c r="A566" s="24"/>
    </row>
    <row r="567">
      <c r="A567" s="24"/>
    </row>
    <row r="568">
      <c r="A568" s="24"/>
    </row>
    <row r="569">
      <c r="A569" s="24"/>
    </row>
    <row r="570">
      <c r="A570" s="24"/>
    </row>
    <row r="571">
      <c r="A571" s="24"/>
    </row>
    <row r="572">
      <c r="A572" s="24"/>
    </row>
    <row r="573">
      <c r="A573" s="24"/>
    </row>
    <row r="574">
      <c r="A574" s="24"/>
    </row>
    <row r="575">
      <c r="A575" s="24"/>
    </row>
    <row r="576">
      <c r="A576" s="24"/>
    </row>
    <row r="577">
      <c r="A577" s="24"/>
    </row>
    <row r="578">
      <c r="A578" s="24"/>
    </row>
    <row r="579">
      <c r="A579" s="24"/>
    </row>
    <row r="580">
      <c r="A580" s="24"/>
    </row>
    <row r="581">
      <c r="A581" s="24"/>
    </row>
    <row r="582">
      <c r="A582" s="24"/>
    </row>
    <row r="583">
      <c r="A583" s="24"/>
    </row>
    <row r="584">
      <c r="A584" s="24"/>
    </row>
    <row r="585">
      <c r="A585" s="24"/>
    </row>
    <row r="586">
      <c r="A586" s="24"/>
    </row>
    <row r="587">
      <c r="A587" s="24"/>
    </row>
    <row r="588">
      <c r="A588" s="24"/>
    </row>
    <row r="589">
      <c r="A589" s="24"/>
    </row>
    <row r="590">
      <c r="A590" s="24"/>
    </row>
    <row r="591">
      <c r="A591" s="24"/>
    </row>
    <row r="592">
      <c r="A592" s="24"/>
    </row>
    <row r="593">
      <c r="A593" s="24"/>
    </row>
    <row r="594">
      <c r="A594" s="24"/>
    </row>
    <row r="595">
      <c r="A595" s="24"/>
    </row>
    <row r="596">
      <c r="A596" s="24"/>
    </row>
    <row r="597">
      <c r="A597" s="24"/>
    </row>
    <row r="598">
      <c r="A598" s="24"/>
    </row>
    <row r="599">
      <c r="A599" s="24"/>
    </row>
    <row r="600">
      <c r="A600" s="24"/>
    </row>
    <row r="601">
      <c r="A601" s="24"/>
    </row>
    <row r="602">
      <c r="A602" s="24"/>
    </row>
    <row r="603">
      <c r="A603" s="24"/>
    </row>
    <row r="604">
      <c r="A604" s="24"/>
    </row>
    <row r="605">
      <c r="A605" s="24"/>
    </row>
    <row r="606">
      <c r="A606" s="24"/>
    </row>
    <row r="607">
      <c r="A607" s="24"/>
    </row>
    <row r="608">
      <c r="A608" s="24"/>
    </row>
    <row r="609">
      <c r="A609" s="24"/>
    </row>
    <row r="610">
      <c r="A610" s="24"/>
    </row>
    <row r="611">
      <c r="A611" s="24"/>
    </row>
    <row r="612">
      <c r="A612" s="24"/>
    </row>
    <row r="613">
      <c r="A613" s="24"/>
    </row>
    <row r="614">
      <c r="A614" s="24"/>
    </row>
    <row r="615">
      <c r="A615" s="24"/>
    </row>
    <row r="616">
      <c r="A616" s="24"/>
    </row>
    <row r="617">
      <c r="A617" s="24"/>
    </row>
    <row r="618">
      <c r="A618" s="24"/>
    </row>
    <row r="619">
      <c r="A619" s="24"/>
    </row>
    <row r="620">
      <c r="A620" s="24"/>
    </row>
    <row r="621">
      <c r="A621" s="24"/>
    </row>
    <row r="622">
      <c r="A622" s="24"/>
    </row>
    <row r="623">
      <c r="A623" s="24"/>
    </row>
    <row r="624">
      <c r="A624" s="24"/>
    </row>
    <row r="625">
      <c r="A625" s="24"/>
    </row>
    <row r="626">
      <c r="A626" s="24"/>
    </row>
    <row r="627">
      <c r="A627" s="24"/>
    </row>
    <row r="628">
      <c r="A628" s="24"/>
    </row>
    <row r="629">
      <c r="A629" s="24"/>
    </row>
    <row r="630">
      <c r="A630" s="24"/>
    </row>
    <row r="631">
      <c r="A631" s="24"/>
    </row>
    <row r="632">
      <c r="A632" s="24"/>
    </row>
    <row r="633">
      <c r="A633" s="24"/>
    </row>
    <row r="634">
      <c r="A634" s="24"/>
    </row>
    <row r="635">
      <c r="A635" s="24"/>
    </row>
    <row r="636">
      <c r="A636" s="24"/>
    </row>
    <row r="637">
      <c r="A637" s="24"/>
    </row>
    <row r="638">
      <c r="A638" s="24"/>
    </row>
    <row r="639">
      <c r="A639" s="24"/>
    </row>
    <row r="640">
      <c r="A640" s="24"/>
    </row>
    <row r="641">
      <c r="A641" s="24"/>
    </row>
    <row r="642">
      <c r="A642" s="24"/>
    </row>
    <row r="643">
      <c r="A643" s="24"/>
    </row>
    <row r="644">
      <c r="A644" s="24"/>
    </row>
    <row r="645">
      <c r="A645" s="24"/>
    </row>
    <row r="646">
      <c r="A646" s="24"/>
    </row>
    <row r="647">
      <c r="A647" s="24"/>
    </row>
    <row r="648">
      <c r="A648" s="24"/>
    </row>
    <row r="649">
      <c r="A649" s="24"/>
    </row>
    <row r="650">
      <c r="A650" s="24"/>
    </row>
    <row r="651">
      <c r="A651" s="24"/>
    </row>
    <row r="652">
      <c r="A652" s="24"/>
    </row>
    <row r="653">
      <c r="A653" s="24"/>
    </row>
    <row r="654">
      <c r="A654" s="24"/>
    </row>
    <row r="655">
      <c r="A655" s="24"/>
    </row>
    <row r="656">
      <c r="A656" s="24"/>
    </row>
    <row r="657">
      <c r="A657" s="24"/>
    </row>
    <row r="658">
      <c r="A658" s="24"/>
    </row>
    <row r="659">
      <c r="A659" s="24"/>
    </row>
    <row r="660">
      <c r="A660" s="24"/>
    </row>
    <row r="661">
      <c r="A661" s="24"/>
    </row>
    <row r="662">
      <c r="A662" s="24"/>
    </row>
    <row r="663">
      <c r="A663" s="24"/>
    </row>
    <row r="664">
      <c r="A664" s="24"/>
    </row>
    <row r="665">
      <c r="A665" s="24"/>
    </row>
    <row r="666">
      <c r="A666" s="24"/>
    </row>
    <row r="667">
      <c r="A667" s="24"/>
    </row>
    <row r="668">
      <c r="A668" s="24"/>
    </row>
    <row r="669">
      <c r="A669" s="24"/>
    </row>
    <row r="670">
      <c r="A670" s="24"/>
    </row>
    <row r="671">
      <c r="A671" s="24"/>
    </row>
    <row r="672">
      <c r="A672" s="24"/>
    </row>
    <row r="673">
      <c r="A673" s="24"/>
    </row>
    <row r="674">
      <c r="A674" s="24"/>
    </row>
    <row r="675">
      <c r="A675" s="24"/>
    </row>
    <row r="676">
      <c r="A676" s="24"/>
    </row>
    <row r="677">
      <c r="A677" s="24"/>
    </row>
    <row r="678">
      <c r="A678" s="24"/>
    </row>
    <row r="679">
      <c r="A679" s="24"/>
    </row>
    <row r="680">
      <c r="A680" s="24"/>
    </row>
    <row r="681">
      <c r="A681" s="24"/>
    </row>
    <row r="682">
      <c r="A682" s="24"/>
    </row>
    <row r="683">
      <c r="A683" s="24"/>
    </row>
    <row r="684">
      <c r="A684" s="24"/>
    </row>
    <row r="685">
      <c r="A685" s="24"/>
    </row>
    <row r="686">
      <c r="A686" s="24"/>
    </row>
    <row r="687">
      <c r="A687" s="24"/>
    </row>
    <row r="688">
      <c r="A688" s="24"/>
    </row>
    <row r="689">
      <c r="A689" s="24"/>
    </row>
    <row r="690">
      <c r="A690" s="24"/>
    </row>
    <row r="691">
      <c r="A691" s="24"/>
    </row>
    <row r="692">
      <c r="A692" s="24"/>
    </row>
    <row r="693">
      <c r="A693" s="24"/>
    </row>
    <row r="694">
      <c r="A694" s="24"/>
    </row>
    <row r="695">
      <c r="A695" s="24"/>
    </row>
    <row r="696">
      <c r="A696" s="24"/>
    </row>
    <row r="697">
      <c r="A697" s="24"/>
    </row>
    <row r="698">
      <c r="A698" s="24"/>
    </row>
    <row r="699">
      <c r="A699" s="24"/>
    </row>
    <row r="700">
      <c r="A700" s="24"/>
    </row>
    <row r="701">
      <c r="A701" s="24"/>
    </row>
    <row r="702">
      <c r="A702" s="24"/>
    </row>
    <row r="703">
      <c r="A703" s="24"/>
    </row>
    <row r="704">
      <c r="A704" s="24"/>
    </row>
    <row r="705">
      <c r="A705" s="24"/>
    </row>
    <row r="706">
      <c r="A706" s="24"/>
    </row>
    <row r="707">
      <c r="A707" s="24"/>
    </row>
    <row r="708">
      <c r="A708" s="24"/>
    </row>
    <row r="709">
      <c r="A709" s="24"/>
    </row>
    <row r="710">
      <c r="A710" s="24"/>
    </row>
    <row r="711">
      <c r="A711" s="24"/>
    </row>
    <row r="712">
      <c r="A712" s="24"/>
    </row>
    <row r="713">
      <c r="A713" s="24"/>
    </row>
    <row r="714">
      <c r="A714" s="24"/>
    </row>
    <row r="715">
      <c r="A715" s="24"/>
    </row>
    <row r="716">
      <c r="A716" s="24"/>
    </row>
    <row r="717">
      <c r="A717" s="24"/>
    </row>
    <row r="718">
      <c r="A718" s="24"/>
    </row>
    <row r="719">
      <c r="A719" s="24"/>
    </row>
    <row r="720">
      <c r="A720" s="24"/>
    </row>
    <row r="721">
      <c r="A721" s="24"/>
    </row>
    <row r="722">
      <c r="A722" s="24"/>
    </row>
    <row r="723">
      <c r="A723" s="24"/>
    </row>
    <row r="724">
      <c r="A724" s="24"/>
    </row>
    <row r="725">
      <c r="A725" s="24"/>
    </row>
    <row r="726">
      <c r="A726" s="24"/>
    </row>
    <row r="727">
      <c r="A727" s="24"/>
    </row>
    <row r="728">
      <c r="A728" s="24"/>
    </row>
    <row r="729">
      <c r="A729" s="24"/>
    </row>
    <row r="730">
      <c r="A730" s="24"/>
    </row>
    <row r="731">
      <c r="A731" s="24"/>
    </row>
    <row r="732">
      <c r="A732" s="24"/>
    </row>
    <row r="733">
      <c r="A733" s="24"/>
    </row>
    <row r="734">
      <c r="A734" s="24"/>
    </row>
    <row r="735">
      <c r="A735" s="24"/>
    </row>
    <row r="736">
      <c r="A736" s="24"/>
    </row>
    <row r="737">
      <c r="A737" s="24"/>
    </row>
    <row r="738">
      <c r="A738" s="24"/>
    </row>
    <row r="739">
      <c r="A739" s="24"/>
    </row>
    <row r="740">
      <c r="A740" s="24"/>
    </row>
    <row r="741">
      <c r="A741" s="24"/>
    </row>
    <row r="742">
      <c r="A742" s="24"/>
    </row>
    <row r="743">
      <c r="A743" s="24"/>
    </row>
    <row r="744">
      <c r="A744" s="24"/>
    </row>
    <row r="745">
      <c r="A745" s="24"/>
    </row>
    <row r="746">
      <c r="A746" s="24"/>
    </row>
    <row r="747">
      <c r="A747" s="24"/>
    </row>
    <row r="748">
      <c r="A748" s="24"/>
    </row>
    <row r="749">
      <c r="A749" s="24"/>
    </row>
    <row r="750">
      <c r="A750" s="24"/>
    </row>
    <row r="751">
      <c r="A751" s="24"/>
    </row>
    <row r="752">
      <c r="A752" s="24"/>
    </row>
    <row r="753">
      <c r="A753" s="24"/>
    </row>
    <row r="754">
      <c r="A754" s="24"/>
    </row>
    <row r="755">
      <c r="A755" s="24"/>
    </row>
    <row r="756">
      <c r="A756" s="24"/>
    </row>
    <row r="757">
      <c r="A757" s="24"/>
    </row>
    <row r="758">
      <c r="A758" s="24"/>
    </row>
    <row r="759">
      <c r="A759" s="24"/>
    </row>
    <row r="760">
      <c r="A760" s="24"/>
    </row>
    <row r="761">
      <c r="A761" s="24"/>
    </row>
    <row r="762">
      <c r="A762" s="24"/>
    </row>
    <row r="763">
      <c r="A763" s="24"/>
    </row>
    <row r="764">
      <c r="A764" s="24"/>
    </row>
    <row r="765">
      <c r="A765" s="24"/>
    </row>
    <row r="766">
      <c r="A766" s="24"/>
    </row>
    <row r="767">
      <c r="A767" s="24"/>
    </row>
    <row r="768">
      <c r="A768" s="24"/>
    </row>
    <row r="769">
      <c r="A769" s="24"/>
    </row>
    <row r="770">
      <c r="A770" s="24"/>
    </row>
    <row r="771">
      <c r="A771" s="24"/>
    </row>
    <row r="772">
      <c r="A772" s="24"/>
    </row>
    <row r="773">
      <c r="A773" s="24"/>
    </row>
    <row r="774">
      <c r="A774" s="24"/>
    </row>
    <row r="775">
      <c r="A775" s="24"/>
    </row>
    <row r="776">
      <c r="A776" s="24"/>
    </row>
    <row r="777">
      <c r="A777" s="24"/>
    </row>
    <row r="778">
      <c r="A778" s="24"/>
    </row>
    <row r="779">
      <c r="A779" s="24"/>
    </row>
    <row r="780">
      <c r="A780" s="24"/>
    </row>
    <row r="781">
      <c r="A781" s="24"/>
    </row>
    <row r="782">
      <c r="A782" s="24"/>
    </row>
    <row r="783">
      <c r="A783" s="24"/>
    </row>
    <row r="784">
      <c r="A784" s="24"/>
    </row>
    <row r="785">
      <c r="A785" s="24"/>
    </row>
    <row r="786">
      <c r="A786" s="24"/>
    </row>
    <row r="787">
      <c r="A787" s="24"/>
    </row>
    <row r="788">
      <c r="A788" s="24"/>
    </row>
    <row r="789">
      <c r="A789" s="24"/>
    </row>
    <row r="790">
      <c r="A790" s="24"/>
    </row>
    <row r="791">
      <c r="A791" s="24"/>
    </row>
    <row r="792">
      <c r="A792" s="24"/>
    </row>
    <row r="793">
      <c r="A793" s="24"/>
    </row>
    <row r="794">
      <c r="A794" s="24"/>
    </row>
    <row r="795">
      <c r="A795" s="24"/>
    </row>
    <row r="796">
      <c r="A796" s="24"/>
    </row>
    <row r="797">
      <c r="A797" s="24"/>
    </row>
    <row r="798">
      <c r="A798" s="24"/>
    </row>
    <row r="799">
      <c r="A799" s="24"/>
    </row>
    <row r="800">
      <c r="A800" s="24"/>
    </row>
    <row r="801">
      <c r="A801" s="24"/>
    </row>
    <row r="802">
      <c r="A802" s="24"/>
    </row>
    <row r="803">
      <c r="A803" s="24"/>
    </row>
    <row r="804">
      <c r="A804" s="24"/>
    </row>
    <row r="805">
      <c r="A805" s="24"/>
    </row>
    <row r="806">
      <c r="A806" s="24"/>
    </row>
    <row r="807">
      <c r="A807" s="24"/>
    </row>
    <row r="808">
      <c r="A808" s="24"/>
    </row>
    <row r="809">
      <c r="A809" s="24"/>
    </row>
    <row r="810">
      <c r="A810" s="24"/>
    </row>
    <row r="811">
      <c r="A811" s="24"/>
    </row>
    <row r="812">
      <c r="A812" s="24"/>
    </row>
    <row r="813">
      <c r="A813" s="24"/>
    </row>
    <row r="814">
      <c r="A814" s="24"/>
    </row>
    <row r="815">
      <c r="A815" s="24"/>
    </row>
    <row r="816">
      <c r="A816" s="24"/>
    </row>
    <row r="817">
      <c r="A817" s="24"/>
    </row>
    <row r="818">
      <c r="A818" s="24"/>
    </row>
    <row r="819">
      <c r="A819" s="24"/>
    </row>
    <row r="820">
      <c r="A820" s="24"/>
    </row>
    <row r="821">
      <c r="A821" s="24"/>
    </row>
    <row r="822">
      <c r="A822" s="24"/>
    </row>
    <row r="823">
      <c r="A823" s="24"/>
    </row>
    <row r="824">
      <c r="A824" s="24"/>
    </row>
    <row r="825">
      <c r="A825" s="24"/>
    </row>
    <row r="826">
      <c r="A826" s="24"/>
    </row>
    <row r="827">
      <c r="A827" s="24"/>
    </row>
    <row r="828">
      <c r="A828" s="24"/>
    </row>
    <row r="829">
      <c r="A829" s="24"/>
    </row>
    <row r="830">
      <c r="A830" s="24"/>
    </row>
    <row r="831">
      <c r="A831" s="24"/>
    </row>
    <row r="832">
      <c r="A832" s="24"/>
    </row>
    <row r="833">
      <c r="A833" s="24"/>
    </row>
    <row r="834">
      <c r="A834" s="24"/>
    </row>
    <row r="835">
      <c r="A835" s="24"/>
    </row>
    <row r="836">
      <c r="A836" s="24"/>
    </row>
    <row r="837">
      <c r="A837" s="24"/>
    </row>
    <row r="838">
      <c r="A838" s="24"/>
    </row>
    <row r="839">
      <c r="A839" s="24"/>
    </row>
    <row r="840">
      <c r="A840" s="24"/>
    </row>
    <row r="841">
      <c r="A841" s="24"/>
    </row>
    <row r="842">
      <c r="A842" s="24"/>
    </row>
    <row r="843">
      <c r="A843" s="24"/>
    </row>
    <row r="844">
      <c r="A844" s="24"/>
    </row>
    <row r="845">
      <c r="A845" s="24"/>
    </row>
    <row r="846">
      <c r="A846" s="24"/>
    </row>
    <row r="847">
      <c r="A847" s="24"/>
    </row>
    <row r="848">
      <c r="A848" s="24"/>
    </row>
    <row r="849">
      <c r="A849" s="24"/>
    </row>
    <row r="850">
      <c r="A850" s="24"/>
    </row>
    <row r="851">
      <c r="A851" s="24"/>
    </row>
    <row r="852">
      <c r="A852" s="24"/>
    </row>
    <row r="853">
      <c r="A853" s="24"/>
    </row>
    <row r="854">
      <c r="A854" s="24"/>
    </row>
    <row r="855">
      <c r="A855" s="24"/>
    </row>
    <row r="856">
      <c r="A856" s="24"/>
    </row>
    <row r="857">
      <c r="A857" s="24"/>
    </row>
    <row r="858">
      <c r="A858" s="24"/>
    </row>
    <row r="859">
      <c r="A859" s="24"/>
    </row>
    <row r="860">
      <c r="A860" s="24"/>
    </row>
    <row r="861">
      <c r="A861" s="24"/>
    </row>
    <row r="862">
      <c r="A862" s="24"/>
    </row>
    <row r="863">
      <c r="A863" s="24"/>
    </row>
    <row r="864">
      <c r="A864" s="24"/>
    </row>
    <row r="865">
      <c r="A865" s="24"/>
    </row>
    <row r="866">
      <c r="A866" s="24"/>
    </row>
    <row r="867">
      <c r="A867" s="24"/>
    </row>
    <row r="868">
      <c r="A868" s="24"/>
    </row>
    <row r="869">
      <c r="A869" s="24"/>
    </row>
    <row r="870">
      <c r="A870" s="24"/>
    </row>
    <row r="871">
      <c r="A871" s="24"/>
    </row>
    <row r="872">
      <c r="A872" s="24"/>
    </row>
    <row r="873">
      <c r="A873" s="24"/>
    </row>
    <row r="874">
      <c r="A874" s="24"/>
    </row>
    <row r="875">
      <c r="A875" s="24"/>
    </row>
    <row r="876">
      <c r="A876" s="24"/>
    </row>
    <row r="877">
      <c r="A877" s="24"/>
    </row>
    <row r="878">
      <c r="A878" s="24"/>
    </row>
    <row r="879">
      <c r="A879" s="24"/>
    </row>
    <row r="880">
      <c r="A880" s="24"/>
    </row>
    <row r="881">
      <c r="A881" s="24"/>
    </row>
    <row r="882">
      <c r="A882" s="24"/>
    </row>
    <row r="883">
      <c r="A883" s="24"/>
    </row>
    <row r="884">
      <c r="A884" s="24"/>
    </row>
    <row r="885">
      <c r="A885" s="24"/>
    </row>
    <row r="886">
      <c r="A886" s="24"/>
    </row>
    <row r="887">
      <c r="A887" s="24"/>
    </row>
    <row r="888">
      <c r="A888" s="24"/>
    </row>
    <row r="889">
      <c r="A889" s="24"/>
    </row>
    <row r="890">
      <c r="A890" s="24"/>
    </row>
    <row r="891">
      <c r="A891" s="24"/>
    </row>
    <row r="892">
      <c r="A892" s="24"/>
    </row>
    <row r="893">
      <c r="A893" s="24"/>
    </row>
    <row r="894">
      <c r="A894" s="24"/>
    </row>
    <row r="895">
      <c r="A895" s="24"/>
    </row>
    <row r="896">
      <c r="A896" s="24"/>
    </row>
    <row r="897">
      <c r="A897" s="24"/>
    </row>
    <row r="898">
      <c r="A898" s="24"/>
    </row>
    <row r="899">
      <c r="A899" s="24"/>
    </row>
    <row r="900">
      <c r="A900" s="24"/>
    </row>
    <row r="901">
      <c r="A901" s="24"/>
    </row>
    <row r="902">
      <c r="A902" s="24"/>
    </row>
    <row r="903">
      <c r="A903" s="24"/>
    </row>
    <row r="904">
      <c r="A904" s="24"/>
    </row>
    <row r="905">
      <c r="A905" s="24"/>
    </row>
    <row r="906">
      <c r="A906" s="24"/>
    </row>
    <row r="907">
      <c r="A907" s="24"/>
    </row>
    <row r="908">
      <c r="A908" s="24"/>
    </row>
    <row r="909">
      <c r="A909" s="24"/>
    </row>
    <row r="910">
      <c r="A910" s="24"/>
    </row>
    <row r="911">
      <c r="A911" s="24"/>
    </row>
    <row r="912">
      <c r="A912" s="24"/>
    </row>
    <row r="913">
      <c r="A913" s="24"/>
    </row>
    <row r="914">
      <c r="A914" s="24"/>
    </row>
    <row r="915">
      <c r="A915" s="24"/>
    </row>
    <row r="916">
      <c r="A916" s="24"/>
    </row>
    <row r="917">
      <c r="A917" s="24"/>
    </row>
    <row r="918">
      <c r="A918" s="24"/>
    </row>
    <row r="919">
      <c r="A919" s="24"/>
    </row>
    <row r="920">
      <c r="A920" s="24"/>
    </row>
    <row r="921">
      <c r="A921" s="24"/>
    </row>
    <row r="922">
      <c r="A922" s="24"/>
    </row>
    <row r="923">
      <c r="A923" s="24"/>
    </row>
    <row r="924">
      <c r="A924" s="24"/>
    </row>
    <row r="925">
      <c r="A925" s="24"/>
    </row>
    <row r="926">
      <c r="A926" s="24"/>
    </row>
    <row r="927">
      <c r="A927" s="24"/>
    </row>
    <row r="928">
      <c r="A928" s="24"/>
    </row>
    <row r="929">
      <c r="A929" s="24"/>
    </row>
    <row r="930">
      <c r="A930" s="24"/>
    </row>
    <row r="931">
      <c r="A931" s="24"/>
    </row>
    <row r="932">
      <c r="A932" s="24"/>
    </row>
    <row r="933">
      <c r="A933" s="24"/>
    </row>
    <row r="934">
      <c r="A934" s="24"/>
    </row>
    <row r="935">
      <c r="A935" s="24"/>
    </row>
    <row r="936">
      <c r="A936" s="24"/>
    </row>
    <row r="937">
      <c r="A937" s="24"/>
    </row>
    <row r="938">
      <c r="A938" s="24"/>
    </row>
    <row r="939">
      <c r="A939" s="24"/>
    </row>
    <row r="940">
      <c r="A940" s="24"/>
    </row>
    <row r="941">
      <c r="A941" s="24"/>
    </row>
    <row r="942">
      <c r="A942" s="24"/>
    </row>
    <row r="943">
      <c r="A943" s="24"/>
    </row>
    <row r="944">
      <c r="A944" s="24"/>
    </row>
    <row r="945">
      <c r="A945" s="24"/>
    </row>
    <row r="946">
      <c r="A946" s="24"/>
    </row>
    <row r="947">
      <c r="A947" s="24"/>
    </row>
    <row r="948">
      <c r="A948" s="24"/>
    </row>
    <row r="949">
      <c r="A949" s="24"/>
    </row>
    <row r="950">
      <c r="A950" s="24"/>
    </row>
    <row r="951">
      <c r="A951" s="24"/>
    </row>
    <row r="952">
      <c r="A952" s="24"/>
    </row>
    <row r="953">
      <c r="A953" s="24"/>
    </row>
    <row r="954">
      <c r="A954" s="24"/>
    </row>
    <row r="955">
      <c r="A955" s="24"/>
    </row>
    <row r="956">
      <c r="A956" s="24"/>
    </row>
    <row r="957">
      <c r="A957" s="24"/>
    </row>
    <row r="958">
      <c r="A958" s="24"/>
    </row>
    <row r="959">
      <c r="A959" s="24"/>
    </row>
    <row r="960">
      <c r="A960" s="24"/>
    </row>
    <row r="961">
      <c r="A961" s="24"/>
    </row>
    <row r="962">
      <c r="A962" s="24"/>
    </row>
    <row r="963">
      <c r="A963" s="24"/>
    </row>
    <row r="964">
      <c r="A964" s="24"/>
    </row>
    <row r="965">
      <c r="A965" s="24"/>
    </row>
    <row r="966">
      <c r="A966" s="24"/>
    </row>
    <row r="967">
      <c r="A967" s="24"/>
    </row>
    <row r="968">
      <c r="A968" s="24"/>
    </row>
    <row r="969">
      <c r="A969" s="24"/>
    </row>
    <row r="970">
      <c r="A970" s="24"/>
    </row>
    <row r="971">
      <c r="A971" s="24"/>
    </row>
    <row r="972">
      <c r="A972" s="24"/>
    </row>
    <row r="973">
      <c r="A973" s="24"/>
    </row>
    <row r="974">
      <c r="A974" s="24"/>
    </row>
    <row r="975">
      <c r="A975" s="24"/>
    </row>
    <row r="976">
      <c r="A976" s="24"/>
    </row>
    <row r="977">
      <c r="A977" s="24"/>
    </row>
    <row r="978">
      <c r="A978" s="24"/>
    </row>
    <row r="979">
      <c r="A979" s="24"/>
    </row>
    <row r="980">
      <c r="A980" s="24"/>
    </row>
    <row r="981">
      <c r="A981" s="24"/>
    </row>
    <row r="982">
      <c r="A982" s="24"/>
    </row>
    <row r="983">
      <c r="A983" s="24"/>
    </row>
    <row r="984">
      <c r="A984" s="24"/>
    </row>
    <row r="985">
      <c r="A985" s="24"/>
    </row>
    <row r="986">
      <c r="A986" s="24"/>
    </row>
    <row r="987">
      <c r="A987" s="24"/>
    </row>
    <row r="988">
      <c r="A988" s="24"/>
    </row>
    <row r="989">
      <c r="A989" s="24"/>
    </row>
    <row r="990">
      <c r="A990" s="24"/>
    </row>
    <row r="991">
      <c r="A991" s="24"/>
    </row>
    <row r="992">
      <c r="A992" s="24"/>
    </row>
    <row r="993">
      <c r="A993" s="24"/>
    </row>
    <row r="994">
      <c r="A994" s="24"/>
    </row>
    <row r="995">
      <c r="A995" s="24"/>
    </row>
    <row r="996">
      <c r="A996" s="24"/>
    </row>
    <row r="997">
      <c r="A997" s="24"/>
    </row>
    <row r="998">
      <c r="A998" s="24"/>
    </row>
    <row r="999">
      <c r="A999" s="24"/>
    </row>
    <row r="1000">
      <c r="A1000" s="24"/>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5"/>
    <col customWidth="1" min="2" max="3" width="19.38"/>
    <col customWidth="1" min="5" max="5" width="58.0"/>
  </cols>
  <sheetData>
    <row r="1">
      <c r="A1" s="3" t="s">
        <v>656</v>
      </c>
      <c r="B1" s="1"/>
      <c r="C1" s="3" t="s">
        <v>1729</v>
      </c>
      <c r="D1" s="3" t="s">
        <v>644</v>
      </c>
      <c r="E1" s="3" t="s">
        <v>1730</v>
      </c>
    </row>
    <row r="2">
      <c r="A2" s="3" t="s">
        <v>915</v>
      </c>
      <c r="B2" s="1"/>
      <c r="E2" s="3" t="s">
        <v>1731</v>
      </c>
    </row>
    <row r="3">
      <c r="A3" s="3" t="s">
        <v>1732</v>
      </c>
      <c r="B3" s="1"/>
      <c r="E3" s="3" t="s">
        <v>1733</v>
      </c>
    </row>
    <row r="4">
      <c r="A4" s="3" t="s">
        <v>1734</v>
      </c>
      <c r="B4" s="1"/>
    </row>
    <row r="5">
      <c r="A5" s="3" t="s">
        <v>1735</v>
      </c>
    </row>
    <row r="6">
      <c r="A6" s="3" t="s">
        <v>1736</v>
      </c>
    </row>
    <row r="7">
      <c r="A7" s="3" t="s">
        <v>1737</v>
      </c>
    </row>
    <row r="8">
      <c r="A8" s="3" t="s">
        <v>1738</v>
      </c>
      <c r="B8" s="1"/>
    </row>
    <row r="9">
      <c r="A9" s="3" t="s">
        <v>954</v>
      </c>
      <c r="B9" s="1"/>
    </row>
    <row r="10">
      <c r="A10" s="3" t="s">
        <v>985</v>
      </c>
      <c r="B10" s="1"/>
    </row>
    <row r="11">
      <c r="A11" s="3" t="s">
        <v>1739</v>
      </c>
    </row>
    <row r="12">
      <c r="A12" s="3" t="s">
        <v>1740</v>
      </c>
    </row>
    <row r="13">
      <c r="A13" s="3" t="s">
        <v>1741</v>
      </c>
    </row>
    <row r="14">
      <c r="A14" s="3" t="s">
        <v>1742</v>
      </c>
      <c r="B14" s="1"/>
    </row>
    <row r="15">
      <c r="A15" s="3" t="s">
        <v>1743</v>
      </c>
      <c r="B15" s="1"/>
    </row>
    <row r="16">
      <c r="A16" s="3" t="s">
        <v>1744</v>
      </c>
    </row>
    <row r="17">
      <c r="A17" s="3" t="s">
        <v>956</v>
      </c>
    </row>
    <row r="18">
      <c r="A18" s="3" t="s">
        <v>1745</v>
      </c>
      <c r="B18" s="1"/>
    </row>
    <row r="19">
      <c r="A19" s="3" t="s">
        <v>1746</v>
      </c>
      <c r="B19" s="1"/>
    </row>
    <row r="20">
      <c r="A20" s="3" t="s">
        <v>1393</v>
      </c>
    </row>
    <row r="21">
      <c r="A21" s="3" t="s">
        <v>1747</v>
      </c>
    </row>
    <row r="22">
      <c r="A22" s="3" t="s">
        <v>1748</v>
      </c>
      <c r="B22" s="1"/>
    </row>
    <row r="23">
      <c r="A23" s="3" t="s">
        <v>1749</v>
      </c>
    </row>
    <row r="24">
      <c r="A24" s="3" t="s">
        <v>1750</v>
      </c>
    </row>
    <row r="25">
      <c r="A25" s="3" t="s">
        <v>1492</v>
      </c>
    </row>
    <row r="26">
      <c r="A26" s="3" t="s">
        <v>1751</v>
      </c>
      <c r="B26" s="1"/>
    </row>
    <row r="27">
      <c r="A27" s="35">
        <v>42.0</v>
      </c>
    </row>
    <row r="28">
      <c r="A28" s="3" t="s">
        <v>1752</v>
      </c>
    </row>
    <row r="29">
      <c r="A29" s="3" t="s">
        <v>1753</v>
      </c>
      <c r="B29" s="1"/>
    </row>
    <row r="30">
      <c r="A30" s="3" t="s">
        <v>1754</v>
      </c>
    </row>
    <row r="31">
      <c r="A31" s="3" t="s">
        <v>1755</v>
      </c>
      <c r="B31" s="1"/>
    </row>
    <row r="32">
      <c r="A32" s="3" t="s">
        <v>1756</v>
      </c>
    </row>
    <row r="33">
      <c r="A33" s="3" t="s">
        <v>1757</v>
      </c>
    </row>
    <row r="34">
      <c r="A34" s="3" t="s">
        <v>1758</v>
      </c>
    </row>
    <row r="35">
      <c r="A35" s="3" t="s">
        <v>1498</v>
      </c>
      <c r="B35" s="1"/>
    </row>
    <row r="36">
      <c r="A36" s="3" t="s">
        <v>1759</v>
      </c>
      <c r="B36" s="1"/>
    </row>
    <row r="37">
      <c r="A37" s="3" t="s">
        <v>1760</v>
      </c>
    </row>
    <row r="38">
      <c r="A38" s="3" t="s">
        <v>1761</v>
      </c>
      <c r="B38" s="1"/>
    </row>
    <row r="39">
      <c r="A39" s="3" t="s">
        <v>1762</v>
      </c>
    </row>
    <row r="40">
      <c r="A40" s="3" t="s">
        <v>1763</v>
      </c>
      <c r="B40" s="1"/>
    </row>
    <row r="41">
      <c r="A41" s="3" t="s">
        <v>1764</v>
      </c>
    </row>
    <row r="42">
      <c r="A42" s="3" t="s">
        <v>1765</v>
      </c>
    </row>
    <row r="43">
      <c r="A43" s="1" t="s">
        <v>1766</v>
      </c>
    </row>
    <row r="44">
      <c r="A44" s="3" t="s">
        <v>1767</v>
      </c>
    </row>
    <row r="45">
      <c r="A45" s="3" t="s">
        <v>1768</v>
      </c>
    </row>
    <row r="46">
      <c r="A46" s="3" t="s">
        <v>788</v>
      </c>
    </row>
    <row r="47">
      <c r="A47" s="3" t="s">
        <v>1769</v>
      </c>
    </row>
    <row r="48">
      <c r="A48" s="3" t="s">
        <v>1770</v>
      </c>
      <c r="B48" s="1"/>
    </row>
    <row r="49">
      <c r="A49" s="3" t="s">
        <v>1771</v>
      </c>
      <c r="B49" s="1"/>
    </row>
    <row r="50">
      <c r="A50" s="3" t="s">
        <v>1772</v>
      </c>
    </row>
    <row r="51">
      <c r="A51" s="3" t="s">
        <v>1773</v>
      </c>
      <c r="B51" s="1"/>
    </row>
    <row r="52">
      <c r="A52" s="3" t="s">
        <v>1774</v>
      </c>
    </row>
    <row r="53">
      <c r="A53" s="3" t="s">
        <v>1775</v>
      </c>
      <c r="B53" s="1"/>
    </row>
    <row r="54">
      <c r="A54" s="3" t="s">
        <v>1776</v>
      </c>
    </row>
    <row r="55">
      <c r="A55" s="3" t="s">
        <v>1777</v>
      </c>
      <c r="B55" s="1"/>
    </row>
    <row r="56">
      <c r="A56" s="3" t="s">
        <v>1778</v>
      </c>
    </row>
    <row r="57">
      <c r="A57" s="3" t="s">
        <v>1779</v>
      </c>
      <c r="B57" s="1"/>
    </row>
    <row r="58">
      <c r="A58" s="3" t="s">
        <v>1780</v>
      </c>
      <c r="B58" s="1"/>
    </row>
    <row r="59">
      <c r="A59" s="3" t="s">
        <v>1781</v>
      </c>
    </row>
    <row r="60">
      <c r="A60" s="3" t="s">
        <v>414</v>
      </c>
      <c r="B60" s="1"/>
    </row>
    <row r="61">
      <c r="A61" s="3" t="s">
        <v>1782</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s>
  <sheetData>
    <row r="1">
      <c r="A1" s="3" t="s">
        <v>1783</v>
      </c>
    </row>
    <row r="2">
      <c r="A2" s="3" t="s">
        <v>702</v>
      </c>
    </row>
    <row r="3">
      <c r="A3" s="3" t="s">
        <v>101</v>
      </c>
    </row>
    <row r="4">
      <c r="A4" s="3" t="s">
        <v>1784</v>
      </c>
    </row>
    <row r="5">
      <c r="A5" s="3" t="s">
        <v>1360</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s>
  <sheetData>
    <row r="1">
      <c r="A1" s="3" t="s">
        <v>1785</v>
      </c>
    </row>
    <row r="2">
      <c r="A2" s="3" t="s">
        <v>1786</v>
      </c>
      <c r="B2" s="3" t="s">
        <v>8</v>
      </c>
    </row>
    <row r="3">
      <c r="A3" s="3" t="s">
        <v>1787</v>
      </c>
    </row>
    <row r="4">
      <c r="A4" s="3" t="s">
        <v>1788</v>
      </c>
    </row>
    <row r="5">
      <c r="A5" s="3" t="s">
        <v>1789</v>
      </c>
      <c r="B5" s="3" t="s">
        <v>8</v>
      </c>
    </row>
    <row r="6">
      <c r="A6" s="3" t="s">
        <v>561</v>
      </c>
    </row>
    <row r="7">
      <c r="A7" s="3" t="s">
        <v>1790</v>
      </c>
    </row>
    <row r="8">
      <c r="A8" s="3" t="s">
        <v>1306</v>
      </c>
    </row>
    <row r="9">
      <c r="A9" s="3" t="s">
        <v>1791</v>
      </c>
    </row>
    <row r="10">
      <c r="A10" s="3" t="s">
        <v>1792</v>
      </c>
    </row>
    <row r="11">
      <c r="A11" s="3" t="s">
        <v>1793</v>
      </c>
    </row>
    <row r="12">
      <c r="A12" s="3" t="s">
        <v>1794</v>
      </c>
    </row>
    <row r="13">
      <c r="A13" s="3" t="s">
        <v>1795</v>
      </c>
    </row>
    <row r="14">
      <c r="A14" s="3" t="s">
        <v>1796</v>
      </c>
    </row>
    <row r="15">
      <c r="A15" s="3" t="s">
        <v>1797</v>
      </c>
    </row>
    <row r="16">
      <c r="A16" s="3" t="s">
        <v>1798</v>
      </c>
    </row>
    <row r="17">
      <c r="A17" s="3" t="s">
        <v>1799</v>
      </c>
    </row>
    <row r="18">
      <c r="A18" s="3" t="s">
        <v>518</v>
      </c>
    </row>
    <row r="19">
      <c r="A19" s="3" t="s">
        <v>1800</v>
      </c>
      <c r="B19" s="3" t="s">
        <v>8</v>
      </c>
    </row>
    <row r="20">
      <c r="A20" s="3" t="s">
        <v>480</v>
      </c>
      <c r="B20" s="3" t="s">
        <v>8</v>
      </c>
    </row>
    <row r="21">
      <c r="A21" s="3" t="s">
        <v>1801</v>
      </c>
    </row>
    <row r="22">
      <c r="A22" s="3" t="s">
        <v>1802</v>
      </c>
      <c r="B22" s="3" t="s">
        <v>8</v>
      </c>
    </row>
    <row r="23">
      <c r="A23" s="3" t="s">
        <v>1803</v>
      </c>
    </row>
    <row r="24">
      <c r="A24" s="3" t="s">
        <v>1804</v>
      </c>
    </row>
    <row r="25">
      <c r="A25" s="3" t="s">
        <v>591</v>
      </c>
      <c r="B25" s="3" t="s">
        <v>8</v>
      </c>
    </row>
    <row r="26">
      <c r="A26" s="3" t="s">
        <v>1805</v>
      </c>
      <c r="B26" s="3" t="s">
        <v>8</v>
      </c>
    </row>
    <row r="27">
      <c r="A27" s="3" t="s">
        <v>400</v>
      </c>
    </row>
    <row r="28">
      <c r="A28" s="3" t="s">
        <v>1806</v>
      </c>
    </row>
    <row r="29">
      <c r="A29" s="3" t="s">
        <v>1807</v>
      </c>
    </row>
    <row r="30">
      <c r="A30" s="3" t="s">
        <v>514</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s>
  <sheetData>
    <row r="1">
      <c r="A1" s="3" t="s">
        <v>1808</v>
      </c>
      <c r="B1" s="3" t="s">
        <v>8</v>
      </c>
      <c r="E1" s="3" t="s">
        <v>2</v>
      </c>
      <c r="F1" s="3" t="s">
        <v>1809</v>
      </c>
    </row>
    <row r="2">
      <c r="A2" s="3" t="s">
        <v>1810</v>
      </c>
      <c r="F2" s="3" t="s">
        <v>1811</v>
      </c>
    </row>
    <row r="3">
      <c r="A3" s="3" t="s">
        <v>1732</v>
      </c>
    </row>
    <row r="4">
      <c r="A4" s="3" t="s">
        <v>1812</v>
      </c>
      <c r="B4" s="3" t="s">
        <v>8</v>
      </c>
    </row>
    <row r="5">
      <c r="A5" s="3" t="s">
        <v>1093</v>
      </c>
      <c r="B5" s="3" t="s">
        <v>8</v>
      </c>
    </row>
    <row r="6">
      <c r="A6" s="3" t="s">
        <v>1813</v>
      </c>
    </row>
    <row r="7">
      <c r="A7" s="3" t="s">
        <v>905</v>
      </c>
      <c r="B7" s="3" t="s">
        <v>8</v>
      </c>
    </row>
    <row r="8">
      <c r="A8" s="3" t="s">
        <v>1814</v>
      </c>
    </row>
    <row r="9">
      <c r="A9" s="3" t="s">
        <v>1815</v>
      </c>
    </row>
    <row r="10">
      <c r="A10" s="3" t="s">
        <v>1792</v>
      </c>
    </row>
    <row r="11">
      <c r="A11" s="3" t="s">
        <v>409</v>
      </c>
    </row>
    <row r="12">
      <c r="A12" s="3" t="s">
        <v>41</v>
      </c>
    </row>
    <row r="13">
      <c r="A13" s="3" t="s">
        <v>1816</v>
      </c>
    </row>
    <row r="14">
      <c r="A14" s="3" t="s">
        <v>1817</v>
      </c>
    </row>
    <row r="15">
      <c r="A15" s="3" t="s">
        <v>383</v>
      </c>
      <c r="B15" s="3" t="s">
        <v>8</v>
      </c>
    </row>
    <row r="16">
      <c r="A16" s="3" t="s">
        <v>1818</v>
      </c>
    </row>
    <row r="17">
      <c r="A17" s="3">
        <v>300.0</v>
      </c>
    </row>
    <row r="18">
      <c r="A18" s="3" t="s">
        <v>1758</v>
      </c>
      <c r="B18" s="3" t="s">
        <v>8</v>
      </c>
    </row>
    <row r="19">
      <c r="A19" s="3" t="s">
        <v>247</v>
      </c>
    </row>
    <row r="20">
      <c r="A20" s="3" t="s">
        <v>214</v>
      </c>
    </row>
    <row r="21">
      <c r="A21" s="3" t="s">
        <v>1819</v>
      </c>
      <c r="B21" s="3" t="s">
        <v>8</v>
      </c>
    </row>
    <row r="22">
      <c r="A22" s="3" t="s">
        <v>1820</v>
      </c>
      <c r="B22" s="3" t="s">
        <v>8</v>
      </c>
    </row>
    <row r="23">
      <c r="A23" s="3" t="s">
        <v>1821</v>
      </c>
    </row>
    <row r="24">
      <c r="A24" s="3" t="s">
        <v>1241</v>
      </c>
    </row>
    <row r="25">
      <c r="A25" s="3" t="s">
        <v>1290</v>
      </c>
    </row>
    <row r="26">
      <c r="A26" s="3" t="s">
        <v>1822</v>
      </c>
    </row>
    <row r="27">
      <c r="A27" s="3" t="s">
        <v>1492</v>
      </c>
    </row>
    <row r="28">
      <c r="A28" s="3" t="s">
        <v>954</v>
      </c>
    </row>
    <row r="29">
      <c r="A29" s="3" t="s">
        <v>1735</v>
      </c>
    </row>
    <row r="30">
      <c r="A30" s="3" t="s">
        <v>1823</v>
      </c>
    </row>
    <row r="31">
      <c r="A31" s="3" t="s">
        <v>1824</v>
      </c>
    </row>
    <row r="32">
      <c r="A32" s="3" t="s">
        <v>1796</v>
      </c>
    </row>
    <row r="33">
      <c r="A33" s="35">
        <v>1917.0</v>
      </c>
    </row>
    <row r="34">
      <c r="A34" s="3" t="s">
        <v>1497</v>
      </c>
      <c r="B34" s="3" t="s">
        <v>8</v>
      </c>
    </row>
    <row r="35">
      <c r="A35" s="3" t="s">
        <v>1825</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s>
  <sheetData>
    <row r="1">
      <c r="A1" s="3" t="s">
        <v>1826</v>
      </c>
      <c r="C1" s="3" t="s">
        <v>690</v>
      </c>
      <c r="D1" s="3" t="s">
        <v>1827</v>
      </c>
    </row>
    <row r="2">
      <c r="A2" s="3" t="s">
        <v>1828</v>
      </c>
    </row>
    <row r="3">
      <c r="A3" s="3" t="s">
        <v>31</v>
      </c>
    </row>
    <row r="4">
      <c r="A4" s="3" t="s">
        <v>1829</v>
      </c>
      <c r="B4" s="3" t="s">
        <v>8</v>
      </c>
    </row>
    <row r="5">
      <c r="A5" s="3" t="s">
        <v>1830</v>
      </c>
    </row>
    <row r="6">
      <c r="A6" s="3" t="s">
        <v>951</v>
      </c>
    </row>
    <row r="7">
      <c r="A7" s="3" t="s">
        <v>1831</v>
      </c>
    </row>
    <row r="8">
      <c r="A8" s="3" t="s">
        <v>1110</v>
      </c>
    </row>
    <row r="9">
      <c r="A9" s="3" t="s">
        <v>1832</v>
      </c>
      <c r="B9" s="3" t="s">
        <v>8</v>
      </c>
    </row>
    <row r="10">
      <c r="A10" s="3" t="s">
        <v>1115</v>
      </c>
    </row>
    <row r="11">
      <c r="A11" s="3" t="s">
        <v>390</v>
      </c>
    </row>
    <row r="12">
      <c r="A12" s="3" t="s">
        <v>1833</v>
      </c>
    </row>
    <row r="13">
      <c r="A13" s="3" t="s">
        <v>1834</v>
      </c>
    </row>
    <row r="14">
      <c r="A14" s="3" t="s">
        <v>912</v>
      </c>
    </row>
    <row r="15">
      <c r="A15" s="3" t="s">
        <v>329</v>
      </c>
      <c r="B15" s="3" t="s">
        <v>8</v>
      </c>
    </row>
    <row r="16">
      <c r="A16" s="3" t="s">
        <v>1835</v>
      </c>
      <c r="B16" s="3" t="s">
        <v>8</v>
      </c>
    </row>
    <row r="17">
      <c r="A17" s="3" t="s">
        <v>295</v>
      </c>
    </row>
    <row r="18">
      <c r="A18" s="3" t="s">
        <v>1836</v>
      </c>
    </row>
    <row r="19">
      <c r="A19" s="3" t="s">
        <v>1837</v>
      </c>
    </row>
    <row r="20">
      <c r="A20" s="3" t="s">
        <v>1838</v>
      </c>
    </row>
    <row r="21">
      <c r="A21" s="3" t="s">
        <v>32</v>
      </c>
    </row>
    <row r="22">
      <c r="A22" s="3" t="s">
        <v>1084</v>
      </c>
      <c r="B22" s="3" t="s">
        <v>8</v>
      </c>
    </row>
    <row r="23">
      <c r="A23" s="3" t="s">
        <v>1060</v>
      </c>
      <c r="B23" s="3" t="s">
        <v>8</v>
      </c>
    </row>
    <row r="24">
      <c r="A24" s="3" t="s">
        <v>1839</v>
      </c>
    </row>
    <row r="25">
      <c r="A25" s="3" t="s">
        <v>1840</v>
      </c>
    </row>
    <row r="26">
      <c r="A26" s="3" t="s">
        <v>1841</v>
      </c>
    </row>
    <row r="27">
      <c r="A27" s="3" t="s">
        <v>1842</v>
      </c>
      <c r="B27" s="3" t="s">
        <v>8</v>
      </c>
    </row>
    <row r="28">
      <c r="A28" s="3" t="s">
        <v>951</v>
      </c>
    </row>
    <row r="29">
      <c r="A29" s="3" t="s">
        <v>1843</v>
      </c>
    </row>
    <row r="30">
      <c r="A30" s="3" t="s">
        <v>1844</v>
      </c>
      <c r="B30" s="3" t="s">
        <v>8</v>
      </c>
    </row>
    <row r="31">
      <c r="A31" s="3" t="s">
        <v>1845</v>
      </c>
    </row>
    <row r="32">
      <c r="A32" s="3" t="s">
        <v>1846</v>
      </c>
    </row>
    <row r="33">
      <c r="A33" s="3" t="s">
        <v>1219</v>
      </c>
      <c r="B33" s="3"/>
    </row>
    <row r="34">
      <c r="A34" s="3" t="s">
        <v>1847</v>
      </c>
      <c r="B34" s="3" t="s">
        <v>8</v>
      </c>
    </row>
    <row r="35">
      <c r="A35" s="3" t="s">
        <v>236</v>
      </c>
    </row>
    <row r="36">
      <c r="A36" s="3" t="s">
        <v>1848</v>
      </c>
      <c r="B36" s="3" t="s">
        <v>8</v>
      </c>
    </row>
    <row r="37">
      <c r="A37" s="3" t="s">
        <v>1849</v>
      </c>
      <c r="B37" s="3" t="s">
        <v>8</v>
      </c>
    </row>
    <row r="38">
      <c r="A38" s="3" t="s">
        <v>375</v>
      </c>
    </row>
    <row r="39">
      <c r="A39" s="3" t="s">
        <v>1182</v>
      </c>
    </row>
    <row r="40">
      <c r="A40" s="3" t="s">
        <v>1850</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4" max="4" width="70.13"/>
  </cols>
  <sheetData>
    <row r="1">
      <c r="A1" s="14" t="s">
        <v>1851</v>
      </c>
      <c r="C1" s="3" t="s">
        <v>644</v>
      </c>
      <c r="D1" s="1" t="s">
        <v>1852</v>
      </c>
    </row>
    <row r="2">
      <c r="A2" s="6" t="s">
        <v>1853</v>
      </c>
      <c r="D2" s="1" t="s">
        <v>1854</v>
      </c>
    </row>
    <row r="3">
      <c r="A3" s="6" t="s">
        <v>1855</v>
      </c>
      <c r="D3" s="1" t="s">
        <v>1856</v>
      </c>
    </row>
    <row r="4">
      <c r="A4" s="6" t="s">
        <v>1017</v>
      </c>
      <c r="B4" s="3" t="s">
        <v>8</v>
      </c>
      <c r="D4" s="1" t="s">
        <v>1857</v>
      </c>
    </row>
    <row r="5">
      <c r="A5" s="99" t="s">
        <v>174</v>
      </c>
      <c r="B5" s="1"/>
      <c r="D5" s="1" t="s">
        <v>1858</v>
      </c>
    </row>
    <row r="6">
      <c r="A6" s="6" t="s">
        <v>1859</v>
      </c>
      <c r="D6" s="100"/>
    </row>
    <row r="7">
      <c r="A7" s="6" t="s">
        <v>1860</v>
      </c>
    </row>
    <row r="8">
      <c r="A8" s="6" t="s">
        <v>219</v>
      </c>
    </row>
    <row r="9">
      <c r="A9" s="6" t="s">
        <v>12</v>
      </c>
    </row>
    <row r="10">
      <c r="A10" s="6" t="s">
        <v>1202</v>
      </c>
    </row>
    <row r="11">
      <c r="A11" s="99" t="s">
        <v>279</v>
      </c>
    </row>
    <row r="12">
      <c r="A12" s="99" t="s">
        <v>1861</v>
      </c>
    </row>
    <row r="13">
      <c r="A13" s="6" t="s">
        <v>1862</v>
      </c>
      <c r="B13" s="1"/>
    </row>
    <row r="14">
      <c r="A14" s="6" t="s">
        <v>1863</v>
      </c>
    </row>
    <row r="15">
      <c r="A15" s="6" t="s">
        <v>1865</v>
      </c>
    </row>
    <row r="16">
      <c r="A16" s="6" t="s">
        <v>1866</v>
      </c>
    </row>
    <row r="17">
      <c r="A17" s="99" t="s">
        <v>1867</v>
      </c>
    </row>
    <row r="18">
      <c r="A18" s="6" t="s">
        <v>1868</v>
      </c>
    </row>
    <row r="19">
      <c r="A19" s="6" t="s">
        <v>1412</v>
      </c>
      <c r="B19" s="1" t="s">
        <v>8</v>
      </c>
    </row>
    <row r="20">
      <c r="A20" s="3" t="s">
        <v>1871</v>
      </c>
      <c r="B20" s="3" t="s">
        <v>8</v>
      </c>
    </row>
    <row r="21">
      <c r="A21" s="3" t="s">
        <v>12</v>
      </c>
    </row>
    <row r="22">
      <c r="A22" s="3" t="s">
        <v>1874</v>
      </c>
      <c r="B22" s="3" t="s">
        <v>8</v>
      </c>
    </row>
    <row r="23">
      <c r="A23" s="3" t="s">
        <v>526</v>
      </c>
    </row>
    <row r="24">
      <c r="A24" s="3" t="s">
        <v>1875</v>
      </c>
      <c r="B24" s="1"/>
    </row>
    <row r="25">
      <c r="A25" s="3" t="s">
        <v>261</v>
      </c>
    </row>
    <row r="26">
      <c r="A26" s="3" t="s">
        <v>1876</v>
      </c>
    </row>
    <row r="27">
      <c r="A27" s="3" t="s">
        <v>1877</v>
      </c>
    </row>
    <row r="28">
      <c r="A28" s="3" t="s">
        <v>1878</v>
      </c>
      <c r="B28" s="3" t="s">
        <v>8</v>
      </c>
    </row>
    <row r="29">
      <c r="A29" s="1" t="s">
        <v>580</v>
      </c>
    </row>
    <row r="30">
      <c r="A30" s="1" t="s">
        <v>1882</v>
      </c>
    </row>
    <row r="31">
      <c r="A31" s="3" t="s">
        <v>201</v>
      </c>
      <c r="B31" s="1"/>
    </row>
    <row r="32">
      <c r="A32" s="1" t="s">
        <v>1886</v>
      </c>
    </row>
    <row r="33">
      <c r="A33" s="1" t="s">
        <v>870</v>
      </c>
      <c r="B33" s="3" t="s">
        <v>8</v>
      </c>
    </row>
    <row r="34">
      <c r="A34" s="1" t="s">
        <v>1890</v>
      </c>
    </row>
    <row r="35">
      <c r="A35" s="3" t="s">
        <v>1891</v>
      </c>
    </row>
    <row r="36">
      <c r="A36" s="3" t="s">
        <v>1893</v>
      </c>
    </row>
    <row r="37">
      <c r="A37" s="3" t="s">
        <v>1894</v>
      </c>
    </row>
    <row r="38">
      <c r="A38" s="3" t="s">
        <v>1895</v>
      </c>
      <c r="B38" s="1"/>
    </row>
    <row r="39">
      <c r="A39" s="3" t="s">
        <v>1897</v>
      </c>
      <c r="B39" s="1" t="s">
        <v>8</v>
      </c>
    </row>
    <row r="40">
      <c r="A40" s="1" t="s">
        <v>1898</v>
      </c>
      <c r="B40" s="1"/>
    </row>
    <row r="41">
      <c r="A41" s="1" t="s">
        <v>414</v>
      </c>
    </row>
    <row r="42">
      <c r="A42" s="1" t="s">
        <v>1901</v>
      </c>
      <c r="B42" s="3" t="s">
        <v>1902</v>
      </c>
    </row>
    <row r="43">
      <c r="A43" s="1" t="s">
        <v>1904</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75"/>
  </cols>
  <sheetData>
    <row r="1">
      <c r="A1" s="3" t="s">
        <v>1864</v>
      </c>
    </row>
    <row r="2">
      <c r="A2" s="3" t="s">
        <v>1790</v>
      </c>
    </row>
    <row r="3">
      <c r="A3" s="3" t="s">
        <v>785</v>
      </c>
    </row>
    <row r="4">
      <c r="A4" s="3" t="s">
        <v>1869</v>
      </c>
      <c r="B4" s="1" t="s">
        <v>8</v>
      </c>
    </row>
    <row r="5">
      <c r="A5" s="3" t="s">
        <v>1870</v>
      </c>
    </row>
    <row r="6">
      <c r="A6" s="3" t="s">
        <v>1872</v>
      </c>
      <c r="B6" s="1" t="s">
        <v>8</v>
      </c>
    </row>
    <row r="7">
      <c r="A7" s="3" t="s">
        <v>1873</v>
      </c>
    </row>
    <row r="8">
      <c r="A8" s="3" t="s">
        <v>1879</v>
      </c>
    </row>
    <row r="9">
      <c r="A9" s="3" t="s">
        <v>1880</v>
      </c>
    </row>
    <row r="10">
      <c r="A10" s="3" t="s">
        <v>1881</v>
      </c>
    </row>
    <row r="11">
      <c r="A11" s="3" t="s">
        <v>1883</v>
      </c>
    </row>
    <row r="12">
      <c r="A12" s="3" t="s">
        <v>1884</v>
      </c>
    </row>
    <row r="13">
      <c r="A13" s="3" t="s">
        <v>1885</v>
      </c>
    </row>
    <row r="14">
      <c r="A14" s="3" t="s">
        <v>1887</v>
      </c>
    </row>
    <row r="15">
      <c r="A15" s="3" t="s">
        <v>1888</v>
      </c>
    </row>
    <row r="16">
      <c r="A16" s="1" t="s">
        <v>1889</v>
      </c>
    </row>
    <row r="17">
      <c r="A17" s="3" t="s">
        <v>1892</v>
      </c>
    </row>
    <row r="18">
      <c r="A18" s="3" t="s">
        <v>1233</v>
      </c>
    </row>
    <row r="19">
      <c r="A19" s="3" t="s">
        <v>1896</v>
      </c>
      <c r="B19" s="1" t="s">
        <v>8</v>
      </c>
    </row>
    <row r="20">
      <c r="A20" s="3" t="s">
        <v>1899</v>
      </c>
    </row>
    <row r="21">
      <c r="A21" s="3" t="s">
        <v>1900</v>
      </c>
    </row>
    <row r="22">
      <c r="A22" s="1" t="s">
        <v>1903</v>
      </c>
    </row>
    <row r="23">
      <c r="A23" s="1" t="s">
        <v>1905</v>
      </c>
      <c r="B23" s="1" t="s">
        <v>8</v>
      </c>
    </row>
    <row r="24">
      <c r="A24" s="1" t="s">
        <v>1838</v>
      </c>
    </row>
    <row r="25">
      <c r="A25" s="1" t="s">
        <v>1906</v>
      </c>
    </row>
    <row r="26">
      <c r="A26" s="1" t="s">
        <v>1907</v>
      </c>
      <c r="B26" s="1" t="s">
        <v>8</v>
      </c>
    </row>
    <row r="27">
      <c r="A27" s="1" t="s">
        <v>1908</v>
      </c>
      <c r="B27" s="1" t="s">
        <v>8</v>
      </c>
    </row>
    <row r="28">
      <c r="A28" s="3" t="s">
        <v>1909</v>
      </c>
    </row>
    <row r="29">
      <c r="A29" s="3" t="s">
        <v>1910</v>
      </c>
      <c r="B29" s="1"/>
    </row>
    <row r="30">
      <c r="A30" s="3" t="s">
        <v>1911</v>
      </c>
    </row>
    <row r="31">
      <c r="A31" s="3" t="s">
        <v>1912</v>
      </c>
    </row>
    <row r="32">
      <c r="A32" s="3" t="s">
        <v>1913</v>
      </c>
    </row>
    <row r="33">
      <c r="A33" s="3" t="s">
        <v>1914</v>
      </c>
    </row>
    <row r="34">
      <c r="A34" s="3" t="s">
        <v>1915</v>
      </c>
    </row>
    <row r="35">
      <c r="A35" s="3" t="s">
        <v>1916</v>
      </c>
    </row>
    <row r="36">
      <c r="A36" s="3" t="s">
        <v>1917</v>
      </c>
    </row>
    <row r="37">
      <c r="A37" s="3" t="s">
        <v>1918</v>
      </c>
    </row>
    <row r="38">
      <c r="A38" s="3" t="s">
        <v>1919</v>
      </c>
    </row>
    <row r="39">
      <c r="A39" s="3" t="s">
        <v>1920</v>
      </c>
    </row>
    <row r="40">
      <c r="A40" s="3" t="s">
        <v>1921</v>
      </c>
    </row>
    <row r="41">
      <c r="A41" s="3" t="s">
        <v>1922</v>
      </c>
    </row>
    <row r="42">
      <c r="A42" s="3" t="s">
        <v>1923</v>
      </c>
      <c r="B42" s="1"/>
    </row>
    <row r="43">
      <c r="A43" s="3" t="s">
        <v>1924</v>
      </c>
    </row>
    <row r="44">
      <c r="A44" s="3" t="s">
        <v>1925</v>
      </c>
      <c r="B44" s="1" t="s">
        <v>8</v>
      </c>
    </row>
    <row r="45">
      <c r="A45" s="3" t="s">
        <v>1926</v>
      </c>
      <c r="B45" s="1" t="s">
        <v>8</v>
      </c>
    </row>
    <row r="46">
      <c r="A46" s="3" t="s">
        <v>1927</v>
      </c>
    </row>
    <row r="47">
      <c r="A47" s="3" t="s">
        <v>922</v>
      </c>
    </row>
    <row r="48">
      <c r="A48" s="3" t="s">
        <v>1928</v>
      </c>
    </row>
    <row r="49">
      <c r="A49" s="3" t="s">
        <v>1929</v>
      </c>
      <c r="B49" s="1" t="s">
        <v>8</v>
      </c>
    </row>
    <row r="50">
      <c r="A50" s="3" t="s">
        <v>1930</v>
      </c>
    </row>
    <row r="51">
      <c r="A51" s="3" t="s">
        <v>1931</v>
      </c>
    </row>
    <row r="52">
      <c r="A52" s="3" t="s">
        <v>628</v>
      </c>
    </row>
    <row r="53">
      <c r="A53" s="3" t="s">
        <v>1932</v>
      </c>
    </row>
    <row r="54">
      <c r="A54" s="3" t="s">
        <v>1933</v>
      </c>
    </row>
    <row r="55">
      <c r="A55" s="1" t="s">
        <v>1934</v>
      </c>
    </row>
    <row r="56">
      <c r="A56" s="3" t="s">
        <v>1935</v>
      </c>
    </row>
    <row r="57">
      <c r="A57" s="3" t="s">
        <v>1936</v>
      </c>
    </row>
    <row r="58">
      <c r="A58" s="3" t="s">
        <v>1937</v>
      </c>
    </row>
    <row r="59">
      <c r="A59" s="3" t="s">
        <v>1938</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5.13"/>
  </cols>
  <sheetData>
    <row r="1">
      <c r="A1" s="3" t="s">
        <v>6</v>
      </c>
      <c r="B1" s="3" t="s">
        <v>1939</v>
      </c>
      <c r="C1" s="3" t="s">
        <v>1940</v>
      </c>
      <c r="D1" s="3" t="s">
        <v>644</v>
      </c>
    </row>
    <row r="2">
      <c r="A2" s="3" t="s">
        <v>122</v>
      </c>
      <c r="B2" s="3" t="s">
        <v>272</v>
      </c>
      <c r="C2" s="3" t="s">
        <v>59</v>
      </c>
      <c r="D2" s="3" t="s">
        <v>8</v>
      </c>
    </row>
    <row r="3">
      <c r="A3" s="3" t="s">
        <v>1941</v>
      </c>
      <c r="B3" s="3" t="s">
        <v>272</v>
      </c>
      <c r="C3" s="3" t="s">
        <v>78</v>
      </c>
    </row>
    <row r="4">
      <c r="A4" s="3" t="s">
        <v>1942</v>
      </c>
      <c r="B4" s="3" t="s">
        <v>272</v>
      </c>
      <c r="C4" s="3" t="s">
        <v>78</v>
      </c>
      <c r="D4" s="3" t="s">
        <v>8</v>
      </c>
    </row>
    <row r="5">
      <c r="A5" s="3" t="s">
        <v>1943</v>
      </c>
      <c r="B5" s="3" t="s">
        <v>272</v>
      </c>
      <c r="C5" s="3" t="s">
        <v>78</v>
      </c>
    </row>
    <row r="6">
      <c r="A6" s="3" t="s">
        <v>1944</v>
      </c>
      <c r="B6" s="3" t="s">
        <v>272</v>
      </c>
      <c r="C6" s="3" t="s">
        <v>87</v>
      </c>
    </row>
    <row r="7">
      <c r="A7" s="3" t="s">
        <v>1945</v>
      </c>
      <c r="B7" s="3" t="s">
        <v>272</v>
      </c>
      <c r="C7" s="3" t="s">
        <v>87</v>
      </c>
      <c r="D7" s="3" t="s">
        <v>8</v>
      </c>
    </row>
    <row r="8">
      <c r="A8" s="3" t="s">
        <v>1946</v>
      </c>
      <c r="B8" s="3" t="s">
        <v>1947</v>
      </c>
      <c r="C8" s="3" t="s">
        <v>87</v>
      </c>
    </row>
    <row r="9">
      <c r="A9" s="3" t="s">
        <v>1948</v>
      </c>
      <c r="B9" s="3" t="s">
        <v>1947</v>
      </c>
      <c r="C9" s="3" t="s">
        <v>87</v>
      </c>
    </row>
    <row r="10">
      <c r="A10" s="3" t="s">
        <v>1949</v>
      </c>
      <c r="B10" s="3" t="s">
        <v>1947</v>
      </c>
      <c r="C10" s="3" t="s">
        <v>87</v>
      </c>
    </row>
    <row r="11">
      <c r="A11" s="3" t="s">
        <v>700</v>
      </c>
      <c r="B11" s="3" t="s">
        <v>272</v>
      </c>
      <c r="C11" s="3" t="s">
        <v>87</v>
      </c>
    </row>
    <row r="12">
      <c r="A12" s="3" t="s">
        <v>1950</v>
      </c>
      <c r="B12" s="3" t="s">
        <v>272</v>
      </c>
      <c r="C12" s="3" t="s">
        <v>87</v>
      </c>
    </row>
    <row r="13">
      <c r="A13" s="3" t="s">
        <v>1478</v>
      </c>
      <c r="B13" s="3" t="s">
        <v>1951</v>
      </c>
      <c r="C13" s="3" t="s">
        <v>87</v>
      </c>
      <c r="D13" s="3" t="s">
        <v>8</v>
      </c>
    </row>
    <row r="14">
      <c r="A14" s="3" t="s">
        <v>347</v>
      </c>
      <c r="B14" s="3" t="s">
        <v>1947</v>
      </c>
      <c r="C14" s="3" t="s">
        <v>87</v>
      </c>
    </row>
    <row r="15">
      <c r="A15" s="3" t="s">
        <v>1952</v>
      </c>
      <c r="B15" s="3" t="s">
        <v>272</v>
      </c>
      <c r="C15" s="3" t="s">
        <v>87</v>
      </c>
    </row>
    <row r="16">
      <c r="A16" s="3" t="s">
        <v>1953</v>
      </c>
      <c r="B16" s="3" t="s">
        <v>272</v>
      </c>
      <c r="C16" s="3" t="s">
        <v>87</v>
      </c>
    </row>
    <row r="17">
      <c r="A17" s="3" t="s">
        <v>1954</v>
      </c>
      <c r="B17" s="3" t="s">
        <v>1951</v>
      </c>
      <c r="C17" s="3" t="s">
        <v>87</v>
      </c>
    </row>
    <row r="18">
      <c r="A18" s="3" t="s">
        <v>1955</v>
      </c>
      <c r="C18" s="3" t="s">
        <v>140</v>
      </c>
    </row>
    <row r="19">
      <c r="A19" s="3" t="s">
        <v>1956</v>
      </c>
      <c r="C19" s="3" t="s">
        <v>140</v>
      </c>
    </row>
    <row r="20">
      <c r="A20" s="3" t="s">
        <v>915</v>
      </c>
      <c r="B20" s="3" t="s">
        <v>137</v>
      </c>
      <c r="C20" s="3" t="s">
        <v>95</v>
      </c>
      <c r="D20" s="3" t="s">
        <v>1957</v>
      </c>
    </row>
    <row r="21">
      <c r="A21" s="3" t="s">
        <v>1958</v>
      </c>
      <c r="B21" s="3" t="s">
        <v>272</v>
      </c>
      <c r="C21" s="3" t="s">
        <v>63</v>
      </c>
    </row>
    <row r="22">
      <c r="A22" s="3" t="s">
        <v>1959</v>
      </c>
      <c r="B22" s="3" t="s">
        <v>272</v>
      </c>
      <c r="C22" s="3" t="s">
        <v>63</v>
      </c>
    </row>
    <row r="23">
      <c r="A23" s="3" t="s">
        <v>1960</v>
      </c>
      <c r="B23" s="3" t="s">
        <v>272</v>
      </c>
      <c r="C23" s="3" t="s">
        <v>63</v>
      </c>
      <c r="F23" s="3">
        <v>10.0</v>
      </c>
    </row>
    <row r="24">
      <c r="A24" s="3" t="s">
        <v>1543</v>
      </c>
      <c r="B24" s="3" t="s">
        <v>272</v>
      </c>
      <c r="C24" s="3" t="s">
        <v>63</v>
      </c>
    </row>
    <row r="25">
      <c r="A25" s="3" t="s">
        <v>1962</v>
      </c>
      <c r="B25" s="3" t="s">
        <v>272</v>
      </c>
      <c r="C25" s="3" t="s">
        <v>63</v>
      </c>
    </row>
    <row r="26">
      <c r="A26" s="3" t="s">
        <v>330</v>
      </c>
      <c r="B26" s="3" t="s">
        <v>272</v>
      </c>
      <c r="C26" s="3" t="s">
        <v>63</v>
      </c>
      <c r="D26" s="3" t="s">
        <v>8</v>
      </c>
    </row>
    <row r="27">
      <c r="A27" s="3" t="s">
        <v>1966</v>
      </c>
      <c r="B27" s="3" t="s">
        <v>272</v>
      </c>
      <c r="C27" s="3" t="s">
        <v>63</v>
      </c>
    </row>
    <row r="28">
      <c r="A28" s="3" t="s">
        <v>1968</v>
      </c>
      <c r="B28" s="3" t="s">
        <v>272</v>
      </c>
      <c r="C28" s="3" t="s">
        <v>63</v>
      </c>
      <c r="D28" s="3" t="s">
        <v>8</v>
      </c>
    </row>
    <row r="29">
      <c r="A29" s="3" t="s">
        <v>1969</v>
      </c>
      <c r="B29" s="3" t="s">
        <v>272</v>
      </c>
      <c r="C29" s="3" t="s">
        <v>63</v>
      </c>
    </row>
    <row r="30">
      <c r="A30" s="3" t="s">
        <v>1342</v>
      </c>
      <c r="B30" s="3" t="s">
        <v>272</v>
      </c>
      <c r="C30" s="3" t="s">
        <v>1971</v>
      </c>
      <c r="D30" s="3"/>
    </row>
    <row r="31">
      <c r="A31" s="3" t="s">
        <v>1972</v>
      </c>
      <c r="B31" s="3" t="s">
        <v>272</v>
      </c>
      <c r="C31" s="3" t="s">
        <v>1971</v>
      </c>
      <c r="D31" s="3"/>
    </row>
    <row r="32">
      <c r="A32" s="3" t="s">
        <v>1974</v>
      </c>
      <c r="B32" s="3" t="s">
        <v>272</v>
      </c>
      <c r="C32" s="3" t="s">
        <v>1971</v>
      </c>
      <c r="D32" s="3" t="s">
        <v>8</v>
      </c>
    </row>
    <row r="33">
      <c r="A33" s="3" t="s">
        <v>1975</v>
      </c>
      <c r="B33" s="3" t="s">
        <v>272</v>
      </c>
      <c r="C33" s="3" t="s">
        <v>1971</v>
      </c>
      <c r="D33" s="3"/>
    </row>
    <row r="34">
      <c r="A34" s="3" t="s">
        <v>1248</v>
      </c>
      <c r="B34" s="3" t="s">
        <v>137</v>
      </c>
      <c r="C34" s="3" t="s">
        <v>1971</v>
      </c>
      <c r="D34" s="3" t="s">
        <v>1977</v>
      </c>
    </row>
    <row r="35">
      <c r="A35" s="3" t="s">
        <v>353</v>
      </c>
      <c r="B35" s="3" t="s">
        <v>137</v>
      </c>
      <c r="C35" s="3" t="s">
        <v>67</v>
      </c>
    </row>
    <row r="36">
      <c r="A36" s="3" t="s">
        <v>1980</v>
      </c>
      <c r="B36" s="3" t="s">
        <v>1981</v>
      </c>
      <c r="C36" s="3" t="s">
        <v>67</v>
      </c>
    </row>
    <row r="37">
      <c r="A37" s="3" t="s">
        <v>818</v>
      </c>
      <c r="B37" s="3" t="s">
        <v>272</v>
      </c>
      <c r="C37" s="3" t="s">
        <v>67</v>
      </c>
    </row>
    <row r="38">
      <c r="A38" s="3" t="s">
        <v>1094</v>
      </c>
      <c r="B38" s="3" t="s">
        <v>272</v>
      </c>
      <c r="C38" s="3" t="s">
        <v>67</v>
      </c>
    </row>
    <row r="39">
      <c r="A39" s="3" t="s">
        <v>1794</v>
      </c>
      <c r="B39" s="3" t="s">
        <v>272</v>
      </c>
      <c r="C39" s="3" t="s">
        <v>67</v>
      </c>
    </row>
    <row r="40">
      <c r="A40" s="3" t="s">
        <v>956</v>
      </c>
      <c r="B40" s="3" t="s">
        <v>272</v>
      </c>
      <c r="C40" s="3" t="s">
        <v>67</v>
      </c>
    </row>
    <row r="41">
      <c r="A41" s="3" t="s">
        <v>1497</v>
      </c>
      <c r="B41" s="3" t="s">
        <v>272</v>
      </c>
      <c r="C41" s="3" t="s">
        <v>67</v>
      </c>
      <c r="D41" s="3" t="s">
        <v>8</v>
      </c>
    </row>
    <row r="42">
      <c r="A42" s="3" t="s">
        <v>1745</v>
      </c>
      <c r="B42" s="3" t="s">
        <v>272</v>
      </c>
      <c r="C42" s="3" t="s">
        <v>67</v>
      </c>
    </row>
    <row r="43">
      <c r="A43" s="3" t="s">
        <v>1984</v>
      </c>
      <c r="B43" s="3" t="s">
        <v>429</v>
      </c>
      <c r="C43" s="3" t="s">
        <v>67</v>
      </c>
    </row>
    <row r="44">
      <c r="A44" s="3" t="s">
        <v>1985</v>
      </c>
      <c r="B44" s="3" t="s">
        <v>429</v>
      </c>
      <c r="C44" s="3" t="s">
        <v>67</v>
      </c>
    </row>
    <row r="45">
      <c r="A45" s="3" t="s">
        <v>355</v>
      </c>
      <c r="B45" s="3" t="s">
        <v>137</v>
      </c>
      <c r="C45" s="3" t="s">
        <v>67</v>
      </c>
      <c r="D45" s="3" t="s">
        <v>8</v>
      </c>
    </row>
    <row r="46">
      <c r="A46" s="3" t="s">
        <v>1987</v>
      </c>
      <c r="B46" s="3" t="s">
        <v>272</v>
      </c>
      <c r="C46" s="3" t="s">
        <v>67</v>
      </c>
      <c r="D46" s="3" t="s">
        <v>8</v>
      </c>
    </row>
    <row r="47">
      <c r="A47" s="3" t="s">
        <v>1988</v>
      </c>
      <c r="B47" s="3" t="s">
        <v>272</v>
      </c>
      <c r="C47" s="3" t="s">
        <v>67</v>
      </c>
    </row>
    <row r="48">
      <c r="A48" s="3" t="s">
        <v>1989</v>
      </c>
      <c r="B48" s="3" t="s">
        <v>272</v>
      </c>
      <c r="C48" s="3" t="s">
        <v>81</v>
      </c>
    </row>
    <row r="49">
      <c r="A49" s="3" t="s">
        <v>1991</v>
      </c>
      <c r="B49" s="3" t="s">
        <v>272</v>
      </c>
      <c r="C49" s="3" t="s">
        <v>81</v>
      </c>
    </row>
    <row r="50">
      <c r="A50" s="3" t="s">
        <v>1993</v>
      </c>
      <c r="B50" s="3" t="s">
        <v>272</v>
      </c>
      <c r="C50" s="3" t="s">
        <v>81</v>
      </c>
    </row>
    <row r="51">
      <c r="A51" s="3" t="s">
        <v>1995</v>
      </c>
      <c r="B51" s="3" t="s">
        <v>272</v>
      </c>
      <c r="C51" s="3" t="s">
        <v>81</v>
      </c>
    </row>
    <row r="52">
      <c r="A52" s="3" t="s">
        <v>1996</v>
      </c>
      <c r="B52" s="3" t="s">
        <v>272</v>
      </c>
      <c r="C52" s="3" t="s">
        <v>81</v>
      </c>
      <c r="D52" s="3" t="s">
        <v>8</v>
      </c>
    </row>
    <row r="53">
      <c r="A53" s="3" t="s">
        <v>1998</v>
      </c>
      <c r="B53" s="3" t="s">
        <v>272</v>
      </c>
      <c r="C53" s="3" t="s">
        <v>81</v>
      </c>
    </row>
    <row r="54">
      <c r="A54" s="3" t="s">
        <v>2000</v>
      </c>
      <c r="B54" s="3" t="s">
        <v>272</v>
      </c>
      <c r="C54" s="3" t="s">
        <v>81</v>
      </c>
    </row>
    <row r="55">
      <c r="A55" s="3" t="s">
        <v>2001</v>
      </c>
      <c r="B55" s="3" t="s">
        <v>272</v>
      </c>
      <c r="C55" s="3" t="s">
        <v>81</v>
      </c>
    </row>
    <row r="56">
      <c r="A56" s="3" t="s">
        <v>2003</v>
      </c>
      <c r="B56" s="3"/>
      <c r="C56" s="3" t="s">
        <v>125</v>
      </c>
    </row>
    <row r="57">
      <c r="A57" s="3" t="s">
        <v>2005</v>
      </c>
      <c r="B57" s="3" t="s">
        <v>272</v>
      </c>
      <c r="C57" s="3" t="s">
        <v>125</v>
      </c>
      <c r="D57" s="3" t="s">
        <v>8</v>
      </c>
    </row>
    <row r="58">
      <c r="A58" s="3" t="s">
        <v>2007</v>
      </c>
      <c r="C58" s="3" t="s">
        <v>144</v>
      </c>
      <c r="D58" s="3" t="s">
        <v>8</v>
      </c>
    </row>
    <row r="59">
      <c r="A59" s="3" t="s">
        <v>2008</v>
      </c>
      <c r="B59" s="3" t="s">
        <v>137</v>
      </c>
      <c r="C59" s="3" t="s">
        <v>105</v>
      </c>
    </row>
    <row r="60">
      <c r="A60" s="3" t="s">
        <v>2010</v>
      </c>
      <c r="B60" s="3" t="s">
        <v>272</v>
      </c>
      <c r="C60" s="3" t="s">
        <v>105</v>
      </c>
      <c r="D60" s="3" t="s">
        <v>8</v>
      </c>
    </row>
    <row r="61">
      <c r="A61" s="3" t="s">
        <v>573</v>
      </c>
      <c r="B61" s="3" t="s">
        <v>272</v>
      </c>
      <c r="C61" s="3" t="s">
        <v>105</v>
      </c>
      <c r="D61" s="3" t="s">
        <v>8</v>
      </c>
    </row>
    <row r="62">
      <c r="A62" s="3" t="s">
        <v>2013</v>
      </c>
      <c r="B62" s="3" t="s">
        <v>272</v>
      </c>
      <c r="C62" s="3" t="s">
        <v>105</v>
      </c>
    </row>
    <row r="63">
      <c r="A63" s="3" t="s">
        <v>2014</v>
      </c>
      <c r="B63" s="3" t="s">
        <v>272</v>
      </c>
      <c r="C63" s="3" t="s">
        <v>105</v>
      </c>
    </row>
    <row r="64">
      <c r="A64" s="3" t="s">
        <v>1689</v>
      </c>
      <c r="B64" s="3" t="s">
        <v>429</v>
      </c>
      <c r="D64" s="3" t="s">
        <v>2016</v>
      </c>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s>
  <sheetData>
    <row r="1">
      <c r="A1" s="11" t="s">
        <v>6</v>
      </c>
      <c r="B1" s="11" t="s">
        <v>1939</v>
      </c>
      <c r="C1" s="11" t="s">
        <v>1940</v>
      </c>
      <c r="D1" s="11" t="s">
        <v>644</v>
      </c>
    </row>
    <row r="2">
      <c r="A2" s="11" t="s">
        <v>1961</v>
      </c>
      <c r="B2" s="20"/>
      <c r="C2" s="11" t="s">
        <v>67</v>
      </c>
      <c r="D2" s="20"/>
    </row>
    <row r="3">
      <c r="A3" s="11" t="s">
        <v>1963</v>
      </c>
      <c r="B3" s="20"/>
      <c r="C3" s="11" t="s">
        <v>67</v>
      </c>
      <c r="D3" s="20"/>
    </row>
    <row r="4">
      <c r="A4" s="11" t="s">
        <v>1964</v>
      </c>
      <c r="B4" s="20"/>
      <c r="C4" s="11" t="s">
        <v>67</v>
      </c>
      <c r="D4" s="20"/>
    </row>
    <row r="5">
      <c r="A5" s="11" t="s">
        <v>1965</v>
      </c>
      <c r="B5" s="20"/>
      <c r="C5" s="11" t="s">
        <v>67</v>
      </c>
      <c r="D5" s="20"/>
    </row>
    <row r="6">
      <c r="A6" s="11" t="s">
        <v>1967</v>
      </c>
      <c r="B6" s="20"/>
      <c r="C6" s="11" t="s">
        <v>67</v>
      </c>
      <c r="D6" s="20"/>
      <c r="E6" s="1" t="s">
        <v>1970</v>
      </c>
    </row>
    <row r="7">
      <c r="A7" s="11" t="s">
        <v>122</v>
      </c>
      <c r="B7" s="20"/>
      <c r="C7" s="11" t="s">
        <v>67</v>
      </c>
      <c r="D7" s="20"/>
    </row>
    <row r="8">
      <c r="A8" s="11" t="s">
        <v>1949</v>
      </c>
      <c r="B8" s="20"/>
      <c r="C8" s="11" t="s">
        <v>87</v>
      </c>
      <c r="D8" s="20"/>
    </row>
    <row r="9">
      <c r="A9" s="11" t="s">
        <v>1973</v>
      </c>
      <c r="B9" s="20"/>
      <c r="C9" s="11" t="s">
        <v>87</v>
      </c>
      <c r="D9" s="20"/>
    </row>
    <row r="10">
      <c r="A10" s="11" t="s">
        <v>1056</v>
      </c>
      <c r="B10" s="20"/>
      <c r="C10" s="11" t="s">
        <v>87</v>
      </c>
      <c r="D10" s="20"/>
      <c r="E10" s="3" t="s">
        <v>1970</v>
      </c>
    </row>
    <row r="11">
      <c r="A11" s="11" t="s">
        <v>330</v>
      </c>
      <c r="B11" s="20"/>
      <c r="C11" s="11" t="s">
        <v>59</v>
      </c>
      <c r="D11" s="20"/>
    </row>
    <row r="12">
      <c r="A12" s="11" t="s">
        <v>1976</v>
      </c>
      <c r="B12" s="20"/>
      <c r="C12" s="11" t="s">
        <v>59</v>
      </c>
      <c r="D12" s="20"/>
    </row>
    <row r="13">
      <c r="A13" s="11" t="s">
        <v>1978</v>
      </c>
      <c r="B13" s="20"/>
      <c r="C13" s="11" t="s">
        <v>59</v>
      </c>
      <c r="D13" s="20"/>
    </row>
    <row r="14">
      <c r="A14" s="11" t="s">
        <v>1622</v>
      </c>
      <c r="B14" s="20"/>
      <c r="C14" s="11" t="s">
        <v>59</v>
      </c>
      <c r="D14" s="20"/>
    </row>
    <row r="15">
      <c r="A15" s="11" t="s">
        <v>1979</v>
      </c>
      <c r="B15" s="20"/>
      <c r="C15" s="11" t="s">
        <v>59</v>
      </c>
      <c r="D15" s="20"/>
    </row>
    <row r="16">
      <c r="A16" s="11" t="s">
        <v>1104</v>
      </c>
      <c r="B16" s="20"/>
      <c r="C16" s="11" t="s">
        <v>59</v>
      </c>
      <c r="D16" s="20"/>
    </row>
    <row r="17">
      <c r="A17" s="11" t="s">
        <v>1248</v>
      </c>
      <c r="B17" s="20"/>
      <c r="C17" s="11" t="s">
        <v>59</v>
      </c>
      <c r="D17" s="20"/>
      <c r="E17" s="1" t="s">
        <v>1970</v>
      </c>
    </row>
    <row r="18">
      <c r="A18" s="11" t="s">
        <v>1982</v>
      </c>
      <c r="B18" s="20"/>
      <c r="C18" s="19" t="s">
        <v>63</v>
      </c>
      <c r="D18" s="20"/>
    </row>
    <row r="19">
      <c r="A19" s="11" t="s">
        <v>36</v>
      </c>
      <c r="B19" s="20"/>
      <c r="C19" s="19" t="s">
        <v>63</v>
      </c>
      <c r="D19" s="20"/>
    </row>
    <row r="20">
      <c r="A20" s="11" t="s">
        <v>1983</v>
      </c>
      <c r="B20" s="20"/>
      <c r="C20" s="19" t="s">
        <v>63</v>
      </c>
      <c r="D20" s="20"/>
    </row>
    <row r="21">
      <c r="A21" s="11" t="s">
        <v>706</v>
      </c>
      <c r="B21" s="20"/>
      <c r="C21" s="19" t="s">
        <v>63</v>
      </c>
      <c r="D21" s="20"/>
      <c r="E21" s="1" t="s">
        <v>1970</v>
      </c>
    </row>
    <row r="22">
      <c r="A22" s="11" t="s">
        <v>1192</v>
      </c>
      <c r="B22" s="20"/>
      <c r="C22" s="19" t="s">
        <v>63</v>
      </c>
      <c r="D22" s="20"/>
    </row>
    <row r="23">
      <c r="A23" s="11" t="s">
        <v>1986</v>
      </c>
      <c r="B23" s="20"/>
      <c r="C23" s="19" t="s">
        <v>63</v>
      </c>
      <c r="D23" s="20"/>
    </row>
    <row r="24">
      <c r="A24" s="19" t="s">
        <v>1785</v>
      </c>
      <c r="B24" s="20"/>
      <c r="C24" s="19" t="s">
        <v>63</v>
      </c>
      <c r="D24" s="20"/>
    </row>
    <row r="25">
      <c r="A25" s="11" t="s">
        <v>390</v>
      </c>
      <c r="B25" s="20"/>
      <c r="C25" s="19" t="s">
        <v>63</v>
      </c>
      <c r="D25" s="20"/>
    </row>
    <row r="26">
      <c r="A26" s="11" t="s">
        <v>1990</v>
      </c>
      <c r="B26" s="20"/>
      <c r="C26" s="11" t="s">
        <v>105</v>
      </c>
      <c r="D26" s="20"/>
    </row>
    <row r="27">
      <c r="A27" s="11" t="s">
        <v>1992</v>
      </c>
      <c r="B27" s="20"/>
      <c r="C27" s="11" t="s">
        <v>105</v>
      </c>
      <c r="D27" s="20"/>
    </row>
    <row r="28">
      <c r="A28" s="11" t="s">
        <v>1994</v>
      </c>
      <c r="B28" s="20"/>
      <c r="C28" s="11" t="s">
        <v>105</v>
      </c>
      <c r="D28" s="20"/>
      <c r="E28" s="1"/>
    </row>
    <row r="29">
      <c r="A29" s="11" t="s">
        <v>1997</v>
      </c>
      <c r="B29" s="20"/>
      <c r="C29" s="11" t="s">
        <v>105</v>
      </c>
      <c r="D29" s="20"/>
      <c r="E29" s="1" t="s">
        <v>1970</v>
      </c>
    </row>
    <row r="30">
      <c r="A30" s="11" t="s">
        <v>1999</v>
      </c>
      <c r="B30" s="20"/>
      <c r="C30" s="11" t="s">
        <v>105</v>
      </c>
      <c r="D30" s="20"/>
    </row>
    <row r="31">
      <c r="A31" s="3" t="s">
        <v>2002</v>
      </c>
      <c r="C31" s="3" t="s">
        <v>105</v>
      </c>
    </row>
    <row r="32">
      <c r="A32" s="11" t="s">
        <v>2004</v>
      </c>
      <c r="B32" s="20"/>
      <c r="C32" s="11" t="s">
        <v>2006</v>
      </c>
      <c r="D32" s="20"/>
      <c r="E32" s="1" t="s">
        <v>1970</v>
      </c>
    </row>
    <row r="33">
      <c r="A33" s="19" t="s">
        <v>734</v>
      </c>
      <c r="B33" s="20"/>
      <c r="C33" s="19" t="s">
        <v>81</v>
      </c>
      <c r="D33" s="20"/>
    </row>
    <row r="34">
      <c r="A34" s="19" t="s">
        <v>2009</v>
      </c>
      <c r="B34" s="20"/>
      <c r="C34" s="19" t="s">
        <v>81</v>
      </c>
      <c r="D34" s="20"/>
    </row>
    <row r="35">
      <c r="A35" s="19" t="s">
        <v>2011</v>
      </c>
      <c r="B35" s="20"/>
      <c r="C35" s="19" t="s">
        <v>81</v>
      </c>
      <c r="D35" s="20"/>
      <c r="E35" s="1" t="s">
        <v>1970</v>
      </c>
    </row>
    <row r="36">
      <c r="A36" s="19" t="s">
        <v>2012</v>
      </c>
      <c r="B36" s="20"/>
      <c r="C36" s="19" t="s">
        <v>81</v>
      </c>
      <c r="D36" s="20"/>
    </row>
    <row r="37">
      <c r="A37" s="19" t="s">
        <v>120</v>
      </c>
      <c r="B37" s="20"/>
      <c r="C37" s="19" t="s">
        <v>81</v>
      </c>
      <c r="D37" s="20"/>
    </row>
    <row r="38">
      <c r="A38" s="11" t="s">
        <v>2015</v>
      </c>
      <c r="B38" s="20"/>
      <c r="C38" s="11"/>
      <c r="D38" s="20"/>
    </row>
    <row r="39">
      <c r="A39" s="11" t="s">
        <v>2017</v>
      </c>
    </row>
    <row r="40">
      <c r="A40" s="11" t="s">
        <v>167</v>
      </c>
    </row>
    <row r="41">
      <c r="A41" s="11" t="s">
        <v>2018</v>
      </c>
      <c r="E41" s="1" t="s">
        <v>1970</v>
      </c>
    </row>
    <row r="42">
      <c r="A42" s="19" t="s">
        <v>353</v>
      </c>
    </row>
    <row r="43">
      <c r="A43" s="11" t="s">
        <v>2019</v>
      </c>
    </row>
    <row r="44">
      <c r="A44" s="19" t="s">
        <v>1439</v>
      </c>
    </row>
    <row r="45">
      <c r="A45" s="19" t="s">
        <v>1498</v>
      </c>
    </row>
    <row r="46">
      <c r="A46" s="19" t="s">
        <v>2020</v>
      </c>
    </row>
    <row r="47">
      <c r="A47" s="1" t="s">
        <v>2021</v>
      </c>
    </row>
    <row r="48">
      <c r="A48" s="3" t="s">
        <v>2022</v>
      </c>
    </row>
    <row r="49">
      <c r="A49" s="1" t="s">
        <v>2023</v>
      </c>
    </row>
    <row r="50">
      <c r="A50" s="1" t="s">
        <v>2024</v>
      </c>
    </row>
    <row r="51">
      <c r="A51" s="1" t="s">
        <v>2025</v>
      </c>
    </row>
    <row r="52">
      <c r="A52" s="1" t="s">
        <v>1959</v>
      </c>
    </row>
    <row r="53">
      <c r="A53" s="1" t="s">
        <v>2026</v>
      </c>
      <c r="C53" s="1" t="s">
        <v>140</v>
      </c>
      <c r="D53" s="1"/>
      <c r="E53" s="1" t="s">
        <v>1970</v>
      </c>
    </row>
    <row r="54">
      <c r="A54" s="3" t="s">
        <v>2027</v>
      </c>
      <c r="C54" s="3" t="s">
        <v>2006</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1682</v>
      </c>
      <c r="G1" s="31" t="s">
        <v>2028</v>
      </c>
    </row>
    <row r="2">
      <c r="A2" s="101" t="s">
        <v>1439</v>
      </c>
      <c r="G2" s="3" t="s">
        <v>2029</v>
      </c>
    </row>
    <row r="3">
      <c r="A3" s="11" t="s">
        <v>345</v>
      </c>
      <c r="G3" s="3" t="s">
        <v>2030</v>
      </c>
    </row>
    <row r="4">
      <c r="A4" s="11" t="s">
        <v>2031</v>
      </c>
    </row>
    <row r="5">
      <c r="A5" s="11" t="s">
        <v>2032</v>
      </c>
    </row>
    <row r="6">
      <c r="A6" s="11" t="s">
        <v>1682</v>
      </c>
      <c r="B6" s="3" t="s">
        <v>8</v>
      </c>
    </row>
    <row r="7">
      <c r="A7" s="11" t="s">
        <v>2033</v>
      </c>
    </row>
    <row r="8">
      <c r="A8" s="11" t="s">
        <v>2034</v>
      </c>
      <c r="B8" s="3" t="s">
        <v>8</v>
      </c>
    </row>
    <row r="9">
      <c r="A9" s="11" t="s">
        <v>2035</v>
      </c>
    </row>
    <row r="10">
      <c r="A10" s="11" t="s">
        <v>2036</v>
      </c>
    </row>
    <row r="11">
      <c r="A11" s="11" t="s">
        <v>508</v>
      </c>
    </row>
    <row r="12">
      <c r="A12" s="11" t="s">
        <v>534</v>
      </c>
    </row>
    <row r="13">
      <c r="A13" s="11" t="s">
        <v>2037</v>
      </c>
    </row>
    <row r="14">
      <c r="A14" s="11" t="s">
        <v>513</v>
      </c>
    </row>
    <row r="15">
      <c r="A15" s="11" t="s">
        <v>2038</v>
      </c>
    </row>
    <row r="16">
      <c r="A16" s="11" t="s">
        <v>2040</v>
      </c>
    </row>
    <row r="17">
      <c r="A17" s="11" t="s">
        <v>2041</v>
      </c>
    </row>
    <row r="18">
      <c r="A18" s="11" t="s">
        <v>2042</v>
      </c>
    </row>
    <row r="19">
      <c r="A19" s="11" t="s">
        <v>2043</v>
      </c>
    </row>
    <row r="20">
      <c r="A20" s="40" t="s">
        <v>2045</v>
      </c>
    </row>
    <row r="21">
      <c r="A21" s="101" t="s">
        <v>2046</v>
      </c>
    </row>
    <row r="22">
      <c r="A22" s="101" t="s">
        <v>2048</v>
      </c>
    </row>
    <row r="23">
      <c r="A23" s="101" t="s">
        <v>2051</v>
      </c>
    </row>
    <row r="24">
      <c r="A24" s="40" t="s">
        <v>2052</v>
      </c>
    </row>
    <row r="25">
      <c r="A25" s="101" t="s">
        <v>2055</v>
      </c>
      <c r="B25" s="3" t="s">
        <v>8</v>
      </c>
    </row>
    <row r="26">
      <c r="A26" s="101"/>
    </row>
    <row r="27">
      <c r="A27" s="101" t="s">
        <v>2059</v>
      </c>
    </row>
    <row r="28">
      <c r="A28" s="101" t="s">
        <v>2061</v>
      </c>
    </row>
    <row r="29">
      <c r="A29" s="101" t="s">
        <v>2063</v>
      </c>
      <c r="B29" s="3" t="s">
        <v>8</v>
      </c>
    </row>
    <row r="30">
      <c r="A30" s="101" t="s">
        <v>2066</v>
      </c>
    </row>
    <row r="31">
      <c r="A31" s="101" t="s">
        <v>2067</v>
      </c>
    </row>
    <row r="32">
      <c r="A32" s="101" t="s">
        <v>2069</v>
      </c>
    </row>
    <row r="33">
      <c r="A33" s="101" t="s">
        <v>2071</v>
      </c>
    </row>
    <row r="34">
      <c r="A34" s="101" t="s">
        <v>2073</v>
      </c>
    </row>
    <row r="35">
      <c r="A35" s="101" t="s">
        <v>2074</v>
      </c>
    </row>
    <row r="36">
      <c r="A36" s="101" t="s">
        <v>2076</v>
      </c>
      <c r="B36" s="3" t="s">
        <v>8</v>
      </c>
    </row>
    <row r="37">
      <c r="A37" s="101" t="s">
        <v>2077</v>
      </c>
    </row>
    <row r="38">
      <c r="A38" s="101" t="s">
        <v>2079</v>
      </c>
    </row>
    <row r="39">
      <c r="A39" s="40" t="s">
        <v>2081</v>
      </c>
    </row>
    <row r="40">
      <c r="A40" s="11" t="s">
        <v>2082</v>
      </c>
      <c r="B40" s="3" t="s">
        <v>8</v>
      </c>
    </row>
    <row r="41">
      <c r="A41" s="3" t="s">
        <v>2084</v>
      </c>
      <c r="B41" s="3" t="s">
        <v>8</v>
      </c>
    </row>
    <row r="42">
      <c r="A42" s="3" t="s">
        <v>2086</v>
      </c>
    </row>
    <row r="43">
      <c r="A43" s="3" t="s">
        <v>2088</v>
      </c>
    </row>
    <row r="44">
      <c r="A44" s="3" t="s">
        <v>2089</v>
      </c>
    </row>
    <row r="45">
      <c r="A45" s="3" t="s">
        <v>530</v>
      </c>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 customWidth="1" min="3" max="3" width="38.0"/>
  </cols>
  <sheetData>
    <row r="1">
      <c r="A1" s="102" t="s">
        <v>2039</v>
      </c>
      <c r="C1" s="102"/>
    </row>
    <row r="2">
      <c r="A2" s="103" t="s">
        <v>2044</v>
      </c>
      <c r="C2" s="103"/>
    </row>
    <row r="3">
      <c r="A3" s="102" t="s">
        <v>2047</v>
      </c>
      <c r="C3" s="102"/>
    </row>
    <row r="4">
      <c r="A4" s="103" t="s">
        <v>2049</v>
      </c>
      <c r="C4" s="103"/>
    </row>
    <row r="5">
      <c r="A5" s="103" t="s">
        <v>2050</v>
      </c>
      <c r="C5" s="35"/>
    </row>
    <row r="6">
      <c r="A6" s="103" t="s">
        <v>2053</v>
      </c>
      <c r="C6" s="35"/>
    </row>
    <row r="7">
      <c r="A7" s="103" t="s">
        <v>2054</v>
      </c>
      <c r="C7" s="35"/>
    </row>
    <row r="8">
      <c r="A8" s="103" t="s">
        <v>2056</v>
      </c>
      <c r="C8" s="35"/>
    </row>
    <row r="9">
      <c r="A9" s="103" t="s">
        <v>2057</v>
      </c>
      <c r="C9" s="102"/>
    </row>
    <row r="10">
      <c r="A10" s="103" t="s">
        <v>2058</v>
      </c>
      <c r="C10" s="35"/>
    </row>
    <row r="11">
      <c r="A11" s="102" t="s">
        <v>2060</v>
      </c>
      <c r="C11" s="35"/>
    </row>
    <row r="12">
      <c r="A12" s="102" t="s">
        <v>2062</v>
      </c>
      <c r="C12" s="35"/>
    </row>
    <row r="13">
      <c r="A13" s="102" t="s">
        <v>2064</v>
      </c>
      <c r="C13" s="102"/>
    </row>
    <row r="14">
      <c r="A14" s="102" t="s">
        <v>2065</v>
      </c>
    </row>
    <row r="15">
      <c r="A15" s="102" t="s">
        <v>545</v>
      </c>
    </row>
    <row r="16">
      <c r="A16" s="102" t="s">
        <v>2068</v>
      </c>
    </row>
    <row r="17">
      <c r="A17" s="102" t="s">
        <v>2070</v>
      </c>
    </row>
    <row r="18">
      <c r="A18" s="35" t="s">
        <v>2072</v>
      </c>
    </row>
    <row r="19">
      <c r="A19" s="35" t="s">
        <v>2075</v>
      </c>
    </row>
    <row r="20">
      <c r="A20" s="35" t="s">
        <v>2078</v>
      </c>
    </row>
    <row r="21">
      <c r="A21" s="35" t="s">
        <v>2080</v>
      </c>
    </row>
    <row r="22">
      <c r="A22" s="35" t="s">
        <v>447</v>
      </c>
    </row>
    <row r="23">
      <c r="A23" s="35" t="s">
        <v>2083</v>
      </c>
    </row>
    <row r="24">
      <c r="A24" s="35" t="s">
        <v>2085</v>
      </c>
    </row>
    <row r="25">
      <c r="A25" s="35" t="s">
        <v>2087</v>
      </c>
    </row>
    <row r="26">
      <c r="A26" s="35" t="s">
        <v>192</v>
      </c>
    </row>
    <row r="27">
      <c r="A27" s="35" t="s">
        <v>2090</v>
      </c>
    </row>
    <row r="28">
      <c r="A28" s="35" t="s">
        <v>2091</v>
      </c>
    </row>
    <row r="29">
      <c r="A29" s="35" t="s">
        <v>2092</v>
      </c>
    </row>
    <row r="30">
      <c r="A30" s="35" t="s">
        <v>2093</v>
      </c>
    </row>
    <row r="31">
      <c r="A31" s="35" t="s">
        <v>1339</v>
      </c>
    </row>
    <row r="32">
      <c r="A32" s="35" t="s">
        <v>1853</v>
      </c>
    </row>
    <row r="33">
      <c r="A33" s="35" t="s">
        <v>2094</v>
      </c>
    </row>
    <row r="34">
      <c r="A34" s="35" t="s">
        <v>2095</v>
      </c>
    </row>
    <row r="35">
      <c r="A35" s="35" t="s">
        <v>2096</v>
      </c>
    </row>
    <row r="36">
      <c r="A36" s="35" t="s">
        <v>2013</v>
      </c>
    </row>
    <row r="37">
      <c r="A37" s="35" t="s">
        <v>2097</v>
      </c>
    </row>
    <row r="38">
      <c r="A38" s="35" t="s">
        <v>2098</v>
      </c>
    </row>
    <row r="39">
      <c r="A39" s="35" t="s">
        <v>2099</v>
      </c>
    </row>
    <row r="40">
      <c r="A40" s="35" t="s">
        <v>2100</v>
      </c>
    </row>
    <row r="41">
      <c r="A41" s="35" t="s">
        <v>2101</v>
      </c>
    </row>
    <row r="42">
      <c r="A42" s="35" t="s">
        <v>2102</v>
      </c>
    </row>
    <row r="43">
      <c r="A43" s="35" t="s">
        <v>2103</v>
      </c>
    </row>
    <row r="44">
      <c r="A44" s="35" t="s">
        <v>2104</v>
      </c>
    </row>
    <row r="45">
      <c r="A45" s="35" t="s">
        <v>588</v>
      </c>
    </row>
    <row r="46">
      <c r="A46" s="35" t="s">
        <v>2105</v>
      </c>
    </row>
    <row r="47">
      <c r="A47" s="35" t="s">
        <v>2106</v>
      </c>
    </row>
    <row r="48">
      <c r="A48" s="35" t="s">
        <v>2107</v>
      </c>
    </row>
    <row r="49">
      <c r="A49" s="37"/>
    </row>
    <row r="50">
      <c r="A50" s="37"/>
    </row>
    <row r="51">
      <c r="A51" s="37"/>
    </row>
    <row r="52">
      <c r="A52" s="37"/>
    </row>
    <row r="53">
      <c r="A53" s="37"/>
    </row>
    <row r="54">
      <c r="A54" s="37"/>
    </row>
    <row r="55">
      <c r="A55" s="37"/>
    </row>
    <row r="56">
      <c r="A56" s="37"/>
    </row>
    <row r="57">
      <c r="A57" s="37"/>
    </row>
    <row r="58">
      <c r="A58" s="37"/>
    </row>
    <row r="59">
      <c r="A59" s="37"/>
    </row>
    <row r="60">
      <c r="A60" s="37"/>
    </row>
    <row r="61">
      <c r="A61" s="37"/>
    </row>
    <row r="62">
      <c r="A62" s="37"/>
    </row>
    <row r="63">
      <c r="A63" s="37"/>
    </row>
    <row r="64">
      <c r="A64" s="37"/>
    </row>
    <row r="65">
      <c r="A65" s="37"/>
    </row>
    <row r="66">
      <c r="A66" s="37"/>
    </row>
    <row r="67">
      <c r="A67" s="37"/>
    </row>
    <row r="68">
      <c r="A68" s="37"/>
    </row>
    <row r="69">
      <c r="A69" s="37"/>
    </row>
    <row r="70">
      <c r="A70" s="37"/>
    </row>
    <row r="71">
      <c r="A71" s="37"/>
    </row>
    <row r="72">
      <c r="A72" s="37"/>
    </row>
    <row r="73">
      <c r="A73" s="37"/>
    </row>
    <row r="74">
      <c r="A74" s="37"/>
    </row>
    <row r="75">
      <c r="A75" s="37"/>
    </row>
    <row r="76">
      <c r="A76" s="37"/>
    </row>
    <row r="77">
      <c r="A77" s="37"/>
    </row>
    <row r="78">
      <c r="A78" s="37"/>
    </row>
    <row r="79">
      <c r="A79" s="37"/>
    </row>
    <row r="80">
      <c r="A80" s="37"/>
    </row>
    <row r="81">
      <c r="A81" s="37"/>
    </row>
    <row r="82">
      <c r="A82" s="37"/>
    </row>
    <row r="83">
      <c r="A83" s="37"/>
    </row>
    <row r="84">
      <c r="A84" s="37"/>
    </row>
    <row r="85">
      <c r="A85" s="37"/>
    </row>
    <row r="86">
      <c r="A86" s="37"/>
    </row>
    <row r="87">
      <c r="A87" s="37"/>
    </row>
    <row r="88">
      <c r="A88" s="37"/>
    </row>
    <row r="89">
      <c r="A89" s="37"/>
    </row>
    <row r="90">
      <c r="A90" s="37"/>
    </row>
    <row r="91">
      <c r="A91" s="37"/>
    </row>
    <row r="92">
      <c r="A92" s="37"/>
    </row>
    <row r="93">
      <c r="A93" s="37"/>
    </row>
    <row r="94">
      <c r="A94" s="37"/>
    </row>
    <row r="95">
      <c r="A95" s="37"/>
    </row>
    <row r="96">
      <c r="A96" s="37"/>
    </row>
    <row r="97">
      <c r="A97" s="37"/>
    </row>
    <row r="98">
      <c r="A98" s="37"/>
    </row>
    <row r="99">
      <c r="A99" s="37"/>
    </row>
    <row r="100">
      <c r="A100" s="37"/>
    </row>
    <row r="101">
      <c r="A101" s="37"/>
    </row>
    <row r="102">
      <c r="A102" s="37"/>
    </row>
    <row r="103">
      <c r="A103" s="37"/>
    </row>
    <row r="104">
      <c r="A104" s="37"/>
    </row>
    <row r="105">
      <c r="A105" s="37"/>
    </row>
    <row r="106">
      <c r="A106" s="37"/>
    </row>
    <row r="107">
      <c r="A107" s="37"/>
    </row>
    <row r="108">
      <c r="A108" s="37"/>
    </row>
    <row r="109">
      <c r="A109" s="37"/>
    </row>
    <row r="110">
      <c r="A110" s="37"/>
    </row>
    <row r="111">
      <c r="A111" s="37"/>
    </row>
    <row r="112">
      <c r="A112" s="37"/>
    </row>
    <row r="113">
      <c r="A113" s="37"/>
    </row>
    <row r="114">
      <c r="A114" s="37"/>
    </row>
    <row r="115">
      <c r="A115" s="37"/>
    </row>
    <row r="116">
      <c r="A116" s="37"/>
    </row>
    <row r="117">
      <c r="A117" s="37"/>
    </row>
    <row r="118">
      <c r="A118" s="37"/>
    </row>
    <row r="119">
      <c r="A119" s="37"/>
    </row>
    <row r="120">
      <c r="A120" s="37"/>
    </row>
    <row r="121">
      <c r="A121" s="37"/>
    </row>
    <row r="122">
      <c r="A122" s="37"/>
    </row>
    <row r="123">
      <c r="A123" s="37"/>
    </row>
    <row r="124">
      <c r="A124" s="37"/>
    </row>
    <row r="125">
      <c r="A125" s="37"/>
    </row>
    <row r="126">
      <c r="A126" s="37"/>
    </row>
    <row r="127">
      <c r="A127" s="37"/>
    </row>
    <row r="128">
      <c r="A128" s="37"/>
    </row>
    <row r="129">
      <c r="A129" s="37"/>
    </row>
    <row r="130">
      <c r="A130" s="37"/>
    </row>
    <row r="131">
      <c r="A131" s="37"/>
    </row>
    <row r="132">
      <c r="A132" s="37"/>
    </row>
    <row r="133">
      <c r="A133" s="37"/>
    </row>
    <row r="134">
      <c r="A134" s="37"/>
    </row>
    <row r="135">
      <c r="A135" s="37"/>
    </row>
    <row r="136">
      <c r="A136" s="37"/>
    </row>
    <row r="137">
      <c r="A137" s="37"/>
    </row>
    <row r="138">
      <c r="A138" s="37"/>
    </row>
    <row r="139">
      <c r="A139" s="37"/>
    </row>
    <row r="140">
      <c r="A140" s="37"/>
    </row>
    <row r="141">
      <c r="A141" s="37"/>
    </row>
    <row r="142">
      <c r="A142" s="37"/>
    </row>
    <row r="143">
      <c r="A143" s="37"/>
    </row>
    <row r="144">
      <c r="A144" s="37"/>
    </row>
    <row r="145">
      <c r="A145" s="37"/>
    </row>
    <row r="146">
      <c r="A146" s="37"/>
    </row>
    <row r="147">
      <c r="A147" s="37"/>
    </row>
    <row r="148">
      <c r="A148" s="37"/>
    </row>
    <row r="149">
      <c r="A149" s="37"/>
    </row>
    <row r="150">
      <c r="A150" s="37"/>
    </row>
    <row r="151">
      <c r="A151" s="37"/>
    </row>
    <row r="152">
      <c r="A152" s="37"/>
    </row>
    <row r="153">
      <c r="A153" s="37"/>
    </row>
    <row r="154">
      <c r="A154" s="37"/>
    </row>
    <row r="155">
      <c r="A155" s="37"/>
    </row>
    <row r="156">
      <c r="A156" s="37"/>
    </row>
    <row r="157">
      <c r="A157" s="37"/>
    </row>
    <row r="158">
      <c r="A158" s="37"/>
    </row>
    <row r="159">
      <c r="A159" s="37"/>
    </row>
    <row r="160">
      <c r="A160" s="37"/>
    </row>
    <row r="161">
      <c r="A161" s="37"/>
    </row>
    <row r="162">
      <c r="A162" s="37"/>
    </row>
    <row r="163">
      <c r="A163" s="37"/>
    </row>
    <row r="164">
      <c r="A164" s="37"/>
    </row>
    <row r="165">
      <c r="A165" s="37"/>
    </row>
    <row r="166">
      <c r="A166" s="37"/>
    </row>
    <row r="167">
      <c r="A167" s="37"/>
    </row>
    <row r="168">
      <c r="A168" s="37"/>
    </row>
    <row r="169">
      <c r="A169" s="37"/>
    </row>
    <row r="170">
      <c r="A170" s="37"/>
    </row>
    <row r="171">
      <c r="A171" s="37"/>
    </row>
    <row r="172">
      <c r="A172" s="37"/>
    </row>
    <row r="173">
      <c r="A173" s="37"/>
    </row>
    <row r="174">
      <c r="A174" s="37"/>
    </row>
    <row r="175">
      <c r="A175" s="37"/>
    </row>
    <row r="176">
      <c r="A176" s="37"/>
    </row>
    <row r="177">
      <c r="A177" s="37"/>
    </row>
    <row r="178">
      <c r="A178" s="37"/>
    </row>
    <row r="179">
      <c r="A179" s="37"/>
    </row>
    <row r="180">
      <c r="A180" s="37"/>
    </row>
    <row r="181">
      <c r="A181" s="37"/>
    </row>
    <row r="182">
      <c r="A182" s="37"/>
    </row>
    <row r="183">
      <c r="A183" s="37"/>
    </row>
    <row r="184">
      <c r="A184" s="37"/>
    </row>
    <row r="185">
      <c r="A185" s="37"/>
    </row>
    <row r="186">
      <c r="A186" s="37"/>
    </row>
    <row r="187">
      <c r="A187" s="37"/>
    </row>
    <row r="188">
      <c r="A188" s="37"/>
    </row>
    <row r="189">
      <c r="A189" s="37"/>
    </row>
    <row r="190">
      <c r="A190" s="37"/>
    </row>
    <row r="191">
      <c r="A191" s="37"/>
    </row>
    <row r="192">
      <c r="A192" s="37"/>
    </row>
    <row r="193">
      <c r="A193" s="37"/>
    </row>
    <row r="194">
      <c r="A194" s="37"/>
    </row>
    <row r="195">
      <c r="A195" s="37"/>
    </row>
    <row r="196">
      <c r="A196" s="37"/>
    </row>
    <row r="197">
      <c r="A197" s="37"/>
    </row>
    <row r="198">
      <c r="A198" s="37"/>
    </row>
    <row r="199">
      <c r="A199" s="37"/>
    </row>
    <row r="200">
      <c r="A200" s="37"/>
    </row>
    <row r="201">
      <c r="A201" s="37"/>
    </row>
    <row r="202">
      <c r="A202" s="37"/>
    </row>
    <row r="203">
      <c r="A203" s="37"/>
    </row>
    <row r="204">
      <c r="A204" s="37"/>
    </row>
    <row r="205">
      <c r="A205" s="37"/>
    </row>
    <row r="206">
      <c r="A206" s="37"/>
    </row>
    <row r="207">
      <c r="A207" s="37"/>
    </row>
    <row r="208">
      <c r="A208" s="37"/>
    </row>
    <row r="209">
      <c r="A209" s="37"/>
    </row>
    <row r="210">
      <c r="A210" s="37"/>
    </row>
    <row r="211">
      <c r="A211" s="37"/>
    </row>
    <row r="212">
      <c r="A212" s="37"/>
    </row>
    <row r="213">
      <c r="A213" s="37"/>
    </row>
    <row r="214">
      <c r="A214" s="37"/>
    </row>
    <row r="215">
      <c r="A215" s="37"/>
    </row>
    <row r="216">
      <c r="A216" s="37"/>
    </row>
    <row r="217">
      <c r="A217" s="37"/>
    </row>
    <row r="218">
      <c r="A218" s="37"/>
    </row>
    <row r="219">
      <c r="A219" s="37"/>
    </row>
    <row r="220">
      <c r="A220" s="37"/>
    </row>
    <row r="221">
      <c r="A221" s="37"/>
    </row>
    <row r="222">
      <c r="A222" s="37"/>
    </row>
    <row r="223">
      <c r="A223" s="37"/>
    </row>
    <row r="224">
      <c r="A224" s="37"/>
    </row>
    <row r="225">
      <c r="A225" s="37"/>
    </row>
    <row r="226">
      <c r="A226" s="37"/>
    </row>
    <row r="227">
      <c r="A227" s="37"/>
    </row>
    <row r="228">
      <c r="A228" s="37"/>
    </row>
    <row r="229">
      <c r="A229" s="37"/>
    </row>
    <row r="230">
      <c r="A230" s="37"/>
    </row>
    <row r="231">
      <c r="A231" s="37"/>
    </row>
    <row r="232">
      <c r="A232" s="37"/>
    </row>
    <row r="233">
      <c r="A233" s="37"/>
    </row>
    <row r="234">
      <c r="A234" s="37"/>
    </row>
    <row r="235">
      <c r="A235" s="37"/>
    </row>
    <row r="236">
      <c r="A236" s="37"/>
    </row>
    <row r="237">
      <c r="A237" s="37"/>
    </row>
    <row r="238">
      <c r="A238" s="37"/>
    </row>
    <row r="239">
      <c r="A239" s="37"/>
    </row>
    <row r="240">
      <c r="A240" s="37"/>
    </row>
    <row r="241">
      <c r="A241" s="37"/>
    </row>
    <row r="242">
      <c r="A242" s="37"/>
    </row>
    <row r="243">
      <c r="A243" s="37"/>
    </row>
    <row r="244">
      <c r="A244" s="37"/>
    </row>
    <row r="245">
      <c r="A245" s="37"/>
    </row>
    <row r="246">
      <c r="A246" s="37"/>
    </row>
    <row r="247">
      <c r="A247" s="37"/>
    </row>
    <row r="248">
      <c r="A248" s="37"/>
    </row>
    <row r="249">
      <c r="A249" s="37"/>
    </row>
    <row r="250">
      <c r="A250" s="37"/>
    </row>
    <row r="251">
      <c r="A251" s="37"/>
    </row>
    <row r="252">
      <c r="A252" s="37"/>
    </row>
    <row r="253">
      <c r="A253" s="37"/>
    </row>
    <row r="254">
      <c r="A254" s="37"/>
    </row>
    <row r="255">
      <c r="A255" s="37"/>
    </row>
    <row r="256">
      <c r="A256" s="37"/>
    </row>
    <row r="257">
      <c r="A257" s="37"/>
    </row>
    <row r="258">
      <c r="A258" s="37"/>
    </row>
    <row r="259">
      <c r="A259" s="37"/>
    </row>
    <row r="260">
      <c r="A260" s="37"/>
    </row>
    <row r="261">
      <c r="A261" s="37"/>
    </row>
    <row r="262">
      <c r="A262" s="37"/>
    </row>
    <row r="263">
      <c r="A263" s="37"/>
    </row>
    <row r="264">
      <c r="A264" s="37"/>
    </row>
    <row r="265">
      <c r="A265" s="37"/>
    </row>
    <row r="266">
      <c r="A266" s="37"/>
    </row>
    <row r="267">
      <c r="A267" s="37"/>
    </row>
    <row r="268">
      <c r="A268" s="37"/>
    </row>
    <row r="269">
      <c r="A269" s="37"/>
    </row>
    <row r="270">
      <c r="A270" s="37"/>
    </row>
    <row r="271">
      <c r="A271" s="37"/>
    </row>
    <row r="272">
      <c r="A272" s="37"/>
    </row>
    <row r="273">
      <c r="A273" s="37"/>
    </row>
    <row r="274">
      <c r="A274" s="37"/>
    </row>
    <row r="275">
      <c r="A275" s="37"/>
    </row>
    <row r="276">
      <c r="A276" s="37"/>
    </row>
    <row r="277">
      <c r="A277" s="37"/>
    </row>
    <row r="278">
      <c r="A278" s="37"/>
    </row>
    <row r="279">
      <c r="A279" s="37"/>
    </row>
    <row r="280">
      <c r="A280" s="37"/>
    </row>
    <row r="281">
      <c r="A281" s="37"/>
    </row>
    <row r="282">
      <c r="A282" s="37"/>
    </row>
    <row r="283">
      <c r="A283" s="37"/>
    </row>
    <row r="284">
      <c r="A284" s="37"/>
    </row>
    <row r="285">
      <c r="A285" s="37"/>
    </row>
    <row r="286">
      <c r="A286" s="37"/>
    </row>
    <row r="287">
      <c r="A287" s="37"/>
    </row>
    <row r="288">
      <c r="A288" s="37"/>
    </row>
    <row r="289">
      <c r="A289" s="37"/>
    </row>
    <row r="290">
      <c r="A290" s="37"/>
    </row>
    <row r="291">
      <c r="A291" s="37"/>
    </row>
    <row r="292">
      <c r="A292" s="37"/>
    </row>
    <row r="293">
      <c r="A293" s="37"/>
    </row>
    <row r="294">
      <c r="A294" s="37"/>
    </row>
    <row r="295">
      <c r="A295" s="37"/>
    </row>
    <row r="296">
      <c r="A296" s="37"/>
    </row>
    <row r="297">
      <c r="A297" s="37"/>
    </row>
    <row r="298">
      <c r="A298" s="37"/>
    </row>
    <row r="299">
      <c r="A299" s="37"/>
    </row>
    <row r="300">
      <c r="A300" s="37"/>
    </row>
    <row r="301">
      <c r="A301" s="37"/>
    </row>
    <row r="302">
      <c r="A302" s="37"/>
    </row>
    <row r="303">
      <c r="A303" s="37"/>
    </row>
    <row r="304">
      <c r="A304" s="37"/>
    </row>
    <row r="305">
      <c r="A305" s="37"/>
    </row>
    <row r="306">
      <c r="A306" s="37"/>
    </row>
    <row r="307">
      <c r="A307" s="37"/>
    </row>
    <row r="308">
      <c r="A308" s="37"/>
    </row>
    <row r="309">
      <c r="A309" s="37"/>
    </row>
    <row r="310">
      <c r="A310" s="37"/>
    </row>
    <row r="311">
      <c r="A311" s="37"/>
    </row>
    <row r="312">
      <c r="A312" s="37"/>
    </row>
    <row r="313">
      <c r="A313" s="37"/>
    </row>
    <row r="314">
      <c r="A314" s="37"/>
    </row>
    <row r="315">
      <c r="A315" s="37"/>
    </row>
    <row r="316">
      <c r="A316" s="37"/>
    </row>
    <row r="317">
      <c r="A317" s="37"/>
    </row>
    <row r="318">
      <c r="A318" s="37"/>
    </row>
    <row r="319">
      <c r="A319" s="37"/>
    </row>
    <row r="320">
      <c r="A320" s="37"/>
    </row>
    <row r="321">
      <c r="A321" s="37"/>
    </row>
    <row r="322">
      <c r="A322" s="37"/>
    </row>
    <row r="323">
      <c r="A323" s="37"/>
    </row>
    <row r="324">
      <c r="A324" s="37"/>
    </row>
    <row r="325">
      <c r="A325" s="37"/>
    </row>
    <row r="326">
      <c r="A326" s="37"/>
    </row>
    <row r="327">
      <c r="A327" s="37"/>
    </row>
    <row r="328">
      <c r="A328" s="37"/>
    </row>
    <row r="329">
      <c r="A329" s="37"/>
    </row>
    <row r="330">
      <c r="A330" s="37"/>
    </row>
    <row r="331">
      <c r="A331" s="37"/>
    </row>
    <row r="332">
      <c r="A332" s="37"/>
    </row>
    <row r="333">
      <c r="A333" s="37"/>
    </row>
    <row r="334">
      <c r="A334" s="37"/>
    </row>
    <row r="335">
      <c r="A335" s="37"/>
    </row>
    <row r="336">
      <c r="A336" s="37"/>
    </row>
    <row r="337">
      <c r="A337" s="37"/>
    </row>
    <row r="338">
      <c r="A338" s="37"/>
    </row>
    <row r="339">
      <c r="A339" s="37"/>
    </row>
    <row r="340">
      <c r="A340" s="37"/>
    </row>
    <row r="341">
      <c r="A341" s="37"/>
    </row>
    <row r="342">
      <c r="A342" s="37"/>
    </row>
    <row r="343">
      <c r="A343" s="37"/>
    </row>
    <row r="344">
      <c r="A344" s="37"/>
    </row>
    <row r="345">
      <c r="A345" s="37"/>
    </row>
    <row r="346">
      <c r="A346" s="37"/>
    </row>
    <row r="347">
      <c r="A347" s="37"/>
    </row>
    <row r="348">
      <c r="A348" s="37"/>
    </row>
    <row r="349">
      <c r="A349" s="37"/>
    </row>
    <row r="350">
      <c r="A350" s="37"/>
    </row>
    <row r="351">
      <c r="A351" s="37"/>
    </row>
    <row r="352">
      <c r="A352" s="37"/>
    </row>
    <row r="353">
      <c r="A353" s="37"/>
    </row>
    <row r="354">
      <c r="A354" s="37"/>
    </row>
    <row r="355">
      <c r="A355" s="37"/>
    </row>
    <row r="356">
      <c r="A356" s="37"/>
    </row>
    <row r="357">
      <c r="A357" s="37"/>
    </row>
    <row r="358">
      <c r="A358" s="37"/>
    </row>
    <row r="359">
      <c r="A359" s="37"/>
    </row>
    <row r="360">
      <c r="A360" s="37"/>
    </row>
    <row r="361">
      <c r="A361" s="37"/>
    </row>
    <row r="362">
      <c r="A362" s="37"/>
    </row>
    <row r="363">
      <c r="A363" s="37"/>
    </row>
    <row r="364">
      <c r="A364" s="37"/>
    </row>
    <row r="365">
      <c r="A365" s="37"/>
    </row>
    <row r="366">
      <c r="A366" s="37"/>
    </row>
    <row r="367">
      <c r="A367" s="37"/>
    </row>
    <row r="368">
      <c r="A368" s="37"/>
    </row>
    <row r="369">
      <c r="A369" s="37"/>
    </row>
    <row r="370">
      <c r="A370" s="37"/>
    </row>
    <row r="371">
      <c r="A371" s="37"/>
    </row>
    <row r="372">
      <c r="A372" s="37"/>
    </row>
    <row r="373">
      <c r="A373" s="37"/>
    </row>
    <row r="374">
      <c r="A374" s="37"/>
    </row>
    <row r="375">
      <c r="A375" s="37"/>
    </row>
    <row r="376">
      <c r="A376" s="37"/>
    </row>
    <row r="377">
      <c r="A377" s="37"/>
    </row>
    <row r="378">
      <c r="A378" s="37"/>
    </row>
    <row r="379">
      <c r="A379" s="37"/>
    </row>
    <row r="380">
      <c r="A380" s="37"/>
    </row>
    <row r="381">
      <c r="A381" s="37"/>
    </row>
    <row r="382">
      <c r="A382" s="37"/>
    </row>
    <row r="383">
      <c r="A383" s="37"/>
    </row>
    <row r="384">
      <c r="A384" s="37"/>
    </row>
    <row r="385">
      <c r="A385" s="37"/>
    </row>
    <row r="386">
      <c r="A386" s="37"/>
    </row>
    <row r="387">
      <c r="A387" s="37"/>
    </row>
    <row r="388">
      <c r="A388" s="37"/>
    </row>
    <row r="389">
      <c r="A389" s="37"/>
    </row>
    <row r="390">
      <c r="A390" s="37"/>
    </row>
    <row r="391">
      <c r="A391" s="37"/>
    </row>
    <row r="392">
      <c r="A392" s="37"/>
    </row>
    <row r="393">
      <c r="A393" s="37"/>
    </row>
    <row r="394">
      <c r="A394" s="37"/>
    </row>
    <row r="395">
      <c r="A395" s="37"/>
    </row>
    <row r="396">
      <c r="A396" s="37"/>
    </row>
    <row r="397">
      <c r="A397" s="37"/>
    </row>
    <row r="398">
      <c r="A398" s="37"/>
    </row>
    <row r="399">
      <c r="A399" s="37"/>
    </row>
    <row r="400">
      <c r="A400" s="37"/>
    </row>
    <row r="401">
      <c r="A401" s="37"/>
    </row>
    <row r="402">
      <c r="A402" s="37"/>
    </row>
    <row r="403">
      <c r="A403" s="37"/>
    </row>
    <row r="404">
      <c r="A404" s="37"/>
    </row>
    <row r="405">
      <c r="A405" s="37"/>
    </row>
    <row r="406">
      <c r="A406" s="37"/>
    </row>
    <row r="407">
      <c r="A407" s="37"/>
    </row>
    <row r="408">
      <c r="A408" s="37"/>
    </row>
    <row r="409">
      <c r="A409" s="37"/>
    </row>
    <row r="410">
      <c r="A410" s="37"/>
    </row>
    <row r="411">
      <c r="A411" s="37"/>
    </row>
    <row r="412">
      <c r="A412" s="37"/>
    </row>
    <row r="413">
      <c r="A413" s="37"/>
    </row>
    <row r="414">
      <c r="A414" s="37"/>
    </row>
    <row r="415">
      <c r="A415" s="37"/>
    </row>
    <row r="416">
      <c r="A416" s="37"/>
    </row>
    <row r="417">
      <c r="A417" s="37"/>
    </row>
    <row r="418">
      <c r="A418" s="37"/>
    </row>
    <row r="419">
      <c r="A419" s="37"/>
    </row>
    <row r="420">
      <c r="A420" s="37"/>
    </row>
    <row r="421">
      <c r="A421" s="37"/>
    </row>
    <row r="422">
      <c r="A422" s="37"/>
    </row>
    <row r="423">
      <c r="A423" s="37"/>
    </row>
    <row r="424">
      <c r="A424" s="37"/>
    </row>
    <row r="425">
      <c r="A425" s="37"/>
    </row>
    <row r="426">
      <c r="A426" s="37"/>
    </row>
    <row r="427">
      <c r="A427" s="37"/>
    </row>
    <row r="428">
      <c r="A428" s="37"/>
    </row>
    <row r="429">
      <c r="A429" s="37"/>
    </row>
    <row r="430">
      <c r="A430" s="37"/>
    </row>
    <row r="431">
      <c r="A431" s="37"/>
    </row>
    <row r="432">
      <c r="A432" s="37"/>
    </row>
    <row r="433">
      <c r="A433" s="37"/>
    </row>
    <row r="434">
      <c r="A434" s="37"/>
    </row>
    <row r="435">
      <c r="A435" s="37"/>
    </row>
    <row r="436">
      <c r="A436" s="37"/>
    </row>
    <row r="437">
      <c r="A437" s="37"/>
    </row>
    <row r="438">
      <c r="A438" s="37"/>
    </row>
    <row r="439">
      <c r="A439" s="37"/>
    </row>
    <row r="440">
      <c r="A440" s="37"/>
    </row>
    <row r="441">
      <c r="A441" s="37"/>
    </row>
    <row r="442">
      <c r="A442" s="37"/>
    </row>
    <row r="443">
      <c r="A443" s="37"/>
    </row>
    <row r="444">
      <c r="A444" s="37"/>
    </row>
    <row r="445">
      <c r="A445" s="37"/>
    </row>
    <row r="446">
      <c r="A446" s="37"/>
    </row>
    <row r="447">
      <c r="A447" s="37"/>
    </row>
    <row r="448">
      <c r="A448" s="37"/>
    </row>
    <row r="449">
      <c r="A449" s="37"/>
    </row>
    <row r="450">
      <c r="A450" s="37"/>
    </row>
    <row r="451">
      <c r="A451" s="37"/>
    </row>
    <row r="452">
      <c r="A452" s="37"/>
    </row>
    <row r="453">
      <c r="A453" s="37"/>
    </row>
    <row r="454">
      <c r="A454" s="37"/>
    </row>
    <row r="455">
      <c r="A455" s="37"/>
    </row>
    <row r="456">
      <c r="A456" s="37"/>
    </row>
    <row r="457">
      <c r="A457" s="37"/>
    </row>
    <row r="458">
      <c r="A458" s="37"/>
    </row>
    <row r="459">
      <c r="A459" s="37"/>
    </row>
    <row r="460">
      <c r="A460" s="37"/>
    </row>
    <row r="461">
      <c r="A461" s="37"/>
    </row>
    <row r="462">
      <c r="A462" s="37"/>
    </row>
    <row r="463">
      <c r="A463" s="37"/>
    </row>
    <row r="464">
      <c r="A464" s="37"/>
    </row>
    <row r="465">
      <c r="A465" s="37"/>
    </row>
    <row r="466">
      <c r="A466" s="37"/>
    </row>
    <row r="467">
      <c r="A467" s="37"/>
    </row>
    <row r="468">
      <c r="A468" s="37"/>
    </row>
    <row r="469">
      <c r="A469" s="37"/>
    </row>
    <row r="470">
      <c r="A470" s="37"/>
    </row>
    <row r="471">
      <c r="A471" s="37"/>
    </row>
    <row r="472">
      <c r="A472" s="37"/>
    </row>
    <row r="473">
      <c r="A473" s="37"/>
    </row>
    <row r="474">
      <c r="A474" s="37"/>
    </row>
    <row r="475">
      <c r="A475" s="37"/>
    </row>
    <row r="476">
      <c r="A476" s="37"/>
    </row>
    <row r="477">
      <c r="A477" s="37"/>
    </row>
    <row r="478">
      <c r="A478" s="37"/>
    </row>
    <row r="479">
      <c r="A479" s="37"/>
    </row>
    <row r="480">
      <c r="A480" s="37"/>
    </row>
    <row r="481">
      <c r="A481" s="37"/>
    </row>
    <row r="482">
      <c r="A482" s="37"/>
    </row>
    <row r="483">
      <c r="A483" s="37"/>
    </row>
    <row r="484">
      <c r="A484" s="37"/>
    </row>
    <row r="485">
      <c r="A485" s="37"/>
    </row>
    <row r="486">
      <c r="A486" s="37"/>
    </row>
    <row r="487">
      <c r="A487" s="37"/>
    </row>
    <row r="488">
      <c r="A488" s="37"/>
    </row>
    <row r="489">
      <c r="A489" s="37"/>
    </row>
    <row r="490">
      <c r="A490" s="37"/>
    </row>
    <row r="491">
      <c r="A491" s="37"/>
    </row>
    <row r="492">
      <c r="A492" s="37"/>
    </row>
    <row r="493">
      <c r="A493" s="37"/>
    </row>
    <row r="494">
      <c r="A494" s="37"/>
    </row>
    <row r="495">
      <c r="A495" s="37"/>
    </row>
    <row r="496">
      <c r="A496" s="37"/>
    </row>
    <row r="497">
      <c r="A497" s="37"/>
    </row>
    <row r="498">
      <c r="A498" s="37"/>
    </row>
    <row r="499">
      <c r="A499" s="37"/>
    </row>
    <row r="500">
      <c r="A500" s="37"/>
    </row>
    <row r="501">
      <c r="A501" s="37"/>
    </row>
    <row r="502">
      <c r="A502" s="37"/>
    </row>
    <row r="503">
      <c r="A503" s="37"/>
    </row>
    <row r="504">
      <c r="A504" s="37"/>
    </row>
    <row r="505">
      <c r="A505" s="37"/>
    </row>
    <row r="506">
      <c r="A506" s="37"/>
    </row>
    <row r="507">
      <c r="A507" s="37"/>
    </row>
    <row r="508">
      <c r="A508" s="37"/>
    </row>
    <row r="509">
      <c r="A509" s="37"/>
    </row>
    <row r="510">
      <c r="A510" s="37"/>
    </row>
    <row r="511">
      <c r="A511" s="37"/>
    </row>
    <row r="512">
      <c r="A512" s="37"/>
    </row>
    <row r="513">
      <c r="A513" s="37"/>
    </row>
    <row r="514">
      <c r="A514" s="37"/>
    </row>
    <row r="515">
      <c r="A515" s="37"/>
    </row>
    <row r="516">
      <c r="A516" s="37"/>
    </row>
    <row r="517">
      <c r="A517" s="37"/>
    </row>
    <row r="518">
      <c r="A518" s="37"/>
    </row>
    <row r="519">
      <c r="A519" s="37"/>
    </row>
    <row r="520">
      <c r="A520" s="37"/>
    </row>
    <row r="521">
      <c r="A521" s="37"/>
    </row>
    <row r="522">
      <c r="A522" s="37"/>
    </row>
    <row r="523">
      <c r="A523" s="37"/>
    </row>
    <row r="524">
      <c r="A524" s="37"/>
    </row>
    <row r="525">
      <c r="A525" s="37"/>
    </row>
    <row r="526">
      <c r="A526" s="37"/>
    </row>
    <row r="527">
      <c r="A527" s="37"/>
    </row>
    <row r="528">
      <c r="A528" s="37"/>
    </row>
    <row r="529">
      <c r="A529" s="37"/>
    </row>
    <row r="530">
      <c r="A530" s="37"/>
    </row>
    <row r="531">
      <c r="A531" s="37"/>
    </row>
    <row r="532">
      <c r="A532" s="37"/>
    </row>
    <row r="533">
      <c r="A533" s="37"/>
    </row>
    <row r="534">
      <c r="A534" s="37"/>
    </row>
    <row r="535">
      <c r="A535" s="37"/>
    </row>
    <row r="536">
      <c r="A536" s="37"/>
    </row>
    <row r="537">
      <c r="A537" s="37"/>
    </row>
    <row r="538">
      <c r="A538" s="37"/>
    </row>
    <row r="539">
      <c r="A539" s="37"/>
    </row>
    <row r="540">
      <c r="A540" s="37"/>
    </row>
    <row r="541">
      <c r="A541" s="37"/>
    </row>
    <row r="542">
      <c r="A542" s="37"/>
    </row>
    <row r="543">
      <c r="A543" s="37"/>
    </row>
    <row r="544">
      <c r="A544" s="37"/>
    </row>
    <row r="545">
      <c r="A545" s="37"/>
    </row>
    <row r="546">
      <c r="A546" s="37"/>
    </row>
    <row r="547">
      <c r="A547" s="37"/>
    </row>
    <row r="548">
      <c r="A548" s="37"/>
    </row>
    <row r="549">
      <c r="A549" s="37"/>
    </row>
    <row r="550">
      <c r="A550" s="37"/>
    </row>
    <row r="551">
      <c r="A551" s="37"/>
    </row>
    <row r="552">
      <c r="A552" s="37"/>
    </row>
    <row r="553">
      <c r="A553" s="37"/>
    </row>
    <row r="554">
      <c r="A554" s="37"/>
    </row>
    <row r="555">
      <c r="A555" s="37"/>
    </row>
    <row r="556">
      <c r="A556" s="37"/>
    </row>
    <row r="557">
      <c r="A557" s="37"/>
    </row>
    <row r="558">
      <c r="A558" s="37"/>
    </row>
    <row r="559">
      <c r="A559" s="37"/>
    </row>
    <row r="560">
      <c r="A560" s="37"/>
    </row>
    <row r="561">
      <c r="A561" s="37"/>
    </row>
    <row r="562">
      <c r="A562" s="37"/>
    </row>
    <row r="563">
      <c r="A563" s="37"/>
    </row>
    <row r="564">
      <c r="A564" s="37"/>
    </row>
    <row r="565">
      <c r="A565" s="37"/>
    </row>
    <row r="566">
      <c r="A566" s="37"/>
    </row>
    <row r="567">
      <c r="A567" s="37"/>
    </row>
    <row r="568">
      <c r="A568" s="37"/>
    </row>
    <row r="569">
      <c r="A569" s="37"/>
    </row>
    <row r="570">
      <c r="A570" s="37"/>
    </row>
    <row r="571">
      <c r="A571" s="37"/>
    </row>
    <row r="572">
      <c r="A572" s="37"/>
    </row>
    <row r="573">
      <c r="A573" s="37"/>
    </row>
    <row r="574">
      <c r="A574" s="37"/>
    </row>
    <row r="575">
      <c r="A575" s="37"/>
    </row>
    <row r="576">
      <c r="A576" s="37"/>
    </row>
    <row r="577">
      <c r="A577" s="37"/>
    </row>
    <row r="578">
      <c r="A578" s="37"/>
    </row>
    <row r="579">
      <c r="A579" s="37"/>
    </row>
    <row r="580">
      <c r="A580" s="37"/>
    </row>
    <row r="581">
      <c r="A581" s="37"/>
    </row>
    <row r="582">
      <c r="A582" s="37"/>
    </row>
    <row r="583">
      <c r="A583" s="37"/>
    </row>
    <row r="584">
      <c r="A584" s="37"/>
    </row>
    <row r="585">
      <c r="A585" s="37"/>
    </row>
    <row r="586">
      <c r="A586" s="37"/>
    </row>
    <row r="587">
      <c r="A587" s="37"/>
    </row>
    <row r="588">
      <c r="A588" s="37"/>
    </row>
    <row r="589">
      <c r="A589" s="37"/>
    </row>
    <row r="590">
      <c r="A590" s="37"/>
    </row>
    <row r="591">
      <c r="A591" s="37"/>
    </row>
    <row r="592">
      <c r="A592" s="37"/>
    </row>
    <row r="593">
      <c r="A593" s="37"/>
    </row>
    <row r="594">
      <c r="A594" s="37"/>
    </row>
    <row r="595">
      <c r="A595" s="37"/>
    </row>
    <row r="596">
      <c r="A596" s="37"/>
    </row>
    <row r="597">
      <c r="A597" s="37"/>
    </row>
    <row r="598">
      <c r="A598" s="37"/>
    </row>
    <row r="599">
      <c r="A599" s="37"/>
    </row>
    <row r="600">
      <c r="A600" s="37"/>
    </row>
    <row r="601">
      <c r="A601" s="37"/>
    </row>
    <row r="602">
      <c r="A602" s="37"/>
    </row>
    <row r="603">
      <c r="A603" s="37"/>
    </row>
    <row r="604">
      <c r="A604" s="37"/>
    </row>
    <row r="605">
      <c r="A605" s="37"/>
    </row>
    <row r="606">
      <c r="A606" s="37"/>
    </row>
    <row r="607">
      <c r="A607" s="37"/>
    </row>
    <row r="608">
      <c r="A608" s="37"/>
    </row>
    <row r="609">
      <c r="A609" s="37"/>
    </row>
    <row r="610">
      <c r="A610" s="37"/>
    </row>
    <row r="611">
      <c r="A611" s="37"/>
    </row>
    <row r="612">
      <c r="A612" s="37"/>
    </row>
    <row r="613">
      <c r="A613" s="37"/>
    </row>
    <row r="614">
      <c r="A614" s="37"/>
    </row>
    <row r="615">
      <c r="A615" s="37"/>
    </row>
    <row r="616">
      <c r="A616" s="37"/>
    </row>
    <row r="617">
      <c r="A617" s="37"/>
    </row>
    <row r="618">
      <c r="A618" s="37"/>
    </row>
    <row r="619">
      <c r="A619" s="37"/>
    </row>
    <row r="620">
      <c r="A620" s="37"/>
    </row>
    <row r="621">
      <c r="A621" s="37"/>
    </row>
    <row r="622">
      <c r="A622" s="37"/>
    </row>
    <row r="623">
      <c r="A623" s="37"/>
    </row>
    <row r="624">
      <c r="A624" s="37"/>
    </row>
    <row r="625">
      <c r="A625" s="37"/>
    </row>
    <row r="626">
      <c r="A626" s="37"/>
    </row>
    <row r="627">
      <c r="A627" s="37"/>
    </row>
    <row r="628">
      <c r="A628" s="37"/>
    </row>
    <row r="629">
      <c r="A629" s="37"/>
    </row>
    <row r="630">
      <c r="A630" s="37"/>
    </row>
    <row r="631">
      <c r="A631" s="37"/>
    </row>
    <row r="632">
      <c r="A632" s="37"/>
    </row>
    <row r="633">
      <c r="A633" s="37"/>
    </row>
    <row r="634">
      <c r="A634" s="37"/>
    </row>
    <row r="635">
      <c r="A635" s="37"/>
    </row>
    <row r="636">
      <c r="A636" s="37"/>
    </row>
    <row r="637">
      <c r="A637" s="37"/>
    </row>
    <row r="638">
      <c r="A638" s="37"/>
    </row>
    <row r="639">
      <c r="A639" s="37"/>
    </row>
    <row r="640">
      <c r="A640" s="37"/>
    </row>
    <row r="641">
      <c r="A641" s="37"/>
    </row>
    <row r="642">
      <c r="A642" s="37"/>
    </row>
    <row r="643">
      <c r="A643" s="37"/>
    </row>
    <row r="644">
      <c r="A644" s="37"/>
    </row>
    <row r="645">
      <c r="A645" s="37"/>
    </row>
    <row r="646">
      <c r="A646" s="37"/>
    </row>
    <row r="647">
      <c r="A647" s="37"/>
    </row>
    <row r="648">
      <c r="A648" s="37"/>
    </row>
    <row r="649">
      <c r="A649" s="37"/>
    </row>
    <row r="650">
      <c r="A650" s="37"/>
    </row>
    <row r="651">
      <c r="A651" s="37"/>
    </row>
    <row r="652">
      <c r="A652" s="37"/>
    </row>
    <row r="653">
      <c r="A653" s="37"/>
    </row>
    <row r="654">
      <c r="A654" s="37"/>
    </row>
    <row r="655">
      <c r="A655" s="37"/>
    </row>
    <row r="656">
      <c r="A656" s="37"/>
    </row>
    <row r="657">
      <c r="A657" s="37"/>
    </row>
    <row r="658">
      <c r="A658" s="37"/>
    </row>
    <row r="659">
      <c r="A659" s="37"/>
    </row>
    <row r="660">
      <c r="A660" s="37"/>
    </row>
    <row r="661">
      <c r="A661" s="37"/>
    </row>
    <row r="662">
      <c r="A662" s="37"/>
    </row>
    <row r="663">
      <c r="A663" s="37"/>
    </row>
    <row r="664">
      <c r="A664" s="37"/>
    </row>
    <row r="665">
      <c r="A665" s="37"/>
    </row>
    <row r="666">
      <c r="A666" s="37"/>
    </row>
    <row r="667">
      <c r="A667" s="37"/>
    </row>
    <row r="668">
      <c r="A668" s="37"/>
    </row>
    <row r="669">
      <c r="A669" s="37"/>
    </row>
    <row r="670">
      <c r="A670" s="37"/>
    </row>
    <row r="671">
      <c r="A671" s="37"/>
    </row>
    <row r="672">
      <c r="A672" s="37"/>
    </row>
    <row r="673">
      <c r="A673" s="37"/>
    </row>
    <row r="674">
      <c r="A674" s="37"/>
    </row>
    <row r="675">
      <c r="A675" s="37"/>
    </row>
    <row r="676">
      <c r="A676" s="37"/>
    </row>
    <row r="677">
      <c r="A677" s="37"/>
    </row>
    <row r="678">
      <c r="A678" s="37"/>
    </row>
    <row r="679">
      <c r="A679" s="37"/>
    </row>
    <row r="680">
      <c r="A680" s="37"/>
    </row>
    <row r="681">
      <c r="A681" s="37"/>
    </row>
    <row r="682">
      <c r="A682" s="37"/>
    </row>
    <row r="683">
      <c r="A683" s="37"/>
    </row>
    <row r="684">
      <c r="A684" s="37"/>
    </row>
    <row r="685">
      <c r="A685" s="37"/>
    </row>
    <row r="686">
      <c r="A686" s="37"/>
    </row>
    <row r="687">
      <c r="A687" s="37"/>
    </row>
    <row r="688">
      <c r="A688" s="37"/>
    </row>
    <row r="689">
      <c r="A689" s="37"/>
    </row>
    <row r="690">
      <c r="A690" s="37"/>
    </row>
    <row r="691">
      <c r="A691" s="37"/>
    </row>
    <row r="692">
      <c r="A692" s="37"/>
    </row>
    <row r="693">
      <c r="A693" s="37"/>
    </row>
    <row r="694">
      <c r="A694" s="37"/>
    </row>
    <row r="695">
      <c r="A695" s="37"/>
    </row>
    <row r="696">
      <c r="A696" s="37"/>
    </row>
    <row r="697">
      <c r="A697" s="37"/>
    </row>
    <row r="698">
      <c r="A698" s="37"/>
    </row>
    <row r="699">
      <c r="A699" s="37"/>
    </row>
    <row r="700">
      <c r="A700" s="37"/>
    </row>
    <row r="701">
      <c r="A701" s="37"/>
    </row>
    <row r="702">
      <c r="A702" s="37"/>
    </row>
    <row r="703">
      <c r="A703" s="37"/>
    </row>
    <row r="704">
      <c r="A704" s="37"/>
    </row>
    <row r="705">
      <c r="A705" s="37"/>
    </row>
    <row r="706">
      <c r="A706" s="37"/>
    </row>
    <row r="707">
      <c r="A707" s="37"/>
    </row>
    <row r="708">
      <c r="A708" s="37"/>
    </row>
    <row r="709">
      <c r="A709" s="37"/>
    </row>
    <row r="710">
      <c r="A710" s="37"/>
    </row>
    <row r="711">
      <c r="A711" s="37"/>
    </row>
    <row r="712">
      <c r="A712" s="37"/>
    </row>
    <row r="713">
      <c r="A713" s="37"/>
    </row>
    <row r="714">
      <c r="A714" s="37"/>
    </row>
    <row r="715">
      <c r="A715" s="37"/>
    </row>
    <row r="716">
      <c r="A716" s="37"/>
    </row>
    <row r="717">
      <c r="A717" s="37"/>
    </row>
    <row r="718">
      <c r="A718" s="37"/>
    </row>
    <row r="719">
      <c r="A719" s="37"/>
    </row>
    <row r="720">
      <c r="A720" s="37"/>
    </row>
    <row r="721">
      <c r="A721" s="37"/>
    </row>
    <row r="722">
      <c r="A722" s="37"/>
    </row>
    <row r="723">
      <c r="A723" s="37"/>
    </row>
    <row r="724">
      <c r="A724" s="37"/>
    </row>
    <row r="725">
      <c r="A725" s="37"/>
    </row>
    <row r="726">
      <c r="A726" s="37"/>
    </row>
    <row r="727">
      <c r="A727" s="37"/>
    </row>
    <row r="728">
      <c r="A728" s="37"/>
    </row>
    <row r="729">
      <c r="A729" s="37"/>
    </row>
    <row r="730">
      <c r="A730" s="37"/>
    </row>
    <row r="731">
      <c r="A731" s="37"/>
    </row>
    <row r="732">
      <c r="A732" s="37"/>
    </row>
    <row r="733">
      <c r="A733" s="37"/>
    </row>
    <row r="734">
      <c r="A734" s="37"/>
    </row>
    <row r="735">
      <c r="A735" s="37"/>
    </row>
    <row r="736">
      <c r="A736" s="37"/>
    </row>
    <row r="737">
      <c r="A737" s="37"/>
    </row>
    <row r="738">
      <c r="A738" s="37"/>
    </row>
    <row r="739">
      <c r="A739" s="37"/>
    </row>
    <row r="740">
      <c r="A740" s="37"/>
    </row>
    <row r="741">
      <c r="A741" s="37"/>
    </row>
    <row r="742">
      <c r="A742" s="37"/>
    </row>
    <row r="743">
      <c r="A743" s="37"/>
    </row>
    <row r="744">
      <c r="A744" s="37"/>
    </row>
    <row r="745">
      <c r="A745" s="37"/>
    </row>
    <row r="746">
      <c r="A746" s="37"/>
    </row>
    <row r="747">
      <c r="A747" s="37"/>
    </row>
    <row r="748">
      <c r="A748" s="37"/>
    </row>
    <row r="749">
      <c r="A749" s="37"/>
    </row>
    <row r="750">
      <c r="A750" s="37"/>
    </row>
    <row r="751">
      <c r="A751" s="37"/>
    </row>
    <row r="752">
      <c r="A752" s="37"/>
    </row>
    <row r="753">
      <c r="A753" s="37"/>
    </row>
    <row r="754">
      <c r="A754" s="37"/>
    </row>
    <row r="755">
      <c r="A755" s="37"/>
    </row>
    <row r="756">
      <c r="A756" s="37"/>
    </row>
    <row r="757">
      <c r="A757" s="37"/>
    </row>
    <row r="758">
      <c r="A758" s="37"/>
    </row>
    <row r="759">
      <c r="A759" s="37"/>
    </row>
    <row r="760">
      <c r="A760" s="37"/>
    </row>
    <row r="761">
      <c r="A761" s="37"/>
    </row>
    <row r="762">
      <c r="A762" s="37"/>
    </row>
    <row r="763">
      <c r="A763" s="37"/>
    </row>
    <row r="764">
      <c r="A764" s="37"/>
    </row>
    <row r="765">
      <c r="A765" s="37"/>
    </row>
    <row r="766">
      <c r="A766" s="37"/>
    </row>
    <row r="767">
      <c r="A767" s="37"/>
    </row>
    <row r="768">
      <c r="A768" s="37"/>
    </row>
    <row r="769">
      <c r="A769" s="37"/>
    </row>
    <row r="770">
      <c r="A770" s="37"/>
    </row>
    <row r="771">
      <c r="A771" s="37"/>
    </row>
    <row r="772">
      <c r="A772" s="37"/>
    </row>
    <row r="773">
      <c r="A773" s="37"/>
    </row>
    <row r="774">
      <c r="A774" s="37"/>
    </row>
    <row r="775">
      <c r="A775" s="37"/>
    </row>
    <row r="776">
      <c r="A776" s="37"/>
    </row>
    <row r="777">
      <c r="A777" s="37"/>
    </row>
    <row r="778">
      <c r="A778" s="37"/>
    </row>
    <row r="779">
      <c r="A779" s="37"/>
    </row>
    <row r="780">
      <c r="A780" s="37"/>
    </row>
    <row r="781">
      <c r="A781" s="37"/>
    </row>
    <row r="782">
      <c r="A782" s="37"/>
    </row>
    <row r="783">
      <c r="A783" s="37"/>
    </row>
    <row r="784">
      <c r="A784" s="37"/>
    </row>
    <row r="785">
      <c r="A785" s="37"/>
    </row>
    <row r="786">
      <c r="A786" s="37"/>
    </row>
    <row r="787">
      <c r="A787" s="37"/>
    </row>
    <row r="788">
      <c r="A788" s="37"/>
    </row>
    <row r="789">
      <c r="A789" s="37"/>
    </row>
    <row r="790">
      <c r="A790" s="37"/>
    </row>
    <row r="791">
      <c r="A791" s="37"/>
    </row>
    <row r="792">
      <c r="A792" s="37"/>
    </row>
    <row r="793">
      <c r="A793" s="37"/>
    </row>
    <row r="794">
      <c r="A794" s="37"/>
    </row>
    <row r="795">
      <c r="A795" s="37"/>
    </row>
    <row r="796">
      <c r="A796" s="37"/>
    </row>
    <row r="797">
      <c r="A797" s="37"/>
    </row>
    <row r="798">
      <c r="A798" s="37"/>
    </row>
    <row r="799">
      <c r="A799" s="37"/>
    </row>
    <row r="800">
      <c r="A800" s="37"/>
    </row>
    <row r="801">
      <c r="A801" s="37"/>
    </row>
    <row r="802">
      <c r="A802" s="37"/>
    </row>
    <row r="803">
      <c r="A803" s="37"/>
    </row>
    <row r="804">
      <c r="A804" s="37"/>
    </row>
    <row r="805">
      <c r="A805" s="37"/>
    </row>
    <row r="806">
      <c r="A806" s="37"/>
    </row>
    <row r="807">
      <c r="A807" s="37"/>
    </row>
    <row r="808">
      <c r="A808" s="37"/>
    </row>
    <row r="809">
      <c r="A809" s="37"/>
    </row>
    <row r="810">
      <c r="A810" s="37"/>
    </row>
    <row r="811">
      <c r="A811" s="37"/>
    </row>
    <row r="812">
      <c r="A812" s="37"/>
    </row>
    <row r="813">
      <c r="A813" s="37"/>
    </row>
    <row r="814">
      <c r="A814" s="37"/>
    </row>
    <row r="815">
      <c r="A815" s="37"/>
    </row>
    <row r="816">
      <c r="A816" s="37"/>
    </row>
    <row r="817">
      <c r="A817" s="37"/>
    </row>
    <row r="818">
      <c r="A818" s="37"/>
    </row>
    <row r="819">
      <c r="A819" s="37"/>
    </row>
    <row r="820">
      <c r="A820" s="37"/>
    </row>
    <row r="821">
      <c r="A821" s="37"/>
    </row>
    <row r="822">
      <c r="A822" s="37"/>
    </row>
    <row r="823">
      <c r="A823" s="37"/>
    </row>
    <row r="824">
      <c r="A824" s="37"/>
    </row>
    <row r="825">
      <c r="A825" s="37"/>
    </row>
    <row r="826">
      <c r="A826" s="37"/>
    </row>
    <row r="827">
      <c r="A827" s="37"/>
    </row>
    <row r="828">
      <c r="A828" s="37"/>
    </row>
    <row r="829">
      <c r="A829" s="37"/>
    </row>
    <row r="830">
      <c r="A830" s="37"/>
    </row>
    <row r="831">
      <c r="A831" s="37"/>
    </row>
    <row r="832">
      <c r="A832" s="37"/>
    </row>
    <row r="833">
      <c r="A833" s="37"/>
    </row>
    <row r="834">
      <c r="A834" s="37"/>
    </row>
    <row r="835">
      <c r="A835" s="37"/>
    </row>
    <row r="836">
      <c r="A836" s="37"/>
    </row>
    <row r="837">
      <c r="A837" s="37"/>
    </row>
    <row r="838">
      <c r="A838" s="37"/>
    </row>
    <row r="839">
      <c r="A839" s="37"/>
    </row>
    <row r="840">
      <c r="A840" s="37"/>
    </row>
    <row r="841">
      <c r="A841" s="37"/>
    </row>
    <row r="842">
      <c r="A842" s="37"/>
    </row>
    <row r="843">
      <c r="A843" s="37"/>
    </row>
    <row r="844">
      <c r="A844" s="37"/>
    </row>
    <row r="845">
      <c r="A845" s="37"/>
    </row>
    <row r="846">
      <c r="A846" s="37"/>
    </row>
    <row r="847">
      <c r="A847" s="37"/>
    </row>
    <row r="848">
      <c r="A848" s="37"/>
    </row>
    <row r="849">
      <c r="A849" s="37"/>
    </row>
    <row r="850">
      <c r="A850" s="37"/>
    </row>
    <row r="851">
      <c r="A851" s="37"/>
    </row>
    <row r="852">
      <c r="A852" s="37"/>
    </row>
    <row r="853">
      <c r="A853" s="37"/>
    </row>
    <row r="854">
      <c r="A854" s="37"/>
    </row>
    <row r="855">
      <c r="A855" s="37"/>
    </row>
    <row r="856">
      <c r="A856" s="37"/>
    </row>
    <row r="857">
      <c r="A857" s="37"/>
    </row>
    <row r="858">
      <c r="A858" s="37"/>
    </row>
    <row r="859">
      <c r="A859" s="37"/>
    </row>
    <row r="860">
      <c r="A860" s="37"/>
    </row>
    <row r="861">
      <c r="A861" s="37"/>
    </row>
    <row r="862">
      <c r="A862" s="37"/>
    </row>
    <row r="863">
      <c r="A863" s="37"/>
    </row>
    <row r="864">
      <c r="A864" s="37"/>
    </row>
    <row r="865">
      <c r="A865" s="37"/>
    </row>
    <row r="866">
      <c r="A866" s="37"/>
    </row>
    <row r="867">
      <c r="A867" s="37"/>
    </row>
    <row r="868">
      <c r="A868" s="37"/>
    </row>
    <row r="869">
      <c r="A869" s="37"/>
    </row>
    <row r="870">
      <c r="A870" s="37"/>
    </row>
    <row r="871">
      <c r="A871" s="37"/>
    </row>
    <row r="872">
      <c r="A872" s="37"/>
    </row>
    <row r="873">
      <c r="A873" s="37"/>
    </row>
    <row r="874">
      <c r="A874" s="37"/>
    </row>
    <row r="875">
      <c r="A875" s="37"/>
    </row>
    <row r="876">
      <c r="A876" s="37"/>
    </row>
    <row r="877">
      <c r="A877" s="37"/>
    </row>
    <row r="878">
      <c r="A878" s="37"/>
    </row>
    <row r="879">
      <c r="A879" s="37"/>
    </row>
    <row r="880">
      <c r="A880" s="37"/>
    </row>
    <row r="881">
      <c r="A881" s="37"/>
    </row>
    <row r="882">
      <c r="A882" s="37"/>
    </row>
    <row r="883">
      <c r="A883" s="37"/>
    </row>
    <row r="884">
      <c r="A884" s="37"/>
    </row>
    <row r="885">
      <c r="A885" s="37"/>
    </row>
    <row r="886">
      <c r="A886" s="37"/>
    </row>
    <row r="887">
      <c r="A887" s="37"/>
    </row>
    <row r="888">
      <c r="A888" s="37"/>
    </row>
    <row r="889">
      <c r="A889" s="37"/>
    </row>
    <row r="890">
      <c r="A890" s="37"/>
    </row>
    <row r="891">
      <c r="A891" s="37"/>
    </row>
    <row r="892">
      <c r="A892" s="37"/>
    </row>
    <row r="893">
      <c r="A893" s="37"/>
    </row>
    <row r="894">
      <c r="A894" s="37"/>
    </row>
    <row r="895">
      <c r="A895" s="37"/>
    </row>
    <row r="896">
      <c r="A896" s="37"/>
    </row>
    <row r="897">
      <c r="A897" s="37"/>
    </row>
    <row r="898">
      <c r="A898" s="37"/>
    </row>
    <row r="899">
      <c r="A899" s="37"/>
    </row>
    <row r="900">
      <c r="A900" s="37"/>
    </row>
    <row r="901">
      <c r="A901" s="37"/>
    </row>
    <row r="902">
      <c r="A902" s="37"/>
    </row>
    <row r="903">
      <c r="A903" s="37"/>
    </row>
    <row r="904">
      <c r="A904" s="37"/>
    </row>
    <row r="905">
      <c r="A905" s="37"/>
    </row>
    <row r="906">
      <c r="A906" s="37"/>
    </row>
    <row r="907">
      <c r="A907" s="37"/>
    </row>
    <row r="908">
      <c r="A908" s="37"/>
    </row>
    <row r="909">
      <c r="A909" s="37"/>
    </row>
    <row r="910">
      <c r="A910" s="37"/>
    </row>
    <row r="911">
      <c r="A911" s="37"/>
    </row>
    <row r="912">
      <c r="A912" s="37"/>
    </row>
    <row r="913">
      <c r="A913" s="37"/>
    </row>
    <row r="914">
      <c r="A914" s="37"/>
    </row>
    <row r="915">
      <c r="A915" s="37"/>
    </row>
    <row r="916">
      <c r="A916" s="37"/>
    </row>
    <row r="917">
      <c r="A917" s="37"/>
    </row>
    <row r="918">
      <c r="A918" s="37"/>
    </row>
    <row r="919">
      <c r="A919" s="37"/>
    </row>
    <row r="920">
      <c r="A920" s="37"/>
    </row>
    <row r="921">
      <c r="A921" s="37"/>
    </row>
    <row r="922">
      <c r="A922" s="37"/>
    </row>
    <row r="923">
      <c r="A923" s="37"/>
    </row>
    <row r="924">
      <c r="A924" s="37"/>
    </row>
    <row r="925">
      <c r="A925" s="37"/>
    </row>
    <row r="926">
      <c r="A926" s="37"/>
    </row>
    <row r="927">
      <c r="A927" s="37"/>
    </row>
    <row r="928">
      <c r="A928" s="37"/>
    </row>
    <row r="929">
      <c r="A929" s="37"/>
    </row>
    <row r="930">
      <c r="A930" s="37"/>
    </row>
    <row r="931">
      <c r="A931" s="37"/>
    </row>
    <row r="932">
      <c r="A932" s="37"/>
    </row>
    <row r="933">
      <c r="A933" s="37"/>
    </row>
    <row r="934">
      <c r="A934" s="37"/>
    </row>
    <row r="935">
      <c r="A935" s="37"/>
    </row>
    <row r="936">
      <c r="A936" s="37"/>
    </row>
    <row r="937">
      <c r="A937" s="37"/>
    </row>
    <row r="938">
      <c r="A938" s="37"/>
    </row>
    <row r="939">
      <c r="A939" s="37"/>
    </row>
    <row r="940">
      <c r="A940" s="37"/>
    </row>
    <row r="941">
      <c r="A941" s="37"/>
    </row>
    <row r="942">
      <c r="A942" s="37"/>
    </row>
    <row r="943">
      <c r="A943" s="37"/>
    </row>
    <row r="944">
      <c r="A944" s="37"/>
    </row>
    <row r="945">
      <c r="A945" s="37"/>
    </row>
    <row r="946">
      <c r="A946" s="37"/>
    </row>
    <row r="947">
      <c r="A947" s="37"/>
    </row>
    <row r="948">
      <c r="A948" s="37"/>
    </row>
    <row r="949">
      <c r="A949" s="37"/>
    </row>
    <row r="950">
      <c r="A950" s="37"/>
    </row>
    <row r="951">
      <c r="A951" s="37"/>
    </row>
    <row r="952">
      <c r="A952" s="37"/>
    </row>
    <row r="953">
      <c r="A953" s="37"/>
    </row>
    <row r="954">
      <c r="A954" s="37"/>
    </row>
    <row r="955">
      <c r="A955" s="37"/>
    </row>
    <row r="956">
      <c r="A956" s="37"/>
    </row>
    <row r="957">
      <c r="A957" s="37"/>
    </row>
    <row r="958">
      <c r="A958" s="37"/>
    </row>
    <row r="959">
      <c r="A959" s="37"/>
    </row>
    <row r="960">
      <c r="A960" s="37"/>
    </row>
    <row r="961">
      <c r="A961" s="37"/>
    </row>
    <row r="962">
      <c r="A962" s="37"/>
    </row>
    <row r="963">
      <c r="A963" s="37"/>
    </row>
    <row r="964">
      <c r="A964" s="37"/>
    </row>
    <row r="965">
      <c r="A965" s="37"/>
    </row>
    <row r="966">
      <c r="A966" s="37"/>
    </row>
    <row r="967">
      <c r="A967" s="37"/>
    </row>
    <row r="968">
      <c r="A968" s="37"/>
    </row>
    <row r="969">
      <c r="A969" s="37"/>
    </row>
    <row r="970">
      <c r="A970" s="37"/>
    </row>
    <row r="971">
      <c r="A971" s="37"/>
    </row>
    <row r="972">
      <c r="A972" s="37"/>
    </row>
    <row r="973">
      <c r="A973" s="37"/>
    </row>
    <row r="974">
      <c r="A974" s="37"/>
    </row>
    <row r="975">
      <c r="A975" s="37"/>
    </row>
    <row r="976">
      <c r="A976" s="37"/>
    </row>
    <row r="977">
      <c r="A977" s="37"/>
    </row>
    <row r="978">
      <c r="A978" s="37"/>
    </row>
    <row r="979">
      <c r="A979" s="37"/>
    </row>
    <row r="980">
      <c r="A980" s="37"/>
    </row>
    <row r="981">
      <c r="A981" s="37"/>
    </row>
    <row r="982">
      <c r="A982" s="37"/>
    </row>
    <row r="983">
      <c r="A983" s="37"/>
    </row>
    <row r="984">
      <c r="A984" s="37"/>
    </row>
    <row r="985">
      <c r="A985" s="37"/>
    </row>
    <row r="986">
      <c r="A986" s="37"/>
    </row>
    <row r="987">
      <c r="A987" s="37"/>
    </row>
    <row r="988">
      <c r="A988" s="37"/>
    </row>
    <row r="989">
      <c r="A989" s="37"/>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4" max="4" width="54.38"/>
  </cols>
  <sheetData>
    <row r="1">
      <c r="A1" s="1" t="s">
        <v>2108</v>
      </c>
      <c r="C1" s="1" t="s">
        <v>644</v>
      </c>
      <c r="D1" s="1" t="s">
        <v>2109</v>
      </c>
    </row>
    <row r="2">
      <c r="A2" s="1" t="s">
        <v>2110</v>
      </c>
      <c r="B2" s="1" t="s">
        <v>8</v>
      </c>
      <c r="D2" s="1" t="s">
        <v>2111</v>
      </c>
    </row>
    <row r="3">
      <c r="A3" s="1" t="s">
        <v>2112</v>
      </c>
      <c r="D3" s="1" t="s">
        <v>2113</v>
      </c>
    </row>
    <row r="4">
      <c r="A4" s="1" t="s">
        <v>2114</v>
      </c>
      <c r="D4" s="1" t="s">
        <v>2115</v>
      </c>
    </row>
    <row r="5">
      <c r="A5" s="3" t="s">
        <v>2116</v>
      </c>
      <c r="B5" s="1" t="s">
        <v>8</v>
      </c>
      <c r="D5" s="1" t="s">
        <v>2117</v>
      </c>
    </row>
    <row r="6">
      <c r="A6" s="1" t="s">
        <v>2118</v>
      </c>
      <c r="B6" s="1" t="s">
        <v>8</v>
      </c>
      <c r="D6" s="1" t="s">
        <v>2119</v>
      </c>
    </row>
    <row r="7">
      <c r="A7" s="1" t="s">
        <v>2120</v>
      </c>
    </row>
    <row r="8">
      <c r="A8" s="1" t="s">
        <v>2121</v>
      </c>
    </row>
    <row r="9">
      <c r="A9" s="1" t="s">
        <v>2122</v>
      </c>
    </row>
    <row r="10">
      <c r="A10" s="1" t="s">
        <v>594</v>
      </c>
    </row>
    <row r="11">
      <c r="A11" s="1" t="s">
        <v>2123</v>
      </c>
    </row>
    <row r="12">
      <c r="A12" s="1" t="s">
        <v>1234</v>
      </c>
    </row>
    <row r="13">
      <c r="A13" s="1" t="s">
        <v>2124</v>
      </c>
    </row>
    <row r="14">
      <c r="A14" s="1" t="s">
        <v>1721</v>
      </c>
    </row>
    <row r="15">
      <c r="A15" s="1" t="s">
        <v>2125</v>
      </c>
    </row>
    <row r="16">
      <c r="A16" s="1" t="s">
        <v>1492</v>
      </c>
    </row>
    <row r="17">
      <c r="A17" s="1" t="s">
        <v>2126</v>
      </c>
    </row>
    <row r="18">
      <c r="A18" s="1" t="s">
        <v>2127</v>
      </c>
    </row>
    <row r="19">
      <c r="A19" s="1" t="s">
        <v>2128</v>
      </c>
      <c r="B19" s="1" t="s">
        <v>8</v>
      </c>
    </row>
    <row r="20">
      <c r="A20" s="1" t="s">
        <v>2017</v>
      </c>
    </row>
    <row r="21">
      <c r="A21" s="1" t="s">
        <v>2129</v>
      </c>
    </row>
    <row r="22">
      <c r="A22" s="1" t="s">
        <v>2130</v>
      </c>
    </row>
    <row r="23">
      <c r="A23" s="1" t="s">
        <v>2131</v>
      </c>
    </row>
    <row r="24">
      <c r="A24" s="1" t="s">
        <v>2132</v>
      </c>
    </row>
    <row r="25">
      <c r="A25" s="1" t="s">
        <v>2133</v>
      </c>
    </row>
    <row r="26">
      <c r="A26" s="1" t="s">
        <v>2134</v>
      </c>
    </row>
    <row r="27">
      <c r="A27" s="1" t="s">
        <v>2135</v>
      </c>
    </row>
    <row r="28">
      <c r="A28" s="1" t="s">
        <v>2136</v>
      </c>
    </row>
    <row r="29">
      <c r="A29" s="1" t="s">
        <v>2137</v>
      </c>
    </row>
    <row r="30">
      <c r="A30" s="1" t="s">
        <v>2138</v>
      </c>
    </row>
    <row r="31">
      <c r="A31" s="1" t="s">
        <v>187</v>
      </c>
    </row>
    <row r="32">
      <c r="A32" s="3" t="s">
        <v>2139</v>
      </c>
    </row>
    <row r="33">
      <c r="A33" s="1" t="s">
        <v>2140</v>
      </c>
    </row>
    <row r="34">
      <c r="A34" s="3" t="s">
        <v>2141</v>
      </c>
    </row>
    <row r="35">
      <c r="A35" s="3" t="s">
        <v>939</v>
      </c>
    </row>
    <row r="36">
      <c r="A36" s="3" t="s">
        <v>2142</v>
      </c>
    </row>
    <row r="37">
      <c r="A37" s="3" t="s">
        <v>2143</v>
      </c>
    </row>
    <row r="38">
      <c r="A38" s="1" t="s">
        <v>2144</v>
      </c>
    </row>
    <row r="39">
      <c r="A39" s="1" t="s">
        <v>1058</v>
      </c>
      <c r="B39" s="1" t="s">
        <v>8</v>
      </c>
    </row>
    <row r="40">
      <c r="A40" s="1" t="s">
        <v>2145</v>
      </c>
    </row>
    <row r="41">
      <c r="A41" s="1" t="s">
        <v>2146</v>
      </c>
    </row>
    <row r="42">
      <c r="A42" s="1" t="s">
        <v>2147</v>
      </c>
    </row>
    <row r="43">
      <c r="A43" s="1" t="s">
        <v>2148</v>
      </c>
      <c r="B43" s="1" t="s">
        <v>8</v>
      </c>
    </row>
    <row r="44">
      <c r="A44" s="1" t="s">
        <v>2149</v>
      </c>
      <c r="B44" s="1" t="s">
        <v>8</v>
      </c>
    </row>
    <row r="45">
      <c r="A45" s="1" t="s">
        <v>2150</v>
      </c>
      <c r="B45" s="1" t="s">
        <v>8</v>
      </c>
    </row>
    <row r="46">
      <c r="A46" s="3" t="s">
        <v>2151</v>
      </c>
    </row>
    <row r="47">
      <c r="A47" s="3" t="s">
        <v>2152</v>
      </c>
      <c r="B47" s="1" t="s">
        <v>8</v>
      </c>
    </row>
    <row r="48">
      <c r="A48" s="3" t="s">
        <v>2153</v>
      </c>
    </row>
    <row r="49">
      <c r="A49" s="3" t="s">
        <v>462</v>
      </c>
      <c r="B49" s="1" t="s">
        <v>8</v>
      </c>
    </row>
    <row r="50">
      <c r="A50" s="3" t="s">
        <v>2154</v>
      </c>
    </row>
    <row r="51">
      <c r="A51" s="3" t="s">
        <v>2155</v>
      </c>
    </row>
    <row r="52">
      <c r="A52" s="3" t="s">
        <v>2156</v>
      </c>
    </row>
    <row r="53">
      <c r="A53" s="3" t="s">
        <v>2157</v>
      </c>
    </row>
    <row r="54">
      <c r="A54" s="3" t="s">
        <v>2158</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1851</v>
      </c>
    </row>
    <row r="2">
      <c r="A2" s="3" t="s">
        <v>686</v>
      </c>
    </row>
    <row r="3">
      <c r="A3" s="3" t="s">
        <v>1860</v>
      </c>
    </row>
    <row r="4">
      <c r="A4" s="3" t="s">
        <v>2159</v>
      </c>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0"/>
    <col customWidth="1" min="4" max="4" width="33.25"/>
  </cols>
  <sheetData>
    <row r="1">
      <c r="C1" s="3" t="s">
        <v>644</v>
      </c>
      <c r="D1" s="3" t="s">
        <v>2160</v>
      </c>
    </row>
    <row r="2">
      <c r="A2" s="3" t="s">
        <v>2161</v>
      </c>
      <c r="D2" s="3" t="s">
        <v>2162</v>
      </c>
    </row>
    <row r="3">
      <c r="A3" s="3" t="s">
        <v>2163</v>
      </c>
      <c r="B3" s="1" t="s">
        <v>8</v>
      </c>
      <c r="D3" s="3" t="s">
        <v>2164</v>
      </c>
    </row>
    <row r="4">
      <c r="A4" s="3" t="s">
        <v>2165</v>
      </c>
      <c r="B4" s="1" t="s">
        <v>8</v>
      </c>
      <c r="D4" s="3" t="s">
        <v>2166</v>
      </c>
    </row>
    <row r="5">
      <c r="A5" s="3" t="s">
        <v>2167</v>
      </c>
      <c r="B5" s="1" t="s">
        <v>8</v>
      </c>
    </row>
    <row r="6">
      <c r="A6" s="3" t="s">
        <v>35</v>
      </c>
    </row>
    <row r="7">
      <c r="A7" s="3" t="s">
        <v>2168</v>
      </c>
    </row>
    <row r="8">
      <c r="A8" s="3" t="s">
        <v>652</v>
      </c>
    </row>
    <row r="9">
      <c r="A9" s="6" t="s">
        <v>1762</v>
      </c>
    </row>
    <row r="10">
      <c r="A10" s="6" t="s">
        <v>2169</v>
      </c>
    </row>
    <row r="11">
      <c r="A11" s="3" t="s">
        <v>368</v>
      </c>
    </row>
    <row r="12">
      <c r="A12" s="3" t="s">
        <v>2170</v>
      </c>
    </row>
    <row r="13">
      <c r="A13" s="3" t="s">
        <v>926</v>
      </c>
    </row>
    <row r="14">
      <c r="A14" s="3" t="s">
        <v>2171</v>
      </c>
    </row>
    <row r="15">
      <c r="A15" s="3" t="s">
        <v>2172</v>
      </c>
    </row>
    <row r="16">
      <c r="A16" s="3" t="s">
        <v>396</v>
      </c>
    </row>
    <row r="17">
      <c r="A17" s="3" t="s">
        <v>2173</v>
      </c>
    </row>
    <row r="18">
      <c r="A18" s="3" t="s">
        <v>2174</v>
      </c>
    </row>
    <row r="19">
      <c r="A19" s="3" t="s">
        <v>2175</v>
      </c>
    </row>
    <row r="20">
      <c r="A20" s="6" t="s">
        <v>2176</v>
      </c>
    </row>
    <row r="21">
      <c r="A21" s="3" t="s">
        <v>1411</v>
      </c>
      <c r="B21" s="1" t="s">
        <v>8</v>
      </c>
    </row>
    <row r="22">
      <c r="A22" s="3" t="s">
        <v>1404</v>
      </c>
      <c r="B22" s="1" t="s">
        <v>8</v>
      </c>
    </row>
    <row r="23">
      <c r="A23" s="3" t="s">
        <v>2177</v>
      </c>
    </row>
    <row r="24">
      <c r="A24" s="3" t="s">
        <v>1100</v>
      </c>
    </row>
    <row r="25">
      <c r="A25" s="3" t="s">
        <v>2178</v>
      </c>
    </row>
    <row r="26">
      <c r="A26" s="3" t="s">
        <v>752</v>
      </c>
    </row>
    <row r="27">
      <c r="A27" s="3" t="s">
        <v>2179</v>
      </c>
    </row>
    <row r="28">
      <c r="A28" s="3" t="s">
        <v>2180</v>
      </c>
      <c r="B28" s="1" t="s">
        <v>8</v>
      </c>
    </row>
    <row r="29">
      <c r="A29" s="3" t="s">
        <v>1073</v>
      </c>
      <c r="B29" s="1" t="s">
        <v>8</v>
      </c>
    </row>
    <row r="30">
      <c r="A30" s="3" t="s">
        <v>2181</v>
      </c>
    </row>
    <row r="31">
      <c r="A31" s="3" t="s">
        <v>2182</v>
      </c>
      <c r="B31" s="1" t="s">
        <v>8</v>
      </c>
    </row>
    <row r="32">
      <c r="A32" s="3" t="s">
        <v>1217</v>
      </c>
      <c r="B32" s="1" t="s">
        <v>8</v>
      </c>
    </row>
    <row r="33">
      <c r="A33" s="3" t="s">
        <v>787</v>
      </c>
    </row>
    <row r="34">
      <c r="A34" s="3" t="s">
        <v>912</v>
      </c>
    </row>
    <row r="35">
      <c r="A35" s="3" t="s">
        <v>236</v>
      </c>
      <c r="B35" s="1" t="s">
        <v>8</v>
      </c>
    </row>
    <row r="36">
      <c r="A36" s="3" t="s">
        <v>2183</v>
      </c>
    </row>
    <row r="37">
      <c r="A37" s="3" t="s">
        <v>2184</v>
      </c>
    </row>
    <row r="38">
      <c r="A38" s="3" t="s">
        <v>1753</v>
      </c>
    </row>
    <row r="39">
      <c r="A39" s="3" t="s">
        <v>1745</v>
      </c>
      <c r="B39" s="1" t="s">
        <v>8</v>
      </c>
    </row>
    <row r="40">
      <c r="A40" s="3" t="s">
        <v>2185</v>
      </c>
    </row>
    <row r="41">
      <c r="A41" s="3" t="s">
        <v>2186</v>
      </c>
    </row>
    <row r="42">
      <c r="A42" s="3" t="s">
        <v>1393</v>
      </c>
    </row>
    <row r="43">
      <c r="A43" s="3" t="s">
        <v>2187</v>
      </c>
    </row>
    <row r="44">
      <c r="A44" s="3" t="s">
        <v>2188</v>
      </c>
      <c r="B44" s="1" t="s">
        <v>8</v>
      </c>
    </row>
    <row r="45">
      <c r="A45" s="3" t="s">
        <v>2189</v>
      </c>
    </row>
    <row r="46">
      <c r="A46" s="3" t="s">
        <v>1187</v>
      </c>
    </row>
    <row r="47">
      <c r="A47" s="3" t="s">
        <v>2190</v>
      </c>
    </row>
    <row r="48">
      <c r="A48" s="3" t="s">
        <v>2191</v>
      </c>
    </row>
    <row r="49">
      <c r="A49" s="3" t="s">
        <v>2192</v>
      </c>
      <c r="B49" s="1" t="s">
        <v>8</v>
      </c>
    </row>
    <row r="50">
      <c r="A50" s="3" t="s">
        <v>353</v>
      </c>
    </row>
    <row r="51">
      <c r="A51" s="3" t="s">
        <v>2193</v>
      </c>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s>
  <sheetData>
    <row r="1">
      <c r="A1" s="1" t="s">
        <v>2194</v>
      </c>
    </row>
    <row r="2">
      <c r="A2" s="3" t="s">
        <v>2195</v>
      </c>
    </row>
    <row r="3">
      <c r="A3" s="1" t="s">
        <v>832</v>
      </c>
    </row>
    <row r="4">
      <c r="A4" s="3" t="s">
        <v>2196</v>
      </c>
    </row>
    <row r="5">
      <c r="A5" s="3" t="s">
        <v>2197</v>
      </c>
    </row>
    <row r="6">
      <c r="A6" s="3" t="s">
        <v>2198</v>
      </c>
    </row>
    <row r="7">
      <c r="A7" s="3" t="s">
        <v>2199</v>
      </c>
    </row>
    <row r="8">
      <c r="A8" s="1" t="s">
        <v>2200</v>
      </c>
    </row>
    <row r="9">
      <c r="A9" s="1" t="s">
        <v>2201</v>
      </c>
    </row>
    <row r="10">
      <c r="A10" s="1" t="s">
        <v>823</v>
      </c>
    </row>
    <row r="11">
      <c r="A11" s="1" t="s">
        <v>2202</v>
      </c>
    </row>
    <row r="12">
      <c r="A12" s="1" t="s">
        <v>2203</v>
      </c>
    </row>
    <row r="13">
      <c r="A13" s="1" t="s">
        <v>2204</v>
      </c>
    </row>
    <row r="14">
      <c r="A14" s="1" t="s">
        <v>2205</v>
      </c>
    </row>
    <row r="15">
      <c r="A15" s="1" t="s">
        <v>2206</v>
      </c>
    </row>
    <row r="16">
      <c r="A16" s="3" t="s">
        <v>2207</v>
      </c>
    </row>
    <row r="17">
      <c r="A17" s="3" t="s">
        <v>2208</v>
      </c>
    </row>
    <row r="18">
      <c r="A18" s="3" t="s">
        <v>2209</v>
      </c>
    </row>
    <row r="19">
      <c r="A19" s="1" t="s">
        <v>2210</v>
      </c>
    </row>
    <row r="20">
      <c r="A20" s="1" t="s">
        <v>2211</v>
      </c>
    </row>
    <row r="21">
      <c r="A21" s="3" t="s">
        <v>809</v>
      </c>
    </row>
    <row r="22">
      <c r="A22" s="3" t="s">
        <v>2212</v>
      </c>
    </row>
    <row r="23">
      <c r="A23" s="3" t="s">
        <v>843</v>
      </c>
    </row>
    <row r="24">
      <c r="A24" s="3" t="s">
        <v>2213</v>
      </c>
    </row>
    <row r="25">
      <c r="A25" s="3" t="s">
        <v>839</v>
      </c>
    </row>
    <row r="26">
      <c r="A26" s="3" t="s">
        <v>825</v>
      </c>
    </row>
    <row r="27">
      <c r="A27" s="3" t="s">
        <v>2214</v>
      </c>
    </row>
    <row r="28">
      <c r="A28" s="3" t="s">
        <v>824</v>
      </c>
    </row>
    <row r="29">
      <c r="A29" s="3" t="s">
        <v>826</v>
      </c>
    </row>
    <row r="30">
      <c r="A30" s="3" t="s">
        <v>785</v>
      </c>
    </row>
    <row r="31">
      <c r="A31" s="3" t="s">
        <v>12</v>
      </c>
    </row>
    <row r="32">
      <c r="A32" s="3" t="s">
        <v>2215</v>
      </c>
    </row>
    <row r="33">
      <c r="A33" s="3" t="s">
        <v>2216</v>
      </c>
    </row>
    <row r="34">
      <c r="A34" s="3" t="s">
        <v>2217</v>
      </c>
    </row>
    <row r="35">
      <c r="A35" s="3" t="s">
        <v>2218</v>
      </c>
    </row>
    <row r="36">
      <c r="A36" s="3" t="s">
        <v>2219</v>
      </c>
    </row>
    <row r="37">
      <c r="A37" s="3" t="s">
        <v>964</v>
      </c>
    </row>
    <row r="38">
      <c r="A38" s="3" t="s">
        <v>250</v>
      </c>
    </row>
    <row r="39">
      <c r="A39" s="3" t="s">
        <v>427</v>
      </c>
    </row>
    <row r="40">
      <c r="A40" s="3" t="s">
        <v>2220</v>
      </c>
    </row>
    <row r="41">
      <c r="A41" s="3" t="s">
        <v>854</v>
      </c>
    </row>
    <row r="42">
      <c r="A42" s="3" t="s">
        <v>1874</v>
      </c>
    </row>
    <row r="43">
      <c r="A43" s="3" t="s">
        <v>894</v>
      </c>
    </row>
    <row r="44">
      <c r="A44" s="3" t="s">
        <v>2221</v>
      </c>
    </row>
    <row r="45">
      <c r="A45" s="3" t="s">
        <v>830</v>
      </c>
    </row>
    <row r="46">
      <c r="A46" s="3" t="s">
        <v>2222</v>
      </c>
    </row>
    <row r="47">
      <c r="A47" s="3" t="s">
        <v>2223</v>
      </c>
    </row>
    <row r="48">
      <c r="A48" s="3" t="s">
        <v>795</v>
      </c>
    </row>
    <row r="49">
      <c r="A49" s="3" t="s">
        <v>2224</v>
      </c>
    </row>
    <row r="50">
      <c r="A50" s="3" t="s">
        <v>2225</v>
      </c>
    </row>
    <row r="51">
      <c r="A51" s="3" t="s">
        <v>2226</v>
      </c>
    </row>
    <row r="52">
      <c r="A52" s="3" t="s">
        <v>2227</v>
      </c>
    </row>
    <row r="53">
      <c r="A53" s="3" t="s">
        <v>2228</v>
      </c>
    </row>
    <row r="54">
      <c r="A54" s="3" t="s">
        <v>811</v>
      </c>
    </row>
    <row r="55">
      <c r="A55" s="3" t="s">
        <v>2229</v>
      </c>
    </row>
    <row r="56">
      <c r="A56" s="3" t="s">
        <v>2230</v>
      </c>
    </row>
    <row r="57">
      <c r="A57" s="3" t="s">
        <v>2231</v>
      </c>
    </row>
    <row r="58">
      <c r="A58" s="3" t="s">
        <v>2232</v>
      </c>
    </row>
    <row r="59">
      <c r="A59" s="3" t="s">
        <v>2233</v>
      </c>
    </row>
    <row r="60">
      <c r="A60" s="3" t="s">
        <v>2234</v>
      </c>
    </row>
    <row r="61">
      <c r="A61" s="3" t="s">
        <v>2235</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4" max="4" width="40.63"/>
  </cols>
  <sheetData>
    <row r="1">
      <c r="A1" s="1" t="s">
        <v>2236</v>
      </c>
      <c r="C1" s="3" t="s">
        <v>2237</v>
      </c>
      <c r="D1" s="3" t="s">
        <v>2238</v>
      </c>
    </row>
    <row r="2">
      <c r="A2" s="3" t="s">
        <v>1732</v>
      </c>
      <c r="D2" s="3" t="s">
        <v>2239</v>
      </c>
    </row>
    <row r="3">
      <c r="A3" s="3" t="s">
        <v>2240</v>
      </c>
      <c r="D3" s="3" t="s">
        <v>2241</v>
      </c>
    </row>
    <row r="4">
      <c r="A4" s="3" t="s">
        <v>2242</v>
      </c>
      <c r="D4" s="3" t="s">
        <v>2243</v>
      </c>
    </row>
    <row r="5">
      <c r="A5" s="3" t="s">
        <v>1794</v>
      </c>
    </row>
    <row r="6">
      <c r="A6" s="3" t="s">
        <v>1315</v>
      </c>
      <c r="B6" s="1" t="s">
        <v>8</v>
      </c>
      <c r="C6" s="3"/>
    </row>
    <row r="7">
      <c r="A7" s="3" t="s">
        <v>1365</v>
      </c>
    </row>
    <row r="8">
      <c r="A8" s="3" t="s">
        <v>2244</v>
      </c>
      <c r="C8" s="3" t="s">
        <v>2245</v>
      </c>
    </row>
    <row r="9">
      <c r="A9" s="3" t="s">
        <v>1383</v>
      </c>
    </row>
    <row r="10">
      <c r="A10" s="3" t="s">
        <v>431</v>
      </c>
    </row>
    <row r="11">
      <c r="A11" s="3" t="s">
        <v>2246</v>
      </c>
    </row>
    <row r="12">
      <c r="A12" s="3" t="s">
        <v>1412</v>
      </c>
      <c r="B12" s="1" t="s">
        <v>8</v>
      </c>
    </row>
    <row r="13">
      <c r="A13" s="3" t="s">
        <v>2247</v>
      </c>
    </row>
    <row r="14">
      <c r="A14" s="3" t="s">
        <v>1449</v>
      </c>
    </row>
    <row r="15">
      <c r="A15" s="3" t="s">
        <v>2248</v>
      </c>
    </row>
    <row r="16">
      <c r="A16" s="3" t="s">
        <v>562</v>
      </c>
      <c r="B16" s="1" t="s">
        <v>8</v>
      </c>
    </row>
    <row r="17">
      <c r="A17" s="3" t="s">
        <v>2249</v>
      </c>
    </row>
    <row r="18">
      <c r="A18" s="3" t="s">
        <v>2250</v>
      </c>
    </row>
    <row r="19">
      <c r="A19" s="3" t="s">
        <v>1368</v>
      </c>
    </row>
    <row r="20">
      <c r="A20" s="3" t="s">
        <v>2251</v>
      </c>
    </row>
    <row r="21">
      <c r="A21" s="3" t="s">
        <v>2252</v>
      </c>
    </row>
    <row r="22">
      <c r="A22" s="3" t="s">
        <v>2253</v>
      </c>
    </row>
    <row r="23">
      <c r="A23" s="3" t="s">
        <v>2102</v>
      </c>
    </row>
    <row r="24">
      <c r="A24" s="3" t="s">
        <v>2254</v>
      </c>
      <c r="B24" s="1" t="s">
        <v>8</v>
      </c>
    </row>
    <row r="25">
      <c r="A25" s="3" t="s">
        <v>600</v>
      </c>
    </row>
    <row r="26">
      <c r="A26" s="3" t="s">
        <v>2255</v>
      </c>
    </row>
    <row r="27">
      <c r="A27" s="3" t="s">
        <v>2256</v>
      </c>
    </row>
    <row r="28">
      <c r="A28" s="3" t="s">
        <v>2257</v>
      </c>
    </row>
    <row r="29">
      <c r="A29" s="3" t="s">
        <v>2258</v>
      </c>
    </row>
    <row r="30">
      <c r="A30" s="3" t="s">
        <v>2259</v>
      </c>
    </row>
    <row r="31">
      <c r="A31" s="3" t="s">
        <v>2260</v>
      </c>
    </row>
    <row r="32">
      <c r="A32" s="3" t="s">
        <v>324</v>
      </c>
    </row>
    <row r="33">
      <c r="A33" s="3" t="s">
        <v>2261</v>
      </c>
      <c r="B33" s="1" t="s">
        <v>8</v>
      </c>
    </row>
    <row r="34">
      <c r="A34" s="3" t="s">
        <v>2262</v>
      </c>
    </row>
    <row r="35">
      <c r="A35" s="3" t="s">
        <v>2263</v>
      </c>
      <c r="B35" s="1" t="s">
        <v>8</v>
      </c>
    </row>
    <row r="36">
      <c r="A36" s="3" t="s">
        <v>2264</v>
      </c>
    </row>
    <row r="37">
      <c r="A37" s="3" t="s">
        <v>2265</v>
      </c>
      <c r="C37" s="3" t="s">
        <v>2266</v>
      </c>
    </row>
    <row r="38">
      <c r="A38" s="3" t="s">
        <v>2267</v>
      </c>
      <c r="B38" s="1" t="s">
        <v>8</v>
      </c>
    </row>
    <row r="39">
      <c r="A39" s="3" t="s">
        <v>1478</v>
      </c>
    </row>
    <row r="40">
      <c r="A40" s="3" t="s">
        <v>1885</v>
      </c>
    </row>
    <row r="41">
      <c r="A41" s="3" t="s">
        <v>605</v>
      </c>
    </row>
    <row r="42">
      <c r="A42" s="3" t="s">
        <v>2268</v>
      </c>
    </row>
    <row r="43">
      <c r="A43" s="3" t="s">
        <v>1414</v>
      </c>
    </row>
    <row r="44">
      <c r="A44" s="3" t="s">
        <v>2269</v>
      </c>
    </row>
    <row r="45">
      <c r="A45" s="3" t="s">
        <v>2270</v>
      </c>
      <c r="C45" s="3" t="s">
        <v>2271</v>
      </c>
    </row>
    <row r="46">
      <c r="A46" s="3" t="s">
        <v>2272</v>
      </c>
      <c r="B46" s="1" t="s">
        <v>8</v>
      </c>
    </row>
    <row r="47">
      <c r="A47" s="3" t="s">
        <v>2273</v>
      </c>
    </row>
    <row r="48">
      <c r="A48" s="3" t="s">
        <v>2274</v>
      </c>
    </row>
    <row r="49">
      <c r="A49" s="3" t="s">
        <v>2276</v>
      </c>
    </row>
    <row r="50">
      <c r="A50" s="3" t="s">
        <v>634</v>
      </c>
      <c r="B50" s="1" t="s">
        <v>8</v>
      </c>
    </row>
    <row r="51">
      <c r="A51" s="3" t="s">
        <v>2278</v>
      </c>
    </row>
    <row r="52">
      <c r="A52" s="3" t="s">
        <v>214</v>
      </c>
    </row>
    <row r="53">
      <c r="A53" s="3" t="s">
        <v>2282</v>
      </c>
    </row>
    <row r="54">
      <c r="A54" s="3" t="s">
        <v>1585</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13"/>
  </cols>
  <sheetData>
    <row r="1">
      <c r="A1" s="3" t="s">
        <v>2275</v>
      </c>
    </row>
    <row r="2">
      <c r="A2" s="3" t="s">
        <v>2277</v>
      </c>
      <c r="C2" s="3"/>
    </row>
    <row r="3">
      <c r="A3" s="3" t="s">
        <v>2279</v>
      </c>
    </row>
    <row r="4">
      <c r="A4" s="3" t="s">
        <v>2280</v>
      </c>
      <c r="C4" s="3" t="s">
        <v>2281</v>
      </c>
    </row>
    <row r="5">
      <c r="A5" s="3" t="s">
        <v>2283</v>
      </c>
      <c r="B5" s="1" t="s">
        <v>8</v>
      </c>
      <c r="C5" s="3" t="s">
        <v>2281</v>
      </c>
    </row>
    <row r="6">
      <c r="A6" s="3" t="s">
        <v>2284</v>
      </c>
    </row>
    <row r="7">
      <c r="A7" s="3" t="s">
        <v>2285</v>
      </c>
    </row>
    <row r="8">
      <c r="A8" s="3" t="s">
        <v>2286</v>
      </c>
    </row>
    <row r="9">
      <c r="A9" s="3" t="s">
        <v>418</v>
      </c>
      <c r="B9" s="1" t="s">
        <v>8</v>
      </c>
    </row>
    <row r="10">
      <c r="A10" s="3" t="s">
        <v>2287</v>
      </c>
    </row>
    <row r="11">
      <c r="A11" s="3" t="s">
        <v>2288</v>
      </c>
    </row>
    <row r="12">
      <c r="A12" s="3" t="s">
        <v>410</v>
      </c>
    </row>
    <row r="13">
      <c r="A13" s="3" t="s">
        <v>2289</v>
      </c>
    </row>
    <row r="14">
      <c r="A14" s="3" t="s">
        <v>2290</v>
      </c>
    </row>
    <row r="15">
      <c r="A15" s="3" t="s">
        <v>2291</v>
      </c>
    </row>
    <row r="16">
      <c r="A16" s="3" t="s">
        <v>1738</v>
      </c>
    </row>
    <row r="17">
      <c r="A17" s="3" t="s">
        <v>2292</v>
      </c>
    </row>
    <row r="18">
      <c r="A18" s="3" t="s">
        <v>2293</v>
      </c>
    </row>
    <row r="19">
      <c r="A19" s="3" t="s">
        <v>417</v>
      </c>
    </row>
    <row r="20">
      <c r="A20" s="3" t="s">
        <v>2294</v>
      </c>
      <c r="B20" s="1" t="s">
        <v>8</v>
      </c>
      <c r="C20" s="3" t="s">
        <v>2295</v>
      </c>
    </row>
    <row r="21">
      <c r="A21" s="3" t="s">
        <v>2296</v>
      </c>
      <c r="C21" s="3" t="s">
        <v>2297</v>
      </c>
    </row>
    <row r="22">
      <c r="A22" s="3" t="s">
        <v>2298</v>
      </c>
    </row>
    <row r="23">
      <c r="A23" s="3" t="s">
        <v>2299</v>
      </c>
    </row>
    <row r="24">
      <c r="A24" s="3" t="s">
        <v>2300</v>
      </c>
    </row>
    <row r="25">
      <c r="A25" s="3" t="s">
        <v>2301</v>
      </c>
      <c r="B25" s="1" t="s">
        <v>8</v>
      </c>
    </row>
    <row r="26">
      <c r="A26" s="3" t="s">
        <v>2302</v>
      </c>
      <c r="B26" s="1" t="s">
        <v>8</v>
      </c>
    </row>
    <row r="27">
      <c r="A27" s="3" t="s">
        <v>1400</v>
      </c>
    </row>
    <row r="28">
      <c r="A28" s="3" t="s">
        <v>2303</v>
      </c>
    </row>
    <row r="29">
      <c r="A29" s="3" t="s">
        <v>2304</v>
      </c>
    </row>
    <row r="30">
      <c r="A30" s="3" t="s">
        <v>2305</v>
      </c>
    </row>
    <row r="31">
      <c r="A31" s="3" t="s">
        <v>2306</v>
      </c>
    </row>
    <row r="32">
      <c r="A32" s="3" t="s">
        <v>2307</v>
      </c>
    </row>
    <row r="33">
      <c r="A33" s="3" t="s">
        <v>2308</v>
      </c>
    </row>
    <row r="34">
      <c r="A34" s="3" t="s">
        <v>2309</v>
      </c>
    </row>
    <row r="35">
      <c r="A35" s="3" t="s">
        <v>2310</v>
      </c>
    </row>
    <row r="36">
      <c r="A36" s="3" t="s">
        <v>2311</v>
      </c>
    </row>
    <row r="37">
      <c r="A37" s="3" t="s">
        <v>2312</v>
      </c>
    </row>
    <row r="38">
      <c r="A38" s="3" t="s">
        <v>2313</v>
      </c>
    </row>
    <row r="39">
      <c r="A39" s="3" t="s">
        <v>2314</v>
      </c>
    </row>
    <row r="40">
      <c r="A40" s="3" t="s">
        <v>548</v>
      </c>
    </row>
    <row r="41">
      <c r="A41" s="3" t="s">
        <v>2315</v>
      </c>
    </row>
    <row r="42">
      <c r="A42" s="3" t="s">
        <v>1588</v>
      </c>
      <c r="C42" s="3" t="s">
        <v>2316</v>
      </c>
    </row>
    <row r="43">
      <c r="A43" s="3" t="s">
        <v>1585</v>
      </c>
    </row>
    <row r="44">
      <c r="A44" s="3" t="s">
        <v>2056</v>
      </c>
      <c r="B44" s="1" t="s">
        <v>8</v>
      </c>
    </row>
    <row r="45">
      <c r="A45" s="3" t="s">
        <v>2317</v>
      </c>
    </row>
    <row r="46">
      <c r="A46" s="3" t="s">
        <v>2318</v>
      </c>
    </row>
    <row r="47">
      <c r="A47" s="3" t="s">
        <v>2319</v>
      </c>
    </row>
    <row r="48">
      <c r="A48" s="3" t="s">
        <v>2274</v>
      </c>
    </row>
    <row r="49">
      <c r="A49" s="3" t="s">
        <v>2320</v>
      </c>
    </row>
    <row r="50">
      <c r="A50" s="3" t="s">
        <v>2321</v>
      </c>
    </row>
    <row r="51">
      <c r="A51" s="3" t="s">
        <v>2322</v>
      </c>
    </row>
    <row r="52">
      <c r="A52" s="3" t="s">
        <v>2323</v>
      </c>
    </row>
    <row r="53">
      <c r="A53" s="3" t="s">
        <v>2324</v>
      </c>
    </row>
    <row r="54">
      <c r="A54" s="3" t="s">
        <v>2325</v>
      </c>
      <c r="B54" s="1" t="s">
        <v>8</v>
      </c>
    </row>
    <row r="55">
      <c r="A55" s="3" t="s">
        <v>2326</v>
      </c>
      <c r="B55" s="1" t="s">
        <v>8</v>
      </c>
    </row>
    <row r="56">
      <c r="A56" s="3" t="s">
        <v>2327</v>
      </c>
    </row>
    <row r="57">
      <c r="A57" s="3" t="s">
        <v>2328</v>
      </c>
    </row>
    <row r="58">
      <c r="A58" s="3" t="s">
        <v>2329</v>
      </c>
    </row>
    <row r="59">
      <c r="A59" s="3" t="s">
        <v>2330</v>
      </c>
    </row>
    <row r="60">
      <c r="A60" s="3" t="s">
        <v>2331</v>
      </c>
    </row>
    <row r="61">
      <c r="A61" s="3" t="s">
        <v>2332</v>
      </c>
    </row>
    <row r="62">
      <c r="A62" s="3" t="s">
        <v>2333</v>
      </c>
    </row>
    <row r="63">
      <c r="A63" s="3" t="s">
        <v>2334</v>
      </c>
    </row>
    <row r="64">
      <c r="A64" s="3" t="s">
        <v>2335</v>
      </c>
    </row>
    <row r="65">
      <c r="A65" s="3" t="s">
        <v>2336</v>
      </c>
    </row>
    <row r="66">
      <c r="A66" s="3" t="s">
        <v>2337</v>
      </c>
    </row>
    <row r="67">
      <c r="A67" s="3" t="s">
        <v>2338</v>
      </c>
    </row>
    <row r="68">
      <c r="A68" s="3" t="s">
        <v>2339</v>
      </c>
    </row>
    <row r="69">
      <c r="A69" s="3"/>
    </row>
  </sheetData>
  <drawing r:id="rId1"/>
</worksheet>
</file>