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unkerquegrandlittoral.sharepoint.com/sites/CUD_MissionNumerique/Documents partages/005_Dev_Eco/003_EVENEMENTIEL_WORKSHOP/2024_WIIND/Docu Lesieur/Dossier Lesieur janvier Q-R/"/>
    </mc:Choice>
  </mc:AlternateContent>
  <xr:revisionPtr revIDLastSave="6" documentId="8_{1CF3790C-83EE-4377-96CD-7B925C245F20}" xr6:coauthVersionLast="47" xr6:coauthVersionMax="47" xr10:uidLastSave="{C8D26A42-C825-48E2-A439-3A868FCF1F91}"/>
  <bookViews>
    <workbookView xWindow="28680" yWindow="-120" windowWidth="29040" windowHeight="15720" xr2:uid="{00000000-000D-0000-FFFF-FFFF00000000}"/>
  </bookViews>
  <sheets>
    <sheet name="VARIABLES" sheetId="1" r:id="rId1"/>
    <sheet name="FIXES" sheetId="2" r:id="rId2"/>
  </sheets>
  <definedNames>
    <definedName name="_xlnm.Print_Titles" localSheetId="0">VARIABLES!$1:$2</definedName>
    <definedName name="_xlnm.Print_Area" localSheetId="0">VARIABLES!$A$1:$K$114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5" i="1" l="1"/>
  <c r="P40" i="1"/>
  <c r="L14" i="2"/>
  <c r="L15" i="2"/>
  <c r="L16" i="2"/>
  <c r="L17" i="2"/>
  <c r="L18" i="2"/>
  <c r="P8" i="1"/>
  <c r="P76" i="1"/>
  <c r="P23" i="1"/>
  <c r="P22" i="1"/>
  <c r="L38" i="2"/>
  <c r="L39" i="2"/>
  <c r="L26" i="2"/>
  <c r="L27" i="2"/>
  <c r="L25" i="2"/>
  <c r="L23" i="2"/>
  <c r="P57" i="1"/>
  <c r="P48" i="1"/>
  <c r="P58" i="1"/>
  <c r="P15" i="1"/>
  <c r="P10" i="1"/>
  <c r="P11" i="1"/>
  <c r="P12" i="1"/>
  <c r="P13" i="1"/>
  <c r="P14" i="1"/>
  <c r="P16" i="1"/>
  <c r="P36" i="1"/>
  <c r="P37" i="1"/>
  <c r="P38" i="1"/>
  <c r="P39" i="1"/>
  <c r="P41" i="1"/>
  <c r="P42" i="1"/>
  <c r="P43" i="1"/>
  <c r="P44" i="1"/>
  <c r="L4" i="2"/>
  <c r="L5" i="2"/>
  <c r="L6" i="2"/>
  <c r="L7" i="2"/>
  <c r="L8" i="2"/>
  <c r="L9" i="2"/>
  <c r="L10" i="2"/>
  <c r="L11" i="2"/>
  <c r="L12" i="2"/>
  <c r="L13" i="2"/>
  <c r="L19" i="2"/>
  <c r="L20" i="2"/>
  <c r="L21" i="2"/>
  <c r="L22" i="2"/>
  <c r="L24" i="2"/>
  <c r="L28" i="2"/>
  <c r="L29" i="2"/>
  <c r="L30" i="2"/>
  <c r="L31" i="2"/>
  <c r="L32" i="2"/>
  <c r="L33" i="2"/>
  <c r="L34" i="2"/>
  <c r="L35" i="2"/>
  <c r="L36" i="2"/>
  <c r="L37" i="2"/>
  <c r="L40" i="2"/>
  <c r="L41" i="2"/>
  <c r="L42" i="2"/>
  <c r="L3" i="2"/>
  <c r="P20" i="1"/>
  <c r="P4" i="1"/>
  <c r="P5" i="1"/>
  <c r="P6" i="1"/>
  <c r="P7" i="1"/>
  <c r="P9" i="1"/>
  <c r="P17" i="1"/>
  <c r="P18" i="1"/>
  <c r="P19" i="1"/>
  <c r="P21" i="1"/>
  <c r="P24" i="1"/>
  <c r="P25" i="1"/>
  <c r="P26" i="1"/>
  <c r="P27" i="1"/>
  <c r="P28" i="1"/>
  <c r="P29" i="1"/>
  <c r="P30" i="1"/>
  <c r="P31" i="1"/>
  <c r="P33" i="1"/>
  <c r="P34" i="1"/>
  <c r="P35" i="1"/>
  <c r="P46" i="1"/>
  <c r="P47" i="1"/>
  <c r="P49" i="1"/>
  <c r="P50" i="1"/>
  <c r="P51" i="1"/>
  <c r="P52" i="1"/>
  <c r="P53" i="1"/>
  <c r="P54" i="1"/>
  <c r="P55" i="1"/>
  <c r="P56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7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3" i="1"/>
  <c r="M14" i="2" l="1"/>
  <c r="Q8" i="1"/>
  <c r="M17" i="2"/>
  <c r="M15" i="2"/>
  <c r="J15" i="2" s="1" a="1"/>
  <c r="J15" i="2" s="1"/>
  <c r="M18" i="2"/>
  <c r="J18" i="2" s="1" a="1"/>
  <c r="J18" i="2" s="1"/>
  <c r="M16" i="2"/>
  <c r="J16" i="2" s="1" a="1"/>
  <c r="J16" i="2" s="1"/>
  <c r="M38" i="2"/>
  <c r="Q22" i="1"/>
  <c r="Q23" i="1"/>
  <c r="Q76" i="1"/>
  <c r="M39" i="2"/>
  <c r="M25" i="2"/>
  <c r="M26" i="2"/>
  <c r="J26" i="2" s="1" a="1"/>
  <c r="J26" i="2" s="1"/>
  <c r="M27" i="2"/>
  <c r="J27" i="2" s="1" a="1"/>
  <c r="J27" i="2" s="1"/>
  <c r="Q57" i="1"/>
  <c r="M23" i="2"/>
  <c r="Q48" i="1"/>
  <c r="Q58" i="1"/>
  <c r="Q11" i="1"/>
  <c r="Q15" i="1"/>
  <c r="M22" i="2"/>
  <c r="M35" i="2"/>
  <c r="M11" i="2"/>
  <c r="Q14" i="1"/>
  <c r="Q13" i="1"/>
  <c r="Q10" i="1"/>
  <c r="Q12" i="1"/>
  <c r="Q16" i="1"/>
  <c r="Q25" i="1"/>
  <c r="Q36" i="1"/>
  <c r="Q37" i="1"/>
  <c r="Q38" i="1"/>
  <c r="Q39" i="1"/>
  <c r="Q41" i="1"/>
  <c r="Q42" i="1"/>
  <c r="Q43" i="1"/>
  <c r="Q44" i="1"/>
  <c r="Q113" i="1"/>
  <c r="M24" i="2"/>
  <c r="Q108" i="1"/>
  <c r="Q62" i="1"/>
  <c r="Q93" i="1"/>
  <c r="Q56" i="1"/>
  <c r="Q105" i="1"/>
  <c r="Q55" i="1"/>
  <c r="Q6" i="1"/>
  <c r="Q81" i="1"/>
  <c r="Q9" i="1"/>
  <c r="Q92" i="1"/>
  <c r="Q103" i="1"/>
  <c r="Q90" i="1"/>
  <c r="Q73" i="1"/>
  <c r="Q52" i="1"/>
  <c r="Q28" i="1"/>
  <c r="M10" i="2"/>
  <c r="Q95" i="1"/>
  <c r="Q106" i="1"/>
  <c r="Q79" i="1"/>
  <c r="Q34" i="1"/>
  <c r="Q74" i="1"/>
  <c r="Q29" i="1"/>
  <c r="Q114" i="1"/>
  <c r="N114" i="1" s="1" a="1"/>
  <c r="N114" i="1" s="1"/>
  <c r="Q101" i="1"/>
  <c r="Q89" i="1"/>
  <c r="Q70" i="1"/>
  <c r="Q47" i="1"/>
  <c r="Q98" i="1"/>
  <c r="Q18" i="1"/>
  <c r="Q100" i="1"/>
  <c r="Q87" i="1"/>
  <c r="Q68" i="1"/>
  <c r="Q46" i="1"/>
  <c r="Q19" i="1"/>
  <c r="Q111" i="1"/>
  <c r="Q85" i="1"/>
  <c r="Q66" i="1"/>
  <c r="Q20" i="1"/>
  <c r="Q21" i="1"/>
  <c r="Q30" i="1"/>
  <c r="Q49" i="1"/>
  <c r="Q59" i="1"/>
  <c r="Q67" i="1"/>
  <c r="Q77" i="1"/>
  <c r="Q86" i="1"/>
  <c r="Q94" i="1"/>
  <c r="Q102" i="1"/>
  <c r="Q110" i="1"/>
  <c r="Q4" i="1"/>
  <c r="Q31" i="1"/>
  <c r="Q50" i="1"/>
  <c r="Q60" i="1"/>
  <c r="Q5" i="1"/>
  <c r="Q24" i="1"/>
  <c r="Q33" i="1"/>
  <c r="Q51" i="1"/>
  <c r="Q61" i="1"/>
  <c r="Q69" i="1"/>
  <c r="Q80" i="1"/>
  <c r="Q88" i="1"/>
  <c r="Q96" i="1"/>
  <c r="Q104" i="1"/>
  <c r="Q112" i="1"/>
  <c r="Q7" i="1"/>
  <c r="Q26" i="1"/>
  <c r="Q35" i="1"/>
  <c r="Q53" i="1"/>
  <c r="Q63" i="1"/>
  <c r="Q71" i="1"/>
  <c r="Q82" i="1"/>
  <c r="Q17" i="1"/>
  <c r="Q27" i="1"/>
  <c r="Q54" i="1"/>
  <c r="Q64" i="1"/>
  <c r="Q72" i="1"/>
  <c r="Q83" i="1"/>
  <c r="Q91" i="1"/>
  <c r="Q99" i="1"/>
  <c r="Q107" i="1"/>
  <c r="Q3" i="1"/>
  <c r="N3" i="1" s="1" a="1"/>
  <c r="N3" i="1" s="1"/>
  <c r="Q109" i="1"/>
  <c r="Q97" i="1"/>
  <c r="Q84" i="1"/>
  <c r="Q65" i="1"/>
  <c r="M3" i="2"/>
  <c r="J3" i="2" s="1" a="1"/>
  <c r="J3" i="2" s="1"/>
  <c r="M34" i="2"/>
  <c r="M21" i="2"/>
  <c r="M9" i="2"/>
  <c r="M42" i="2"/>
  <c r="M41" i="2"/>
  <c r="M33" i="2"/>
  <c r="M20" i="2"/>
  <c r="M8" i="2"/>
  <c r="M40" i="2"/>
  <c r="M32" i="2"/>
  <c r="M19" i="2"/>
  <c r="M7" i="2"/>
  <c r="M31" i="2"/>
  <c r="M6" i="2"/>
  <c r="J6" i="2" s="1" a="1"/>
  <c r="J6" i="2" s="1"/>
  <c r="M37" i="2"/>
  <c r="M30" i="2"/>
  <c r="M13" i="2"/>
  <c r="M5" i="2"/>
  <c r="M29" i="2"/>
  <c r="M12" i="2"/>
  <c r="M4" i="2"/>
  <c r="M36" i="2"/>
  <c r="M28" i="2"/>
  <c r="N14" i="1" l="1" a="1"/>
  <c r="N14" i="1" s="1"/>
  <c r="N12" i="1" a="1"/>
  <c r="N12" i="1" s="1"/>
  <c r="N13" i="1" a="1"/>
  <c r="N13" i="1" s="1"/>
  <c r="N36" i="1" a="1"/>
  <c r="N36" i="1" s="1"/>
  <c r="J14" i="2" a="1"/>
  <c r="J14" i="2" s="1"/>
  <c r="N64" i="1" a="1"/>
  <c r="N64" i="1" s="1"/>
  <c r="N8" i="1" a="1"/>
  <c r="N8" i="1" s="1"/>
  <c r="N74" i="1" a="1"/>
  <c r="N74" i="1" s="1"/>
  <c r="J17" i="2" a="1"/>
  <c r="J17" i="2" s="1"/>
  <c r="J38" i="2" a="1"/>
  <c r="J38" i="2" s="1"/>
  <c r="J39" i="2" a="1"/>
  <c r="J39" i="2" s="1"/>
  <c r="N72" i="1" a="1"/>
  <c r="N72" i="1" s="1"/>
  <c r="N83" i="1" a="1"/>
  <c r="N83" i="1" s="1"/>
  <c r="N54" i="1" a="1"/>
  <c r="N54" i="1" s="1"/>
  <c r="N32" i="1" a="1"/>
  <c r="N32" i="1" s="1"/>
  <c r="N23" i="1" a="1"/>
  <c r="N23" i="1" s="1"/>
  <c r="N76" i="1" a="1"/>
  <c r="N76" i="1" s="1"/>
  <c r="N22" i="1" a="1"/>
  <c r="N22" i="1" s="1"/>
  <c r="N107" i="1" a="1"/>
  <c r="N107" i="1" s="1"/>
  <c r="N27" i="1" a="1"/>
  <c r="N27" i="1" s="1"/>
  <c r="N42" i="1" a="1"/>
  <c r="N42" i="1" s="1"/>
  <c r="J12" i="2" a="1"/>
  <c r="J12" i="2" s="1"/>
  <c r="J25" i="2" a="1"/>
  <c r="J25" i="2" s="1"/>
  <c r="J29" i="2" a="1"/>
  <c r="J29" i="2" s="1"/>
  <c r="J23" i="2" a="1"/>
  <c r="J23" i="2" s="1"/>
  <c r="N39" i="1" a="1"/>
  <c r="N39" i="1" s="1"/>
  <c r="N104" i="1" a="1"/>
  <c r="N104" i="1" s="1"/>
  <c r="N33" i="1" a="1"/>
  <c r="N33" i="1" s="1"/>
  <c r="N49" i="1" a="1"/>
  <c r="N49" i="1" s="1"/>
  <c r="N37" i="1" a="1"/>
  <c r="N37" i="1" s="1"/>
  <c r="N86" i="1" a="1"/>
  <c r="N86" i="1" s="1"/>
  <c r="N43" i="1" a="1"/>
  <c r="N43" i="1" s="1"/>
  <c r="N16" i="1" a="1"/>
  <c r="N16" i="1" s="1"/>
  <c r="N57" i="1" a="1"/>
  <c r="N57" i="1" s="1"/>
  <c r="J37" i="2" a="1"/>
  <c r="J37" i="2" s="1"/>
  <c r="J33" i="2" a="1"/>
  <c r="J33" i="2" s="1"/>
  <c r="J28" i="2" a="1"/>
  <c r="J28" i="2" s="1"/>
  <c r="J36" i="2" a="1"/>
  <c r="J36" i="2" s="1"/>
  <c r="J41" i="2" a="1"/>
  <c r="J41" i="2" s="1"/>
  <c r="N59" i="1" a="1"/>
  <c r="N59" i="1" s="1"/>
  <c r="N48" i="1" a="1"/>
  <c r="N48" i="1" s="1"/>
  <c r="N80" i="1" a="1"/>
  <c r="N80" i="1" s="1"/>
  <c r="N91" i="1" a="1"/>
  <c r="N91" i="1" s="1"/>
  <c r="N112" i="1" a="1"/>
  <c r="N112" i="1" s="1"/>
  <c r="N58" i="1" a="1"/>
  <c r="N58" i="1" s="1"/>
  <c r="N60" i="1" a="1"/>
  <c r="N60" i="1" s="1"/>
  <c r="N63" i="1" a="1"/>
  <c r="N63" i="1" s="1"/>
  <c r="N109" i="1" a="1"/>
  <c r="N109" i="1" s="1"/>
  <c r="N82" i="1" a="1"/>
  <c r="N82" i="1" s="1"/>
  <c r="N53" i="1" a="1"/>
  <c r="N53" i="1" s="1"/>
  <c r="N35" i="1" a="1"/>
  <c r="N35" i="1" s="1"/>
  <c r="N69" i="1" a="1"/>
  <c r="N69" i="1" s="1"/>
  <c r="N31" i="1" a="1"/>
  <c r="N31" i="1" s="1"/>
  <c r="N26" i="1" a="1"/>
  <c r="N26" i="1" s="1"/>
  <c r="N97" i="1" a="1"/>
  <c r="N97" i="1" s="1"/>
  <c r="N88" i="1" a="1"/>
  <c r="N88" i="1" s="1"/>
  <c r="N99" i="1" a="1"/>
  <c r="N99" i="1" s="1"/>
  <c r="N7" i="1" a="1"/>
  <c r="N7" i="1" s="1"/>
  <c r="N51" i="1" a="1"/>
  <c r="N51" i="1" s="1"/>
  <c r="N45" i="1" a="1"/>
  <c r="N45" i="1" s="1"/>
  <c r="N38" i="1" a="1"/>
  <c r="N38" i="1" s="1"/>
  <c r="J31" i="2" a="1"/>
  <c r="J31" i="2" s="1"/>
  <c r="J8" i="2" a="1"/>
  <c r="J8" i="2" s="1"/>
  <c r="J4" i="2" a="1"/>
  <c r="J4" i="2" s="1"/>
  <c r="N50" i="1" a="1"/>
  <c r="N50" i="1" s="1"/>
  <c r="N77" i="1" a="1"/>
  <c r="N77" i="1" s="1"/>
  <c r="N67" i="1" a="1"/>
  <c r="N67" i="1" s="1"/>
  <c r="N41" i="1" a="1"/>
  <c r="N41" i="1" s="1"/>
  <c r="N10" i="1" a="1"/>
  <c r="N10" i="1" s="1"/>
  <c r="N19" i="1" a="1"/>
  <c r="N19" i="1" s="1"/>
  <c r="N106" i="1" a="1"/>
  <c r="N106" i="1" s="1"/>
  <c r="N17" i="1" a="1"/>
  <c r="N17" i="1" s="1"/>
  <c r="N102" i="1" a="1"/>
  <c r="N102" i="1" s="1"/>
  <c r="N15" i="1" a="1"/>
  <c r="N15" i="1" s="1"/>
  <c r="N61" i="1" a="1"/>
  <c r="N61" i="1" s="1"/>
  <c r="N65" i="1" a="1"/>
  <c r="N65" i="1" s="1"/>
  <c r="N84" i="1" a="1"/>
  <c r="N84" i="1" s="1"/>
  <c r="N71" i="1" a="1"/>
  <c r="N71" i="1" s="1"/>
  <c r="N96" i="1" a="1"/>
  <c r="N96" i="1" s="1"/>
  <c r="N94" i="1" a="1"/>
  <c r="N94" i="1" s="1"/>
  <c r="N44" i="1" a="1"/>
  <c r="N44" i="1" s="1"/>
  <c r="N11" i="1" a="1"/>
  <c r="N11" i="1" s="1"/>
  <c r="N9" i="1" a="1"/>
  <c r="N9" i="1" s="1"/>
  <c r="N110" i="1" a="1"/>
  <c r="N110" i="1" s="1"/>
  <c r="N66" i="1" a="1"/>
  <c r="N66" i="1" s="1"/>
  <c r="N85" i="1" a="1"/>
  <c r="N85" i="1" s="1"/>
  <c r="N111" i="1" a="1"/>
  <c r="N111" i="1" s="1"/>
  <c r="N68" i="1" a="1"/>
  <c r="N68" i="1" s="1"/>
  <c r="N87" i="1" a="1"/>
  <c r="N87" i="1" s="1"/>
  <c r="N100" i="1" a="1"/>
  <c r="N100" i="1" s="1"/>
  <c r="N98" i="1" a="1"/>
  <c r="N98" i="1" s="1"/>
  <c r="N47" i="1" a="1"/>
  <c r="N47" i="1" s="1"/>
  <c r="N70" i="1" a="1"/>
  <c r="N70" i="1" s="1"/>
  <c r="N89" i="1" a="1"/>
  <c r="N89" i="1" s="1"/>
  <c r="N101" i="1" a="1"/>
  <c r="N101" i="1" s="1"/>
  <c r="N79" i="1" a="1"/>
  <c r="N79" i="1" s="1"/>
  <c r="N95" i="1" a="1"/>
  <c r="N95" i="1" s="1"/>
  <c r="N52" i="1" a="1"/>
  <c r="N52" i="1" s="1"/>
  <c r="N73" i="1" a="1"/>
  <c r="N73" i="1" s="1"/>
  <c r="N90" i="1" a="1"/>
  <c r="N90" i="1" s="1"/>
  <c r="N103" i="1" a="1"/>
  <c r="N103" i="1" s="1"/>
  <c r="N92" i="1" a="1"/>
  <c r="N92" i="1" s="1"/>
  <c r="N81" i="1" a="1"/>
  <c r="N81" i="1" s="1"/>
  <c r="N55" i="1" a="1"/>
  <c r="N55" i="1" s="1"/>
  <c r="N105" i="1" a="1"/>
  <c r="N105" i="1" s="1"/>
  <c r="N56" i="1" a="1"/>
  <c r="N56" i="1" s="1"/>
  <c r="N93" i="1" a="1"/>
  <c r="N93" i="1" s="1"/>
  <c r="N62" i="1" a="1"/>
  <c r="N62" i="1" s="1"/>
  <c r="N108" i="1" a="1"/>
  <c r="N108" i="1" s="1"/>
  <c r="N113" i="1" a="1"/>
  <c r="N113" i="1" s="1"/>
  <c r="N4" i="1" a="1"/>
  <c r="N4" i="1" s="1"/>
  <c r="J20" i="2" a="1"/>
  <c r="J20" i="2" s="1"/>
  <c r="N20" i="1" a="1"/>
  <c r="N20" i="1" s="1"/>
  <c r="N29" i="1" a="1"/>
  <c r="N29" i="1" s="1"/>
  <c r="J10" i="2" a="1"/>
  <c r="J10" i="2" s="1"/>
  <c r="N18" i="1" a="1"/>
  <c r="N18" i="1" s="1"/>
  <c r="N28" i="1" a="1"/>
  <c r="N28" i="1" s="1"/>
  <c r="J30" i="2" a="1"/>
  <c r="J30" i="2" s="1"/>
  <c r="J7" i="2" a="1"/>
  <c r="J7" i="2" s="1"/>
  <c r="J19" i="2" a="1"/>
  <c r="J19" i="2" s="1"/>
  <c r="J34" i="2" a="1"/>
  <c r="J34" i="2" s="1"/>
  <c r="N24" i="1" a="1"/>
  <c r="N24" i="1" s="1"/>
  <c r="N34" i="1" a="1"/>
  <c r="N34" i="1" s="1"/>
  <c r="N6" i="1" a="1"/>
  <c r="N6" i="1" s="1"/>
  <c r="J24" i="2" a="1"/>
  <c r="J24" i="2" s="1"/>
  <c r="J21" i="2" a="1"/>
  <c r="J21" i="2" s="1"/>
  <c r="J22" i="2" a="1"/>
  <c r="J22" i="2" s="1"/>
  <c r="J35" i="2" a="1"/>
  <c r="J35" i="2" s="1"/>
  <c r="N5" i="1" a="1"/>
  <c r="N5" i="1" s="1"/>
  <c r="J42" i="2" a="1"/>
  <c r="J42" i="2" s="1"/>
  <c r="N30" i="1" a="1"/>
  <c r="N30" i="1" s="1"/>
  <c r="J11" i="2" a="1"/>
  <c r="J11" i="2" s="1"/>
  <c r="N25" i="1" a="1"/>
  <c r="N25" i="1" s="1"/>
  <c r="J5" i="2" a="1"/>
  <c r="J5" i="2" s="1"/>
  <c r="J32" i="2" a="1"/>
  <c r="J32" i="2" s="1"/>
  <c r="J13" i="2" a="1"/>
  <c r="J13" i="2" s="1"/>
  <c r="J40" i="2" a="1"/>
  <c r="J40" i="2" s="1"/>
  <c r="J9" i="2" a="1"/>
  <c r="J9" i="2" s="1"/>
  <c r="N21" i="1" a="1"/>
  <c r="N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<sst xmlns="http://schemas.openxmlformats.org/spreadsheetml/2006/main" count="1270" uniqueCount="388">
  <si>
    <t>STANDARDS REGLAGES GB (VARIABLES)</t>
  </si>
  <si>
    <t>Date: 02/02/2024</t>
  </si>
  <si>
    <t>0 = Pas de numéro
1 = Numéro</t>
  </si>
  <si>
    <t>Calcul du numéro de ligne</t>
  </si>
  <si>
    <t>MACHINE</t>
  </si>
  <si>
    <t>REP</t>
  </si>
  <si>
    <t>Type</t>
  </si>
  <si>
    <t>DESIGNATION</t>
  </si>
  <si>
    <t>PHOTO</t>
  </si>
  <si>
    <t>SOUS-REP</t>
  </si>
  <si>
    <t>16,5 GR</t>
  </si>
  <si>
    <t>20,5 GR</t>
  </si>
  <si>
    <t>27 GR</t>
  </si>
  <si>
    <t>29 GR</t>
  </si>
  <si>
    <t>CARREFOUR 20,5 GR</t>
  </si>
  <si>
    <t>CONFORMITE</t>
  </si>
  <si>
    <t>DEMELEUR</t>
  </si>
  <si>
    <t>-</t>
  </si>
  <si>
    <t>RÉGLAGE GABARIT</t>
  </si>
  <si>
    <t>C</t>
  </si>
  <si>
    <t>NC</t>
  </si>
  <si>
    <r>
      <t xml:space="preserve">VERNIER 1 </t>
    </r>
    <r>
      <rPr>
        <b/>
        <i/>
        <sz val="12"/>
        <color rgb="FF000000"/>
        <rFont val="Calibri"/>
        <family val="2"/>
        <scheme val="minor"/>
      </rPr>
      <t>(Tolérance +/- 0010)</t>
    </r>
  </si>
  <si>
    <r>
      <t>000</t>
    </r>
    <r>
      <rPr>
        <sz val="16"/>
        <color rgb="FFFF0000"/>
        <rFont val="Calibri"/>
        <family val="2"/>
        <scheme val="minor"/>
      </rPr>
      <t>1</t>
    </r>
  </si>
  <si>
    <r>
      <t>000</t>
    </r>
    <r>
      <rPr>
        <sz val="14"/>
        <color rgb="FFFF0000"/>
        <rFont val="Calibri"/>
        <family val="2"/>
        <scheme val="minor"/>
      </rPr>
      <t>1</t>
    </r>
  </si>
  <si>
    <r>
      <rPr>
        <sz val="14"/>
        <color rgb="FF000000"/>
        <rFont val="Calibri"/>
        <family val="2"/>
      </rPr>
      <t>000</t>
    </r>
    <r>
      <rPr>
        <sz val="14"/>
        <color rgb="FFFF0000"/>
        <rFont val="Calibri"/>
        <family val="2"/>
      </rPr>
      <t>1</t>
    </r>
  </si>
  <si>
    <r>
      <t xml:space="preserve">VERNIER 2 </t>
    </r>
    <r>
      <rPr>
        <b/>
        <i/>
        <sz val="12"/>
        <color rgb="FF000000"/>
        <rFont val="Calibri"/>
        <family val="2"/>
        <scheme val="minor"/>
      </rPr>
      <t>(Tolérance +/- 0010)</t>
    </r>
  </si>
  <si>
    <r>
      <t>009</t>
    </r>
    <r>
      <rPr>
        <sz val="16"/>
        <color rgb="FFFF0000"/>
        <rFont val="Calibri"/>
        <family val="2"/>
        <scheme val="minor"/>
      </rPr>
      <t>6</t>
    </r>
  </si>
  <si>
    <r>
      <t>012</t>
    </r>
    <r>
      <rPr>
        <sz val="14"/>
        <color rgb="FFFF0000"/>
        <rFont val="Calibri"/>
        <family val="2"/>
        <scheme val="minor"/>
      </rPr>
      <t>3</t>
    </r>
  </si>
  <si>
    <r>
      <rPr>
        <sz val="14"/>
        <color rgb="FF000000"/>
        <rFont val="Calibri"/>
        <family val="2"/>
      </rPr>
      <t>010</t>
    </r>
    <r>
      <rPr>
        <sz val="14"/>
        <color rgb="FFFF0000"/>
        <rFont val="Calibri"/>
        <family val="2"/>
      </rPr>
      <t>0</t>
    </r>
  </si>
  <si>
    <r>
      <rPr>
        <sz val="14"/>
        <color rgb="FF000000"/>
        <rFont val="Calibri"/>
        <family val="2"/>
      </rPr>
      <t>012</t>
    </r>
    <r>
      <rPr>
        <sz val="14"/>
        <color rgb="FFFF0000"/>
        <rFont val="Calibri"/>
        <family val="2"/>
      </rPr>
      <t>3</t>
    </r>
  </si>
  <si>
    <r>
      <t xml:space="preserve">VERNIER 3 </t>
    </r>
    <r>
      <rPr>
        <b/>
        <i/>
        <sz val="12"/>
        <color rgb="FF000000"/>
        <rFont val="Calibri"/>
        <family val="2"/>
        <scheme val="minor"/>
      </rPr>
      <t>(Tolérance +/- 0010)</t>
    </r>
  </si>
  <si>
    <r>
      <t>000</t>
    </r>
    <r>
      <rPr>
        <sz val="16"/>
        <color rgb="FFFF0000"/>
        <rFont val="Calibri"/>
        <family val="2"/>
        <scheme val="minor"/>
      </rPr>
      <t>7</t>
    </r>
  </si>
  <si>
    <r>
      <t>000</t>
    </r>
    <r>
      <rPr>
        <sz val="14"/>
        <color rgb="FFFF0000"/>
        <rFont val="Calibri"/>
        <family val="2"/>
        <scheme val="minor"/>
      </rPr>
      <t>5</t>
    </r>
  </si>
  <si>
    <r>
      <rPr>
        <sz val="14"/>
        <color rgb="FF000000"/>
        <rFont val="Calibri"/>
        <family val="2"/>
      </rPr>
      <t>000</t>
    </r>
    <r>
      <rPr>
        <sz val="14"/>
        <color rgb="FFFF0000"/>
        <rFont val="Calibri"/>
        <family val="2"/>
      </rPr>
      <t>5</t>
    </r>
  </si>
  <si>
    <t>FORMAT</t>
  </si>
  <si>
    <t>0,5L
(Bol 2)</t>
  </si>
  <si>
    <t>CARRE
(Bol 1)</t>
  </si>
  <si>
    <t>SQUEEZE
(Bol 1)</t>
  </si>
  <si>
    <t>ASTRA
(Bol 2)</t>
  </si>
  <si>
    <t>CARREFOUR
(Bol 2)</t>
  </si>
  <si>
    <t>BOL A BOUCHONS</t>
  </si>
  <si>
    <t>BOL A BOUCHON - CALES INTERIEUR BOL (x5)</t>
  </si>
  <si>
    <t xml:space="preserve">C </t>
  </si>
  <si>
    <t>BOL A BOUCHON - POSITION CAPTEUR DE FERMETURE</t>
  </si>
  <si>
    <t>BOL A BOUCHON - POIGNET DE FERMETURE</t>
  </si>
  <si>
    <t>BOL A BOUCHON - PLAQUE DESCENTE BOL</t>
  </si>
  <si>
    <t>BOL A BOUCHON - PLAQUE COUDE</t>
  </si>
  <si>
    <t>BOL A BOUCHON - SERRAGE ENTRETOISE</t>
  </si>
  <si>
    <t>0,5L</t>
  </si>
  <si>
    <t>CARRE</t>
  </si>
  <si>
    <t>SQUEEZE</t>
  </si>
  <si>
    <t>ASTRA</t>
  </si>
  <si>
    <t>CARREFOUR</t>
  </si>
  <si>
    <t>CONVOYEURS BOUTEILLES</t>
  </si>
  <si>
    <t xml:space="preserve">ECARTEMENT </t>
  </si>
  <si>
    <t>RÉGLAGE HAUTEUR CELLULE DETECTION BOUTEILLE</t>
  </si>
  <si>
    <t>13,2 cm</t>
  </si>
  <si>
    <t>11,2 cm</t>
  </si>
  <si>
    <t xml:space="preserve"> 12 cm</t>
  </si>
  <si>
    <t>9,4 cm</t>
  </si>
  <si>
    <t>8,6 cm</t>
  </si>
  <si>
    <t>X</t>
  </si>
  <si>
    <t>ECARTEMENT ASCENSEUR</t>
  </si>
  <si>
    <r>
      <t>0022</t>
    </r>
    <r>
      <rPr>
        <sz val="14"/>
        <color rgb="FFFF0000"/>
        <rFont val="Calibri"/>
        <family val="2"/>
        <scheme val="minor"/>
      </rPr>
      <t>0</t>
    </r>
  </si>
  <si>
    <r>
      <t>0029</t>
    </r>
    <r>
      <rPr>
        <sz val="14"/>
        <color rgb="FFFF0000"/>
        <rFont val="Calibri"/>
        <family val="2"/>
        <scheme val="minor"/>
      </rPr>
      <t>0</t>
    </r>
  </si>
  <si>
    <r>
      <rPr>
        <sz val="14"/>
        <color rgb="FF000000"/>
        <rFont val="Calibri"/>
        <family val="2"/>
      </rPr>
      <t>0019</t>
    </r>
    <r>
      <rPr>
        <sz val="14"/>
        <color rgb="FFFF0000"/>
        <rFont val="Calibri"/>
        <family val="2"/>
      </rPr>
      <t>7</t>
    </r>
  </si>
  <si>
    <t>ECARTEMENT DESCENSEUR</t>
  </si>
  <si>
    <r>
      <t>9980</t>
    </r>
    <r>
      <rPr>
        <sz val="14"/>
        <color rgb="FFFF0000"/>
        <rFont val="Calibri"/>
        <family val="2"/>
        <scheme val="minor"/>
      </rPr>
      <t>0</t>
    </r>
  </si>
  <si>
    <r>
      <t>9970</t>
    </r>
    <r>
      <rPr>
        <sz val="14"/>
        <color rgb="FFFF0000"/>
        <rFont val="Calibri"/>
        <family val="2"/>
        <scheme val="minor"/>
      </rPr>
      <t>0</t>
    </r>
  </si>
  <si>
    <r>
      <rPr>
        <sz val="14"/>
        <color rgb="FF000000"/>
        <rFont val="Calibri"/>
        <family val="2"/>
      </rPr>
      <t>9980</t>
    </r>
    <r>
      <rPr>
        <sz val="14"/>
        <color rgb="FFFF0000"/>
        <rFont val="Calibri"/>
        <family val="2"/>
      </rPr>
      <t>0</t>
    </r>
  </si>
  <si>
    <r>
      <t>9973</t>
    </r>
    <r>
      <rPr>
        <sz val="14"/>
        <color rgb="FFFF0000"/>
        <rFont val="Calibri"/>
        <family val="2"/>
        <scheme val="minor"/>
      </rPr>
      <t>8</t>
    </r>
  </si>
  <si>
    <t>REMPLACEMENT COURBES</t>
  </si>
  <si>
    <t>P/S</t>
  </si>
  <si>
    <t>ORIENTEUR</t>
  </si>
  <si>
    <t>7,3/17 CM</t>
  </si>
  <si>
    <t>7,5/16,9 CM</t>
  </si>
  <si>
    <t>REGLAGE PALPEUR</t>
  </si>
  <si>
    <t>Réglage à l'aide de la bouteille</t>
  </si>
  <si>
    <t>ETIQUETEUSE</t>
  </si>
  <si>
    <t>VALIDER LA HAUTEUR DU CARROUSSEL AU PUPITRE</t>
  </si>
  <si>
    <t>REGLAGE BUTEE VIS D'ENTREE N°1</t>
  </si>
  <si>
    <t>4</t>
  </si>
  <si>
    <t>REGLAGE BUTEE VIS D'ENTREE N°2</t>
  </si>
  <si>
    <t>PRESSION AIR FORMAT/VERIN</t>
  </si>
  <si>
    <t>2 BARS</t>
  </si>
  <si>
    <t>1 BARS</t>
  </si>
  <si>
    <t>2,5 BARS</t>
  </si>
  <si>
    <t>Y</t>
  </si>
  <si>
    <t>LASER VIDÉOJET  HAUTEUR</t>
  </si>
  <si>
    <r>
      <rPr>
        <sz val="14"/>
        <color rgb="FF000000"/>
        <rFont val="Calibri"/>
        <family val="2"/>
      </rPr>
      <t>255</t>
    </r>
    <r>
      <rPr>
        <sz val="14"/>
        <color rgb="FFFF0000"/>
        <rFont val="Calibri"/>
        <family val="2"/>
      </rPr>
      <t>0</t>
    </r>
  </si>
  <si>
    <r>
      <t>270</t>
    </r>
    <r>
      <rPr>
        <sz val="14"/>
        <color rgb="FFFF0000"/>
        <rFont val="Calibri"/>
        <family val="2"/>
        <scheme val="minor"/>
      </rPr>
      <t>0</t>
    </r>
  </si>
  <si>
    <r>
      <rPr>
        <sz val="14"/>
        <color rgb="FF000000"/>
        <rFont val="Calibri"/>
        <family val="2"/>
      </rPr>
      <t>259</t>
    </r>
    <r>
      <rPr>
        <sz val="14"/>
        <color rgb="FFFF0000"/>
        <rFont val="Calibri"/>
        <family val="2"/>
      </rPr>
      <t>4</t>
    </r>
  </si>
  <si>
    <r>
      <t>100</t>
    </r>
    <r>
      <rPr>
        <sz val="14"/>
        <color rgb="FFFF0000"/>
        <rFont val="Calibri"/>
        <family val="2"/>
      </rPr>
      <t>0</t>
    </r>
  </si>
  <si>
    <t>LASER VIDÉOJET AVANCEMENT</t>
  </si>
  <si>
    <r>
      <rPr>
        <sz val="14"/>
        <color rgb="FF000000"/>
        <rFont val="Calibri"/>
        <family val="2"/>
      </rPr>
      <t>0027</t>
    </r>
    <r>
      <rPr>
        <sz val="14"/>
        <color rgb="FFFF0000"/>
        <rFont val="Calibri"/>
        <family val="2"/>
      </rPr>
      <t>8</t>
    </r>
  </si>
  <si>
    <r>
      <t>0031</t>
    </r>
    <r>
      <rPr>
        <sz val="14"/>
        <color rgb="FFFF0000"/>
        <rFont val="Calibri"/>
        <family val="2"/>
        <scheme val="minor"/>
      </rPr>
      <t>0</t>
    </r>
  </si>
  <si>
    <r>
      <rPr>
        <sz val="14"/>
        <color rgb="FF000000"/>
        <rFont val="Calibri"/>
        <family val="2"/>
      </rPr>
      <t>0029</t>
    </r>
    <r>
      <rPr>
        <sz val="14"/>
        <color rgb="FFFF0000"/>
        <rFont val="Calibri"/>
        <family val="2"/>
      </rPr>
      <t>2</t>
    </r>
  </si>
  <si>
    <r>
      <t>0035</t>
    </r>
    <r>
      <rPr>
        <sz val="14"/>
        <color rgb="FFFF0000"/>
        <rFont val="Calibri"/>
        <family val="2"/>
        <scheme val="minor"/>
      </rPr>
      <t>0</t>
    </r>
  </si>
  <si>
    <t>MODULE  RF (FTC JONCTION)</t>
  </si>
  <si>
    <r>
      <t>98</t>
    </r>
    <r>
      <rPr>
        <sz val="14"/>
        <color rgb="FFFF0000"/>
        <rFont val="Calibri"/>
        <family val="2"/>
        <scheme val="minor"/>
      </rPr>
      <t>4</t>
    </r>
  </si>
  <si>
    <r>
      <t>00</t>
    </r>
    <r>
      <rPr>
        <sz val="14"/>
        <color rgb="FFFF0000"/>
        <rFont val="Calibri"/>
        <family val="2"/>
        <scheme val="minor"/>
      </rPr>
      <t>9</t>
    </r>
  </si>
  <si>
    <t>_</t>
  </si>
  <si>
    <t>MODULE  RF (FTC COUPE)</t>
  </si>
  <si>
    <r>
      <t>38</t>
    </r>
    <r>
      <rPr>
        <sz val="14"/>
        <color rgb="FFFF0000"/>
        <rFont val="Calibri"/>
        <family val="2"/>
        <scheme val="minor"/>
      </rPr>
      <t>0</t>
    </r>
  </si>
  <si>
    <r>
      <t>41</t>
    </r>
    <r>
      <rPr>
        <sz val="14"/>
        <color rgb="FFFF0000"/>
        <rFont val="Calibri"/>
        <family val="2"/>
        <scheme val="minor"/>
      </rPr>
      <t>4</t>
    </r>
  </si>
  <si>
    <t>MODULE  RF (FTC TRANSFERT)</t>
  </si>
  <si>
    <r>
      <t>24</t>
    </r>
    <r>
      <rPr>
        <sz val="14"/>
        <color rgb="FFFF0000"/>
        <rFont val="Calibri"/>
        <family val="2"/>
        <scheme val="minor"/>
      </rPr>
      <t>3</t>
    </r>
  </si>
  <si>
    <r>
      <t>45</t>
    </r>
    <r>
      <rPr>
        <sz val="14"/>
        <color rgb="FFFF0000"/>
        <rFont val="Calibri"/>
        <family val="2"/>
        <scheme val="minor"/>
      </rPr>
      <t>0</t>
    </r>
  </si>
  <si>
    <t>MODULE  RF (HAUTEUR ETIQUETAGE)</t>
  </si>
  <si>
    <t>7 AUTO IHM</t>
  </si>
  <si>
    <t>33 AUTO IHM</t>
  </si>
  <si>
    <t>MODULE  RF (AVANCEMENT GROUPE ETIQUETAGE)</t>
  </si>
  <si>
    <r>
      <t>0026</t>
    </r>
    <r>
      <rPr>
        <sz val="14"/>
        <color rgb="FFFF0000"/>
        <rFont val="Calibri"/>
        <family val="2"/>
        <scheme val="minor"/>
      </rPr>
      <t>3</t>
    </r>
  </si>
  <si>
    <r>
      <t>0030</t>
    </r>
    <r>
      <rPr>
        <sz val="14"/>
        <color rgb="FFFF0000"/>
        <rFont val="Calibri"/>
        <family val="2"/>
        <scheme val="minor"/>
      </rPr>
      <t>8</t>
    </r>
  </si>
  <si>
    <r>
      <rPr>
        <sz val="12"/>
        <color rgb="FF000000"/>
        <rFont val="Calibri"/>
        <family val="2"/>
      </rPr>
      <t xml:space="preserve">MODULE ADHESIF N° 3  </t>
    </r>
    <r>
      <rPr>
        <sz val="12"/>
        <color rgb="FFFF0000"/>
        <rFont val="Calibri"/>
        <family val="2"/>
      </rPr>
      <t>(à régler avant X et Y lors d'un changement de format)</t>
    </r>
  </si>
  <si>
    <t>Z</t>
  </si>
  <si>
    <r>
      <rPr>
        <sz val="14"/>
        <color rgb="FF000000"/>
        <rFont val="Calibri"/>
        <family val="2"/>
      </rPr>
      <t>0021</t>
    </r>
    <r>
      <rPr>
        <sz val="14"/>
        <color rgb="FFFF0000"/>
        <rFont val="Calibri"/>
        <family val="2"/>
      </rPr>
      <t>1</t>
    </r>
  </si>
  <si>
    <r>
      <rPr>
        <sz val="14"/>
        <color rgb="FF000000"/>
        <rFont val="Calibri"/>
        <family val="2"/>
      </rPr>
      <t>0021</t>
    </r>
    <r>
      <rPr>
        <sz val="14"/>
        <color rgb="FFFF0000"/>
        <rFont val="Calibri"/>
        <family val="2"/>
      </rPr>
      <t>0</t>
    </r>
  </si>
  <si>
    <t>MODULE ADHESIF N° 3</t>
  </si>
  <si>
    <t>32 cm au réglet</t>
  </si>
  <si>
    <t>31,3 cm au réglet</t>
  </si>
  <si>
    <r>
      <t xml:space="preserve">MODULE ADHESIF N° 3 </t>
    </r>
    <r>
      <rPr>
        <b/>
        <i/>
        <sz val="12"/>
        <color rgb="FF000000"/>
        <rFont val="Calibri"/>
        <family val="2"/>
        <scheme val="minor"/>
      </rPr>
      <t>(Tolérance à ± 00030)</t>
    </r>
  </si>
  <si>
    <r>
      <t>9998</t>
    </r>
    <r>
      <rPr>
        <sz val="14"/>
        <color rgb="FFFF0000"/>
        <rFont val="Calibri"/>
        <family val="2"/>
      </rPr>
      <t>7</t>
    </r>
  </si>
  <si>
    <r>
      <t>9994</t>
    </r>
    <r>
      <rPr>
        <sz val="14"/>
        <color rgb="FFFF0000"/>
        <rFont val="Calibri"/>
        <family val="2"/>
      </rPr>
      <t>5</t>
    </r>
  </si>
  <si>
    <t>MODULE  ADHESIF N° 3</t>
  </si>
  <si>
    <t>FTC STOP</t>
  </si>
  <si>
    <t>8,5 cm</t>
  </si>
  <si>
    <t>G</t>
  </si>
  <si>
    <t>Butée</t>
  </si>
  <si>
    <r>
      <rPr>
        <sz val="12"/>
        <color rgb="FF000000"/>
        <rFont val="Calibri"/>
        <family val="2"/>
      </rPr>
      <t xml:space="preserve">MODULE ADHESIF N° 4 </t>
    </r>
    <r>
      <rPr>
        <sz val="12"/>
        <color rgb="FFFF0000"/>
        <rFont val="Calibri"/>
        <family val="2"/>
      </rPr>
      <t>(à régler avant X et Y lors d'un changement de format)</t>
    </r>
  </si>
  <si>
    <r>
      <t>0019</t>
    </r>
    <r>
      <rPr>
        <sz val="14"/>
        <color rgb="FFFF0000"/>
        <rFont val="Calibri"/>
        <family val="2"/>
      </rPr>
      <t>0</t>
    </r>
  </si>
  <si>
    <r>
      <t>0022</t>
    </r>
    <r>
      <rPr>
        <sz val="14"/>
        <color rgb="FFFF0000"/>
        <rFont val="Calibri"/>
        <family val="2"/>
      </rPr>
      <t>2</t>
    </r>
  </si>
  <si>
    <r>
      <t>0022</t>
    </r>
    <r>
      <rPr>
        <sz val="14"/>
        <color rgb="FFFF0000"/>
        <rFont val="Calibri"/>
        <family val="2"/>
      </rPr>
      <t>5</t>
    </r>
  </si>
  <si>
    <t>MODULE ADHESIF N° 4</t>
  </si>
  <si>
    <t>32,5 cm</t>
  </si>
  <si>
    <t>32 cm</t>
  </si>
  <si>
    <r>
      <t xml:space="preserve">MODULE ADHESIF N° 4 </t>
    </r>
    <r>
      <rPr>
        <b/>
        <i/>
        <sz val="12"/>
        <color rgb="FF000000"/>
        <rFont val="Calibri"/>
        <family val="2"/>
        <scheme val="minor"/>
      </rPr>
      <t>(Tolérance à ± 00030)</t>
    </r>
  </si>
  <si>
    <r>
      <t>0031</t>
    </r>
    <r>
      <rPr>
        <sz val="14"/>
        <color rgb="FFFF0000"/>
        <rFont val="Calibri"/>
        <family val="2"/>
      </rPr>
      <t>4</t>
    </r>
  </si>
  <si>
    <r>
      <t>0001</t>
    </r>
    <r>
      <rPr>
        <sz val="14"/>
        <color rgb="FFFF0000"/>
        <rFont val="Calibri"/>
        <family val="2"/>
      </rPr>
      <t>1</t>
    </r>
  </si>
  <si>
    <r>
      <t>0001</t>
    </r>
    <r>
      <rPr>
        <sz val="14"/>
        <color rgb="FFFF0000"/>
        <rFont val="Calibri"/>
        <family val="2"/>
      </rPr>
      <t>7</t>
    </r>
  </si>
  <si>
    <t>8,3 cm</t>
  </si>
  <si>
    <t>No</t>
  </si>
  <si>
    <t>CONVOYEURS CARTONS</t>
  </si>
  <si>
    <t>ÉCARTEMENT DES GUIDES</t>
  </si>
  <si>
    <t>DEVIATEUR CARTONS AVANT ENCAISSEUSE</t>
  </si>
  <si>
    <r>
      <t>0007</t>
    </r>
    <r>
      <rPr>
        <sz val="14"/>
        <color rgb="FFFF0000"/>
        <rFont val="Calibri"/>
        <family val="2"/>
        <scheme val="minor"/>
      </rPr>
      <t>0</t>
    </r>
  </si>
  <si>
    <r>
      <t>0000</t>
    </r>
    <r>
      <rPr>
        <sz val="14"/>
        <color rgb="FFFF0000"/>
        <rFont val="Calibri"/>
        <family val="2"/>
        <scheme val="minor"/>
      </rPr>
      <t>0</t>
    </r>
  </si>
  <si>
    <t>ENCAISSEUSE</t>
  </si>
  <si>
    <t>PANIER ENCAISSAGE N°</t>
  </si>
  <si>
    <t>ARRÊT CARTONS ( E )</t>
  </si>
  <si>
    <t>GUIDES COULOIR PRISE DE BOUTEILLE ( A )</t>
  </si>
  <si>
    <r>
      <t>0055</t>
    </r>
    <r>
      <rPr>
        <sz val="14"/>
        <color rgb="FFFF0000"/>
        <rFont val="Calibri"/>
        <family val="2"/>
        <scheme val="minor"/>
      </rPr>
      <t>2</t>
    </r>
  </si>
  <si>
    <r>
      <t>0034</t>
    </r>
    <r>
      <rPr>
        <sz val="14"/>
        <color rgb="FFFF0000"/>
        <rFont val="Calibri"/>
        <family val="2"/>
        <scheme val="minor"/>
      </rPr>
      <t>5</t>
    </r>
  </si>
  <si>
    <r>
      <t>0064</t>
    </r>
    <r>
      <rPr>
        <sz val="14"/>
        <color rgb="FFFF0000"/>
        <rFont val="Calibri"/>
        <family val="2"/>
        <scheme val="minor"/>
      </rPr>
      <t>9</t>
    </r>
  </si>
  <si>
    <r>
      <t>0041</t>
    </r>
    <r>
      <rPr>
        <sz val="14"/>
        <color rgb="FFFF0000"/>
        <rFont val="Calibri"/>
        <family val="2"/>
        <scheme val="minor"/>
      </rPr>
      <t>0</t>
    </r>
  </si>
  <si>
    <r>
      <t>0027</t>
    </r>
    <r>
      <rPr>
        <sz val="14"/>
        <color rgb="FFFF0000"/>
        <rFont val="Calibri"/>
        <family val="2"/>
        <scheme val="minor"/>
      </rPr>
      <t>3</t>
    </r>
  </si>
  <si>
    <t>GUIDES COULOIR BOUTEILLE ( D )</t>
  </si>
  <si>
    <r>
      <t>0052</t>
    </r>
    <r>
      <rPr>
        <sz val="14"/>
        <color rgb="FFFF0000"/>
        <rFont val="Calibri"/>
        <family val="2"/>
        <scheme val="minor"/>
      </rPr>
      <t>0</t>
    </r>
  </si>
  <si>
    <r>
      <t>0029</t>
    </r>
    <r>
      <rPr>
        <sz val="14"/>
        <color rgb="FFFF0000"/>
        <rFont val="Calibri"/>
        <family val="2"/>
        <scheme val="minor"/>
      </rPr>
      <t>5</t>
    </r>
  </si>
  <si>
    <r>
      <t>0059</t>
    </r>
    <r>
      <rPr>
        <sz val="14"/>
        <color rgb="FFFF0000"/>
        <rFont val="Calibri"/>
        <family val="2"/>
        <scheme val="minor"/>
      </rPr>
      <t>0</t>
    </r>
  </si>
  <si>
    <r>
      <rPr>
        <sz val="14"/>
        <color rgb="FF000000"/>
        <rFont val="Calibri"/>
        <family val="2"/>
      </rPr>
      <t>0034</t>
    </r>
    <r>
      <rPr>
        <sz val="14"/>
        <color rgb="FFFF0000"/>
        <rFont val="Calibri"/>
        <family val="2"/>
      </rPr>
      <t>0</t>
    </r>
  </si>
  <si>
    <r>
      <t>0023</t>
    </r>
    <r>
      <rPr>
        <sz val="14"/>
        <color rgb="FFFF0000"/>
        <rFont val="Calibri"/>
        <family val="2"/>
      </rPr>
      <t>4</t>
    </r>
  </si>
  <si>
    <t>TAMPON DE BOUTEILLES HAUTEUR ( B )</t>
  </si>
  <si>
    <r>
      <t>0073</t>
    </r>
    <r>
      <rPr>
        <sz val="14"/>
        <color rgb="FFFF0000"/>
        <rFont val="Calibri"/>
        <family val="2"/>
        <scheme val="minor"/>
      </rPr>
      <t>7</t>
    </r>
  </si>
  <si>
    <r>
      <t>0163</t>
    </r>
    <r>
      <rPr>
        <sz val="14"/>
        <color rgb="FFFF0000"/>
        <rFont val="Calibri"/>
        <family val="2"/>
        <scheme val="minor"/>
      </rPr>
      <t>7</t>
    </r>
  </si>
  <si>
    <r>
      <rPr>
        <sz val="14"/>
        <color rgb="FF000000"/>
        <rFont val="Calibri"/>
        <family val="2"/>
      </rPr>
      <t>0118</t>
    </r>
    <r>
      <rPr>
        <sz val="14"/>
        <color rgb="FFFF0000"/>
        <rFont val="Calibri"/>
        <family val="2"/>
      </rPr>
      <t>9</t>
    </r>
  </si>
  <si>
    <r>
      <t>0226</t>
    </r>
    <r>
      <rPr>
        <sz val="14"/>
        <color rgb="FFFF0000"/>
        <rFont val="Calibri"/>
        <family val="2"/>
        <scheme val="minor"/>
      </rPr>
      <t>0</t>
    </r>
  </si>
  <si>
    <r>
      <t>0250</t>
    </r>
    <r>
      <rPr>
        <sz val="14"/>
        <color rgb="FFFF0000"/>
        <rFont val="Calibri"/>
        <family val="2"/>
        <scheme val="minor"/>
      </rPr>
      <t>9</t>
    </r>
  </si>
  <si>
    <t>TAMPON DE BOUTEILLES LARGEUR ( C )</t>
  </si>
  <si>
    <r>
      <t>0022</t>
    </r>
    <r>
      <rPr>
        <sz val="14"/>
        <color rgb="FFFF0000"/>
        <rFont val="Calibri"/>
        <family val="2"/>
        <scheme val="minor"/>
      </rPr>
      <t>5</t>
    </r>
  </si>
  <si>
    <r>
      <t>0012</t>
    </r>
    <r>
      <rPr>
        <sz val="14"/>
        <color rgb="FFFF0000"/>
        <rFont val="Calibri"/>
        <family val="2"/>
        <scheme val="minor"/>
      </rPr>
      <t>9</t>
    </r>
  </si>
  <si>
    <r>
      <t>0027</t>
    </r>
    <r>
      <rPr>
        <sz val="14"/>
        <color rgb="FFFF0000"/>
        <rFont val="Calibri"/>
        <family val="2"/>
        <scheme val="minor"/>
      </rPr>
      <t>8</t>
    </r>
  </si>
  <si>
    <r>
      <t>0017</t>
    </r>
    <r>
      <rPr>
        <sz val="14"/>
        <color rgb="FFFF0000"/>
        <rFont val="Calibri"/>
        <family val="2"/>
        <scheme val="minor"/>
      </rPr>
      <t>2</t>
    </r>
  </si>
  <si>
    <r>
      <t>0008</t>
    </r>
    <r>
      <rPr>
        <sz val="14"/>
        <color rgb="FFFF0000"/>
        <rFont val="Calibri"/>
        <family val="2"/>
        <scheme val="minor"/>
      </rPr>
      <t>5</t>
    </r>
  </si>
  <si>
    <t>CELLULE PRESENCE CARTON SOUS PANIER ( F )</t>
  </si>
  <si>
    <t>GUIDES DE SEPARATION SOUS ENTONNOIR</t>
  </si>
  <si>
    <t>OUI</t>
  </si>
  <si>
    <t>NON</t>
  </si>
  <si>
    <t>BLOQUEUR LISTO</t>
  </si>
  <si>
    <t>GRAND</t>
  </si>
  <si>
    <t>PETIT</t>
  </si>
  <si>
    <t>PROGRAMME A SELECTIONNER</t>
  </si>
  <si>
    <t>Format 4</t>
  </si>
  <si>
    <t>Format 5</t>
  </si>
  <si>
    <t>Format 1</t>
  </si>
  <si>
    <t>Format 3</t>
  </si>
  <si>
    <t>Format 6</t>
  </si>
  <si>
    <t>TYPE</t>
  </si>
  <si>
    <t>DÉSIGNATION</t>
  </si>
  <si>
    <t>FORMEUSE</t>
  </si>
  <si>
    <t>SÉLECTION PROGRAMME SUR TERMINAL OPÉRATEUR</t>
  </si>
  <si>
    <t>POSITIONNEMENT RONDS DE RETENUE DÉCOUPE MAGASIN</t>
  </si>
  <si>
    <t>44,5 cm</t>
  </si>
  <si>
    <t>51 cm</t>
  </si>
  <si>
    <t>48 cm</t>
  </si>
  <si>
    <t>14 cm</t>
  </si>
  <si>
    <t>19 cm</t>
  </si>
  <si>
    <t>27,5 cm</t>
  </si>
  <si>
    <t>17 cm</t>
  </si>
  <si>
    <t>ROBINETS VENTOUSES SUR BRAS DE FORMAGE</t>
  </si>
  <si>
    <t>B</t>
  </si>
  <si>
    <t>FERMÉ</t>
  </si>
  <si>
    <t>OUVERT</t>
  </si>
  <si>
    <t>2 ROBINETS D'ALIMENTATION VÉRIN VENTOUSES INFÉRIEURESFERMÉ = 0 -- OUVERT = 1</t>
  </si>
  <si>
    <t>ROBINETS D'ALIMENTATION VIDEFERMÉ = 0 -- OUVERT = 1</t>
  </si>
  <si>
    <t>ROBINETS VENTOUSES INFÈRIEURES</t>
  </si>
  <si>
    <t>A</t>
  </si>
  <si>
    <t>D</t>
  </si>
  <si>
    <t xml:space="preserve">E </t>
  </si>
  <si>
    <t>F</t>
  </si>
  <si>
    <t>02</t>
  </si>
  <si>
    <t xml:space="preserve">APPUYER ET MAINTENIR LE BOUTON  "DEBLOCAGE ROND ET TOLE DE CHUTE" </t>
  </si>
  <si>
    <t>POSITIONNEMENT DE LA TOLE DE CHUTE</t>
  </si>
  <si>
    <t>18 cm</t>
  </si>
  <si>
    <t>16 cm</t>
  </si>
  <si>
    <t>20,5 cm</t>
  </si>
  <si>
    <t>17,5 cm</t>
  </si>
  <si>
    <t>POSITIONNEMENT DU ROND DE CHUTE</t>
  </si>
  <si>
    <t>10,5 cm</t>
  </si>
  <si>
    <t>8 cm</t>
  </si>
  <si>
    <t>7 cm</t>
  </si>
  <si>
    <t>11 cm</t>
  </si>
  <si>
    <t>RELACHER LE BOUTON "DEBLOCAGE ROND ET TOLE DE CHUTE"</t>
  </si>
  <si>
    <t>BUTÉE EN SORTIE CAISSE FORMÉE</t>
  </si>
  <si>
    <t>18,5 cm</t>
  </si>
  <si>
    <t>34,5 cm</t>
  </si>
  <si>
    <t>25 cm</t>
  </si>
  <si>
    <t>34,2 cm</t>
  </si>
  <si>
    <t>POSITIONNEMENT DU PISTOLET DE COLLE</t>
  </si>
  <si>
    <t>3 cm</t>
  </si>
  <si>
    <t>2 cm</t>
  </si>
  <si>
    <t>1 cm</t>
  </si>
  <si>
    <t>4,5 cm</t>
  </si>
  <si>
    <t>2,5 cm</t>
  </si>
  <si>
    <t>POSITIONNEMENT DU VÉRIN DE PLIAGE RABAT VERTICAL ARRIÈRE</t>
  </si>
  <si>
    <t>13,4 cm</t>
  </si>
  <si>
    <t>POSITIONNEMENT DES VÉRINS ENTRE OUVERTURE RABAT</t>
  </si>
  <si>
    <t>6 cm</t>
  </si>
  <si>
    <t>POSITIONNEMENT DU VÉRIN TRANSFERT CAISSE</t>
  </si>
  <si>
    <t>39 cm</t>
  </si>
  <si>
    <t>60,5 cm</t>
  </si>
  <si>
    <t>66 cm</t>
  </si>
  <si>
    <t>64,5 cm</t>
  </si>
  <si>
    <t>45,5 cm</t>
  </si>
  <si>
    <t>14,5 cm</t>
  </si>
  <si>
    <t>20 cm</t>
  </si>
  <si>
    <t>26,5 cm</t>
  </si>
  <si>
    <t>GUIDE SUPÉRIEUR DÉCOUPES MAGASIN</t>
  </si>
  <si>
    <t>37 cm</t>
  </si>
  <si>
    <t>22 cm</t>
  </si>
  <si>
    <t>43,8 cm</t>
  </si>
  <si>
    <t>41 cm</t>
  </si>
  <si>
    <t>ECARTEMENT DES FLASQUES MAGASIN DÉCOUPES (FIXE)</t>
  </si>
  <si>
    <r>
      <t>0063</t>
    </r>
    <r>
      <rPr>
        <sz val="14"/>
        <color rgb="FFFF0000"/>
        <rFont val="Calibri"/>
        <family val="2"/>
        <scheme val="minor"/>
      </rPr>
      <t>0</t>
    </r>
  </si>
  <si>
    <r>
      <t>0107</t>
    </r>
    <r>
      <rPr>
        <sz val="14"/>
        <color rgb="FFFF0000"/>
        <rFont val="Calibri"/>
        <family val="2"/>
        <scheme val="minor"/>
      </rPr>
      <t>0</t>
    </r>
  </si>
  <si>
    <r>
      <t>0079</t>
    </r>
    <r>
      <rPr>
        <sz val="14"/>
        <color rgb="FFFF0000"/>
        <rFont val="Calibri"/>
        <family val="2"/>
        <scheme val="minor"/>
      </rPr>
      <t>0</t>
    </r>
  </si>
  <si>
    <r>
      <t>0120</t>
    </r>
    <r>
      <rPr>
        <sz val="14"/>
        <color rgb="FFFF0000"/>
        <rFont val="Calibri"/>
        <family val="2"/>
        <scheme val="minor"/>
      </rPr>
      <t>6</t>
    </r>
  </si>
  <si>
    <r>
      <t>0106</t>
    </r>
    <r>
      <rPr>
        <sz val="14"/>
        <color rgb="FFFF0000"/>
        <rFont val="Calibri"/>
        <family val="2"/>
        <scheme val="minor"/>
      </rPr>
      <t>5</t>
    </r>
  </si>
  <si>
    <t>ECARTEMENT DES FLASQUES MAGASIN DÉCOUPES</t>
  </si>
  <si>
    <r>
      <t>0242</t>
    </r>
    <r>
      <rPr>
        <sz val="14"/>
        <color rgb="FFFF0000"/>
        <rFont val="Calibri"/>
        <family val="2"/>
      </rPr>
      <t>2</t>
    </r>
  </si>
  <si>
    <r>
      <t>0305</t>
    </r>
    <r>
      <rPr>
        <sz val="14"/>
        <color rgb="FFFF0000"/>
        <rFont val="Calibri"/>
        <family val="2"/>
        <scheme val="minor"/>
      </rPr>
      <t>1</t>
    </r>
  </si>
  <si>
    <r>
      <rPr>
        <sz val="14"/>
        <color rgb="FF000000"/>
        <rFont val="Calibri"/>
        <family val="2"/>
      </rPr>
      <t>0265</t>
    </r>
    <r>
      <rPr>
        <sz val="14"/>
        <color rgb="FFFF0000"/>
        <rFont val="Calibri"/>
        <family val="2"/>
      </rPr>
      <t>0</t>
    </r>
  </si>
  <si>
    <r>
      <rPr>
        <sz val="14"/>
        <color rgb="FF000000"/>
        <rFont val="Calibri"/>
        <family val="2"/>
      </rPr>
      <t>0349</t>
    </r>
    <r>
      <rPr>
        <sz val="14"/>
        <color rgb="FFFF0000"/>
        <rFont val="Calibri"/>
        <family val="2"/>
      </rPr>
      <t>5</t>
    </r>
  </si>
  <si>
    <r>
      <t>0336</t>
    </r>
    <r>
      <rPr>
        <sz val="14"/>
        <color rgb="FFFF0000"/>
        <rFont val="Calibri"/>
        <family val="2"/>
      </rPr>
      <t>0</t>
    </r>
  </si>
  <si>
    <t>HAUTEUR DU GUIDE SUPÉRIEUR CAISSE OUVERTE +HAUTEUR DES SYSTÈMES COLLE ET PLIAGE RABATS</t>
  </si>
  <si>
    <r>
      <t>0147</t>
    </r>
    <r>
      <rPr>
        <sz val="14"/>
        <color rgb="FFFF0000"/>
        <rFont val="Calibri"/>
        <family val="2"/>
        <scheme val="minor"/>
      </rPr>
      <t>5</t>
    </r>
  </si>
  <si>
    <r>
      <t>0250</t>
    </r>
    <r>
      <rPr>
        <sz val="14"/>
        <color rgb="FFFF0000"/>
        <rFont val="Calibri"/>
        <family val="2"/>
        <scheme val="minor"/>
      </rPr>
      <t>3</t>
    </r>
  </si>
  <si>
    <r>
      <t>0182</t>
    </r>
    <r>
      <rPr>
        <sz val="14"/>
        <color rgb="FFFF0000"/>
        <rFont val="Calibri"/>
        <family val="2"/>
        <scheme val="minor"/>
      </rPr>
      <t>9</t>
    </r>
  </si>
  <si>
    <r>
      <t>0298</t>
    </r>
    <r>
      <rPr>
        <sz val="14"/>
        <color rgb="FFFF0000"/>
        <rFont val="Calibri"/>
        <family val="2"/>
        <scheme val="minor"/>
      </rPr>
      <t>0</t>
    </r>
  </si>
  <si>
    <r>
      <t>0261</t>
    </r>
    <r>
      <rPr>
        <sz val="14"/>
        <color rgb="FFFF0000"/>
        <rFont val="Calibri"/>
        <family val="2"/>
        <scheme val="minor"/>
      </rPr>
      <t>7</t>
    </r>
  </si>
  <si>
    <t xml:space="preserve">PRESSION </t>
  </si>
  <si>
    <t>RAJOUT DES 2 GROSSES VENTOUSES SUR LE BRAS D'EXTRACTION (1/1)</t>
  </si>
  <si>
    <t>2 ROBINETS D'ALIMENTATION VÉRIN VENTOUSES INFÉRIEURES FERMÉ = 0 -- OUVERT = 1</t>
  </si>
  <si>
    <t>SUPPORT PLATEAU PRESSEUR (OUTILLAGE)</t>
  </si>
  <si>
    <t>3/2</t>
  </si>
  <si>
    <t>3/1</t>
  </si>
  <si>
    <t>PLATEAU PRESSEUR (OUTILLAGE)</t>
  </si>
  <si>
    <t>4/5</t>
  </si>
  <si>
    <t>4/3</t>
  </si>
  <si>
    <t>4/7</t>
  </si>
  <si>
    <t>4/6</t>
  </si>
  <si>
    <t>LIMITEUR COURSE PRESSEUR (OUTILLAGE)</t>
  </si>
  <si>
    <t>5/2</t>
  </si>
  <si>
    <t>AUCUNE PIECE</t>
  </si>
  <si>
    <t>ENCOLLEUSE</t>
  </si>
  <si>
    <t>SÉLECTION PROGRAMME</t>
  </si>
  <si>
    <t>ÉCARTEMENT DES GUIDES
 LATÉRAUX INFÉRIEURS</t>
  </si>
  <si>
    <t>4,3 cm</t>
  </si>
  <si>
    <t>9,2 cm</t>
  </si>
  <si>
    <t>11,8 cm</t>
  </si>
  <si>
    <t>10,1 cm</t>
  </si>
  <si>
    <r>
      <t>HAUTEUR DE LA POTENCE SUPPORT PISTOLET ET GUIDE SUPERIEUR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(debloquer la manette du codeur avant de régler puis la serrer une fois le réglage terminé)</t>
    </r>
  </si>
  <si>
    <r>
      <rPr>
        <sz val="14"/>
        <color rgb="FF000000"/>
        <rFont val="Calibri"/>
        <family val="2"/>
      </rPr>
      <t>0198</t>
    </r>
    <r>
      <rPr>
        <sz val="14"/>
        <color rgb="FFFF0000"/>
        <rFont val="Calibri"/>
        <family val="2"/>
      </rPr>
      <t>0</t>
    </r>
  </si>
  <si>
    <r>
      <rPr>
        <sz val="14"/>
        <color rgb="FF000000"/>
        <rFont val="Calibri"/>
        <family val="2"/>
      </rPr>
      <t>0256</t>
    </r>
    <r>
      <rPr>
        <sz val="14"/>
        <color rgb="FFFF0000"/>
        <rFont val="Calibri"/>
        <family val="2"/>
      </rPr>
      <t>0</t>
    </r>
  </si>
  <si>
    <r>
      <rPr>
        <sz val="14"/>
        <color rgb="FF000000"/>
        <rFont val="Calibri"/>
        <family val="2"/>
      </rPr>
      <t>0228</t>
    </r>
    <r>
      <rPr>
        <sz val="14"/>
        <color rgb="FFFF0000"/>
        <rFont val="Calibri"/>
        <family val="2"/>
      </rPr>
      <t>0</t>
    </r>
  </si>
  <si>
    <r>
      <rPr>
        <sz val="14"/>
        <color rgb="FF000000"/>
        <rFont val="Calibri"/>
        <family val="2"/>
      </rPr>
      <t>0313</t>
    </r>
    <r>
      <rPr>
        <sz val="14"/>
        <color rgb="FFFF0000"/>
        <rFont val="Calibri"/>
        <family val="2"/>
      </rPr>
      <t>0</t>
    </r>
  </si>
  <si>
    <r>
      <t>0333</t>
    </r>
    <r>
      <rPr>
        <sz val="14"/>
        <color rgb="FFFF0000"/>
        <rFont val="Calibri"/>
        <family val="2"/>
      </rPr>
      <t>0</t>
    </r>
  </si>
  <si>
    <t>ECARTEMENT DES GUIDES LATERAUX SUPERIEUR</t>
  </si>
  <si>
    <r>
      <rPr>
        <sz val="14"/>
        <color rgb="FF000000"/>
        <rFont val="Calibri"/>
        <family val="2"/>
      </rPr>
      <t>0008</t>
    </r>
    <r>
      <rPr>
        <sz val="14"/>
        <color rgb="FFFF0000"/>
        <rFont val="Calibri"/>
        <family val="2"/>
      </rPr>
      <t>1</t>
    </r>
  </si>
  <si>
    <r>
      <rPr>
        <sz val="14"/>
        <color rgb="FF000000"/>
        <rFont val="Calibri"/>
        <family val="2"/>
      </rPr>
      <t>0067</t>
    </r>
    <r>
      <rPr>
        <sz val="14"/>
        <color rgb="FFFF0000"/>
        <rFont val="Calibri"/>
        <family val="2"/>
      </rPr>
      <t>5</t>
    </r>
  </si>
  <si>
    <r>
      <rPr>
        <sz val="14"/>
        <color rgb="FF000000"/>
        <rFont val="Calibri"/>
        <family val="2"/>
      </rPr>
      <t>0025</t>
    </r>
    <r>
      <rPr>
        <sz val="14"/>
        <color rgb="FFFF0000"/>
        <rFont val="Calibri"/>
        <family val="2"/>
      </rPr>
      <t>0</t>
    </r>
  </si>
  <si>
    <r>
      <rPr>
        <sz val="14"/>
        <color rgb="FF000000"/>
        <rFont val="Calibri"/>
        <family val="2"/>
      </rPr>
      <t>0093</t>
    </r>
    <r>
      <rPr>
        <sz val="14"/>
        <color rgb="FFFF0000"/>
        <rFont val="Calibri"/>
        <family val="2"/>
      </rPr>
      <t>0</t>
    </r>
  </si>
  <si>
    <r>
      <t>0068</t>
    </r>
    <r>
      <rPr>
        <sz val="14"/>
        <color rgb="FFFF0000"/>
        <rFont val="Calibri"/>
        <family val="2"/>
      </rPr>
      <t>6</t>
    </r>
  </si>
  <si>
    <t>POSITIONNEMENT DU NEZ DE PLIAGE RABAT</t>
  </si>
  <si>
    <t>Désignation</t>
  </si>
  <si>
    <t>REPARTITEUR BOUTEILLES VERS CARTONS</t>
  </si>
  <si>
    <t>NUMERO DE FORMAT</t>
  </si>
  <si>
    <r>
      <t xml:space="preserve">POSITION MANIVELLE   </t>
    </r>
    <r>
      <rPr>
        <b/>
        <sz val="12"/>
        <color rgb="FF000000"/>
        <rFont val="Calibri"/>
        <family val="2"/>
        <scheme val="minor"/>
      </rPr>
      <t>(Tolérance à ± 0010)</t>
    </r>
  </si>
  <si>
    <r>
      <t>006</t>
    </r>
    <r>
      <rPr>
        <sz val="14"/>
        <color rgb="FFFF0000"/>
        <rFont val="Calibri"/>
        <family val="2"/>
        <scheme val="minor"/>
      </rPr>
      <t>6</t>
    </r>
  </si>
  <si>
    <r>
      <t>023</t>
    </r>
    <r>
      <rPr>
        <sz val="14"/>
        <color rgb="FFFF0000"/>
        <rFont val="Calibri"/>
        <family val="2"/>
        <scheme val="minor"/>
      </rPr>
      <t>0</t>
    </r>
  </si>
  <si>
    <r>
      <rPr>
        <sz val="14"/>
        <color rgb="FF000000"/>
        <rFont val="Calibri"/>
        <family val="2"/>
      </rPr>
      <t>000</t>
    </r>
    <r>
      <rPr>
        <sz val="14"/>
        <color rgb="FFFF0000"/>
        <rFont val="Calibri"/>
        <family val="2"/>
      </rPr>
      <t>0</t>
    </r>
  </si>
  <si>
    <r>
      <rPr>
        <sz val="14"/>
        <color rgb="FF000000"/>
        <rFont val="Calibri"/>
        <family val="2"/>
      </rPr>
      <t>015</t>
    </r>
    <r>
      <rPr>
        <sz val="14"/>
        <color rgb="FFFF0000"/>
        <rFont val="Calibri"/>
        <family val="2"/>
      </rPr>
      <t>0</t>
    </r>
  </si>
  <si>
    <r>
      <t>023</t>
    </r>
    <r>
      <rPr>
        <sz val="14"/>
        <color rgb="FFFF0000"/>
        <rFont val="Calibri"/>
        <family val="2"/>
      </rPr>
      <t>0</t>
    </r>
  </si>
  <si>
    <r>
      <t xml:space="preserve">POSITION MANIVELLE  </t>
    </r>
    <r>
      <rPr>
        <b/>
        <sz val="12"/>
        <color rgb="FF000000"/>
        <rFont val="Calibri"/>
        <family val="2"/>
        <scheme val="minor"/>
      </rPr>
      <t>(Tolérance à ± 0010)</t>
    </r>
  </si>
  <si>
    <r>
      <t>967</t>
    </r>
    <r>
      <rPr>
        <sz val="14"/>
        <color rgb="FFFF0000"/>
        <rFont val="Calibri"/>
        <family val="2"/>
        <scheme val="minor"/>
      </rPr>
      <t>3</t>
    </r>
  </si>
  <si>
    <r>
      <t>988</t>
    </r>
    <r>
      <rPr>
        <sz val="14"/>
        <color rgb="FFFF0000"/>
        <rFont val="Calibri"/>
        <family val="2"/>
        <scheme val="minor"/>
      </rPr>
      <t>0</t>
    </r>
  </si>
  <si>
    <r>
      <rPr>
        <sz val="14"/>
        <color rgb="FF000000"/>
        <rFont val="Calibri"/>
        <family val="2"/>
      </rPr>
      <t>969</t>
    </r>
    <r>
      <rPr>
        <sz val="14"/>
        <color rgb="FFFF0000"/>
        <rFont val="Calibri"/>
        <family val="2"/>
      </rPr>
      <t>0</t>
    </r>
  </si>
  <si>
    <r>
      <t>979</t>
    </r>
    <r>
      <rPr>
        <sz val="14"/>
        <color rgb="FFFF0000"/>
        <rFont val="Calibri"/>
        <family val="2"/>
        <scheme val="minor"/>
      </rPr>
      <t>9</t>
    </r>
  </si>
  <si>
    <r>
      <t>987</t>
    </r>
    <r>
      <rPr>
        <sz val="14"/>
        <color rgb="FFFF0000"/>
        <rFont val="Calibri"/>
        <family val="2"/>
        <scheme val="minor"/>
      </rPr>
      <t>9</t>
    </r>
  </si>
  <si>
    <r>
      <t>962</t>
    </r>
    <r>
      <rPr>
        <sz val="14"/>
        <color rgb="FFFF0000"/>
        <rFont val="Calibri"/>
        <family val="2"/>
        <scheme val="minor"/>
      </rPr>
      <t>5</t>
    </r>
  </si>
  <si>
    <r>
      <t>977</t>
    </r>
    <r>
      <rPr>
        <sz val="14"/>
        <color rgb="FFFF0000"/>
        <rFont val="Calibri"/>
        <family val="2"/>
        <scheme val="minor"/>
      </rPr>
      <t>0</t>
    </r>
  </si>
  <si>
    <r>
      <rPr>
        <sz val="14"/>
        <color rgb="FF000000"/>
        <rFont val="Calibri"/>
        <family val="2"/>
      </rPr>
      <t>957</t>
    </r>
    <r>
      <rPr>
        <sz val="14"/>
        <color rgb="FFFF0000"/>
        <rFont val="Calibri"/>
        <family val="2"/>
      </rPr>
      <t>8</t>
    </r>
  </si>
  <si>
    <r>
      <t>970</t>
    </r>
    <r>
      <rPr>
        <sz val="14"/>
        <color rgb="FFFF0000"/>
        <rFont val="Calibri"/>
        <family val="2"/>
        <scheme val="minor"/>
      </rPr>
      <t>0</t>
    </r>
  </si>
  <si>
    <t xml:space="preserve">HAUTEUR CAPTEUR COMPTAGE ET D'OBSTRUCTION </t>
  </si>
  <si>
    <t>15,8 cm</t>
  </si>
  <si>
    <t>19,5 cm</t>
  </si>
  <si>
    <t xml:space="preserve">  </t>
  </si>
  <si>
    <t>STANDARDS REGLAGES GB (FIXES)</t>
  </si>
  <si>
    <t>MINI/CARRE/ SQUEEZE/ASTRA/CARREFOUR</t>
  </si>
  <si>
    <t>MODULE RF (FTC BANDE ROUGE)</t>
  </si>
  <si>
    <t>MODULE  RF (FTC ALIGNEMENT)</t>
  </si>
  <si>
    <t>5,5 cm</t>
  </si>
  <si>
    <t>MODULE  RF (INCLINAISON GROUPE ETIQUETAGE)</t>
  </si>
  <si>
    <t>00251</t>
  </si>
  <si>
    <t>MODULE  RF (HAUTEUR BOBINE)</t>
  </si>
  <si>
    <t>00299</t>
  </si>
  <si>
    <t>P1</t>
  </si>
  <si>
    <t xml:space="preserve">MODULE  RF </t>
  </si>
  <si>
    <t>0,15 MPa</t>
  </si>
  <si>
    <t>P2</t>
  </si>
  <si>
    <t>0,30 MPa</t>
  </si>
  <si>
    <t>MODULE POSTE ADHESIF N° 2</t>
  </si>
  <si>
    <t>x</t>
  </si>
  <si>
    <t>MODULE POSTE ADHESIF N°2</t>
  </si>
  <si>
    <t xml:space="preserve">Y </t>
  </si>
  <si>
    <t>z</t>
  </si>
  <si>
    <t>00010</t>
  </si>
  <si>
    <r>
      <t xml:space="preserve">PRESSION DE TRACTION BOBINE ETIQUETTES </t>
    </r>
    <r>
      <rPr>
        <i/>
        <sz val="12"/>
        <color rgb="FF000000"/>
        <rFont val="Calibri"/>
        <family val="2"/>
        <scheme val="minor"/>
      </rPr>
      <t xml:space="preserve">(ROULEAU CRANTE) - </t>
    </r>
    <r>
      <rPr>
        <sz val="12"/>
        <color rgb="FF000000"/>
        <rFont val="Calibri"/>
        <family val="2"/>
        <scheme val="minor"/>
      </rPr>
      <t>MODULE POSTE ADHESIF N°2, N°3 et N°4</t>
    </r>
  </si>
  <si>
    <t>4 BARS</t>
  </si>
  <si>
    <t>PRESSION DE TRACTION BOBINE ETIQUETTES (ROULEAU LISSE) - MODULE POSTE ADHESIF N°2, N°3 et N°4</t>
  </si>
  <si>
    <t>PRESSION TENSEUR DE BOBINE ENROULEUR - MODULE POSTE ADHESIF N°2, N°3 ET N°4</t>
  </si>
  <si>
    <t>0,2 MPa</t>
  </si>
  <si>
    <t>PRESSION TENSEUR DE BOBINE DEROULEUR</t>
  </si>
  <si>
    <t>LVS CAMERA</t>
  </si>
  <si>
    <t>LVS LUMIERE</t>
  </si>
  <si>
    <t>ORIENTATION ENTREE</t>
  </si>
  <si>
    <t>A : 617
B : 318</t>
  </si>
  <si>
    <t>PRESSION BLOCAGE MODULES ETIQUETEUSE</t>
  </si>
  <si>
    <t>PRESSION SECTIONNEUR PNEUMATIQUE ETIQUETEUSE</t>
  </si>
  <si>
    <t>0,6 MPa</t>
  </si>
  <si>
    <t>MINI/CARRE/ SQUEEZE/ASTRA</t>
  </si>
  <si>
    <t>ÉCARTEMENT DES PISTOLETS 
D'ENCOLLAGE</t>
  </si>
  <si>
    <t>PRESSION ALIMENTATION VIDE A LA FORMEUSE</t>
  </si>
  <si>
    <t>6 BARS</t>
  </si>
  <si>
    <t>5 BARS</t>
  </si>
  <si>
    <t>PRESSION POMPE GENERATEUR DE COLLE</t>
  </si>
  <si>
    <t>PRESSION PISTOLETS D'ENCOLLAGE</t>
  </si>
  <si>
    <t>REPARTITEUR vers carton</t>
  </si>
  <si>
    <t>HAUTEUR CAPTEUR BOUTEILLE DE COMMANDE TOMBER</t>
  </si>
  <si>
    <t>E</t>
  </si>
  <si>
    <r>
      <t>HAUTEUR CAPTEUR BOUTEILLE DE COMMANDE TOMBER (FIG</t>
    </r>
    <r>
      <rPr>
        <sz val="12"/>
        <color rgb="FF000000"/>
        <rFont val="Calibri"/>
        <family val="2"/>
      </rPr>
      <t>É</t>
    </r>
    <r>
      <rPr>
        <sz val="12"/>
        <color rgb="FF000000"/>
        <rFont val="Calibri"/>
        <family val="2"/>
        <scheme val="minor"/>
      </rPr>
      <t>)</t>
    </r>
  </si>
  <si>
    <t>Blocage entre deux vis, entre les deux reglets</t>
  </si>
  <si>
    <t>REPARTITEUR vers P3</t>
  </si>
  <si>
    <t>NUMERO DE PROGRAMME</t>
  </si>
  <si>
    <t>CELLULE DE COMPTAGE</t>
  </si>
  <si>
    <t>DESCENCEUR</t>
  </si>
  <si>
    <r>
      <t>0061</t>
    </r>
    <r>
      <rPr>
        <b/>
        <sz val="10"/>
        <color rgb="FFFF0000"/>
        <rFont val="Arial MT"/>
      </rPr>
      <t>2</t>
    </r>
  </si>
  <si>
    <t>00280 avant le 03/09/24</t>
  </si>
  <si>
    <t>35 cm au réglet pour le 0,5L avant le 06/01/25</t>
  </si>
  <si>
    <t>33,7 cm au réglet</t>
  </si>
  <si>
    <t>00181 pour le 0,5L avant le 06/01/2025</t>
  </si>
  <si>
    <r>
      <t>0035</t>
    </r>
    <r>
      <rPr>
        <sz val="14"/>
        <color rgb="FFFF0000"/>
        <rFont val="Calibri"/>
        <family val="2"/>
      </rPr>
      <t>2</t>
    </r>
  </si>
  <si>
    <t>00171 pour le 0,5L avant le 06/01/2025</t>
  </si>
  <si>
    <r>
      <t>0019</t>
    </r>
    <r>
      <rPr>
        <sz val="14"/>
        <color rgb="FFFF0000"/>
        <rFont val="Calibri"/>
        <family val="2"/>
      </rPr>
      <t>1</t>
    </r>
  </si>
  <si>
    <t>11,3 pour le 0,5L avant le 06/01/2025</t>
  </si>
  <si>
    <t>35,5 pour le 0,5L avant le 06/01/2025</t>
  </si>
  <si>
    <t>10,8 cm</t>
  </si>
  <si>
    <t>10,9 pour le 0,5L avant le 06/01/2025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</si>
</sst>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9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Arial MT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FF0000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0"/>
      <color rgb="FFFF0000"/>
      <name val="Arial MT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4"/>
      <color theme="1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6"/>
      <color theme="1"/>
      <name val="Calibri"/>
      <family val="2"/>
      <scheme val="minor"/>
    </font>
    <font>
      <b/>
      <sz val="16"/>
      <color rgb="FF000000"/>
      <name val="Arial MT"/>
    </font>
    <font>
      <b/>
      <i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rgb="FFFF7D7D"/>
        <bgColor indexed="64"/>
      </patternFill>
    </fill>
    <fill>
      <patternFill patternType="solid">
        <fgColor rgb="FFFF7D7D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AC6EF"/>
        <bgColor rgb="FF000000"/>
      </patternFill>
    </fill>
    <fill>
      <patternFill patternType="solid">
        <fgColor rgb="FFFAC6EF"/>
        <bgColor indexed="64"/>
      </patternFill>
    </fill>
  </fills>
  <borders count="10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7" xfId="0" quotePrefix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1" xfId="0" quotePrefix="1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quotePrefix="1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" xfId="0" quotePrefix="1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1" xfId="0" quotePrefix="1" applyFont="1" applyFill="1" applyBorder="1" applyAlignment="1">
      <alignment horizontal="center" vertical="center" wrapText="1"/>
    </xf>
    <xf numFmtId="3" fontId="10" fillId="9" borderId="1" xfId="0" quotePrefix="1" applyNumberFormat="1" applyFont="1" applyFill="1" applyBorder="1" applyAlignment="1">
      <alignment horizontal="center" vertical="center" wrapText="1"/>
    </xf>
    <xf numFmtId="16" fontId="10" fillId="9" borderId="1" xfId="0" quotePrefix="1" applyNumberFormat="1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horizontal="center" vertical="center" wrapText="1"/>
    </xf>
    <xf numFmtId="0" fontId="8" fillId="10" borderId="1" xfId="0" quotePrefix="1" applyFont="1" applyFill="1" applyBorder="1" applyAlignment="1">
      <alignment horizontal="center" vertical="center" wrapText="1"/>
    </xf>
    <xf numFmtId="49" fontId="10" fillId="9" borderId="1" xfId="0" applyNumberFormat="1" applyFont="1" applyFill="1" applyBorder="1" applyAlignment="1">
      <alignment horizontal="center" vertical="center" wrapText="1"/>
    </xf>
    <xf numFmtId="0" fontId="9" fillId="10" borderId="1" xfId="0" quotePrefix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0" fillId="9" borderId="1" xfId="0" quotePrefix="1" applyNumberFormat="1" applyFont="1" applyFill="1" applyBorder="1" applyAlignment="1">
      <alignment horizontal="center" vertical="center" wrapText="1"/>
    </xf>
    <xf numFmtId="0" fontId="10" fillId="3" borderId="9" xfId="0" quotePrefix="1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7" xfId="0" quotePrefix="1" applyFont="1" applyFill="1" applyBorder="1" applyAlignment="1">
      <alignment horizontal="center" vertical="center" wrapText="1"/>
    </xf>
    <xf numFmtId="16" fontId="10" fillId="9" borderId="9" xfId="0" quotePrefix="1" applyNumberFormat="1" applyFont="1" applyFill="1" applyBorder="1" applyAlignment="1">
      <alignment horizontal="center" vertical="center" wrapText="1"/>
    </xf>
    <xf numFmtId="0" fontId="10" fillId="7" borderId="9" xfId="0" quotePrefix="1" applyFont="1" applyFill="1" applyBorder="1" applyAlignment="1">
      <alignment horizontal="center" vertical="center" wrapText="1"/>
    </xf>
    <xf numFmtId="0" fontId="10" fillId="5" borderId="10" xfId="0" quotePrefix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1" fillId="4" borderId="7" xfId="0" quotePrefix="1" applyFont="1" applyFill="1" applyBorder="1" applyAlignment="1">
      <alignment horizontal="center" vertical="center" wrapText="1"/>
    </xf>
    <xf numFmtId="0" fontId="19" fillId="5" borderId="7" xfId="0" quotePrefix="1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9" fillId="6" borderId="1" xfId="0" quotePrefix="1" applyFont="1" applyFill="1" applyBorder="1" applyAlignment="1">
      <alignment horizontal="center" vertical="center" wrapText="1"/>
    </xf>
    <xf numFmtId="0" fontId="21" fillId="6" borderId="1" xfId="0" quotePrefix="1" applyFont="1" applyFill="1" applyBorder="1" applyAlignment="1">
      <alignment horizontal="center" vertical="center" wrapText="1"/>
    </xf>
    <xf numFmtId="49" fontId="19" fillId="9" borderId="1" xfId="0" quotePrefix="1" applyNumberFormat="1" applyFont="1" applyFill="1" applyBorder="1" applyAlignment="1">
      <alignment horizontal="center" vertical="center" wrapText="1"/>
    </xf>
    <xf numFmtId="0" fontId="19" fillId="9" borderId="1" xfId="0" quotePrefix="1" applyFont="1" applyFill="1" applyBorder="1" applyAlignment="1">
      <alignment horizontal="center" vertical="center" wrapText="1"/>
    </xf>
    <xf numFmtId="0" fontId="19" fillId="7" borderId="1" xfId="0" quotePrefix="1" applyFont="1" applyFill="1" applyBorder="1" applyAlignment="1">
      <alignment horizontal="center" vertical="center" wrapText="1"/>
    </xf>
    <xf numFmtId="3" fontId="19" fillId="7" borderId="1" xfId="0" quotePrefix="1" applyNumberFormat="1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3" fontId="10" fillId="9" borderId="17" xfId="0" quotePrefix="1" applyNumberFormat="1" applyFont="1" applyFill="1" applyBorder="1" applyAlignment="1">
      <alignment horizontal="center" vertical="center" wrapText="1"/>
    </xf>
    <xf numFmtId="0" fontId="10" fillId="3" borderId="17" xfId="0" quotePrefix="1" applyFont="1" applyFill="1" applyBorder="1" applyAlignment="1">
      <alignment horizontal="center" vertical="center" wrapText="1"/>
    </xf>
    <xf numFmtId="3" fontId="10" fillId="7" borderId="17" xfId="0" quotePrefix="1" applyNumberFormat="1" applyFont="1" applyFill="1" applyBorder="1" applyAlignment="1">
      <alignment horizontal="center" vertical="center" wrapText="1"/>
    </xf>
    <xf numFmtId="0" fontId="8" fillId="4" borderId="18" xfId="0" quotePrefix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3" fontId="10" fillId="9" borderId="23" xfId="0" quotePrefix="1" applyNumberFormat="1" applyFont="1" applyFill="1" applyBorder="1" applyAlignment="1">
      <alignment horizontal="center" vertical="center" wrapText="1"/>
    </xf>
    <xf numFmtId="0" fontId="10" fillId="3" borderId="23" xfId="0" quotePrefix="1" applyFont="1" applyFill="1" applyBorder="1" applyAlignment="1">
      <alignment horizontal="center" vertical="center" wrapText="1"/>
    </xf>
    <xf numFmtId="3" fontId="10" fillId="7" borderId="23" xfId="0" quotePrefix="1" applyNumberFormat="1" applyFont="1" applyFill="1" applyBorder="1" applyAlignment="1">
      <alignment horizontal="center" vertical="center" wrapText="1"/>
    </xf>
    <xf numFmtId="0" fontId="8" fillId="4" borderId="24" xfId="0" quotePrefix="1" applyFont="1" applyFill="1" applyBorder="1" applyAlignment="1">
      <alignment horizontal="center" vertical="center" wrapText="1"/>
    </xf>
    <xf numFmtId="3" fontId="10" fillId="9" borderId="26" xfId="0" applyNumberFormat="1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4" fillId="0" borderId="36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8" fillId="10" borderId="17" xfId="0" quotePrefix="1" applyFont="1" applyFill="1" applyBorder="1" applyAlignment="1">
      <alignment horizontal="center" vertical="center" wrapText="1"/>
    </xf>
    <xf numFmtId="0" fontId="21" fillId="6" borderId="17" xfId="0" quotePrefix="1" applyFont="1" applyFill="1" applyBorder="1" applyAlignment="1">
      <alignment horizontal="center" vertical="center" wrapText="1"/>
    </xf>
    <xf numFmtId="164" fontId="10" fillId="7" borderId="26" xfId="0" applyNumberFormat="1" applyFont="1" applyFill="1" applyBorder="1" applyAlignment="1">
      <alignment horizontal="center" vertical="center" wrapText="1"/>
    </xf>
    <xf numFmtId="0" fontId="21" fillId="10" borderId="1" xfId="0" quotePrefix="1" applyFont="1" applyFill="1" applyBorder="1" applyAlignment="1">
      <alignment horizontal="center" vertical="center" wrapText="1"/>
    </xf>
    <xf numFmtId="0" fontId="19" fillId="3" borderId="1" xfId="0" quotePrefix="1" applyFont="1" applyFill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8" fillId="10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1" fillId="0" borderId="46" xfId="0" quotePrefix="1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8" borderId="46" xfId="0" applyFont="1" applyFill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1" fillId="0" borderId="4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left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49" fontId="10" fillId="9" borderId="3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10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10" fillId="10" borderId="3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/>
    </xf>
    <xf numFmtId="0" fontId="6" fillId="0" borderId="30" xfId="0" quotePrefix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64" xfId="0" quotePrefix="1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" fillId="0" borderId="74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left" vertical="center" wrapText="1"/>
    </xf>
    <xf numFmtId="0" fontId="1" fillId="0" borderId="50" xfId="0" quotePrefix="1" applyFont="1" applyBorder="1" applyAlignment="1">
      <alignment horizontal="center" vertical="center" wrapText="1"/>
    </xf>
    <xf numFmtId="0" fontId="1" fillId="8" borderId="50" xfId="0" applyFont="1" applyFill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left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75" xfId="0" applyFont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0" fontId="1" fillId="0" borderId="8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4" fillId="10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24" fillId="6" borderId="3" xfId="0" applyFont="1" applyFill="1" applyBorder="1" applyAlignment="1">
      <alignment horizontal="center" vertical="center" wrapText="1"/>
    </xf>
    <xf numFmtId="0" fontId="24" fillId="4" borderId="14" xfId="0" applyFont="1" applyFill="1" applyBorder="1" applyAlignment="1">
      <alignment horizontal="center" vertical="center" wrapText="1"/>
    </xf>
    <xf numFmtId="0" fontId="21" fillId="4" borderId="1" xfId="0" quotePrefix="1" applyFont="1" applyFill="1" applyBorder="1" applyAlignment="1">
      <alignment horizontal="center" vertical="center" wrapText="1"/>
    </xf>
    <xf numFmtId="0" fontId="14" fillId="0" borderId="8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/>
    </xf>
    <xf numFmtId="0" fontId="4" fillId="0" borderId="82" xfId="0" applyFont="1" applyBorder="1" applyAlignment="1">
      <alignment horizontal="left" vertical="center" wrapText="1"/>
    </xf>
    <xf numFmtId="0" fontId="6" fillId="0" borderId="82" xfId="0" applyFont="1" applyBorder="1" applyAlignment="1">
      <alignment horizontal="center" vertical="center"/>
    </xf>
    <xf numFmtId="0" fontId="8" fillId="10" borderId="82" xfId="0" applyFont="1" applyFill="1" applyBorder="1" applyAlignment="1">
      <alignment horizontal="center" vertical="center" wrapText="1"/>
    </xf>
    <xf numFmtId="0" fontId="10" fillId="3" borderId="82" xfId="0" applyFont="1" applyFill="1" applyBorder="1" applyAlignment="1">
      <alignment horizontal="center" vertical="center" wrapText="1"/>
    </xf>
    <xf numFmtId="0" fontId="8" fillId="6" borderId="82" xfId="0" applyFont="1" applyFill="1" applyBorder="1" applyAlignment="1">
      <alignment horizontal="center" vertical="center" wrapText="1"/>
    </xf>
    <xf numFmtId="0" fontId="8" fillId="4" borderId="83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vertical="center" wrapText="1"/>
    </xf>
    <xf numFmtId="0" fontId="1" fillId="0" borderId="84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5" xfId="0" applyBorder="1" applyAlignment="1">
      <alignment horizontal="left"/>
    </xf>
    <xf numFmtId="0" fontId="25" fillId="0" borderId="1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6" fillId="0" borderId="85" xfId="0" applyFont="1" applyBorder="1" applyAlignment="1">
      <alignment horizontal="center" vertical="center" wrapText="1"/>
    </xf>
    <xf numFmtId="0" fontId="1" fillId="0" borderId="86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4" fillId="0" borderId="82" xfId="0" applyFont="1" applyBorder="1" applyAlignment="1">
      <alignment vertical="center" wrapText="1"/>
    </xf>
    <xf numFmtId="0" fontId="6" fillId="0" borderId="8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88" xfId="0" applyFont="1" applyBorder="1" applyAlignment="1">
      <alignment horizontal="center" vertical="center"/>
    </xf>
    <xf numFmtId="0" fontId="1" fillId="0" borderId="85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 wrapText="1"/>
    </xf>
    <xf numFmtId="0" fontId="1" fillId="0" borderId="23" xfId="0" quotePrefix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49" fontId="10" fillId="9" borderId="23" xfId="0" applyNumberFormat="1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7" borderId="23" xfId="0" applyFont="1" applyFill="1" applyBorder="1" applyAlignment="1">
      <alignment horizontal="center" vertical="center" wrapText="1"/>
    </xf>
    <xf numFmtId="0" fontId="10" fillId="5" borderId="24" xfId="0" quotePrefix="1" applyFont="1" applyFill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center" vertical="center"/>
    </xf>
    <xf numFmtId="0" fontId="10" fillId="0" borderId="15" xfId="0" quotePrefix="1" applyFont="1" applyBorder="1" applyAlignment="1">
      <alignment horizontal="center" vertical="center" wrapText="1"/>
    </xf>
    <xf numFmtId="0" fontId="21" fillId="0" borderId="13" xfId="0" quotePrefix="1" applyFont="1" applyBorder="1" applyAlignment="1">
      <alignment horizontal="center" vertical="center" wrapText="1"/>
    </xf>
    <xf numFmtId="0" fontId="8" fillId="0" borderId="13" xfId="0" quotePrefix="1" applyFont="1" applyBorder="1" applyAlignment="1">
      <alignment horizontal="center" vertical="center" wrapText="1"/>
    </xf>
    <xf numFmtId="0" fontId="11" fillId="0" borderId="90" xfId="0" applyFont="1" applyBorder="1" applyAlignment="1">
      <alignment horizontal="center" vertical="center"/>
    </xf>
    <xf numFmtId="0" fontId="1" fillId="0" borderId="95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9" fillId="10" borderId="17" xfId="0" quotePrefix="1" applyFont="1" applyFill="1" applyBorder="1" applyAlignment="1">
      <alignment horizontal="center" vertical="center" wrapText="1"/>
    </xf>
    <xf numFmtId="0" fontId="19" fillId="6" borderId="17" xfId="0" quotePrefix="1" applyFont="1" applyFill="1" applyBorder="1" applyAlignment="1">
      <alignment horizontal="center" vertical="center" wrapText="1"/>
    </xf>
    <xf numFmtId="0" fontId="8" fillId="4" borderId="17" xfId="0" quotePrefix="1" applyFont="1" applyFill="1" applyBorder="1" applyAlignment="1">
      <alignment horizontal="center" vertical="center" wrapText="1"/>
    </xf>
    <xf numFmtId="0" fontId="10" fillId="0" borderId="99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0" fillId="0" borderId="96" xfId="0" applyBorder="1" applyAlignment="1">
      <alignment wrapText="1"/>
    </xf>
    <xf numFmtId="0" fontId="8" fillId="0" borderId="99" xfId="0" applyFont="1" applyBorder="1" applyAlignment="1">
      <alignment horizontal="center" vertical="center" wrapText="1"/>
    </xf>
    <xf numFmtId="0" fontId="8" fillId="0" borderId="99" xfId="0" quotePrefix="1" applyFont="1" applyBorder="1" applyAlignment="1">
      <alignment horizontal="center" vertical="center" wrapText="1"/>
    </xf>
    <xf numFmtId="0" fontId="8" fillId="0" borderId="98" xfId="0" quotePrefix="1" applyFont="1" applyBorder="1" applyAlignment="1">
      <alignment horizontal="center" vertical="center" wrapText="1"/>
    </xf>
    <xf numFmtId="0" fontId="8" fillId="0" borderId="91" xfId="0" applyFont="1" applyBorder="1" applyAlignment="1">
      <alignment horizontal="center" vertical="center" wrapText="1"/>
    </xf>
    <xf numFmtId="0" fontId="1" fillId="0" borderId="100" xfId="0" applyFont="1" applyBorder="1" applyAlignment="1">
      <alignment horizontal="center" vertical="center" wrapText="1"/>
    </xf>
    <xf numFmtId="0" fontId="24" fillId="0" borderId="96" xfId="0" applyFont="1" applyBorder="1" applyAlignment="1">
      <alignment horizontal="center" vertical="center" wrapText="1"/>
    </xf>
    <xf numFmtId="0" fontId="8" fillId="0" borderId="96" xfId="0" applyFont="1" applyBorder="1" applyAlignment="1">
      <alignment horizontal="center" vertical="center" wrapText="1"/>
    </xf>
    <xf numFmtId="0" fontId="21" fillId="0" borderId="96" xfId="0" quotePrefix="1" applyFont="1" applyBorder="1" applyAlignment="1">
      <alignment horizontal="center" vertical="center" wrapText="1"/>
    </xf>
    <xf numFmtId="0" fontId="8" fillId="0" borderId="96" xfId="0" quotePrefix="1" applyFont="1" applyBorder="1" applyAlignment="1">
      <alignment horizontal="center" vertical="center" wrapText="1"/>
    </xf>
    <xf numFmtId="0" fontId="1" fillId="0" borderId="101" xfId="0" applyFont="1" applyBorder="1" applyAlignment="1">
      <alignment horizontal="center" vertical="center" wrapText="1"/>
    </xf>
    <xf numFmtId="0" fontId="8" fillId="0" borderId="97" xfId="0" applyFont="1" applyBorder="1" applyAlignment="1">
      <alignment horizontal="center" vertical="center" wrapText="1"/>
    </xf>
    <xf numFmtId="0" fontId="19" fillId="0" borderId="99" xfId="0" quotePrefix="1" applyFont="1" applyBorder="1" applyAlignment="1">
      <alignment horizontal="center" vertical="center" wrapText="1"/>
    </xf>
    <xf numFmtId="0" fontId="10" fillId="0" borderId="96" xfId="0" quotePrefix="1" applyFont="1" applyBorder="1" applyAlignment="1">
      <alignment horizontal="center" vertical="center" wrapText="1"/>
    </xf>
    <xf numFmtId="0" fontId="19" fillId="0" borderId="96" xfId="0" quotePrefix="1" applyFont="1" applyBorder="1" applyAlignment="1">
      <alignment horizontal="center" vertical="center" wrapText="1"/>
    </xf>
    <xf numFmtId="0" fontId="3" fillId="0" borderId="101" xfId="0" applyFont="1" applyBorder="1" applyAlignment="1">
      <alignment horizontal="center" vertical="center" wrapText="1"/>
    </xf>
    <xf numFmtId="0" fontId="3" fillId="0" borderId="100" xfId="0" applyFont="1" applyBorder="1" applyAlignment="1">
      <alignment horizontal="center" vertical="center" wrapText="1"/>
    </xf>
    <xf numFmtId="0" fontId="21" fillId="0" borderId="99" xfId="0" quotePrefix="1" applyFont="1" applyBorder="1" applyAlignment="1">
      <alignment horizontal="center" vertical="center" wrapText="1"/>
    </xf>
    <xf numFmtId="0" fontId="8" fillId="0" borderId="98" xfId="0" applyFont="1" applyBorder="1" applyAlignment="1">
      <alignment horizontal="center" vertical="center" wrapText="1"/>
    </xf>
    <xf numFmtId="0" fontId="8" fillId="0" borderId="97" xfId="0" quotePrefix="1" applyFont="1" applyBorder="1" applyAlignment="1">
      <alignment horizontal="center" vertical="center" wrapText="1"/>
    </xf>
    <xf numFmtId="0" fontId="10" fillId="0" borderId="99" xfId="0" quotePrefix="1" applyFont="1" applyBorder="1" applyAlignment="1">
      <alignment horizontal="center" vertical="center" wrapText="1"/>
    </xf>
    <xf numFmtId="16" fontId="10" fillId="0" borderId="99" xfId="0" quotePrefix="1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49" fontId="19" fillId="9" borderId="3" xfId="0" quotePrefix="1" applyNumberFormat="1" applyFont="1" applyFill="1" applyBorder="1" applyAlignment="1">
      <alignment horizontal="center" vertical="center" wrapText="1"/>
    </xf>
    <xf numFmtId="0" fontId="19" fillId="7" borderId="3" xfId="0" quotePrefix="1" applyFont="1" applyFill="1" applyBorder="1" applyAlignment="1">
      <alignment horizontal="center" vertical="center" wrapText="1"/>
    </xf>
    <xf numFmtId="0" fontId="19" fillId="5" borderId="14" xfId="0" quotePrefix="1" applyFont="1" applyFill="1" applyBorder="1" applyAlignment="1">
      <alignment horizontal="center" vertical="center" wrapText="1"/>
    </xf>
    <xf numFmtId="0" fontId="10" fillId="0" borderId="91" xfId="0" quotePrefix="1" applyFont="1" applyBorder="1" applyAlignment="1">
      <alignment horizontal="center" vertical="center" wrapText="1"/>
    </xf>
    <xf numFmtId="0" fontId="8" fillId="10" borderId="9" xfId="0" quotePrefix="1" applyFont="1" applyFill="1" applyBorder="1" applyAlignment="1">
      <alignment horizontal="center" vertical="center" wrapText="1"/>
    </xf>
    <xf numFmtId="0" fontId="8" fillId="6" borderId="9" xfId="0" quotePrefix="1" applyFont="1" applyFill="1" applyBorder="1" applyAlignment="1">
      <alignment horizontal="center" vertical="center" wrapText="1"/>
    </xf>
    <xf numFmtId="0" fontId="8" fillId="4" borderId="10" xfId="0" quotePrefix="1" applyFont="1" applyFill="1" applyBorder="1" applyAlignment="1">
      <alignment horizontal="center" vertical="center" wrapText="1"/>
    </xf>
    <xf numFmtId="0" fontId="8" fillId="0" borderId="9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 wrapText="1"/>
    </xf>
    <xf numFmtId="0" fontId="1" fillId="0" borderId="89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1" fillId="0" borderId="92" xfId="0" applyFont="1" applyBorder="1" applyAlignment="1">
      <alignment horizontal="center" vertical="center"/>
    </xf>
    <xf numFmtId="0" fontId="11" fillId="0" borderId="93" xfId="0" applyFont="1" applyBorder="1" applyAlignment="1">
      <alignment horizontal="center" vertical="center"/>
    </xf>
    <xf numFmtId="0" fontId="11" fillId="0" borderId="9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1" fillId="0" borderId="54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1B0B"/>
      <color rgb="FFE20000"/>
      <color rgb="FFF4642A"/>
      <color rgb="FFFAC6EF"/>
      <color rgb="FFED31C5"/>
      <color rgb="FFFF7D7D"/>
      <color rgb="FFFFAB97"/>
      <color rgb="FFFD7049"/>
      <color rgb="FFC8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jpe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3.png"/><Relationship Id="rId10" Type="http://schemas.openxmlformats.org/officeDocument/2006/relationships/image" Target="../media/image10.wmf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wmf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BBD597C0-68F1-4AF8-921E-E02F050D3EF5}"/>
            </a:ext>
          </a:extLst>
        </xdr:cNvPr>
        <xdr:cNvSpPr/>
      </xdr:nvSpPr>
      <xdr:spPr>
        <a:xfrm>
          <a:off x="4181475" y="3886200"/>
          <a:ext cx="0" cy="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186124</xdr:colOff>
      <xdr:row>17</xdr:row>
      <xdr:rowOff>285750</xdr:rowOff>
    </xdr:from>
    <xdr:to>
      <xdr:col>2</xdr:col>
      <xdr:colOff>631031</xdr:colOff>
      <xdr:row>18</xdr:row>
      <xdr:rowOff>141967</xdr:rowOff>
    </xdr:to>
    <xdr:pic>
      <xdr:nvPicPr>
        <xdr:cNvPr id="15" name="image11.png">
          <a:extLst>
            <a:ext uri="{FF2B5EF4-FFF2-40B4-BE49-F238E27FC236}">
              <a16:creationId xmlns:a16="http://schemas.microsoft.com/office/drawing/2014/main" id="{A505E570-121F-4449-B01F-D3FD5B3AD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103030" y="4786313"/>
          <a:ext cx="444907" cy="308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183548</xdr:colOff>
      <xdr:row>94</xdr:row>
      <xdr:rowOff>91733</xdr:rowOff>
    </xdr:from>
    <xdr:to>
      <xdr:col>2</xdr:col>
      <xdr:colOff>615039</xdr:colOff>
      <xdr:row>94</xdr:row>
      <xdr:rowOff>335978</xdr:rowOff>
    </xdr:to>
    <xdr:pic>
      <xdr:nvPicPr>
        <xdr:cNvPr id="59" name="image11.png">
          <a:extLst>
            <a:ext uri="{FF2B5EF4-FFF2-40B4-BE49-F238E27FC236}">
              <a16:creationId xmlns:a16="http://schemas.microsoft.com/office/drawing/2014/main" id="{FB0CEA5D-9CD1-4EFC-A2F5-4C40CDE1B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8073" y="34496033"/>
          <a:ext cx="431491" cy="244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114301</xdr:colOff>
      <xdr:row>99</xdr:row>
      <xdr:rowOff>333375</xdr:rowOff>
    </xdr:from>
    <xdr:to>
      <xdr:col>2</xdr:col>
      <xdr:colOff>606425</xdr:colOff>
      <xdr:row>100</xdr:row>
      <xdr:rowOff>339728</xdr:rowOff>
    </xdr:to>
    <xdr:pic>
      <xdr:nvPicPr>
        <xdr:cNvPr id="68" name="image12.png">
          <a:extLst>
            <a:ext uri="{FF2B5EF4-FFF2-40B4-BE49-F238E27FC236}">
              <a16:creationId xmlns:a16="http://schemas.microsoft.com/office/drawing/2014/main" id="{0551F784-DCDD-4079-B4F8-3A61D6DB9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28826" y="36966525"/>
          <a:ext cx="485774" cy="447675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209551</xdr:colOff>
      <xdr:row>60</xdr:row>
      <xdr:rowOff>114301</xdr:rowOff>
    </xdr:from>
    <xdr:to>
      <xdr:col>2</xdr:col>
      <xdr:colOff>492126</xdr:colOff>
      <xdr:row>60</xdr:row>
      <xdr:rowOff>339726</xdr:rowOff>
    </xdr:to>
    <xdr:pic>
      <xdr:nvPicPr>
        <xdr:cNvPr id="69" name="image2.png">
          <a:extLst>
            <a:ext uri="{FF2B5EF4-FFF2-40B4-BE49-F238E27FC236}">
              <a16:creationId xmlns:a16="http://schemas.microsoft.com/office/drawing/2014/main" id="{597CA0FB-0480-4E0E-8518-6B871436E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124076" y="20640676"/>
          <a:ext cx="276225" cy="219075"/>
        </a:xfrm>
        <a:prstGeom prst="rect">
          <a:avLst/>
        </a:prstGeom>
      </xdr:spPr>
    </xdr:pic>
    <xdr:clientData/>
  </xdr:twoCellAnchor>
  <xdr:twoCellAnchor editAs="oneCell">
    <xdr:from>
      <xdr:col>2</xdr:col>
      <xdr:colOff>159219</xdr:colOff>
      <xdr:row>61</xdr:row>
      <xdr:rowOff>256690</xdr:rowOff>
    </xdr:from>
    <xdr:to>
      <xdr:col>2</xdr:col>
      <xdr:colOff>549275</xdr:colOff>
      <xdr:row>62</xdr:row>
      <xdr:rowOff>187326</xdr:rowOff>
    </xdr:to>
    <xdr:pic>
      <xdr:nvPicPr>
        <xdr:cNvPr id="70" name="image6.png">
          <a:extLst>
            <a:ext uri="{FF2B5EF4-FFF2-40B4-BE49-F238E27FC236}">
              <a16:creationId xmlns:a16="http://schemas.microsoft.com/office/drawing/2014/main" id="{BE3E8428-AB38-4488-8CF9-7B0FA1CC4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073744" y="21230740"/>
          <a:ext cx="383706" cy="371960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67</xdr:row>
      <xdr:rowOff>209550</xdr:rowOff>
    </xdr:from>
    <xdr:to>
      <xdr:col>2</xdr:col>
      <xdr:colOff>549274</xdr:colOff>
      <xdr:row>68</xdr:row>
      <xdr:rowOff>209550</xdr:rowOff>
    </xdr:to>
    <xdr:pic>
      <xdr:nvPicPr>
        <xdr:cNvPr id="71" name="image4.png">
          <a:extLst>
            <a:ext uri="{FF2B5EF4-FFF2-40B4-BE49-F238E27FC236}">
              <a16:creationId xmlns:a16="http://schemas.microsoft.com/office/drawing/2014/main" id="{3E94E3B7-566F-4EEE-BD5B-2AD7E0340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057400" y="23869650"/>
          <a:ext cx="400049" cy="447675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79</xdr:row>
      <xdr:rowOff>428625</xdr:rowOff>
    </xdr:from>
    <xdr:to>
      <xdr:col>2</xdr:col>
      <xdr:colOff>567856</xdr:colOff>
      <xdr:row>80</xdr:row>
      <xdr:rowOff>359262</xdr:rowOff>
    </xdr:to>
    <xdr:pic>
      <xdr:nvPicPr>
        <xdr:cNvPr id="72" name="image6.png">
          <a:extLst>
            <a:ext uri="{FF2B5EF4-FFF2-40B4-BE49-F238E27FC236}">
              <a16:creationId xmlns:a16="http://schemas.microsoft.com/office/drawing/2014/main" id="{2BF21430-7223-4F65-BF98-2B26E01CF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095500" y="28117800"/>
          <a:ext cx="383706" cy="371960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85</xdr:row>
      <xdr:rowOff>238125</xdr:rowOff>
    </xdr:from>
    <xdr:to>
      <xdr:col>2</xdr:col>
      <xdr:colOff>549274</xdr:colOff>
      <xdr:row>86</xdr:row>
      <xdr:rowOff>244472</xdr:rowOff>
    </xdr:to>
    <xdr:pic>
      <xdr:nvPicPr>
        <xdr:cNvPr id="73" name="image4.png">
          <a:extLst>
            <a:ext uri="{FF2B5EF4-FFF2-40B4-BE49-F238E27FC236}">
              <a16:creationId xmlns:a16="http://schemas.microsoft.com/office/drawing/2014/main" id="{58BFE52D-2CE3-4719-AB76-723B86846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057400" y="30613350"/>
          <a:ext cx="400049" cy="447675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90</xdr:row>
      <xdr:rowOff>238125</xdr:rowOff>
    </xdr:from>
    <xdr:to>
      <xdr:col>2</xdr:col>
      <xdr:colOff>567856</xdr:colOff>
      <xdr:row>91</xdr:row>
      <xdr:rowOff>168763</xdr:rowOff>
    </xdr:to>
    <xdr:pic>
      <xdr:nvPicPr>
        <xdr:cNvPr id="74" name="image6.png">
          <a:extLst>
            <a:ext uri="{FF2B5EF4-FFF2-40B4-BE49-F238E27FC236}">
              <a16:creationId xmlns:a16="http://schemas.microsoft.com/office/drawing/2014/main" id="{7A15471F-2ABA-4747-87A7-B58F47778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095500" y="32851725"/>
          <a:ext cx="383706" cy="371960"/>
        </a:xfrm>
        <a:prstGeom prst="rect">
          <a:avLst/>
        </a:prstGeom>
      </xdr:spPr>
    </xdr:pic>
    <xdr:clientData/>
  </xdr:twoCellAnchor>
  <xdr:twoCellAnchor editAs="oneCell">
    <xdr:from>
      <xdr:col>2</xdr:col>
      <xdr:colOff>127907</xdr:colOff>
      <xdr:row>97</xdr:row>
      <xdr:rowOff>608239</xdr:rowOff>
    </xdr:from>
    <xdr:to>
      <xdr:col>2</xdr:col>
      <xdr:colOff>620031</xdr:colOff>
      <xdr:row>97</xdr:row>
      <xdr:rowOff>998764</xdr:rowOff>
    </xdr:to>
    <xdr:pic>
      <xdr:nvPicPr>
        <xdr:cNvPr id="75" name="image12.png">
          <a:extLst>
            <a:ext uri="{FF2B5EF4-FFF2-40B4-BE49-F238E27FC236}">
              <a16:creationId xmlns:a16="http://schemas.microsoft.com/office/drawing/2014/main" id="{C87D333D-4115-4C16-B684-33C9442A2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28157" y="56751310"/>
          <a:ext cx="492124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98</xdr:row>
      <xdr:rowOff>47625</xdr:rowOff>
    </xdr:from>
    <xdr:to>
      <xdr:col>2</xdr:col>
      <xdr:colOff>514349</xdr:colOff>
      <xdr:row>98</xdr:row>
      <xdr:rowOff>438150</xdr:rowOff>
    </xdr:to>
    <xdr:pic>
      <xdr:nvPicPr>
        <xdr:cNvPr id="76" name="image4.png">
          <a:extLst>
            <a:ext uri="{FF2B5EF4-FFF2-40B4-BE49-F238E27FC236}">
              <a16:creationId xmlns:a16="http://schemas.microsoft.com/office/drawing/2014/main" id="{E8AF4DC2-F36D-4CA8-A6E6-6B1F96CBF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028825" y="36233100"/>
          <a:ext cx="400049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103</xdr:row>
      <xdr:rowOff>114300</xdr:rowOff>
    </xdr:from>
    <xdr:to>
      <xdr:col>2</xdr:col>
      <xdr:colOff>492125</xdr:colOff>
      <xdr:row>103</xdr:row>
      <xdr:rowOff>339725</xdr:rowOff>
    </xdr:to>
    <xdr:pic>
      <xdr:nvPicPr>
        <xdr:cNvPr id="77" name="image2.png">
          <a:extLst>
            <a:ext uri="{FF2B5EF4-FFF2-40B4-BE49-F238E27FC236}">
              <a16:creationId xmlns:a16="http://schemas.microsoft.com/office/drawing/2014/main" id="{13CC8B1C-6400-4644-8CAB-6A8BB95A0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24075" y="38614350"/>
          <a:ext cx="276225" cy="219075"/>
        </a:xfrm>
        <a:prstGeom prst="rect">
          <a:avLst/>
        </a:prstGeom>
      </xdr:spPr>
    </xdr:pic>
    <xdr:clientData/>
  </xdr:twoCellAnchor>
  <xdr:twoCellAnchor editAs="oneCell">
    <xdr:from>
      <xdr:col>2</xdr:col>
      <xdr:colOff>149703</xdr:colOff>
      <xdr:row>104</xdr:row>
      <xdr:rowOff>47625</xdr:rowOff>
    </xdr:from>
    <xdr:to>
      <xdr:col>2</xdr:col>
      <xdr:colOff>511175</xdr:colOff>
      <xdr:row>104</xdr:row>
      <xdr:rowOff>398262</xdr:rowOff>
    </xdr:to>
    <xdr:pic>
      <xdr:nvPicPr>
        <xdr:cNvPr id="79" name="image3.png">
          <a:extLst>
            <a:ext uri="{FF2B5EF4-FFF2-40B4-BE49-F238E27FC236}">
              <a16:creationId xmlns:a16="http://schemas.microsoft.com/office/drawing/2014/main" id="{D385B002-5792-4FF1-AB5C-942F730B5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64228" y="38995350"/>
          <a:ext cx="355122" cy="34428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105</xdr:row>
      <xdr:rowOff>221434</xdr:rowOff>
    </xdr:from>
    <xdr:to>
      <xdr:col>2</xdr:col>
      <xdr:colOff>571500</xdr:colOff>
      <xdr:row>105</xdr:row>
      <xdr:rowOff>628496</xdr:rowOff>
    </xdr:to>
    <xdr:pic>
      <xdr:nvPicPr>
        <xdr:cNvPr id="80" name="image11.png">
          <a:extLst>
            <a:ext uri="{FF2B5EF4-FFF2-40B4-BE49-F238E27FC236}">
              <a16:creationId xmlns:a16="http://schemas.microsoft.com/office/drawing/2014/main" id="{690A6CA1-2899-4F47-8532-CA86584A2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05025" y="39616834"/>
          <a:ext cx="381000" cy="407062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107</xdr:row>
      <xdr:rowOff>31480</xdr:rowOff>
    </xdr:from>
    <xdr:to>
      <xdr:col>2</xdr:col>
      <xdr:colOff>493268</xdr:colOff>
      <xdr:row>107</xdr:row>
      <xdr:rowOff>361949</xdr:rowOff>
    </xdr:to>
    <xdr:pic>
      <xdr:nvPicPr>
        <xdr:cNvPr id="81" name="image3.png">
          <a:extLst>
            <a:ext uri="{FF2B5EF4-FFF2-40B4-BE49-F238E27FC236}">
              <a16:creationId xmlns:a16="http://schemas.microsoft.com/office/drawing/2014/main" id="{E51EF2FE-22DD-4A0A-AB96-0200A39CC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66925" y="40769905"/>
          <a:ext cx="340868" cy="330469"/>
        </a:xfrm>
        <a:prstGeom prst="rect">
          <a:avLst/>
        </a:prstGeom>
      </xdr:spPr>
    </xdr:pic>
    <xdr:clientData/>
  </xdr:twoCellAnchor>
  <xdr:twoCellAnchor editAs="oneCell">
    <xdr:from>
      <xdr:col>4</xdr:col>
      <xdr:colOff>361156</xdr:colOff>
      <xdr:row>30</xdr:row>
      <xdr:rowOff>69453</xdr:rowOff>
    </xdr:from>
    <xdr:to>
      <xdr:col>4</xdr:col>
      <xdr:colOff>1351756</xdr:colOff>
      <xdr:row>30</xdr:row>
      <xdr:rowOff>1407870</xdr:rowOff>
    </xdr:to>
    <xdr:pic>
      <xdr:nvPicPr>
        <xdr:cNvPr id="84" name="Imagen 47">
          <a:extLst>
            <a:ext uri="{FF2B5EF4-FFF2-40B4-BE49-F238E27FC236}">
              <a16:creationId xmlns:a16="http://schemas.microsoft.com/office/drawing/2014/main" id="{D08CAFCA-AA3B-4B4D-BFDF-F2BDD700B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230937" y="12320984"/>
          <a:ext cx="990600" cy="1328892"/>
        </a:xfrm>
        <a:prstGeom prst="rect">
          <a:avLst/>
        </a:prstGeom>
      </xdr:spPr>
    </xdr:pic>
    <xdr:clientData/>
  </xdr:twoCellAnchor>
  <xdr:twoCellAnchor editAs="oneCell">
    <xdr:from>
      <xdr:col>4</xdr:col>
      <xdr:colOff>321468</xdr:colOff>
      <xdr:row>34</xdr:row>
      <xdr:rowOff>73420</xdr:rowOff>
    </xdr:from>
    <xdr:to>
      <xdr:col>4</xdr:col>
      <xdr:colOff>1349771</xdr:colOff>
      <xdr:row>34</xdr:row>
      <xdr:rowOff>1448919</xdr:rowOff>
    </xdr:to>
    <xdr:pic>
      <xdr:nvPicPr>
        <xdr:cNvPr id="85" name="Imagen 50">
          <a:extLst>
            <a:ext uri="{FF2B5EF4-FFF2-40B4-BE49-F238E27FC236}">
              <a16:creationId xmlns:a16="http://schemas.microsoft.com/office/drawing/2014/main" id="{559CB19C-4B86-457A-B661-FE72D4F8A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191249" y="15777764"/>
          <a:ext cx="1021953" cy="1375499"/>
        </a:xfrm>
        <a:prstGeom prst="rect">
          <a:avLst/>
        </a:prstGeom>
      </xdr:spPr>
    </xdr:pic>
    <xdr:clientData/>
  </xdr:twoCellAnchor>
  <xdr:twoCellAnchor>
    <xdr:from>
      <xdr:col>4</xdr:col>
      <xdr:colOff>52785</xdr:colOff>
      <xdr:row>24</xdr:row>
      <xdr:rowOff>73842</xdr:rowOff>
    </xdr:from>
    <xdr:to>
      <xdr:col>4</xdr:col>
      <xdr:colOff>1638417</xdr:colOff>
      <xdr:row>24</xdr:row>
      <xdr:rowOff>909827</xdr:rowOff>
    </xdr:to>
    <xdr:grpSp>
      <xdr:nvGrpSpPr>
        <xdr:cNvPr id="22" name="Groupe 21">
          <a:extLst>
            <a:ext uri="{FF2B5EF4-FFF2-40B4-BE49-F238E27FC236}">
              <a16:creationId xmlns:a16="http://schemas.microsoft.com/office/drawing/2014/main" id="{BB2D72CF-627E-70F6-9C69-B8F0A77FA0CC}"/>
            </a:ext>
          </a:extLst>
        </xdr:cNvPr>
        <xdr:cNvGrpSpPr/>
      </xdr:nvGrpSpPr>
      <xdr:grpSpPr>
        <a:xfrm>
          <a:off x="6012714" y="15517949"/>
          <a:ext cx="1585632" cy="835985"/>
          <a:chOff x="5932138" y="10136724"/>
          <a:chExt cx="1585632" cy="835985"/>
        </a:xfrm>
      </xdr:grpSpPr>
      <xdr:pic>
        <xdr:nvPicPr>
          <xdr:cNvPr id="6" name="Picture 1" descr="CF_SP_COCLEA_2">
            <a:extLst>
              <a:ext uri="{FF2B5EF4-FFF2-40B4-BE49-F238E27FC236}">
                <a16:creationId xmlns:a16="http://schemas.microsoft.com/office/drawing/2014/main" id="{8E22F730-0958-41D2-8CDD-416F61C24745}"/>
              </a:ext>
              <a:ext uri="{147F2762-F138-4A5C-976F-8EAC2B608ADB}">
                <a16:predDERef xmlns:a16="http://schemas.microsoft.com/office/drawing/2014/main" pred="{E51EF2FE-22DD-4A0A-AB96-0200A39CCA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8982" t="17809" r="8813" b="31506"/>
          <a:stretch>
            <a:fillRect/>
          </a:stretch>
        </xdr:blipFill>
        <xdr:spPr bwMode="auto">
          <a:xfrm>
            <a:off x="5932138" y="10136724"/>
            <a:ext cx="1585632" cy="83598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" name="Ellipse 2">
            <a:extLst>
              <a:ext uri="{FF2B5EF4-FFF2-40B4-BE49-F238E27FC236}">
                <a16:creationId xmlns:a16="http://schemas.microsoft.com/office/drawing/2014/main" id="{BC25E8BA-3EE0-4346-8BA6-592F65B9F4EB}"/>
              </a:ext>
            </a:extLst>
          </xdr:cNvPr>
          <xdr:cNvSpPr/>
        </xdr:nvSpPr>
        <xdr:spPr>
          <a:xfrm>
            <a:off x="5934822" y="10191866"/>
            <a:ext cx="856945" cy="648097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4</xdr:col>
      <xdr:colOff>86520</xdr:colOff>
      <xdr:row>25</xdr:row>
      <xdr:rowOff>112317</xdr:rowOff>
    </xdr:from>
    <xdr:to>
      <xdr:col>4</xdr:col>
      <xdr:colOff>1610520</xdr:colOff>
      <xdr:row>25</xdr:row>
      <xdr:rowOff>831391</xdr:rowOff>
    </xdr:to>
    <xdr:grpSp>
      <xdr:nvGrpSpPr>
        <xdr:cNvPr id="23" name="Groupe 22">
          <a:extLst>
            <a:ext uri="{FF2B5EF4-FFF2-40B4-BE49-F238E27FC236}">
              <a16:creationId xmlns:a16="http://schemas.microsoft.com/office/drawing/2014/main" id="{C07D0381-3C7E-77AD-B933-45916A4F19ED}"/>
            </a:ext>
          </a:extLst>
        </xdr:cNvPr>
        <xdr:cNvGrpSpPr/>
      </xdr:nvGrpSpPr>
      <xdr:grpSpPr>
        <a:xfrm>
          <a:off x="6046449" y="16536138"/>
          <a:ext cx="1524000" cy="719074"/>
          <a:chOff x="5965873" y="11161317"/>
          <a:chExt cx="1524000" cy="719074"/>
        </a:xfrm>
      </xdr:grpSpPr>
      <xdr:pic>
        <xdr:nvPicPr>
          <xdr:cNvPr id="83" name="image6.png">
            <a:extLst>
              <a:ext uri="{FF2B5EF4-FFF2-40B4-BE49-F238E27FC236}">
                <a16:creationId xmlns:a16="http://schemas.microsoft.com/office/drawing/2014/main" id="{B0EE22FD-8355-41B2-8A5A-6AC8303953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5965873" y="11164094"/>
            <a:ext cx="1524000" cy="716297"/>
          </a:xfrm>
          <a:prstGeom prst="rect">
            <a:avLst/>
          </a:prstGeom>
        </xdr:spPr>
      </xdr:pic>
      <xdr:sp macro="" textlink="">
        <xdr:nvSpPr>
          <xdr:cNvPr id="4" name="Ellipse 3">
            <a:extLst>
              <a:ext uri="{FF2B5EF4-FFF2-40B4-BE49-F238E27FC236}">
                <a16:creationId xmlns:a16="http://schemas.microsoft.com/office/drawing/2014/main" id="{8630400B-6D98-4A62-80FD-F6323D645023}"/>
              </a:ext>
            </a:extLst>
          </xdr:cNvPr>
          <xdr:cNvSpPr/>
        </xdr:nvSpPr>
        <xdr:spPr>
          <a:xfrm>
            <a:off x="6807246" y="11161317"/>
            <a:ext cx="625078" cy="651669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 editAs="oneCell">
    <xdr:from>
      <xdr:col>4</xdr:col>
      <xdr:colOff>287735</xdr:colOff>
      <xdr:row>32</xdr:row>
      <xdr:rowOff>37706</xdr:rowOff>
    </xdr:from>
    <xdr:to>
      <xdr:col>4</xdr:col>
      <xdr:colOff>1430735</xdr:colOff>
      <xdr:row>32</xdr:row>
      <xdr:rowOff>1426768</xdr:rowOff>
    </xdr:to>
    <xdr:pic>
      <xdr:nvPicPr>
        <xdr:cNvPr id="87" name="Imagen 48">
          <a:extLst>
            <a:ext uri="{FF2B5EF4-FFF2-40B4-BE49-F238E27FC236}">
              <a16:creationId xmlns:a16="http://schemas.microsoft.com/office/drawing/2014/main" id="{DA28A0B5-6318-42BF-B7E1-91C2CE92A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247664" y="23441992"/>
          <a:ext cx="1143000" cy="1389062"/>
        </a:xfrm>
        <a:prstGeom prst="rect">
          <a:avLst/>
        </a:prstGeom>
      </xdr:spPr>
    </xdr:pic>
    <xdr:clientData/>
  </xdr:twoCellAnchor>
  <xdr:twoCellAnchor editAs="oneCell">
    <xdr:from>
      <xdr:col>4</xdr:col>
      <xdr:colOff>287734</xdr:colOff>
      <xdr:row>29</xdr:row>
      <xdr:rowOff>59531</xdr:rowOff>
    </xdr:from>
    <xdr:to>
      <xdr:col>4</xdr:col>
      <xdr:colOff>1426652</xdr:colOff>
      <xdr:row>29</xdr:row>
      <xdr:rowOff>1445022</xdr:rowOff>
    </xdr:to>
    <xdr:pic>
      <xdr:nvPicPr>
        <xdr:cNvPr id="88" name="Imagen 42">
          <a:extLst>
            <a:ext uri="{FF2B5EF4-FFF2-40B4-BE49-F238E27FC236}">
              <a16:creationId xmlns:a16="http://schemas.microsoft.com/office/drawing/2014/main" id="{F1FD6ECC-FEE2-4999-8D30-9F93B5D53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157515" y="10810875"/>
          <a:ext cx="1129393" cy="1379141"/>
        </a:xfrm>
        <a:prstGeom prst="rect">
          <a:avLst/>
        </a:prstGeom>
      </xdr:spPr>
    </xdr:pic>
    <xdr:clientData/>
  </xdr:twoCellAnchor>
  <xdr:twoCellAnchor>
    <xdr:from>
      <xdr:col>6</xdr:col>
      <xdr:colOff>323933</xdr:colOff>
      <xdr:row>15</xdr:row>
      <xdr:rowOff>49765</xdr:rowOff>
    </xdr:from>
    <xdr:to>
      <xdr:col>6</xdr:col>
      <xdr:colOff>683933</xdr:colOff>
      <xdr:row>15</xdr:row>
      <xdr:rowOff>389209</xdr:rowOff>
    </xdr:to>
    <xdr:sp macro="" textlink="">
      <xdr:nvSpPr>
        <xdr:cNvPr id="90" name="Ellipse 89">
          <a:extLst>
            <a:ext uri="{FF2B5EF4-FFF2-40B4-BE49-F238E27FC236}">
              <a16:creationId xmlns:a16="http://schemas.microsoft.com/office/drawing/2014/main" id="{4E118827-AB32-4D84-8A27-2244E2923F3C}"/>
            </a:ext>
          </a:extLst>
        </xdr:cNvPr>
        <xdr:cNvSpPr/>
      </xdr:nvSpPr>
      <xdr:spPr>
        <a:xfrm>
          <a:off x="8598777" y="3645453"/>
          <a:ext cx="360000" cy="339444"/>
        </a:xfrm>
        <a:prstGeom prst="ellipse">
          <a:avLst/>
        </a:prstGeom>
        <a:solidFill>
          <a:srgbClr val="ED31C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333374</xdr:colOff>
      <xdr:row>15</xdr:row>
      <xdr:rowOff>47625</xdr:rowOff>
    </xdr:from>
    <xdr:to>
      <xdr:col>9</xdr:col>
      <xdr:colOff>693374</xdr:colOff>
      <xdr:row>15</xdr:row>
      <xdr:rowOff>384662</xdr:rowOff>
    </xdr:to>
    <xdr:sp macro="" textlink="">
      <xdr:nvSpPr>
        <xdr:cNvPr id="93" name="Ellipse 92">
          <a:extLst>
            <a:ext uri="{FF2B5EF4-FFF2-40B4-BE49-F238E27FC236}">
              <a16:creationId xmlns:a16="http://schemas.microsoft.com/office/drawing/2014/main" id="{1614F219-65B4-4E46-BB61-93776114A96C}"/>
            </a:ext>
          </a:extLst>
        </xdr:cNvPr>
        <xdr:cNvSpPr/>
      </xdr:nvSpPr>
      <xdr:spPr>
        <a:xfrm>
          <a:off x="11751468" y="3643313"/>
          <a:ext cx="360000" cy="337037"/>
        </a:xfrm>
        <a:prstGeom prst="ellipse">
          <a:avLst/>
        </a:prstGeom>
        <a:solidFill>
          <a:srgbClr val="E2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345281</xdr:colOff>
      <xdr:row>15</xdr:row>
      <xdr:rowOff>47625</xdr:rowOff>
    </xdr:from>
    <xdr:to>
      <xdr:col>7</xdr:col>
      <xdr:colOff>705281</xdr:colOff>
      <xdr:row>15</xdr:row>
      <xdr:rowOff>384662</xdr:rowOff>
    </xdr:to>
    <xdr:sp macro="" textlink="">
      <xdr:nvSpPr>
        <xdr:cNvPr id="94" name="Ellipse 93">
          <a:extLst>
            <a:ext uri="{FF2B5EF4-FFF2-40B4-BE49-F238E27FC236}">
              <a16:creationId xmlns:a16="http://schemas.microsoft.com/office/drawing/2014/main" id="{80713522-AB4F-48A7-93F5-9035C01C3F61}"/>
            </a:ext>
          </a:extLst>
        </xdr:cNvPr>
        <xdr:cNvSpPr/>
      </xdr:nvSpPr>
      <xdr:spPr>
        <a:xfrm>
          <a:off x="9667875" y="3643313"/>
          <a:ext cx="360000" cy="337037"/>
        </a:xfrm>
        <a:prstGeom prst="ellipse">
          <a:avLst/>
        </a:prstGeom>
        <a:solidFill>
          <a:srgbClr val="F4642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333374</xdr:colOff>
      <xdr:row>15</xdr:row>
      <xdr:rowOff>47626</xdr:rowOff>
    </xdr:from>
    <xdr:to>
      <xdr:col>8</xdr:col>
      <xdr:colOff>693374</xdr:colOff>
      <xdr:row>15</xdr:row>
      <xdr:rowOff>382098</xdr:rowOff>
    </xdr:to>
    <xdr:sp macro="" textlink="">
      <xdr:nvSpPr>
        <xdr:cNvPr id="95" name="Ellipse 94">
          <a:extLst>
            <a:ext uri="{FF2B5EF4-FFF2-40B4-BE49-F238E27FC236}">
              <a16:creationId xmlns:a16="http://schemas.microsoft.com/office/drawing/2014/main" id="{65E9A6CF-9FE3-410F-AAEF-872A31C41C84}"/>
            </a:ext>
          </a:extLst>
        </xdr:cNvPr>
        <xdr:cNvSpPr/>
      </xdr:nvSpPr>
      <xdr:spPr>
        <a:xfrm>
          <a:off x="10703718" y="3643314"/>
          <a:ext cx="360000" cy="334472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absolute">
    <xdr:from>
      <xdr:col>4</xdr:col>
      <xdr:colOff>216369</xdr:colOff>
      <xdr:row>27</xdr:row>
      <xdr:rowOff>222678</xdr:rowOff>
    </xdr:from>
    <xdr:to>
      <xdr:col>4</xdr:col>
      <xdr:colOff>1474462</xdr:colOff>
      <xdr:row>29</xdr:row>
      <xdr:rowOff>154724</xdr:rowOff>
    </xdr:to>
    <xdr:pic>
      <xdr:nvPicPr>
        <xdr:cNvPr id="7" name="Picture 4" descr="TRATTA_ARIA">
          <a:extLst>
            <a:ext uri="{FF2B5EF4-FFF2-40B4-BE49-F238E27FC236}">
              <a16:creationId xmlns:a16="http://schemas.microsoft.com/office/drawing/2014/main" id="{034B2553-A6A8-4E5D-A9AF-5A0FB12B1770}"/>
            </a:ext>
            <a:ext uri="{147F2762-F138-4A5C-976F-8EAC2B608ADB}">
              <a16:predDERef xmlns:a16="http://schemas.microsoft.com/office/drawing/2014/main" pred="{65E9A6CF-9FE3-410F-AAEF-872A31C41C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356" t="46974" r="23581" b="21329"/>
        <a:stretch/>
      </xdr:blipFill>
      <xdr:spPr bwMode="auto">
        <a:xfrm>
          <a:off x="6179019" y="18588239"/>
          <a:ext cx="1258093" cy="83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345281</xdr:colOff>
      <xdr:row>46</xdr:row>
      <xdr:rowOff>35719</xdr:rowOff>
    </xdr:from>
    <xdr:to>
      <xdr:col>9</xdr:col>
      <xdr:colOff>705281</xdr:colOff>
      <xdr:row>46</xdr:row>
      <xdr:rowOff>372756</xdr:rowOff>
    </xdr:to>
    <xdr:sp macro="" textlink="">
      <xdr:nvSpPr>
        <xdr:cNvPr id="97" name="Ellipse 96">
          <a:extLst>
            <a:ext uri="{FF2B5EF4-FFF2-40B4-BE49-F238E27FC236}">
              <a16:creationId xmlns:a16="http://schemas.microsoft.com/office/drawing/2014/main" id="{2175DB84-E221-4209-A9AE-4D5704D781CA}"/>
            </a:ext>
          </a:extLst>
        </xdr:cNvPr>
        <xdr:cNvSpPr/>
      </xdr:nvSpPr>
      <xdr:spPr>
        <a:xfrm>
          <a:off x="11763375" y="21907500"/>
          <a:ext cx="360000" cy="337037"/>
        </a:xfrm>
        <a:prstGeom prst="ellipse">
          <a:avLst/>
        </a:prstGeom>
        <a:solidFill>
          <a:srgbClr val="E2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309562</xdr:colOff>
      <xdr:row>46</xdr:row>
      <xdr:rowOff>35719</xdr:rowOff>
    </xdr:from>
    <xdr:to>
      <xdr:col>6</xdr:col>
      <xdr:colOff>669562</xdr:colOff>
      <xdr:row>46</xdr:row>
      <xdr:rowOff>375163</xdr:rowOff>
    </xdr:to>
    <xdr:sp macro="" textlink="">
      <xdr:nvSpPr>
        <xdr:cNvPr id="98" name="Ellipse 97">
          <a:extLst>
            <a:ext uri="{FF2B5EF4-FFF2-40B4-BE49-F238E27FC236}">
              <a16:creationId xmlns:a16="http://schemas.microsoft.com/office/drawing/2014/main" id="{44B134A6-A1A0-401B-A667-7B771BD4E3E7}"/>
            </a:ext>
          </a:extLst>
        </xdr:cNvPr>
        <xdr:cNvSpPr/>
      </xdr:nvSpPr>
      <xdr:spPr>
        <a:xfrm>
          <a:off x="8584406" y="21907500"/>
          <a:ext cx="360000" cy="339444"/>
        </a:xfrm>
        <a:prstGeom prst="ellipse">
          <a:avLst/>
        </a:prstGeom>
        <a:solidFill>
          <a:srgbClr val="ED31C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333375</xdr:colOff>
      <xdr:row>46</xdr:row>
      <xdr:rowOff>47625</xdr:rowOff>
    </xdr:from>
    <xdr:to>
      <xdr:col>8</xdr:col>
      <xdr:colOff>693375</xdr:colOff>
      <xdr:row>46</xdr:row>
      <xdr:rowOff>382097</xdr:rowOff>
    </xdr:to>
    <xdr:sp macro="" textlink="">
      <xdr:nvSpPr>
        <xdr:cNvPr id="99" name="Ellipse 98">
          <a:extLst>
            <a:ext uri="{FF2B5EF4-FFF2-40B4-BE49-F238E27FC236}">
              <a16:creationId xmlns:a16="http://schemas.microsoft.com/office/drawing/2014/main" id="{A36E767A-6814-48B3-8110-46A55AA9BC65}"/>
            </a:ext>
          </a:extLst>
        </xdr:cNvPr>
        <xdr:cNvSpPr/>
      </xdr:nvSpPr>
      <xdr:spPr>
        <a:xfrm>
          <a:off x="10703719" y="21919406"/>
          <a:ext cx="360000" cy="334472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333375</xdr:colOff>
      <xdr:row>46</xdr:row>
      <xdr:rowOff>47625</xdr:rowOff>
    </xdr:from>
    <xdr:to>
      <xdr:col>7</xdr:col>
      <xdr:colOff>693375</xdr:colOff>
      <xdr:row>46</xdr:row>
      <xdr:rowOff>384662</xdr:rowOff>
    </xdr:to>
    <xdr:sp macro="" textlink="">
      <xdr:nvSpPr>
        <xdr:cNvPr id="100" name="Ellipse 99">
          <a:extLst>
            <a:ext uri="{FF2B5EF4-FFF2-40B4-BE49-F238E27FC236}">
              <a16:creationId xmlns:a16="http://schemas.microsoft.com/office/drawing/2014/main" id="{3C2C69A0-A818-4AE7-A8BB-16A866A203E5}"/>
            </a:ext>
          </a:extLst>
        </xdr:cNvPr>
        <xdr:cNvSpPr/>
      </xdr:nvSpPr>
      <xdr:spPr>
        <a:xfrm>
          <a:off x="9655969" y="21919406"/>
          <a:ext cx="360000" cy="33703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2</xdr:col>
      <xdr:colOff>202406</xdr:colOff>
      <xdr:row>110</xdr:row>
      <xdr:rowOff>440532</xdr:rowOff>
    </xdr:from>
    <xdr:to>
      <xdr:col>2</xdr:col>
      <xdr:colOff>586581</xdr:colOff>
      <xdr:row>111</xdr:row>
      <xdr:rowOff>214863</xdr:rowOff>
    </xdr:to>
    <xdr:pic>
      <xdr:nvPicPr>
        <xdr:cNvPr id="101" name="image11.png">
          <a:extLst>
            <a:ext uri="{FF2B5EF4-FFF2-40B4-BE49-F238E27FC236}">
              <a16:creationId xmlns:a16="http://schemas.microsoft.com/office/drawing/2014/main" id="{263EDEC8-5305-4410-8B58-6D066D564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19312" y="48768001"/>
          <a:ext cx="381000" cy="407062"/>
        </a:xfrm>
        <a:prstGeom prst="rect">
          <a:avLst/>
        </a:prstGeom>
      </xdr:spPr>
    </xdr:pic>
    <xdr:clientData/>
  </xdr:twoCellAnchor>
  <xdr:twoCellAnchor editAs="oneCell">
    <xdr:from>
      <xdr:col>2</xdr:col>
      <xdr:colOff>154782</xdr:colOff>
      <xdr:row>113</xdr:row>
      <xdr:rowOff>59531</xdr:rowOff>
    </xdr:from>
    <xdr:to>
      <xdr:col>2</xdr:col>
      <xdr:colOff>495650</xdr:colOff>
      <xdr:row>113</xdr:row>
      <xdr:rowOff>396350</xdr:rowOff>
    </xdr:to>
    <xdr:pic>
      <xdr:nvPicPr>
        <xdr:cNvPr id="102" name="image3.png">
          <a:extLst>
            <a:ext uri="{FF2B5EF4-FFF2-40B4-BE49-F238E27FC236}">
              <a16:creationId xmlns:a16="http://schemas.microsoft.com/office/drawing/2014/main" id="{05F8CBB7-42B0-4845-9610-F965E864E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71688" y="49744312"/>
          <a:ext cx="340868" cy="330469"/>
        </a:xfrm>
        <a:prstGeom prst="rect">
          <a:avLst/>
        </a:prstGeom>
      </xdr:spPr>
    </xdr:pic>
    <xdr:clientData/>
  </xdr:twoCellAnchor>
  <xdr:twoCellAnchor editAs="oneCell">
    <xdr:from>
      <xdr:col>2</xdr:col>
      <xdr:colOff>190499</xdr:colOff>
      <xdr:row>16</xdr:row>
      <xdr:rowOff>78942</xdr:rowOff>
    </xdr:from>
    <xdr:to>
      <xdr:col>2</xdr:col>
      <xdr:colOff>476250</xdr:colOff>
      <xdr:row>16</xdr:row>
      <xdr:rowOff>434271</xdr:rowOff>
    </xdr:to>
    <xdr:pic>
      <xdr:nvPicPr>
        <xdr:cNvPr id="103" name="image6.png">
          <a:extLst>
            <a:ext uri="{FF2B5EF4-FFF2-40B4-BE49-F238E27FC236}">
              <a16:creationId xmlns:a16="http://schemas.microsoft.com/office/drawing/2014/main" id="{389FCD80-C34B-4A68-9035-6254DA5F8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07405" y="4127067"/>
          <a:ext cx="285751" cy="345804"/>
        </a:xfrm>
        <a:prstGeom prst="rect">
          <a:avLst/>
        </a:prstGeom>
      </xdr:spPr>
    </xdr:pic>
    <xdr:clientData/>
  </xdr:twoCellAnchor>
  <xdr:twoCellAnchor>
    <xdr:from>
      <xdr:col>2</xdr:col>
      <xdr:colOff>166688</xdr:colOff>
      <xdr:row>5</xdr:row>
      <xdr:rowOff>35719</xdr:rowOff>
    </xdr:from>
    <xdr:to>
      <xdr:col>2</xdr:col>
      <xdr:colOff>611595</xdr:colOff>
      <xdr:row>5</xdr:row>
      <xdr:rowOff>344373</xdr:rowOff>
    </xdr:to>
    <xdr:pic>
      <xdr:nvPicPr>
        <xdr:cNvPr id="104" name="image11.png">
          <a:extLst>
            <a:ext uri="{FF2B5EF4-FFF2-40B4-BE49-F238E27FC236}">
              <a16:creationId xmlns:a16="http://schemas.microsoft.com/office/drawing/2014/main" id="{39D6A982-2D21-412E-9AC4-9B0960712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083594" y="2202657"/>
          <a:ext cx="444907" cy="308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265112</xdr:colOff>
      <xdr:row>97</xdr:row>
      <xdr:rowOff>190044</xdr:rowOff>
    </xdr:from>
    <xdr:to>
      <xdr:col>4</xdr:col>
      <xdr:colOff>1542255</xdr:colOff>
      <xdr:row>97</xdr:row>
      <xdr:rowOff>1025778</xdr:rowOff>
    </xdr:to>
    <xdr:pic>
      <xdr:nvPicPr>
        <xdr:cNvPr id="40" name="Picture 4" descr="TRATTA_ARIA">
          <a:extLst>
            <a:ext uri="{FF2B5EF4-FFF2-40B4-BE49-F238E27FC236}">
              <a16:creationId xmlns:a16="http://schemas.microsoft.com/office/drawing/2014/main" id="{6528EE98-FF8E-4133-9730-5DF0940E676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356" t="46974" r="23581" b="21329"/>
        <a:stretch/>
      </xdr:blipFill>
      <xdr:spPr bwMode="auto">
        <a:xfrm>
          <a:off x="6225041" y="55221866"/>
          <a:ext cx="1277143" cy="835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314325</xdr:colOff>
      <xdr:row>19</xdr:row>
      <xdr:rowOff>38100</xdr:rowOff>
    </xdr:from>
    <xdr:to>
      <xdr:col>6</xdr:col>
      <xdr:colOff>674325</xdr:colOff>
      <xdr:row>19</xdr:row>
      <xdr:rowOff>377544</xdr:rowOff>
    </xdr:to>
    <xdr:sp macro="" textlink="">
      <xdr:nvSpPr>
        <xdr:cNvPr id="10" name="Ellipse 1">
          <a:extLst>
            <a:ext uri="{FF2B5EF4-FFF2-40B4-BE49-F238E27FC236}">
              <a16:creationId xmlns:a16="http://schemas.microsoft.com/office/drawing/2014/main" id="{EAD8CE55-9839-496A-A6F6-03A5145FCB6C}"/>
            </a:ext>
            <a:ext uri="{147F2762-F138-4A5C-976F-8EAC2B608ADB}">
              <a16:predDERef xmlns:a16="http://schemas.microsoft.com/office/drawing/2014/main" pred="{6528EE98-FF8E-4133-9730-5DF0940E676A}"/>
            </a:ext>
          </a:extLst>
        </xdr:cNvPr>
        <xdr:cNvSpPr/>
      </xdr:nvSpPr>
      <xdr:spPr>
        <a:xfrm>
          <a:off x="8582025" y="8086725"/>
          <a:ext cx="360000" cy="339444"/>
        </a:xfrm>
        <a:prstGeom prst="ellipse">
          <a:avLst/>
        </a:prstGeom>
        <a:solidFill>
          <a:srgbClr val="ED31C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 sz="1100"/>
        </a:p>
      </xdr:txBody>
    </xdr:sp>
    <xdr:clientData/>
  </xdr:twoCellAnchor>
  <xdr:twoCellAnchor>
    <xdr:from>
      <xdr:col>7</xdr:col>
      <xdr:colOff>323850</xdr:colOff>
      <xdr:row>19</xdr:row>
      <xdr:rowOff>38100</xdr:rowOff>
    </xdr:from>
    <xdr:to>
      <xdr:col>7</xdr:col>
      <xdr:colOff>683850</xdr:colOff>
      <xdr:row>19</xdr:row>
      <xdr:rowOff>375137</xdr:rowOff>
    </xdr:to>
    <xdr:sp macro="" textlink="">
      <xdr:nvSpPr>
        <xdr:cNvPr id="14" name="Ellipse 4">
          <a:extLst>
            <a:ext uri="{FF2B5EF4-FFF2-40B4-BE49-F238E27FC236}">
              <a16:creationId xmlns:a16="http://schemas.microsoft.com/office/drawing/2014/main" id="{EDD2C509-EFA4-4BBC-B262-F956AEF5AA45}"/>
            </a:ext>
            <a:ext uri="{147F2762-F138-4A5C-976F-8EAC2B608ADB}">
              <a16:predDERef xmlns:a16="http://schemas.microsoft.com/office/drawing/2014/main" pred="{EAD8CE55-9839-496A-A6F6-03A5145FCB6C}"/>
            </a:ext>
          </a:extLst>
        </xdr:cNvPr>
        <xdr:cNvSpPr/>
      </xdr:nvSpPr>
      <xdr:spPr>
        <a:xfrm>
          <a:off x="9639300" y="8086725"/>
          <a:ext cx="360000" cy="337037"/>
        </a:xfrm>
        <a:prstGeom prst="ellipse">
          <a:avLst/>
        </a:prstGeom>
        <a:solidFill>
          <a:srgbClr val="F4642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fr-FR" sz="1100"/>
        </a:p>
      </xdr:txBody>
    </xdr:sp>
    <xdr:clientData/>
  </xdr:twoCellAnchor>
  <xdr:twoCellAnchor>
    <xdr:from>
      <xdr:col>8</xdr:col>
      <xdr:colOff>342900</xdr:colOff>
      <xdr:row>19</xdr:row>
      <xdr:rowOff>47625</xdr:rowOff>
    </xdr:from>
    <xdr:to>
      <xdr:col>8</xdr:col>
      <xdr:colOff>702900</xdr:colOff>
      <xdr:row>19</xdr:row>
      <xdr:rowOff>382097</xdr:rowOff>
    </xdr:to>
    <xdr:sp macro="" textlink="">
      <xdr:nvSpPr>
        <xdr:cNvPr id="18" name="Ellipse 5">
          <a:extLst>
            <a:ext uri="{FF2B5EF4-FFF2-40B4-BE49-F238E27FC236}">
              <a16:creationId xmlns:a16="http://schemas.microsoft.com/office/drawing/2014/main" id="{9D2BF26A-5ADE-4706-AECE-D0B1020F987C}"/>
            </a:ext>
            <a:ext uri="{147F2762-F138-4A5C-976F-8EAC2B608ADB}">
              <a16:predDERef xmlns:a16="http://schemas.microsoft.com/office/drawing/2014/main" pred="{EDD2C509-EFA4-4BBC-B262-F956AEF5AA45}"/>
            </a:ext>
          </a:extLst>
        </xdr:cNvPr>
        <xdr:cNvSpPr/>
      </xdr:nvSpPr>
      <xdr:spPr>
        <a:xfrm>
          <a:off x="10706100" y="8096250"/>
          <a:ext cx="360000" cy="334472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fr-FR" sz="1100"/>
        </a:p>
      </xdr:txBody>
    </xdr:sp>
    <xdr:clientData/>
  </xdr:twoCellAnchor>
  <xdr:twoCellAnchor>
    <xdr:from>
      <xdr:col>9</xdr:col>
      <xdr:colOff>314325</xdr:colOff>
      <xdr:row>19</xdr:row>
      <xdr:rowOff>38100</xdr:rowOff>
    </xdr:from>
    <xdr:to>
      <xdr:col>9</xdr:col>
      <xdr:colOff>674325</xdr:colOff>
      <xdr:row>19</xdr:row>
      <xdr:rowOff>375137</xdr:rowOff>
    </xdr:to>
    <xdr:sp macro="" textlink="">
      <xdr:nvSpPr>
        <xdr:cNvPr id="21" name="Ellipse 6">
          <a:extLst>
            <a:ext uri="{FF2B5EF4-FFF2-40B4-BE49-F238E27FC236}">
              <a16:creationId xmlns:a16="http://schemas.microsoft.com/office/drawing/2014/main" id="{4E2460BE-4A90-4745-B165-EF3E1F651B75}"/>
            </a:ext>
            <a:ext uri="{147F2762-F138-4A5C-976F-8EAC2B608ADB}">
              <a16:predDERef xmlns:a16="http://schemas.microsoft.com/office/drawing/2014/main" pred="{9D2BF26A-5ADE-4706-AECE-D0B1020F987C}"/>
            </a:ext>
          </a:extLst>
        </xdr:cNvPr>
        <xdr:cNvSpPr/>
      </xdr:nvSpPr>
      <xdr:spPr>
        <a:xfrm>
          <a:off x="11725275" y="8086725"/>
          <a:ext cx="360000" cy="337037"/>
        </a:xfrm>
        <a:prstGeom prst="ellipse">
          <a:avLst/>
        </a:prstGeom>
        <a:solidFill>
          <a:srgbClr val="E2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fr-FR" sz="1100"/>
        </a:p>
      </xdr:txBody>
    </xdr:sp>
    <xdr:clientData/>
  </xdr:twoCellAnchor>
  <xdr:twoCellAnchor editAs="oneCell">
    <xdr:from>
      <xdr:col>4</xdr:col>
      <xdr:colOff>285751</xdr:colOff>
      <xdr:row>8</xdr:row>
      <xdr:rowOff>36940</xdr:rowOff>
    </xdr:from>
    <xdr:to>
      <xdr:col>4</xdr:col>
      <xdr:colOff>1366838</xdr:colOff>
      <xdr:row>8</xdr:row>
      <xdr:rowOff>1068175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EDE9F6D-4C1B-D97A-7E15-9A37712F5F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6175695" y="3541027"/>
          <a:ext cx="1031235" cy="1071562"/>
        </a:xfrm>
        <a:prstGeom prst="rect">
          <a:avLst/>
        </a:prstGeom>
      </xdr:spPr>
    </xdr:pic>
    <xdr:clientData/>
  </xdr:twoCellAnchor>
  <xdr:twoCellAnchor editAs="oneCell">
    <xdr:from>
      <xdr:col>4</xdr:col>
      <xdr:colOff>71437</xdr:colOff>
      <xdr:row>9</xdr:row>
      <xdr:rowOff>103188</xdr:rowOff>
    </xdr:from>
    <xdr:to>
      <xdr:col>4</xdr:col>
      <xdr:colOff>1655259</xdr:colOff>
      <xdr:row>9</xdr:row>
      <xdr:rowOff>963613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A39D7A01-E3F8-F6C3-7D78-C94C057AF6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6402135" y="4440490"/>
          <a:ext cx="860425" cy="1583822"/>
        </a:xfrm>
        <a:prstGeom prst="rect">
          <a:avLst/>
        </a:prstGeom>
      </xdr:spPr>
    </xdr:pic>
    <xdr:clientData/>
  </xdr:twoCellAnchor>
  <xdr:twoCellAnchor editAs="oneCell">
    <xdr:from>
      <xdr:col>4</xdr:col>
      <xdr:colOff>107157</xdr:colOff>
      <xdr:row>10</xdr:row>
      <xdr:rowOff>83345</xdr:rowOff>
    </xdr:from>
    <xdr:to>
      <xdr:col>4</xdr:col>
      <xdr:colOff>1636160</xdr:colOff>
      <xdr:row>10</xdr:row>
      <xdr:rowOff>1083469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826B1A1D-3C88-F303-5FB7-7EA9B94B24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6241378" y="5438655"/>
          <a:ext cx="1000124" cy="1529003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11</xdr:row>
      <xdr:rowOff>0</xdr:rowOff>
    </xdr:from>
    <xdr:to>
      <xdr:col>4</xdr:col>
      <xdr:colOff>1500188</xdr:colOff>
      <xdr:row>12</xdr:row>
      <xdr:rowOff>23974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61F93911-7013-3E0A-AEC4-16D4872AA4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06" t="14982" r="23407" b="17003"/>
        <a:stretch/>
      </xdr:blipFill>
      <xdr:spPr>
        <a:xfrm rot="5400000">
          <a:off x="6274513" y="6738857"/>
          <a:ext cx="976474" cy="1214438"/>
        </a:xfrm>
        <a:prstGeom prst="rect">
          <a:avLst/>
        </a:prstGeom>
      </xdr:spPr>
    </xdr:pic>
    <xdr:clientData/>
  </xdr:twoCellAnchor>
  <xdr:twoCellAnchor editAs="oneCell">
    <xdr:from>
      <xdr:col>4</xdr:col>
      <xdr:colOff>107155</xdr:colOff>
      <xdr:row>11</xdr:row>
      <xdr:rowOff>40229</xdr:rowOff>
    </xdr:from>
    <xdr:to>
      <xdr:col>4</xdr:col>
      <xdr:colOff>1678781</xdr:colOff>
      <xdr:row>11</xdr:row>
      <xdr:rowOff>925286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EA8EF7B0-88DF-D97C-B0D8-D276D262A1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6410368" y="6541338"/>
          <a:ext cx="885057" cy="1571626"/>
        </a:xfrm>
        <a:prstGeom prst="rect">
          <a:avLst/>
        </a:prstGeom>
      </xdr:spPr>
    </xdr:pic>
    <xdr:clientData/>
  </xdr:twoCellAnchor>
  <xdr:twoCellAnchor editAs="oneCell">
    <xdr:from>
      <xdr:col>4</xdr:col>
      <xdr:colOff>450736</xdr:colOff>
      <xdr:row>12</xdr:row>
      <xdr:rowOff>59538</xdr:rowOff>
    </xdr:from>
    <xdr:to>
      <xdr:col>4</xdr:col>
      <xdr:colOff>1339237</xdr:colOff>
      <xdr:row>12</xdr:row>
      <xdr:rowOff>1074968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27FEA274-13E0-1F52-3EF2-D24258D813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6347201" y="7919895"/>
          <a:ext cx="1015430" cy="888501"/>
        </a:xfrm>
        <a:prstGeom prst="rect">
          <a:avLst/>
        </a:prstGeom>
      </xdr:spPr>
    </xdr:pic>
    <xdr:clientData/>
  </xdr:twoCellAnchor>
  <xdr:twoCellAnchor editAs="oneCell">
    <xdr:from>
      <xdr:col>4</xdr:col>
      <xdr:colOff>369091</xdr:colOff>
      <xdr:row>13</xdr:row>
      <xdr:rowOff>59532</xdr:rowOff>
    </xdr:from>
    <xdr:to>
      <xdr:col>4</xdr:col>
      <xdr:colOff>1366978</xdr:colOff>
      <xdr:row>13</xdr:row>
      <xdr:rowOff>1426373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05836F54-2FC9-7D4F-49A8-E61F9DBF64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6059158" y="10180965"/>
          <a:ext cx="1357316" cy="997887"/>
        </a:xfrm>
        <a:prstGeom prst="rect">
          <a:avLst/>
        </a:prstGeom>
      </xdr:spPr>
    </xdr:pic>
    <xdr:clientData/>
  </xdr:twoCellAnchor>
  <xdr:twoCellAnchor>
    <xdr:from>
      <xdr:col>8</xdr:col>
      <xdr:colOff>273843</xdr:colOff>
      <xdr:row>8</xdr:row>
      <xdr:rowOff>297656</xdr:rowOff>
    </xdr:from>
    <xdr:to>
      <xdr:col>8</xdr:col>
      <xdr:colOff>761999</xdr:colOff>
      <xdr:row>8</xdr:row>
      <xdr:rowOff>773906</xdr:rowOff>
    </xdr:to>
    <xdr:sp macro="" textlink="">
      <xdr:nvSpPr>
        <xdr:cNvPr id="28" name="Ellipse 27">
          <a:extLst>
            <a:ext uri="{FF2B5EF4-FFF2-40B4-BE49-F238E27FC236}">
              <a16:creationId xmlns:a16="http://schemas.microsoft.com/office/drawing/2014/main" id="{A1837FAC-4E33-537E-449B-810473D58ED1}"/>
            </a:ext>
          </a:extLst>
        </xdr:cNvPr>
        <xdr:cNvSpPr/>
      </xdr:nvSpPr>
      <xdr:spPr>
        <a:xfrm>
          <a:off x="10644187" y="3821906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273844</xdr:colOff>
      <xdr:row>10</xdr:row>
      <xdr:rowOff>309563</xdr:rowOff>
    </xdr:from>
    <xdr:to>
      <xdr:col>8</xdr:col>
      <xdr:colOff>762000</xdr:colOff>
      <xdr:row>10</xdr:row>
      <xdr:rowOff>785813</xdr:rowOff>
    </xdr:to>
    <xdr:sp macro="" textlink="">
      <xdr:nvSpPr>
        <xdr:cNvPr id="29" name="Ellipse 28">
          <a:extLst>
            <a:ext uri="{FF2B5EF4-FFF2-40B4-BE49-F238E27FC236}">
              <a16:creationId xmlns:a16="http://schemas.microsoft.com/office/drawing/2014/main" id="{69FE6931-9476-4A1C-AB4E-0EBC0D120A94}"/>
            </a:ext>
          </a:extLst>
        </xdr:cNvPr>
        <xdr:cNvSpPr/>
      </xdr:nvSpPr>
      <xdr:spPr>
        <a:xfrm>
          <a:off x="10644188" y="5929313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273844</xdr:colOff>
      <xdr:row>9</xdr:row>
      <xdr:rowOff>238125</xdr:rowOff>
    </xdr:from>
    <xdr:to>
      <xdr:col>8</xdr:col>
      <xdr:colOff>762000</xdr:colOff>
      <xdr:row>9</xdr:row>
      <xdr:rowOff>714375</xdr:rowOff>
    </xdr:to>
    <xdr:sp macro="" textlink="">
      <xdr:nvSpPr>
        <xdr:cNvPr id="30" name="Ellipse 29">
          <a:extLst>
            <a:ext uri="{FF2B5EF4-FFF2-40B4-BE49-F238E27FC236}">
              <a16:creationId xmlns:a16="http://schemas.microsoft.com/office/drawing/2014/main" id="{541C9C1E-B0DF-4015-861E-A0ECC4D88454}"/>
            </a:ext>
          </a:extLst>
        </xdr:cNvPr>
        <xdr:cNvSpPr/>
      </xdr:nvSpPr>
      <xdr:spPr>
        <a:xfrm>
          <a:off x="10644188" y="4881563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250032</xdr:colOff>
      <xdr:row>11</xdr:row>
      <xdr:rowOff>238125</xdr:rowOff>
    </xdr:from>
    <xdr:to>
      <xdr:col>8</xdr:col>
      <xdr:colOff>738188</xdr:colOff>
      <xdr:row>11</xdr:row>
      <xdr:rowOff>714375</xdr:rowOff>
    </xdr:to>
    <xdr:sp macro="" textlink="">
      <xdr:nvSpPr>
        <xdr:cNvPr id="32" name="Ellipse 31">
          <a:extLst>
            <a:ext uri="{FF2B5EF4-FFF2-40B4-BE49-F238E27FC236}">
              <a16:creationId xmlns:a16="http://schemas.microsoft.com/office/drawing/2014/main" id="{86C10B2C-1250-4C27-840B-08E54F455BD5}"/>
            </a:ext>
          </a:extLst>
        </xdr:cNvPr>
        <xdr:cNvSpPr/>
      </xdr:nvSpPr>
      <xdr:spPr>
        <a:xfrm>
          <a:off x="10620376" y="8120063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261938</xdr:colOff>
      <xdr:row>12</xdr:row>
      <xdr:rowOff>309562</xdr:rowOff>
    </xdr:from>
    <xdr:to>
      <xdr:col>8</xdr:col>
      <xdr:colOff>750094</xdr:colOff>
      <xdr:row>12</xdr:row>
      <xdr:rowOff>785812</xdr:rowOff>
    </xdr:to>
    <xdr:sp macro="" textlink="">
      <xdr:nvSpPr>
        <xdr:cNvPr id="33" name="Ellipse 32">
          <a:extLst>
            <a:ext uri="{FF2B5EF4-FFF2-40B4-BE49-F238E27FC236}">
              <a16:creationId xmlns:a16="http://schemas.microsoft.com/office/drawing/2014/main" id="{B7CDF50A-E87F-4626-8989-04B1E6AEA1AE}"/>
            </a:ext>
          </a:extLst>
        </xdr:cNvPr>
        <xdr:cNvSpPr/>
      </xdr:nvSpPr>
      <xdr:spPr>
        <a:xfrm>
          <a:off x="10632282" y="9144000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254793</xdr:colOff>
      <xdr:row>13</xdr:row>
      <xdr:rowOff>481013</xdr:rowOff>
    </xdr:from>
    <xdr:to>
      <xdr:col>8</xdr:col>
      <xdr:colOff>742949</xdr:colOff>
      <xdr:row>13</xdr:row>
      <xdr:rowOff>957263</xdr:rowOff>
    </xdr:to>
    <xdr:sp macro="" textlink="">
      <xdr:nvSpPr>
        <xdr:cNvPr id="34" name="Ellipse 33">
          <a:extLst>
            <a:ext uri="{FF2B5EF4-FFF2-40B4-BE49-F238E27FC236}">
              <a16:creationId xmlns:a16="http://schemas.microsoft.com/office/drawing/2014/main" id="{69DB37E4-2EAC-43F8-BC6A-BE40093D6E1F}"/>
            </a:ext>
            <a:ext uri="{147F2762-F138-4A5C-976F-8EAC2B608ADB}">
              <a16:predDERef xmlns:a16="http://schemas.microsoft.com/office/drawing/2014/main" pred="{B7CDF50A-E87F-4626-8989-04B1E6AEA1AE}"/>
            </a:ext>
          </a:extLst>
        </xdr:cNvPr>
        <xdr:cNvSpPr/>
      </xdr:nvSpPr>
      <xdr:spPr>
        <a:xfrm>
          <a:off x="10617993" y="10387013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231322</xdr:colOff>
      <xdr:row>13</xdr:row>
      <xdr:rowOff>489857</xdr:rowOff>
    </xdr:from>
    <xdr:to>
      <xdr:col>7</xdr:col>
      <xdr:colOff>719478</xdr:colOff>
      <xdr:row>13</xdr:row>
      <xdr:rowOff>966107</xdr:rowOff>
    </xdr:to>
    <xdr:sp macro="" textlink="">
      <xdr:nvSpPr>
        <xdr:cNvPr id="43" name="Ellipse 42">
          <a:extLst>
            <a:ext uri="{FF2B5EF4-FFF2-40B4-BE49-F238E27FC236}">
              <a16:creationId xmlns:a16="http://schemas.microsoft.com/office/drawing/2014/main" id="{A35BC91E-8D53-43D3-8A2D-1EAA37F89FF4}"/>
            </a:ext>
          </a:extLst>
        </xdr:cNvPr>
        <xdr:cNvSpPr/>
      </xdr:nvSpPr>
      <xdr:spPr>
        <a:xfrm>
          <a:off x="9538608" y="10395857"/>
          <a:ext cx="488156" cy="476250"/>
        </a:xfrm>
        <a:prstGeom prst="ellipse">
          <a:avLst/>
        </a:prstGeom>
        <a:solidFill>
          <a:srgbClr val="FFFF0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258536</xdr:colOff>
      <xdr:row>11</xdr:row>
      <xdr:rowOff>204107</xdr:rowOff>
    </xdr:from>
    <xdr:to>
      <xdr:col>7</xdr:col>
      <xdr:colOff>746692</xdr:colOff>
      <xdr:row>11</xdr:row>
      <xdr:rowOff>680357</xdr:rowOff>
    </xdr:to>
    <xdr:sp macro="" textlink="">
      <xdr:nvSpPr>
        <xdr:cNvPr id="44" name="Ellipse 43">
          <a:extLst>
            <a:ext uri="{FF2B5EF4-FFF2-40B4-BE49-F238E27FC236}">
              <a16:creationId xmlns:a16="http://schemas.microsoft.com/office/drawing/2014/main" id="{62AB9B9C-6DF3-4BCA-BF10-650C943EFFBF}"/>
            </a:ext>
          </a:extLst>
        </xdr:cNvPr>
        <xdr:cNvSpPr/>
      </xdr:nvSpPr>
      <xdr:spPr>
        <a:xfrm>
          <a:off x="9565822" y="8055428"/>
          <a:ext cx="488156" cy="476250"/>
        </a:xfrm>
        <a:prstGeom prst="ellipse">
          <a:avLst/>
        </a:prstGeom>
        <a:solidFill>
          <a:srgbClr val="FFFF0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258535</xdr:colOff>
      <xdr:row>12</xdr:row>
      <xdr:rowOff>285750</xdr:rowOff>
    </xdr:from>
    <xdr:to>
      <xdr:col>7</xdr:col>
      <xdr:colOff>746691</xdr:colOff>
      <xdr:row>12</xdr:row>
      <xdr:rowOff>762000</xdr:rowOff>
    </xdr:to>
    <xdr:sp macro="" textlink="">
      <xdr:nvSpPr>
        <xdr:cNvPr id="45" name="Ellipse 44">
          <a:extLst>
            <a:ext uri="{FF2B5EF4-FFF2-40B4-BE49-F238E27FC236}">
              <a16:creationId xmlns:a16="http://schemas.microsoft.com/office/drawing/2014/main" id="{BB094F7B-06B2-48DA-91B3-0780C5774086}"/>
            </a:ext>
          </a:extLst>
        </xdr:cNvPr>
        <xdr:cNvSpPr/>
      </xdr:nvSpPr>
      <xdr:spPr>
        <a:xfrm>
          <a:off x="9565821" y="9089571"/>
          <a:ext cx="488156" cy="476250"/>
        </a:xfrm>
        <a:prstGeom prst="ellipse">
          <a:avLst/>
        </a:prstGeom>
        <a:solidFill>
          <a:srgbClr val="FFFF0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285750</xdr:colOff>
      <xdr:row>10</xdr:row>
      <xdr:rowOff>367393</xdr:rowOff>
    </xdr:from>
    <xdr:to>
      <xdr:col>7</xdr:col>
      <xdr:colOff>773906</xdr:colOff>
      <xdr:row>10</xdr:row>
      <xdr:rowOff>843643</xdr:rowOff>
    </xdr:to>
    <xdr:sp macro="" textlink="">
      <xdr:nvSpPr>
        <xdr:cNvPr id="47" name="Ellipse 46">
          <a:extLst>
            <a:ext uri="{FF2B5EF4-FFF2-40B4-BE49-F238E27FC236}">
              <a16:creationId xmlns:a16="http://schemas.microsoft.com/office/drawing/2014/main" id="{ADE7692B-A959-4D74-BF8A-D485B7D28641}"/>
            </a:ext>
          </a:extLst>
        </xdr:cNvPr>
        <xdr:cNvSpPr/>
      </xdr:nvSpPr>
      <xdr:spPr>
        <a:xfrm>
          <a:off x="9593036" y="5959929"/>
          <a:ext cx="488156" cy="476250"/>
        </a:xfrm>
        <a:prstGeom prst="ellipse">
          <a:avLst/>
        </a:prstGeom>
        <a:solidFill>
          <a:srgbClr val="FFFF0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258536</xdr:colOff>
      <xdr:row>9</xdr:row>
      <xdr:rowOff>258536</xdr:rowOff>
    </xdr:from>
    <xdr:to>
      <xdr:col>7</xdr:col>
      <xdr:colOff>746692</xdr:colOff>
      <xdr:row>9</xdr:row>
      <xdr:rowOff>734786</xdr:rowOff>
    </xdr:to>
    <xdr:sp macro="" textlink="">
      <xdr:nvSpPr>
        <xdr:cNvPr id="48" name="Ellipse 47">
          <a:extLst>
            <a:ext uri="{FF2B5EF4-FFF2-40B4-BE49-F238E27FC236}">
              <a16:creationId xmlns:a16="http://schemas.microsoft.com/office/drawing/2014/main" id="{F3F822D5-E238-4BE2-B81C-A95F8109A517}"/>
            </a:ext>
          </a:extLst>
        </xdr:cNvPr>
        <xdr:cNvSpPr/>
      </xdr:nvSpPr>
      <xdr:spPr>
        <a:xfrm>
          <a:off x="9565822" y="4884965"/>
          <a:ext cx="488156" cy="476250"/>
        </a:xfrm>
        <a:prstGeom prst="ellipse">
          <a:avLst/>
        </a:prstGeom>
        <a:solidFill>
          <a:srgbClr val="FFFF0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272143</xdr:colOff>
      <xdr:row>8</xdr:row>
      <xdr:rowOff>272143</xdr:rowOff>
    </xdr:from>
    <xdr:to>
      <xdr:col>7</xdr:col>
      <xdr:colOff>760299</xdr:colOff>
      <xdr:row>8</xdr:row>
      <xdr:rowOff>748393</xdr:rowOff>
    </xdr:to>
    <xdr:sp macro="" textlink="">
      <xdr:nvSpPr>
        <xdr:cNvPr id="49" name="Ellipse 48">
          <a:extLst>
            <a:ext uri="{FF2B5EF4-FFF2-40B4-BE49-F238E27FC236}">
              <a16:creationId xmlns:a16="http://schemas.microsoft.com/office/drawing/2014/main" id="{87754ED0-C6FD-4133-A509-5AC9A6889893}"/>
            </a:ext>
          </a:extLst>
        </xdr:cNvPr>
        <xdr:cNvSpPr/>
      </xdr:nvSpPr>
      <xdr:spPr>
        <a:xfrm>
          <a:off x="9579429" y="3782786"/>
          <a:ext cx="488156" cy="476250"/>
        </a:xfrm>
        <a:prstGeom prst="ellipse">
          <a:avLst/>
        </a:prstGeom>
        <a:solidFill>
          <a:srgbClr val="FFFF0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2</xdr:col>
      <xdr:colOff>258536</xdr:colOff>
      <xdr:row>74</xdr:row>
      <xdr:rowOff>108857</xdr:rowOff>
    </xdr:from>
    <xdr:to>
      <xdr:col>2</xdr:col>
      <xdr:colOff>499201</xdr:colOff>
      <xdr:row>74</xdr:row>
      <xdr:rowOff>359682</xdr:rowOff>
    </xdr:to>
    <xdr:pic>
      <xdr:nvPicPr>
        <xdr:cNvPr id="2" name="image5.png">
          <a:extLst>
            <a:ext uri="{FF2B5EF4-FFF2-40B4-BE49-F238E27FC236}">
              <a16:creationId xmlns:a16="http://schemas.microsoft.com/office/drawing/2014/main" id="{5B80FFEB-435E-499A-847F-801124FBF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258786" y="43733357"/>
          <a:ext cx="24066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258536</xdr:colOff>
      <xdr:row>76</xdr:row>
      <xdr:rowOff>0</xdr:rowOff>
    </xdr:from>
    <xdr:to>
      <xdr:col>2</xdr:col>
      <xdr:colOff>499201</xdr:colOff>
      <xdr:row>76</xdr:row>
      <xdr:rowOff>250825</xdr:rowOff>
    </xdr:to>
    <xdr:pic>
      <xdr:nvPicPr>
        <xdr:cNvPr id="8" name="image5.png">
          <a:extLst>
            <a:ext uri="{FF2B5EF4-FFF2-40B4-BE49-F238E27FC236}">
              <a16:creationId xmlns:a16="http://schemas.microsoft.com/office/drawing/2014/main" id="{05C25D54-69B5-474D-84B5-D9229CE49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2258786" y="44631428"/>
          <a:ext cx="24066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217715</xdr:colOff>
      <xdr:row>75</xdr:row>
      <xdr:rowOff>95249</xdr:rowOff>
    </xdr:from>
    <xdr:to>
      <xdr:col>2</xdr:col>
      <xdr:colOff>496567</xdr:colOff>
      <xdr:row>75</xdr:row>
      <xdr:rowOff>361183</xdr:rowOff>
    </xdr:to>
    <xdr:pic>
      <xdr:nvPicPr>
        <xdr:cNvPr id="11" name="image3.png">
          <a:extLst>
            <a:ext uri="{FF2B5EF4-FFF2-40B4-BE49-F238E27FC236}">
              <a16:creationId xmlns:a16="http://schemas.microsoft.com/office/drawing/2014/main" id="{9D1746D3-D16D-4373-AD70-2025129A0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17965" y="44168785"/>
          <a:ext cx="278852" cy="265934"/>
        </a:xfrm>
        <a:prstGeom prst="rect">
          <a:avLst/>
        </a:prstGeom>
      </xdr:spPr>
    </xdr:pic>
    <xdr:clientData/>
  </xdr:twoCellAnchor>
  <xdr:twoCellAnchor editAs="oneCell">
    <xdr:from>
      <xdr:col>2</xdr:col>
      <xdr:colOff>231321</xdr:colOff>
      <xdr:row>77</xdr:row>
      <xdr:rowOff>95250</xdr:rowOff>
    </xdr:from>
    <xdr:to>
      <xdr:col>2</xdr:col>
      <xdr:colOff>471986</xdr:colOff>
      <xdr:row>77</xdr:row>
      <xdr:rowOff>346075</xdr:rowOff>
    </xdr:to>
    <xdr:pic>
      <xdr:nvPicPr>
        <xdr:cNvPr id="16" name="image5.png">
          <a:extLst>
            <a:ext uri="{FF2B5EF4-FFF2-40B4-BE49-F238E27FC236}">
              <a16:creationId xmlns:a16="http://schemas.microsoft.com/office/drawing/2014/main" id="{D414B6FD-8CA7-49B8-B1AC-598AAE299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2231571" y="46237071"/>
          <a:ext cx="240665" cy="250825"/>
        </a:xfrm>
        <a:prstGeom prst="rect">
          <a:avLst/>
        </a:prstGeom>
      </xdr:spPr>
    </xdr:pic>
    <xdr:clientData/>
  </xdr:twoCellAnchor>
  <xdr:twoCellAnchor>
    <xdr:from>
      <xdr:col>4</xdr:col>
      <xdr:colOff>54427</xdr:colOff>
      <xdr:row>97</xdr:row>
      <xdr:rowOff>95250</xdr:rowOff>
    </xdr:from>
    <xdr:to>
      <xdr:col>4</xdr:col>
      <xdr:colOff>1826215</xdr:colOff>
      <xdr:row>97</xdr:row>
      <xdr:rowOff>1891393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027460B0-6B57-1676-A62A-579A2E977C3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4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6014356" y="55734857"/>
          <a:ext cx="1771788" cy="1796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149678</xdr:colOff>
      <xdr:row>97</xdr:row>
      <xdr:rowOff>81643</xdr:rowOff>
    </xdr:from>
    <xdr:to>
      <xdr:col>4</xdr:col>
      <xdr:colOff>762000</xdr:colOff>
      <xdr:row>97</xdr:row>
      <xdr:rowOff>707572</xdr:rowOff>
    </xdr:to>
    <xdr:sp macro="" textlink="">
      <xdr:nvSpPr>
        <xdr:cNvPr id="24" name="Ellipse 23">
          <a:extLst>
            <a:ext uri="{FF2B5EF4-FFF2-40B4-BE49-F238E27FC236}">
              <a16:creationId xmlns:a16="http://schemas.microsoft.com/office/drawing/2014/main" id="{6145535E-96D9-C47A-FDEE-3EBCC2BCD34B}"/>
            </a:ext>
          </a:extLst>
        </xdr:cNvPr>
        <xdr:cNvSpPr/>
      </xdr:nvSpPr>
      <xdr:spPr>
        <a:xfrm>
          <a:off x="6109607" y="55721250"/>
          <a:ext cx="612322" cy="625929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13606</xdr:colOff>
      <xdr:row>97</xdr:row>
      <xdr:rowOff>1156607</xdr:rowOff>
    </xdr:from>
    <xdr:to>
      <xdr:col>4</xdr:col>
      <xdr:colOff>761999</xdr:colOff>
      <xdr:row>97</xdr:row>
      <xdr:rowOff>1904999</xdr:rowOff>
    </xdr:to>
    <xdr:sp macro="" textlink="">
      <xdr:nvSpPr>
        <xdr:cNvPr id="26" name="Ellipse 25">
          <a:extLst>
            <a:ext uri="{FF2B5EF4-FFF2-40B4-BE49-F238E27FC236}">
              <a16:creationId xmlns:a16="http://schemas.microsoft.com/office/drawing/2014/main" id="{4C63E900-8EFD-4E6D-9D88-0457DD7E0645}"/>
            </a:ext>
          </a:extLst>
        </xdr:cNvPr>
        <xdr:cNvSpPr/>
      </xdr:nvSpPr>
      <xdr:spPr>
        <a:xfrm>
          <a:off x="5973535" y="56796214"/>
          <a:ext cx="748393" cy="74839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3</xdr:col>
      <xdr:colOff>951659</xdr:colOff>
      <xdr:row>97</xdr:row>
      <xdr:rowOff>585108</xdr:rowOff>
    </xdr:from>
    <xdr:to>
      <xdr:col>3</xdr:col>
      <xdr:colOff>2286000</xdr:colOff>
      <xdr:row>97</xdr:row>
      <xdr:rowOff>1949502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EF06B8DE-C415-6EBC-E0C6-8393E0FC66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673088" y="56728179"/>
          <a:ext cx="1334341" cy="1364394"/>
        </a:xfrm>
        <a:prstGeom prst="rect">
          <a:avLst/>
        </a:prstGeom>
      </xdr:spPr>
    </xdr:pic>
    <xdr:clientData/>
  </xdr:twoCellAnchor>
  <xdr:twoCellAnchor>
    <xdr:from>
      <xdr:col>10</xdr:col>
      <xdr:colOff>359834</xdr:colOff>
      <xdr:row>8</xdr:row>
      <xdr:rowOff>317500</xdr:rowOff>
    </xdr:from>
    <xdr:to>
      <xdr:col>10</xdr:col>
      <xdr:colOff>847990</xdr:colOff>
      <xdr:row>8</xdr:row>
      <xdr:rowOff>793750</xdr:rowOff>
    </xdr:to>
    <xdr:sp macro="" textlink="">
      <xdr:nvSpPr>
        <xdr:cNvPr id="36" name="Ellipse 35">
          <a:extLst>
            <a:ext uri="{FF2B5EF4-FFF2-40B4-BE49-F238E27FC236}">
              <a16:creationId xmlns:a16="http://schemas.microsoft.com/office/drawing/2014/main" id="{5164CD69-DC27-496D-B9FD-566B52338D8A}"/>
            </a:ext>
          </a:extLst>
        </xdr:cNvPr>
        <xdr:cNvSpPr/>
      </xdr:nvSpPr>
      <xdr:spPr>
        <a:xfrm>
          <a:off x="13038667" y="3905250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359833</xdr:colOff>
      <xdr:row>9</xdr:row>
      <xdr:rowOff>222250</xdr:rowOff>
    </xdr:from>
    <xdr:to>
      <xdr:col>10</xdr:col>
      <xdr:colOff>847989</xdr:colOff>
      <xdr:row>9</xdr:row>
      <xdr:rowOff>698500</xdr:rowOff>
    </xdr:to>
    <xdr:sp macro="" textlink="">
      <xdr:nvSpPr>
        <xdr:cNvPr id="37" name="Ellipse 36">
          <a:extLst>
            <a:ext uri="{FF2B5EF4-FFF2-40B4-BE49-F238E27FC236}">
              <a16:creationId xmlns:a16="http://schemas.microsoft.com/office/drawing/2014/main" id="{A93AD1D9-5707-43DF-BB11-6D27F09EFE13}"/>
            </a:ext>
          </a:extLst>
        </xdr:cNvPr>
        <xdr:cNvSpPr/>
      </xdr:nvSpPr>
      <xdr:spPr>
        <a:xfrm>
          <a:off x="13038666" y="4921250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391584</xdr:colOff>
      <xdr:row>10</xdr:row>
      <xdr:rowOff>359833</xdr:rowOff>
    </xdr:from>
    <xdr:to>
      <xdr:col>10</xdr:col>
      <xdr:colOff>879740</xdr:colOff>
      <xdr:row>10</xdr:row>
      <xdr:rowOff>836083</xdr:rowOff>
    </xdr:to>
    <xdr:sp macro="" textlink="">
      <xdr:nvSpPr>
        <xdr:cNvPr id="38" name="Ellipse 37">
          <a:extLst>
            <a:ext uri="{FF2B5EF4-FFF2-40B4-BE49-F238E27FC236}">
              <a16:creationId xmlns:a16="http://schemas.microsoft.com/office/drawing/2014/main" id="{8DCD7817-47CE-4D72-B2C3-5A4715112292}"/>
            </a:ext>
          </a:extLst>
        </xdr:cNvPr>
        <xdr:cNvSpPr/>
      </xdr:nvSpPr>
      <xdr:spPr>
        <a:xfrm>
          <a:off x="13070417" y="6032500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370417</xdr:colOff>
      <xdr:row>11</xdr:row>
      <xdr:rowOff>232833</xdr:rowOff>
    </xdr:from>
    <xdr:to>
      <xdr:col>10</xdr:col>
      <xdr:colOff>858573</xdr:colOff>
      <xdr:row>11</xdr:row>
      <xdr:rowOff>709083</xdr:rowOff>
    </xdr:to>
    <xdr:sp macro="" textlink="">
      <xdr:nvSpPr>
        <xdr:cNvPr id="41" name="Ellipse 40">
          <a:extLst>
            <a:ext uri="{FF2B5EF4-FFF2-40B4-BE49-F238E27FC236}">
              <a16:creationId xmlns:a16="http://schemas.microsoft.com/office/drawing/2014/main" id="{EA19ECC6-19B3-4D0F-B2C9-204D6CCE2957}"/>
            </a:ext>
          </a:extLst>
        </xdr:cNvPr>
        <xdr:cNvSpPr/>
      </xdr:nvSpPr>
      <xdr:spPr>
        <a:xfrm>
          <a:off x="13049250" y="8170333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370417</xdr:colOff>
      <xdr:row>12</xdr:row>
      <xdr:rowOff>296327</xdr:rowOff>
    </xdr:from>
    <xdr:to>
      <xdr:col>10</xdr:col>
      <xdr:colOff>858573</xdr:colOff>
      <xdr:row>12</xdr:row>
      <xdr:rowOff>772577</xdr:rowOff>
    </xdr:to>
    <xdr:sp macro="" textlink="">
      <xdr:nvSpPr>
        <xdr:cNvPr id="42" name="Ellipse 41">
          <a:extLst>
            <a:ext uri="{FF2B5EF4-FFF2-40B4-BE49-F238E27FC236}">
              <a16:creationId xmlns:a16="http://schemas.microsoft.com/office/drawing/2014/main" id="{2FEE277F-23E6-4A89-A618-A2E63EEAA9D7}"/>
            </a:ext>
          </a:extLst>
        </xdr:cNvPr>
        <xdr:cNvSpPr/>
      </xdr:nvSpPr>
      <xdr:spPr>
        <a:xfrm>
          <a:off x="13660060" y="9168184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381002</xdr:colOff>
      <xdr:row>13</xdr:row>
      <xdr:rowOff>465661</xdr:rowOff>
    </xdr:from>
    <xdr:to>
      <xdr:col>10</xdr:col>
      <xdr:colOff>869158</xdr:colOff>
      <xdr:row>13</xdr:row>
      <xdr:rowOff>941911</xdr:rowOff>
    </xdr:to>
    <xdr:sp macro="" textlink="">
      <xdr:nvSpPr>
        <xdr:cNvPr id="50" name="Ellipse 49">
          <a:extLst>
            <a:ext uri="{FF2B5EF4-FFF2-40B4-BE49-F238E27FC236}">
              <a16:creationId xmlns:a16="http://schemas.microsoft.com/office/drawing/2014/main" id="{75A280C8-3D03-42CD-8D26-B6F1C0AAC7B3}"/>
            </a:ext>
          </a:extLst>
        </xdr:cNvPr>
        <xdr:cNvSpPr/>
      </xdr:nvSpPr>
      <xdr:spPr>
        <a:xfrm>
          <a:off x="13059835" y="10456328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444500</xdr:colOff>
      <xdr:row>15</xdr:row>
      <xdr:rowOff>52917</xdr:rowOff>
    </xdr:from>
    <xdr:to>
      <xdr:col>10</xdr:col>
      <xdr:colOff>826821</xdr:colOff>
      <xdr:row>15</xdr:row>
      <xdr:rowOff>402165</xdr:rowOff>
    </xdr:to>
    <xdr:sp macro="" textlink="">
      <xdr:nvSpPr>
        <xdr:cNvPr id="51" name="Ellipse 50">
          <a:extLst>
            <a:ext uri="{FF2B5EF4-FFF2-40B4-BE49-F238E27FC236}">
              <a16:creationId xmlns:a16="http://schemas.microsoft.com/office/drawing/2014/main" id="{C6EA4C65-0670-4669-8F3F-FB741AE45490}"/>
            </a:ext>
          </a:extLst>
        </xdr:cNvPr>
        <xdr:cNvSpPr/>
      </xdr:nvSpPr>
      <xdr:spPr>
        <a:xfrm>
          <a:off x="13123333" y="12096750"/>
          <a:ext cx="382321" cy="349248"/>
        </a:xfrm>
        <a:prstGeom prst="ellipse">
          <a:avLst/>
        </a:prstGeom>
        <a:solidFill>
          <a:srgbClr val="FFFF0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465667</xdr:colOff>
      <xdr:row>19</xdr:row>
      <xdr:rowOff>31750</xdr:rowOff>
    </xdr:from>
    <xdr:to>
      <xdr:col>10</xdr:col>
      <xdr:colOff>847988</xdr:colOff>
      <xdr:row>19</xdr:row>
      <xdr:rowOff>380998</xdr:rowOff>
    </xdr:to>
    <xdr:sp macro="" textlink="">
      <xdr:nvSpPr>
        <xdr:cNvPr id="52" name="Ellipse 51">
          <a:extLst>
            <a:ext uri="{FF2B5EF4-FFF2-40B4-BE49-F238E27FC236}">
              <a16:creationId xmlns:a16="http://schemas.microsoft.com/office/drawing/2014/main" id="{289902EC-693B-43B8-808C-E7BA0ADB0238}"/>
            </a:ext>
          </a:extLst>
        </xdr:cNvPr>
        <xdr:cNvSpPr/>
      </xdr:nvSpPr>
      <xdr:spPr>
        <a:xfrm>
          <a:off x="13144500" y="13853583"/>
          <a:ext cx="382321" cy="349248"/>
        </a:xfrm>
        <a:prstGeom prst="ellipse">
          <a:avLst/>
        </a:prstGeom>
        <a:solidFill>
          <a:srgbClr val="FFFF0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412750</xdr:colOff>
      <xdr:row>46</xdr:row>
      <xdr:rowOff>52916</xdr:rowOff>
    </xdr:from>
    <xdr:to>
      <xdr:col>10</xdr:col>
      <xdr:colOff>772750</xdr:colOff>
      <xdr:row>46</xdr:row>
      <xdr:rowOff>389953</xdr:rowOff>
    </xdr:to>
    <xdr:sp macro="" textlink="">
      <xdr:nvSpPr>
        <xdr:cNvPr id="53" name="Ellipse 52">
          <a:extLst>
            <a:ext uri="{FF2B5EF4-FFF2-40B4-BE49-F238E27FC236}">
              <a16:creationId xmlns:a16="http://schemas.microsoft.com/office/drawing/2014/main" id="{83C6A692-FF2B-451B-9019-2DF2DFBE727E}"/>
            </a:ext>
          </a:extLst>
        </xdr:cNvPr>
        <xdr:cNvSpPr/>
      </xdr:nvSpPr>
      <xdr:spPr>
        <a:xfrm>
          <a:off x="13091583" y="32448499"/>
          <a:ext cx="360000" cy="33703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308429</xdr:colOff>
      <xdr:row>8</xdr:row>
      <xdr:rowOff>308429</xdr:rowOff>
    </xdr:from>
    <xdr:to>
      <xdr:col>9</xdr:col>
      <xdr:colOff>796585</xdr:colOff>
      <xdr:row>8</xdr:row>
      <xdr:rowOff>784679</xdr:rowOff>
    </xdr:to>
    <xdr:sp macro="" textlink="">
      <xdr:nvSpPr>
        <xdr:cNvPr id="54" name="Ellipse 53">
          <a:extLst>
            <a:ext uri="{FF2B5EF4-FFF2-40B4-BE49-F238E27FC236}">
              <a16:creationId xmlns:a16="http://schemas.microsoft.com/office/drawing/2014/main" id="{7636B6EB-A49E-4239-9B5E-7C3C541317F6}"/>
            </a:ext>
          </a:extLst>
        </xdr:cNvPr>
        <xdr:cNvSpPr/>
      </xdr:nvSpPr>
      <xdr:spPr>
        <a:xfrm>
          <a:off x="12500429" y="3891643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275168</xdr:colOff>
      <xdr:row>8</xdr:row>
      <xdr:rowOff>303893</xdr:rowOff>
    </xdr:from>
    <xdr:to>
      <xdr:col>6</xdr:col>
      <xdr:colOff>763324</xdr:colOff>
      <xdr:row>8</xdr:row>
      <xdr:rowOff>780143</xdr:rowOff>
    </xdr:to>
    <xdr:sp macro="" textlink="">
      <xdr:nvSpPr>
        <xdr:cNvPr id="55" name="Ellipse 54">
          <a:extLst>
            <a:ext uri="{FF2B5EF4-FFF2-40B4-BE49-F238E27FC236}">
              <a16:creationId xmlns:a16="http://schemas.microsoft.com/office/drawing/2014/main" id="{1EEACB7A-BC34-4915-89A8-025B465A0AA4}"/>
            </a:ext>
          </a:extLst>
        </xdr:cNvPr>
        <xdr:cNvSpPr/>
      </xdr:nvSpPr>
      <xdr:spPr>
        <a:xfrm>
          <a:off x="9174239" y="3887107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272142</xdr:colOff>
      <xdr:row>9</xdr:row>
      <xdr:rowOff>199571</xdr:rowOff>
    </xdr:from>
    <xdr:to>
      <xdr:col>9</xdr:col>
      <xdr:colOff>760298</xdr:colOff>
      <xdr:row>9</xdr:row>
      <xdr:rowOff>675821</xdr:rowOff>
    </xdr:to>
    <xdr:sp macro="" textlink="">
      <xdr:nvSpPr>
        <xdr:cNvPr id="56" name="Ellipse 55">
          <a:extLst>
            <a:ext uri="{FF2B5EF4-FFF2-40B4-BE49-F238E27FC236}">
              <a16:creationId xmlns:a16="http://schemas.microsoft.com/office/drawing/2014/main" id="{DF9C44B2-6556-47A0-8496-2EB31CE4CD28}"/>
            </a:ext>
          </a:extLst>
        </xdr:cNvPr>
        <xdr:cNvSpPr/>
      </xdr:nvSpPr>
      <xdr:spPr>
        <a:xfrm>
          <a:off x="12464142" y="4898571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297543</xdr:colOff>
      <xdr:row>9</xdr:row>
      <xdr:rowOff>297542</xdr:rowOff>
    </xdr:from>
    <xdr:to>
      <xdr:col>6</xdr:col>
      <xdr:colOff>785699</xdr:colOff>
      <xdr:row>9</xdr:row>
      <xdr:rowOff>773792</xdr:rowOff>
    </xdr:to>
    <xdr:sp macro="" textlink="">
      <xdr:nvSpPr>
        <xdr:cNvPr id="57" name="Ellipse 56">
          <a:extLst>
            <a:ext uri="{FF2B5EF4-FFF2-40B4-BE49-F238E27FC236}">
              <a16:creationId xmlns:a16="http://schemas.microsoft.com/office/drawing/2014/main" id="{F0BAB8E4-945E-4E34-8C45-C64DA2AF274B}"/>
            </a:ext>
          </a:extLst>
        </xdr:cNvPr>
        <xdr:cNvSpPr/>
      </xdr:nvSpPr>
      <xdr:spPr>
        <a:xfrm>
          <a:off x="9196614" y="4996542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244928</xdr:colOff>
      <xdr:row>10</xdr:row>
      <xdr:rowOff>353786</xdr:rowOff>
    </xdr:from>
    <xdr:to>
      <xdr:col>9</xdr:col>
      <xdr:colOff>733084</xdr:colOff>
      <xdr:row>10</xdr:row>
      <xdr:rowOff>830036</xdr:rowOff>
    </xdr:to>
    <xdr:sp macro="" textlink="">
      <xdr:nvSpPr>
        <xdr:cNvPr id="58" name="Ellipse 57">
          <a:extLst>
            <a:ext uri="{FF2B5EF4-FFF2-40B4-BE49-F238E27FC236}">
              <a16:creationId xmlns:a16="http://schemas.microsoft.com/office/drawing/2014/main" id="{A1176307-382F-472E-A7B2-D4EBE71B7111}"/>
            </a:ext>
          </a:extLst>
        </xdr:cNvPr>
        <xdr:cNvSpPr/>
      </xdr:nvSpPr>
      <xdr:spPr>
        <a:xfrm>
          <a:off x="12436928" y="6023429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281215</xdr:colOff>
      <xdr:row>10</xdr:row>
      <xdr:rowOff>399143</xdr:rowOff>
    </xdr:from>
    <xdr:to>
      <xdr:col>6</xdr:col>
      <xdr:colOff>769371</xdr:colOff>
      <xdr:row>10</xdr:row>
      <xdr:rowOff>875393</xdr:rowOff>
    </xdr:to>
    <xdr:sp macro="" textlink="">
      <xdr:nvSpPr>
        <xdr:cNvPr id="60" name="Ellipse 59">
          <a:extLst>
            <a:ext uri="{FF2B5EF4-FFF2-40B4-BE49-F238E27FC236}">
              <a16:creationId xmlns:a16="http://schemas.microsoft.com/office/drawing/2014/main" id="{4CF6F00A-5F2A-4694-82CC-EFF4DE361879}"/>
            </a:ext>
          </a:extLst>
        </xdr:cNvPr>
        <xdr:cNvSpPr/>
      </xdr:nvSpPr>
      <xdr:spPr>
        <a:xfrm>
          <a:off x="9180286" y="6068786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254000</xdr:colOff>
      <xdr:row>11</xdr:row>
      <xdr:rowOff>208643</xdr:rowOff>
    </xdr:from>
    <xdr:to>
      <xdr:col>6</xdr:col>
      <xdr:colOff>742156</xdr:colOff>
      <xdr:row>11</xdr:row>
      <xdr:rowOff>684893</xdr:rowOff>
    </xdr:to>
    <xdr:sp macro="" textlink="">
      <xdr:nvSpPr>
        <xdr:cNvPr id="63" name="Ellipse 62">
          <a:extLst>
            <a:ext uri="{FF2B5EF4-FFF2-40B4-BE49-F238E27FC236}">
              <a16:creationId xmlns:a16="http://schemas.microsoft.com/office/drawing/2014/main" id="{8D416A8A-DE2B-470F-A0A1-BB2DF789743D}"/>
            </a:ext>
          </a:extLst>
        </xdr:cNvPr>
        <xdr:cNvSpPr/>
      </xdr:nvSpPr>
      <xdr:spPr>
        <a:xfrm>
          <a:off x="9153071" y="8128000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254000</xdr:colOff>
      <xdr:row>11</xdr:row>
      <xdr:rowOff>208643</xdr:rowOff>
    </xdr:from>
    <xdr:to>
      <xdr:col>9</xdr:col>
      <xdr:colOff>742156</xdr:colOff>
      <xdr:row>11</xdr:row>
      <xdr:rowOff>684893</xdr:rowOff>
    </xdr:to>
    <xdr:sp macro="" textlink="">
      <xdr:nvSpPr>
        <xdr:cNvPr id="64" name="Ellipse 63">
          <a:extLst>
            <a:ext uri="{FF2B5EF4-FFF2-40B4-BE49-F238E27FC236}">
              <a16:creationId xmlns:a16="http://schemas.microsoft.com/office/drawing/2014/main" id="{049258BD-5418-4432-BDFF-02D90BA04FA4}"/>
            </a:ext>
          </a:extLst>
        </xdr:cNvPr>
        <xdr:cNvSpPr/>
      </xdr:nvSpPr>
      <xdr:spPr>
        <a:xfrm>
          <a:off x="12446000" y="8128000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272142</xdr:colOff>
      <xdr:row>12</xdr:row>
      <xdr:rowOff>290286</xdr:rowOff>
    </xdr:from>
    <xdr:to>
      <xdr:col>6</xdr:col>
      <xdr:colOff>760298</xdr:colOff>
      <xdr:row>12</xdr:row>
      <xdr:rowOff>766536</xdr:rowOff>
    </xdr:to>
    <xdr:sp macro="" textlink="">
      <xdr:nvSpPr>
        <xdr:cNvPr id="65" name="Ellipse 64">
          <a:extLst>
            <a:ext uri="{FF2B5EF4-FFF2-40B4-BE49-F238E27FC236}">
              <a16:creationId xmlns:a16="http://schemas.microsoft.com/office/drawing/2014/main" id="{2D9E362F-048A-4970-8B77-C9469471610C}"/>
            </a:ext>
          </a:extLst>
        </xdr:cNvPr>
        <xdr:cNvSpPr/>
      </xdr:nvSpPr>
      <xdr:spPr>
        <a:xfrm>
          <a:off x="9171213" y="9162143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254000</xdr:colOff>
      <xdr:row>12</xdr:row>
      <xdr:rowOff>308429</xdr:rowOff>
    </xdr:from>
    <xdr:to>
      <xdr:col>9</xdr:col>
      <xdr:colOff>742156</xdr:colOff>
      <xdr:row>12</xdr:row>
      <xdr:rowOff>784679</xdr:rowOff>
    </xdr:to>
    <xdr:sp macro="" textlink="">
      <xdr:nvSpPr>
        <xdr:cNvPr id="66" name="Ellipse 65">
          <a:extLst>
            <a:ext uri="{FF2B5EF4-FFF2-40B4-BE49-F238E27FC236}">
              <a16:creationId xmlns:a16="http://schemas.microsoft.com/office/drawing/2014/main" id="{25DF2384-826A-4F85-A886-DFD748E0DA2F}"/>
            </a:ext>
          </a:extLst>
        </xdr:cNvPr>
        <xdr:cNvSpPr/>
      </xdr:nvSpPr>
      <xdr:spPr>
        <a:xfrm>
          <a:off x="12446000" y="9180286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272143</xdr:colOff>
      <xdr:row>13</xdr:row>
      <xdr:rowOff>498929</xdr:rowOff>
    </xdr:from>
    <xdr:to>
      <xdr:col>6</xdr:col>
      <xdr:colOff>760299</xdr:colOff>
      <xdr:row>13</xdr:row>
      <xdr:rowOff>975179</xdr:rowOff>
    </xdr:to>
    <xdr:sp macro="" textlink="">
      <xdr:nvSpPr>
        <xdr:cNvPr id="67" name="Ellipse 66">
          <a:extLst>
            <a:ext uri="{FF2B5EF4-FFF2-40B4-BE49-F238E27FC236}">
              <a16:creationId xmlns:a16="http://schemas.microsoft.com/office/drawing/2014/main" id="{0EB33C3F-6E25-44C6-ABAB-63A22DE0ECE5}"/>
            </a:ext>
          </a:extLst>
        </xdr:cNvPr>
        <xdr:cNvSpPr/>
      </xdr:nvSpPr>
      <xdr:spPr>
        <a:xfrm>
          <a:off x="9171214" y="10477500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235857</xdr:colOff>
      <xdr:row>13</xdr:row>
      <xdr:rowOff>480786</xdr:rowOff>
    </xdr:from>
    <xdr:to>
      <xdr:col>9</xdr:col>
      <xdr:colOff>724013</xdr:colOff>
      <xdr:row>13</xdr:row>
      <xdr:rowOff>957036</xdr:rowOff>
    </xdr:to>
    <xdr:sp macro="" textlink="">
      <xdr:nvSpPr>
        <xdr:cNvPr id="78" name="Ellipse 77">
          <a:extLst>
            <a:ext uri="{FF2B5EF4-FFF2-40B4-BE49-F238E27FC236}">
              <a16:creationId xmlns:a16="http://schemas.microsoft.com/office/drawing/2014/main" id="{DCFBD11A-5A57-4BF3-BD75-6884EFBD15B3}"/>
            </a:ext>
          </a:extLst>
        </xdr:cNvPr>
        <xdr:cNvSpPr/>
      </xdr:nvSpPr>
      <xdr:spPr>
        <a:xfrm>
          <a:off x="12427857" y="10459357"/>
          <a:ext cx="488156" cy="476250"/>
        </a:xfrm>
        <a:prstGeom prst="ellipse">
          <a:avLst/>
        </a:prstGeom>
        <a:solidFill>
          <a:srgbClr val="E71B0B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B0839C4E-8877-4906-831A-ACFCDE98B0C0}"/>
            </a:ext>
          </a:extLst>
        </xdr:cNvPr>
        <xdr:cNvSpPr/>
      </xdr:nvSpPr>
      <xdr:spPr>
        <a:xfrm>
          <a:off x="23009468" y="1857375"/>
          <a:ext cx="360000" cy="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3</xdr:col>
      <xdr:colOff>183931</xdr:colOff>
      <xdr:row>23</xdr:row>
      <xdr:rowOff>118241</xdr:rowOff>
    </xdr:from>
    <xdr:to>
      <xdr:col>3</xdr:col>
      <xdr:colOff>378876</xdr:colOff>
      <xdr:row>23</xdr:row>
      <xdr:rowOff>326521</xdr:rowOff>
    </xdr:to>
    <xdr:pic>
      <xdr:nvPicPr>
        <xdr:cNvPr id="5" name="image11.png">
          <a:extLst>
            <a:ext uri="{FF2B5EF4-FFF2-40B4-BE49-F238E27FC236}">
              <a16:creationId xmlns:a16="http://schemas.microsoft.com/office/drawing/2014/main" id="{F74FC620-511B-4187-A28C-240CFF62A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0810" y="8460827"/>
          <a:ext cx="194945" cy="208280"/>
        </a:xfrm>
        <a:prstGeom prst="rect">
          <a:avLst/>
        </a:prstGeom>
      </xdr:spPr>
    </xdr:pic>
    <xdr:clientData/>
  </xdr:twoCellAnchor>
  <xdr:twoCellAnchor editAs="oneCell">
    <xdr:from>
      <xdr:col>3</xdr:col>
      <xdr:colOff>112330</xdr:colOff>
      <xdr:row>28</xdr:row>
      <xdr:rowOff>87697</xdr:rowOff>
    </xdr:from>
    <xdr:to>
      <xdr:col>3</xdr:col>
      <xdr:colOff>358075</xdr:colOff>
      <xdr:row>28</xdr:row>
      <xdr:rowOff>363922</xdr:rowOff>
    </xdr:to>
    <xdr:pic>
      <xdr:nvPicPr>
        <xdr:cNvPr id="6" name="image4.png">
          <a:extLst>
            <a:ext uri="{FF2B5EF4-FFF2-40B4-BE49-F238E27FC236}">
              <a16:creationId xmlns:a16="http://schemas.microsoft.com/office/drawing/2014/main" id="{D961FC78-749F-4F75-91B3-BF1D2E16BAA8}"/>
            </a:ext>
            <a:ext uri="{147F2762-F138-4A5C-976F-8EAC2B608ADB}">
              <a16:predDERef xmlns:a16="http://schemas.microsoft.com/office/drawing/2014/main" pred="{F74FC620-511B-4187-A28C-240CFF62A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41180" y="12489247"/>
          <a:ext cx="236220" cy="276225"/>
        </a:xfrm>
        <a:prstGeom prst="rect">
          <a:avLst/>
        </a:prstGeom>
      </xdr:spPr>
    </xdr:pic>
    <xdr:clientData/>
  </xdr:twoCellAnchor>
  <xdr:twoCellAnchor editAs="oneCell">
    <xdr:from>
      <xdr:col>3</xdr:col>
      <xdr:colOff>118241</xdr:colOff>
      <xdr:row>25</xdr:row>
      <xdr:rowOff>78827</xdr:rowOff>
    </xdr:from>
    <xdr:to>
      <xdr:col>3</xdr:col>
      <xdr:colOff>357636</xdr:colOff>
      <xdr:row>25</xdr:row>
      <xdr:rowOff>358227</xdr:rowOff>
    </xdr:to>
    <xdr:pic>
      <xdr:nvPicPr>
        <xdr:cNvPr id="7" name="image4.png">
          <a:extLst>
            <a:ext uri="{FF2B5EF4-FFF2-40B4-BE49-F238E27FC236}">
              <a16:creationId xmlns:a16="http://schemas.microsoft.com/office/drawing/2014/main" id="{1E0BDD6C-CDB6-4DFD-B1DB-EE3501873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45120" y="10878206"/>
          <a:ext cx="236220" cy="276225"/>
        </a:xfrm>
        <a:prstGeom prst="rect">
          <a:avLst/>
        </a:prstGeom>
      </xdr:spPr>
    </xdr:pic>
    <xdr:clientData/>
  </xdr:twoCellAnchor>
  <xdr:twoCellAnchor editAs="oneCell">
    <xdr:from>
      <xdr:col>3</xdr:col>
      <xdr:colOff>107674</xdr:colOff>
      <xdr:row>36</xdr:row>
      <xdr:rowOff>74543</xdr:rowOff>
    </xdr:from>
    <xdr:to>
      <xdr:col>3</xdr:col>
      <xdr:colOff>377001</xdr:colOff>
      <xdr:row>36</xdr:row>
      <xdr:rowOff>340477</xdr:rowOff>
    </xdr:to>
    <xdr:pic>
      <xdr:nvPicPr>
        <xdr:cNvPr id="9" name="image3.png">
          <a:extLst>
            <a:ext uri="{FF2B5EF4-FFF2-40B4-BE49-F238E27FC236}">
              <a16:creationId xmlns:a16="http://schemas.microsoft.com/office/drawing/2014/main" id="{24D1D9F2-7DF0-47C7-934C-F1066835C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35696" y="13550347"/>
          <a:ext cx="269327" cy="262759"/>
        </a:xfrm>
        <a:prstGeom prst="rect">
          <a:avLst/>
        </a:prstGeom>
      </xdr:spPr>
    </xdr:pic>
    <xdr:clientData/>
  </xdr:twoCellAnchor>
  <xdr:twoCellAnchor editAs="oneCell">
    <xdr:from>
      <xdr:col>3</xdr:col>
      <xdr:colOff>107674</xdr:colOff>
      <xdr:row>41</xdr:row>
      <xdr:rowOff>66260</xdr:rowOff>
    </xdr:from>
    <xdr:to>
      <xdr:col>3</xdr:col>
      <xdr:colOff>377001</xdr:colOff>
      <xdr:row>41</xdr:row>
      <xdr:rowOff>338544</xdr:rowOff>
    </xdr:to>
    <xdr:pic>
      <xdr:nvPicPr>
        <xdr:cNvPr id="10" name="image3.png">
          <a:extLst>
            <a:ext uri="{FF2B5EF4-FFF2-40B4-BE49-F238E27FC236}">
              <a16:creationId xmlns:a16="http://schemas.microsoft.com/office/drawing/2014/main" id="{144CEA77-97CC-48BB-8299-F6FC5618F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35696" y="15297977"/>
          <a:ext cx="269327" cy="26275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19"/>
  <sheetViews>
    <sheetView showGridLines="0" showRowColHeaders="0" tabSelected="1" view="pageBreakPreview" topLeftCell="A103" zoomScale="70" zoomScaleNormal="80" zoomScaleSheetLayoutView="70" workbookViewId="0">
      <selection activeCell="A23" sqref="A23:K45"/>
    </sheetView>
  </sheetViews>
  <sheetFormatPr baseColWidth="10" defaultColWidth="9.140625" defaultRowHeight="15"/>
  <cols>
    <col min="1" max="1" width="24.140625" customWidth="1"/>
    <col min="2" max="2" width="6" customWidth="1"/>
    <col min="3" max="3" width="10.7109375" customWidth="1"/>
    <col min="4" max="4" width="48.5703125" style="7" customWidth="1"/>
    <col min="5" max="5" width="28.140625" style="7" customWidth="1"/>
    <col min="6" max="6" width="9.7109375" customWidth="1"/>
    <col min="7" max="10" width="15.7109375" style="9" customWidth="1"/>
    <col min="11" max="11" width="19.5703125" style="9" customWidth="1"/>
    <col min="12" max="14" width="9.42578125" customWidth="1"/>
    <col min="16" max="16" width="10" hidden="1" customWidth="1"/>
    <col min="17" max="17" width="20" style="9" hidden="1" customWidth="1"/>
  </cols>
  <sheetData>
    <row r="1" spans="1:19" ht="29.25" customHeight="1" thickBot="1">
      <c r="A1" s="312" t="s">
        <v>0</v>
      </c>
      <c r="B1" s="313"/>
      <c r="C1" s="313"/>
      <c r="D1" s="313"/>
      <c r="E1" s="313"/>
      <c r="F1" s="313"/>
      <c r="G1" s="313"/>
      <c r="H1" s="313"/>
      <c r="I1" s="313"/>
      <c r="J1" s="313"/>
      <c r="K1" s="314"/>
      <c r="L1" s="315" t="s">
        <v>1</v>
      </c>
      <c r="M1" s="315"/>
      <c r="N1" s="316"/>
      <c r="P1" s="9" t="s">
        <v>2</v>
      </c>
      <c r="Q1" s="9" t="s">
        <v>3</v>
      </c>
    </row>
    <row r="2" spans="1:19" ht="29.25" thickBot="1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5"/>
      <c r="M2" s="18"/>
      <c r="N2" s="18"/>
    </row>
    <row r="3" spans="1:19" s="9" customFormat="1" ht="41.25" customHeight="1" thickBot="1">
      <c r="A3" s="134" t="s">
        <v>4</v>
      </c>
      <c r="B3" s="137" t="s">
        <v>5</v>
      </c>
      <c r="C3" s="137" t="s">
        <v>6</v>
      </c>
      <c r="D3" s="142" t="s">
        <v>7</v>
      </c>
      <c r="E3" s="137" t="s">
        <v>8</v>
      </c>
      <c r="F3" s="137" t="s">
        <v>9</v>
      </c>
      <c r="G3" s="137" t="s">
        <v>10</v>
      </c>
      <c r="H3" s="137" t="s">
        <v>11</v>
      </c>
      <c r="I3" s="137" t="s">
        <v>12</v>
      </c>
      <c r="J3" s="137" t="s">
        <v>13</v>
      </c>
      <c r="K3" s="137" t="s">
        <v>14</v>
      </c>
      <c r="L3" s="317" t="s">
        <v>15</v>
      </c>
      <c r="M3" s="317"/>
      <c r="N3" s="163" t="str" cm="1">
        <f t="array" ref="N3">_xlfn.IFS(Q3=Q2,"No",Q3&lt;&gt;Q2,Q3)</f>
        <v>No</v>
      </c>
      <c r="P3" s="9">
        <f t="shared" ref="P3:P9" si="0">POWER(COUNTIF(L3,"CONFORMITE")-1,2)</f>
        <v>0</v>
      </c>
      <c r="Q3" s="9">
        <f>SUM($P$3:P3)</f>
        <v>0</v>
      </c>
    </row>
    <row r="4" spans="1:19" ht="35.25" customHeight="1">
      <c r="A4" s="126" t="s">
        <v>16</v>
      </c>
      <c r="B4" s="75" t="s">
        <v>17</v>
      </c>
      <c r="C4" s="75"/>
      <c r="D4" s="143" t="s">
        <v>18</v>
      </c>
      <c r="E4" s="143"/>
      <c r="F4" s="141"/>
      <c r="G4" s="158" t="s">
        <v>17</v>
      </c>
      <c r="H4" s="131" t="s">
        <v>17</v>
      </c>
      <c r="I4" s="159" t="s">
        <v>17</v>
      </c>
      <c r="J4" s="194" t="s">
        <v>17</v>
      </c>
      <c r="K4" s="252" t="s">
        <v>17</v>
      </c>
      <c r="L4" s="109" t="s">
        <v>19</v>
      </c>
      <c r="M4" s="116" t="s">
        <v>20</v>
      </c>
      <c r="N4" s="184" cm="1">
        <f t="array" ref="N4">_xlfn.IFS(Q4=Q3,"No",Q4&lt;&gt;Q3,Q4)</f>
        <v>1</v>
      </c>
      <c r="P4" s="9">
        <f t="shared" si="0"/>
        <v>1</v>
      </c>
      <c r="Q4" s="9">
        <f>SUM($P$3:P4)</f>
        <v>1</v>
      </c>
    </row>
    <row r="5" spans="1:19" ht="35.25" customHeight="1">
      <c r="A5" s="19" t="s">
        <v>16</v>
      </c>
      <c r="B5" s="1">
        <v>1</v>
      </c>
      <c r="C5" s="307"/>
      <c r="D5" s="6" t="s">
        <v>21</v>
      </c>
      <c r="E5" s="6"/>
      <c r="F5" s="2"/>
      <c r="G5" s="43" t="s">
        <v>22</v>
      </c>
      <c r="H5" s="34" t="s">
        <v>23</v>
      </c>
      <c r="I5" s="61" t="s">
        <v>24</v>
      </c>
      <c r="J5" s="215" t="s">
        <v>24</v>
      </c>
      <c r="K5" s="253">
        <v>9998</v>
      </c>
      <c r="L5" s="21" t="s">
        <v>19</v>
      </c>
      <c r="M5" s="88" t="s">
        <v>20</v>
      </c>
      <c r="N5" s="184" cm="1">
        <f t="array" ref="N5">_xlfn.IFS(Q5=Q4,"No",Q5&lt;&gt;Q4,Q5)</f>
        <v>2</v>
      </c>
      <c r="P5" s="9">
        <f t="shared" si="0"/>
        <v>1</v>
      </c>
      <c r="Q5" s="9">
        <f>SUM($P$3:P5)</f>
        <v>2</v>
      </c>
    </row>
    <row r="6" spans="1:19" ht="35.25" customHeight="1">
      <c r="A6" s="19" t="s">
        <v>16</v>
      </c>
      <c r="B6" s="1">
        <v>2</v>
      </c>
      <c r="C6" s="307"/>
      <c r="D6" s="6" t="s">
        <v>25</v>
      </c>
      <c r="E6" s="6"/>
      <c r="F6" s="2"/>
      <c r="G6" s="43" t="s">
        <v>26</v>
      </c>
      <c r="H6" s="34" t="s">
        <v>27</v>
      </c>
      <c r="I6" s="61" t="s">
        <v>28</v>
      </c>
      <c r="J6" s="215" t="s">
        <v>29</v>
      </c>
      <c r="K6" s="253">
        <v>101</v>
      </c>
      <c r="L6" s="21" t="s">
        <v>19</v>
      </c>
      <c r="M6" s="88" t="s">
        <v>20</v>
      </c>
      <c r="N6" s="184" cm="1">
        <f t="array" ref="N6">_xlfn.IFS(Q6=Q5,"No",Q6&lt;&gt;Q5,Q6)</f>
        <v>3</v>
      </c>
      <c r="P6" s="9">
        <f t="shared" si="0"/>
        <v>1</v>
      </c>
      <c r="Q6" s="9">
        <f>SUM($P$3:P6)</f>
        <v>3</v>
      </c>
    </row>
    <row r="7" spans="1:19" ht="35.25" customHeight="1" thickBot="1">
      <c r="A7" s="19" t="s">
        <v>16</v>
      </c>
      <c r="B7" s="1">
        <v>3</v>
      </c>
      <c r="C7" s="307"/>
      <c r="D7" s="6" t="s">
        <v>30</v>
      </c>
      <c r="E7" s="6"/>
      <c r="F7" s="2"/>
      <c r="G7" s="258" t="s">
        <v>31</v>
      </c>
      <c r="H7" s="94" t="s">
        <v>32</v>
      </c>
      <c r="I7" s="259" t="s">
        <v>33</v>
      </c>
      <c r="J7" s="260" t="s">
        <v>32</v>
      </c>
      <c r="K7" s="254">
        <v>9998</v>
      </c>
      <c r="L7" s="21" t="s">
        <v>19</v>
      </c>
      <c r="M7" s="88" t="s">
        <v>20</v>
      </c>
      <c r="N7" s="184" cm="1">
        <f t="array" ref="N7">_xlfn.IFS(Q7=Q6,"No",Q7&lt;&gt;Q6,Q7)</f>
        <v>4</v>
      </c>
      <c r="P7" s="9">
        <f t="shared" si="0"/>
        <v>1</v>
      </c>
      <c r="Q7" s="9">
        <f>SUM($P$3:P7)</f>
        <v>4</v>
      </c>
    </row>
    <row r="8" spans="1:19" ht="42.75" thickBot="1">
      <c r="A8" s="134" t="s">
        <v>4</v>
      </c>
      <c r="B8" s="137" t="s">
        <v>5</v>
      </c>
      <c r="C8" s="137" t="s">
        <v>6</v>
      </c>
      <c r="D8" s="142" t="s">
        <v>34</v>
      </c>
      <c r="E8" s="142" t="s">
        <v>8</v>
      </c>
      <c r="F8" s="137" t="s">
        <v>9</v>
      </c>
      <c r="G8" s="136" t="s">
        <v>35</v>
      </c>
      <c r="H8" s="137" t="s">
        <v>36</v>
      </c>
      <c r="I8" s="138" t="s">
        <v>37</v>
      </c>
      <c r="J8" s="139" t="s">
        <v>38</v>
      </c>
      <c r="K8" s="256" t="s">
        <v>39</v>
      </c>
      <c r="L8" s="305" t="s">
        <v>15</v>
      </c>
      <c r="M8" s="306"/>
      <c r="N8" s="184" t="str" cm="1">
        <f t="array" ref="N8">_xlfn.IFS(Q8=Q7,"No",Q8&lt;&gt;Q7,Q8)</f>
        <v>No</v>
      </c>
      <c r="P8" s="9">
        <f t="shared" ref="P8" si="1">POWER(COUNTIF(L8,"CONFORMITE")-1,2)</f>
        <v>0</v>
      </c>
      <c r="Q8" s="9">
        <f>SUM($P$3:P8)</f>
        <v>4</v>
      </c>
    </row>
    <row r="9" spans="1:19" ht="87.75" customHeight="1">
      <c r="A9" s="126" t="s">
        <v>40</v>
      </c>
      <c r="B9" s="75">
        <v>1</v>
      </c>
      <c r="C9" s="75"/>
      <c r="D9" s="143" t="s">
        <v>41</v>
      </c>
      <c r="E9" s="143"/>
      <c r="F9" s="141"/>
      <c r="G9" s="158" t="s">
        <v>17</v>
      </c>
      <c r="H9" s="131"/>
      <c r="I9" s="159"/>
      <c r="J9" s="160" t="s">
        <v>17</v>
      </c>
      <c r="K9" s="257"/>
      <c r="L9" s="109" t="s">
        <v>42</v>
      </c>
      <c r="M9" s="116" t="s">
        <v>20</v>
      </c>
      <c r="N9" s="203" cm="1">
        <f t="array" ref="N9">_xlfn.IFS(Q9=Q8,"No",Q9&lt;&gt;Q8,Q9)</f>
        <v>5</v>
      </c>
      <c r="O9" s="44"/>
      <c r="P9" s="9">
        <f t="shared" si="0"/>
        <v>1</v>
      </c>
      <c r="Q9" s="9">
        <f>SUM($P$3:P9)</f>
        <v>5</v>
      </c>
    </row>
    <row r="10" spans="1:19" ht="76.5" customHeight="1">
      <c r="A10" s="126" t="s">
        <v>40</v>
      </c>
      <c r="B10" s="75">
        <v>2</v>
      </c>
      <c r="C10" s="75"/>
      <c r="D10" s="143" t="s">
        <v>43</v>
      </c>
      <c r="E10" s="143"/>
      <c r="F10" s="141"/>
      <c r="G10" s="158" t="s">
        <v>17</v>
      </c>
      <c r="H10" s="131"/>
      <c r="I10" s="159"/>
      <c r="J10" s="160" t="s">
        <v>17</v>
      </c>
      <c r="K10" s="257"/>
      <c r="L10" s="109" t="s">
        <v>42</v>
      </c>
      <c r="M10" s="116" t="s">
        <v>20</v>
      </c>
      <c r="N10" s="203" cm="1">
        <f t="array" ref="N10">_xlfn.IFS(Q10=Q9,"No",Q10&lt;&gt;Q9,Q10)</f>
        <v>6</v>
      </c>
      <c r="O10" s="44"/>
      <c r="P10" s="9">
        <f t="shared" ref="P10:P11" si="2">POWER(COUNTIF(L10,"CONFORMITE")-1,2)</f>
        <v>1</v>
      </c>
      <c r="Q10" s="9">
        <f>SUM($P$3:P10)</f>
        <v>6</v>
      </c>
    </row>
    <row r="11" spans="1:19" ht="91.5" customHeight="1">
      <c r="A11" s="126" t="s">
        <v>40</v>
      </c>
      <c r="B11" s="75">
        <v>3</v>
      </c>
      <c r="C11" s="75"/>
      <c r="D11" s="143" t="s">
        <v>44</v>
      </c>
      <c r="E11" s="143"/>
      <c r="F11" s="141"/>
      <c r="G11" s="158" t="s">
        <v>17</v>
      </c>
      <c r="H11" s="131"/>
      <c r="I11" s="159"/>
      <c r="J11" s="160" t="s">
        <v>17</v>
      </c>
      <c r="K11" s="257"/>
      <c r="L11" s="109" t="s">
        <v>42</v>
      </c>
      <c r="M11" s="116" t="s">
        <v>20</v>
      </c>
      <c r="N11" s="203" cm="1">
        <f t="array" ref="N11">_xlfn.IFS(Q11=Q10,"No",Q11&lt;&gt;Q10,Q11)</f>
        <v>7</v>
      </c>
      <c r="O11" s="44"/>
      <c r="P11" s="9">
        <f t="shared" si="2"/>
        <v>1</v>
      </c>
      <c r="Q11" s="9">
        <f>SUM($P$3:P11)</f>
        <v>7</v>
      </c>
    </row>
    <row r="12" spans="1:19" ht="75" customHeight="1">
      <c r="A12" s="126" t="s">
        <v>40</v>
      </c>
      <c r="B12" s="75">
        <v>5</v>
      </c>
      <c r="C12" s="75"/>
      <c r="D12" s="143" t="s">
        <v>45</v>
      </c>
      <c r="E12" s="143"/>
      <c r="F12" s="141"/>
      <c r="G12" s="158" t="s">
        <v>17</v>
      </c>
      <c r="H12" s="131"/>
      <c r="I12" s="159"/>
      <c r="J12" s="160" t="s">
        <v>17</v>
      </c>
      <c r="K12" s="257"/>
      <c r="L12" s="109" t="s">
        <v>42</v>
      </c>
      <c r="M12" s="116" t="s">
        <v>20</v>
      </c>
      <c r="N12" s="203" t="e" cm="1">
        <f t="array" ref="N12">_xlfn.IFS(Q12=#REF!,"No",Q12&lt;&gt;#REF!,Q12)</f>
        <v>#REF!</v>
      </c>
      <c r="O12" s="44"/>
      <c r="P12" s="9">
        <f>POWER(COUNTIF(L12,"CONFORMITE")-1,2)</f>
        <v>1</v>
      </c>
      <c r="Q12" s="9">
        <f>SUM($P$3:P12)</f>
        <v>8</v>
      </c>
    </row>
    <row r="13" spans="1:19" ht="87" customHeight="1">
      <c r="A13" s="262" t="s">
        <v>40</v>
      </c>
      <c r="B13" s="1">
        <v>6</v>
      </c>
      <c r="C13" s="1"/>
      <c r="D13" s="6" t="s">
        <v>46</v>
      </c>
      <c r="E13" s="6"/>
      <c r="F13" s="2"/>
      <c r="G13" s="263" t="s">
        <v>17</v>
      </c>
      <c r="H13" s="24"/>
      <c r="I13" s="264"/>
      <c r="J13" s="269" t="s">
        <v>17</v>
      </c>
      <c r="K13" s="268"/>
      <c r="L13" s="109" t="s">
        <v>42</v>
      </c>
      <c r="M13" s="116" t="s">
        <v>20</v>
      </c>
      <c r="N13" s="203" cm="1">
        <f t="array" ref="N13">_xlfn.IFS(Q13=Q12,"No",Q13&lt;&gt;Q12,Q13)</f>
        <v>9</v>
      </c>
      <c r="O13" s="44"/>
      <c r="P13" s="9">
        <f>POWER(COUNTIF(L13,"CONFORMITE")-1,2)</f>
        <v>1</v>
      </c>
      <c r="Q13" s="9">
        <f>SUM($P$3:P13)</f>
        <v>9</v>
      </c>
    </row>
    <row r="14" spans="1:19" ht="120" customHeight="1" thickBot="1">
      <c r="A14" s="267" t="s">
        <v>40</v>
      </c>
      <c r="B14" s="75">
        <v>7</v>
      </c>
      <c r="C14" s="75"/>
      <c r="D14" s="143" t="s">
        <v>47</v>
      </c>
      <c r="E14" s="143"/>
      <c r="F14" s="141"/>
      <c r="G14" s="158" t="s">
        <v>17</v>
      </c>
      <c r="H14" s="131"/>
      <c r="I14" s="159"/>
      <c r="J14" s="265" t="s">
        <v>17</v>
      </c>
      <c r="K14" s="266"/>
      <c r="L14" s="207" t="s">
        <v>42</v>
      </c>
      <c r="M14" s="116" t="s">
        <v>20</v>
      </c>
      <c r="N14" s="209" cm="1">
        <f t="array" ref="N14">_xlfn.IFS(Q14=Q13,"No",Q14&lt;&gt;Q13,Q14)</f>
        <v>10</v>
      </c>
      <c r="O14" s="44"/>
      <c r="P14" s="9">
        <f>POWER(COUNTIF(L14,"CONFORMITE")-1,2)</f>
        <v>1</v>
      </c>
      <c r="Q14" s="9">
        <f>SUM($P$3:P14)</f>
        <v>10</v>
      </c>
    </row>
    <row r="15" spans="1:19" s="9" customFormat="1" ht="41.25" customHeight="1" thickBot="1">
      <c r="A15" s="195" t="s">
        <v>4</v>
      </c>
      <c r="B15" s="152" t="s">
        <v>5</v>
      </c>
      <c r="C15" s="152" t="s">
        <v>6</v>
      </c>
      <c r="D15" s="196" t="s">
        <v>34</v>
      </c>
      <c r="E15" s="196" t="s">
        <v>8</v>
      </c>
      <c r="F15" s="152" t="s">
        <v>9</v>
      </c>
      <c r="G15" s="197" t="s">
        <v>48</v>
      </c>
      <c r="H15" s="152" t="s">
        <v>49</v>
      </c>
      <c r="I15" s="198" t="s">
        <v>50</v>
      </c>
      <c r="J15" s="199" t="s">
        <v>51</v>
      </c>
      <c r="K15" s="256" t="s">
        <v>52</v>
      </c>
      <c r="L15" s="302" t="s">
        <v>15</v>
      </c>
      <c r="M15" s="304"/>
      <c r="N15" s="163" t="str" cm="1">
        <f t="array" ref="N15">_xlfn.IFS(Q15=Q14,"No",Q15&lt;&gt;Q14,Q15)</f>
        <v>No</v>
      </c>
      <c r="O15" s="44"/>
      <c r="P15" s="9">
        <f>POWER(COUNTIF(L15,"CONFORMITE")-1,2)</f>
        <v>0</v>
      </c>
      <c r="Q15" s="9">
        <f>SUM($P$3:P15)</f>
        <v>10</v>
      </c>
      <c r="R15"/>
      <c r="S15"/>
    </row>
    <row r="16" spans="1:19" ht="35.25" customHeight="1">
      <c r="A16" s="126" t="s">
        <v>53</v>
      </c>
      <c r="B16" s="75" t="s">
        <v>17</v>
      </c>
      <c r="C16" s="75"/>
      <c r="D16" s="153" t="s">
        <v>54</v>
      </c>
      <c r="E16" s="154"/>
      <c r="F16" s="75"/>
      <c r="G16" s="155"/>
      <c r="H16" s="131"/>
      <c r="I16" s="156"/>
      <c r="J16" s="157"/>
      <c r="K16" s="270"/>
      <c r="L16" s="109" t="s">
        <v>19</v>
      </c>
      <c r="M16" s="116" t="s">
        <v>20</v>
      </c>
      <c r="N16" s="184" cm="1">
        <f t="array" ref="N16">_xlfn.IFS(Q16=Q15,"No",Q16&lt;&gt;Q15,Q16)</f>
        <v>11</v>
      </c>
      <c r="O16" s="44"/>
      <c r="P16" s="9">
        <f t="shared" ref="P16" si="3">POWER(COUNTIF(L16,"CONFORMITE")-1,2)</f>
        <v>1</v>
      </c>
      <c r="Q16" s="9">
        <f>SUM($P$3:P16)</f>
        <v>11</v>
      </c>
    </row>
    <row r="17" spans="1:17" ht="35.25" customHeight="1">
      <c r="A17" s="19" t="s">
        <v>53</v>
      </c>
      <c r="B17" s="1" t="s">
        <v>17</v>
      </c>
      <c r="C17" s="1"/>
      <c r="D17" s="5" t="s">
        <v>55</v>
      </c>
      <c r="E17" s="5"/>
      <c r="F17" s="2"/>
      <c r="G17" s="39" t="s">
        <v>56</v>
      </c>
      <c r="H17" s="24" t="s">
        <v>57</v>
      </c>
      <c r="I17" s="28" t="s">
        <v>58</v>
      </c>
      <c r="J17" s="25" t="s">
        <v>59</v>
      </c>
      <c r="K17" s="271" t="s">
        <v>60</v>
      </c>
      <c r="L17" s="21" t="s">
        <v>19</v>
      </c>
      <c r="M17" s="88" t="s">
        <v>20</v>
      </c>
      <c r="N17" s="184" cm="1">
        <f t="array" ref="N17">_xlfn.IFS(Q17=Q16,"No",Q17&lt;&gt;Q16,Q17)</f>
        <v>12</v>
      </c>
      <c r="P17" s="9">
        <f t="shared" ref="P17:P35" si="4">POWER(COUNTIF(L17,"CONFORMITE")-1,2)</f>
        <v>1</v>
      </c>
      <c r="Q17" s="9">
        <f>SUM($P$3:P17)</f>
        <v>12</v>
      </c>
    </row>
    <row r="18" spans="1:17" ht="35.25" customHeight="1">
      <c r="A18" s="19" t="s">
        <v>53</v>
      </c>
      <c r="B18" s="1" t="s">
        <v>61</v>
      </c>
      <c r="C18" s="307"/>
      <c r="D18" s="5" t="s">
        <v>62</v>
      </c>
      <c r="E18" s="5"/>
      <c r="F18" s="2"/>
      <c r="G18" s="41" t="s">
        <v>63</v>
      </c>
      <c r="H18" s="34" t="s">
        <v>64</v>
      </c>
      <c r="I18" s="62" t="s">
        <v>65</v>
      </c>
      <c r="J18" s="27" t="s">
        <v>158</v>
      </c>
      <c r="K18" s="272">
        <v>288</v>
      </c>
      <c r="L18" s="21" t="s">
        <v>19</v>
      </c>
      <c r="M18" s="88" t="s">
        <v>20</v>
      </c>
      <c r="N18" s="184" cm="1">
        <f t="array" ref="N18">_xlfn.IFS(Q18=Q17,"No",Q18&lt;&gt;Q17,Q18)</f>
        <v>13</v>
      </c>
      <c r="O18" t="s">
        <v>377</v>
      </c>
      <c r="P18" s="9">
        <f t="shared" si="4"/>
        <v>1</v>
      </c>
      <c r="Q18" s="9">
        <f>SUM($P$3:P18)</f>
        <v>13</v>
      </c>
    </row>
    <row r="19" spans="1:17" ht="35.25" customHeight="1">
      <c r="A19" s="19" t="s">
        <v>53</v>
      </c>
      <c r="B19" s="1" t="s">
        <v>17</v>
      </c>
      <c r="C19" s="307"/>
      <c r="D19" s="5" t="s">
        <v>66</v>
      </c>
      <c r="E19" s="5"/>
      <c r="F19" s="2"/>
      <c r="G19" s="41" t="s">
        <v>67</v>
      </c>
      <c r="H19" s="34" t="s">
        <v>68</v>
      </c>
      <c r="I19" s="62" t="s">
        <v>69</v>
      </c>
      <c r="J19" s="27" t="s">
        <v>70</v>
      </c>
      <c r="K19" s="272">
        <v>99710</v>
      </c>
      <c r="L19" s="21" t="s">
        <v>19</v>
      </c>
      <c r="M19" s="88" t="s">
        <v>20</v>
      </c>
      <c r="N19" s="184" cm="1">
        <f t="array" ref="N19">_xlfn.IFS(Q19=Q18,"No",Q19&lt;&gt;Q18,Q19)</f>
        <v>14</v>
      </c>
      <c r="P19" s="9">
        <f t="shared" si="4"/>
        <v>1</v>
      </c>
      <c r="Q19" s="9">
        <f>SUM($P$3:P19)</f>
        <v>14</v>
      </c>
    </row>
    <row r="20" spans="1:17" ht="35.25" customHeight="1">
      <c r="A20" s="19" t="s">
        <v>53</v>
      </c>
      <c r="B20" s="1" t="s">
        <v>17</v>
      </c>
      <c r="C20" s="68"/>
      <c r="D20" s="117" t="s">
        <v>71</v>
      </c>
      <c r="E20" s="117"/>
      <c r="F20" s="70"/>
      <c r="G20" s="118"/>
      <c r="H20" s="94"/>
      <c r="I20" s="119"/>
      <c r="J20" s="96"/>
      <c r="K20" s="273"/>
      <c r="L20" s="21" t="s">
        <v>19</v>
      </c>
      <c r="M20" s="88" t="s">
        <v>20</v>
      </c>
      <c r="N20" s="184" cm="1">
        <f t="array" ref="N20">_xlfn.IFS(Q20=Q19,"No",Q20&lt;&gt;Q19,Q20)</f>
        <v>15</v>
      </c>
      <c r="P20" s="9">
        <f t="shared" si="4"/>
        <v>1</v>
      </c>
      <c r="Q20" s="9">
        <f>SUM($P$3:P20)</f>
        <v>15</v>
      </c>
    </row>
    <row r="21" spans="1:17" ht="36.75" customHeight="1">
      <c r="A21" s="19" t="s">
        <v>53</v>
      </c>
      <c r="B21" s="1" t="s">
        <v>72</v>
      </c>
      <c r="C21" s="1"/>
      <c r="D21" s="5" t="s">
        <v>73</v>
      </c>
      <c r="E21" s="5"/>
      <c r="F21" s="2"/>
      <c r="G21" s="39" t="s">
        <v>17</v>
      </c>
      <c r="H21" s="24" t="s">
        <v>17</v>
      </c>
      <c r="I21" s="28" t="s">
        <v>74</v>
      </c>
      <c r="J21" s="25" t="s">
        <v>75</v>
      </c>
      <c r="K21" s="272" t="s">
        <v>17</v>
      </c>
      <c r="L21" s="21" t="s">
        <v>19</v>
      </c>
      <c r="M21" s="88" t="s">
        <v>20</v>
      </c>
      <c r="N21" s="203" cm="1">
        <f t="array" ref="N21">_xlfn.IFS(Q21=Q20,"No",Q21&lt;&gt;Q20,Q21)</f>
        <v>16</v>
      </c>
      <c r="P21" s="9">
        <f t="shared" si="4"/>
        <v>1</v>
      </c>
      <c r="Q21" s="9">
        <f>SUM($P$3:P21)</f>
        <v>16</v>
      </c>
    </row>
    <row r="22" spans="1:17" ht="57" thickBot="1">
      <c r="A22" s="20" t="s">
        <v>53</v>
      </c>
      <c r="B22" s="10" t="s">
        <v>17</v>
      </c>
      <c r="C22" s="10"/>
      <c r="D22" s="11" t="s">
        <v>76</v>
      </c>
      <c r="E22" s="11"/>
      <c r="F22" s="12"/>
      <c r="G22" s="40" t="s">
        <v>77</v>
      </c>
      <c r="H22" s="33" t="s">
        <v>77</v>
      </c>
      <c r="I22" s="29" t="s">
        <v>77</v>
      </c>
      <c r="J22" s="26" t="s">
        <v>77</v>
      </c>
      <c r="K22" s="274" t="s">
        <v>77</v>
      </c>
      <c r="L22" s="21" t="s">
        <v>19</v>
      </c>
      <c r="M22" s="88" t="s">
        <v>20</v>
      </c>
      <c r="N22" s="209" cm="1">
        <f t="array" ref="N22">_xlfn.IFS(Q22=Q21,"No",Q22&lt;&gt;Q21,Q22)</f>
        <v>17</v>
      </c>
      <c r="P22" s="9">
        <f t="shared" ref="P22" si="5">POWER(COUNTIF(L22,"CONFORMITE")-1,2)</f>
        <v>1</v>
      </c>
      <c r="Q22" s="9">
        <f>SUM($P$3:P22)</f>
        <v>17</v>
      </c>
    </row>
    <row r="23" spans="1:17" ht="41.25" customHeight="1" thickBot="1">
      <c r="A23" s="134" t="s">
        <v>4</v>
      </c>
      <c r="B23" s="137" t="s">
        <v>5</v>
      </c>
      <c r="C23" s="137" t="s">
        <v>6</v>
      </c>
      <c r="D23" s="142" t="s">
        <v>7</v>
      </c>
      <c r="E23" s="142" t="s">
        <v>8</v>
      </c>
      <c r="F23" s="137" t="s">
        <v>9</v>
      </c>
      <c r="G23" s="136" t="s">
        <v>48</v>
      </c>
      <c r="H23" s="137" t="s">
        <v>49</v>
      </c>
      <c r="I23" s="138" t="s">
        <v>50</v>
      </c>
      <c r="J23" s="139" t="s">
        <v>51</v>
      </c>
      <c r="K23" s="275" t="s">
        <v>52</v>
      </c>
      <c r="L23" s="302" t="s">
        <v>15</v>
      </c>
      <c r="M23" s="304"/>
      <c r="N23" s="234" t="str" cm="1">
        <f t="array" ref="N23">_xlfn.IFS(Q23=Q22,"No",Q23&lt;&gt;Q22,Q23)</f>
        <v>No</v>
      </c>
      <c r="P23" s="9">
        <f t="shared" ref="P23" si="6">POWER(COUNTIF(L23,"CONFORMITE")-1,2)</f>
        <v>0</v>
      </c>
      <c r="Q23" s="9">
        <f>SUM($P$3:P23)</f>
        <v>17</v>
      </c>
    </row>
    <row r="24" spans="1:17" ht="41.25" customHeight="1">
      <c r="A24" s="126" t="s">
        <v>78</v>
      </c>
      <c r="B24" s="76" t="s">
        <v>17</v>
      </c>
      <c r="C24" s="76" t="s">
        <v>17</v>
      </c>
      <c r="D24" s="143" t="s">
        <v>79</v>
      </c>
      <c r="E24" s="143"/>
      <c r="F24" s="76"/>
      <c r="G24" s="211">
        <v>114</v>
      </c>
      <c r="H24" s="212">
        <v>136</v>
      </c>
      <c r="I24" s="213">
        <v>127</v>
      </c>
      <c r="J24" s="214">
        <v>157</v>
      </c>
      <c r="K24" s="276">
        <v>161</v>
      </c>
      <c r="L24" s="60" t="s">
        <v>19</v>
      </c>
      <c r="M24" s="183" t="s">
        <v>20</v>
      </c>
      <c r="N24" s="184" cm="1">
        <f t="array" ref="N24">_xlfn.IFS(Q24=Q23,"No",Q24&lt;&gt;Q23,Q24)</f>
        <v>18</v>
      </c>
      <c r="P24" s="9">
        <f t="shared" si="4"/>
        <v>1</v>
      </c>
      <c r="Q24" s="9">
        <f>SUM($P$3:P24)</f>
        <v>18</v>
      </c>
    </row>
    <row r="25" spans="1:17" s="9" customFormat="1" ht="77.25" customHeight="1">
      <c r="A25" s="19" t="s">
        <v>78</v>
      </c>
      <c r="B25" s="1" t="s">
        <v>17</v>
      </c>
      <c r="C25" s="48" t="s">
        <v>17</v>
      </c>
      <c r="D25" s="6" t="s">
        <v>80</v>
      </c>
      <c r="E25" s="6"/>
      <c r="F25" s="2"/>
      <c r="G25" s="42" t="s">
        <v>81</v>
      </c>
      <c r="H25" s="8">
        <v>5</v>
      </c>
      <c r="I25" s="28">
        <v>2</v>
      </c>
      <c r="J25" s="25">
        <v>3</v>
      </c>
      <c r="K25" s="277">
        <v>1</v>
      </c>
      <c r="L25" s="60" t="s">
        <v>19</v>
      </c>
      <c r="M25" s="183" t="s">
        <v>20</v>
      </c>
      <c r="N25" s="184" cm="1">
        <f t="array" ref="N25">_xlfn.IFS(Q25=Q24,"No",Q25&lt;&gt;Q24,Q25)</f>
        <v>19</v>
      </c>
      <c r="P25" s="9">
        <f t="shared" si="4"/>
        <v>1</v>
      </c>
      <c r="Q25" s="9">
        <f>SUM($P$3:P25)</f>
        <v>19</v>
      </c>
    </row>
    <row r="26" spans="1:17" ht="77.25" customHeight="1">
      <c r="A26" s="19" t="s">
        <v>78</v>
      </c>
      <c r="B26" s="1" t="s">
        <v>17</v>
      </c>
      <c r="C26" s="48" t="s">
        <v>17</v>
      </c>
      <c r="D26" s="6" t="s">
        <v>82</v>
      </c>
      <c r="E26" s="6"/>
      <c r="F26" s="2"/>
      <c r="G26" s="42" t="s">
        <v>81</v>
      </c>
      <c r="H26" s="8">
        <v>5</v>
      </c>
      <c r="I26" s="28">
        <v>2</v>
      </c>
      <c r="J26" s="25">
        <v>3</v>
      </c>
      <c r="K26" s="277">
        <v>1</v>
      </c>
      <c r="L26" s="60" t="s">
        <v>19</v>
      </c>
      <c r="M26" s="183" t="s">
        <v>20</v>
      </c>
      <c r="N26" s="184" cm="1">
        <f t="array" ref="N26">_xlfn.IFS(Q26=Q25,"No",Q26&lt;&gt;Q25,Q26)</f>
        <v>20</v>
      </c>
      <c r="P26" s="9">
        <f t="shared" si="4"/>
        <v>1</v>
      </c>
      <c r="Q26" s="9">
        <f>SUM($P$3:P26)</f>
        <v>20</v>
      </c>
    </row>
    <row r="27" spans="1:17" ht="77.25" customHeight="1">
      <c r="A27" s="19" t="s">
        <v>78</v>
      </c>
      <c r="B27" s="1" t="s">
        <v>17</v>
      </c>
      <c r="C27" s="48" t="s">
        <v>17</v>
      </c>
      <c r="D27" s="6" t="s">
        <v>83</v>
      </c>
      <c r="E27" s="6"/>
      <c r="F27" s="2"/>
      <c r="G27" s="42" t="s">
        <v>84</v>
      </c>
      <c r="H27" s="8" t="s">
        <v>84</v>
      </c>
      <c r="I27" s="28" t="s">
        <v>85</v>
      </c>
      <c r="J27" s="25" t="s">
        <v>84</v>
      </c>
      <c r="K27" s="277" t="s">
        <v>86</v>
      </c>
      <c r="L27" s="60" t="s">
        <v>19</v>
      </c>
      <c r="M27" s="183" t="s">
        <v>20</v>
      </c>
      <c r="N27" s="184" cm="1">
        <f t="array" ref="N27">_xlfn.IFS(Q27=Q26,"No",Q27&lt;&gt;Q26,Q27)</f>
        <v>21</v>
      </c>
      <c r="P27" s="9">
        <f t="shared" si="4"/>
        <v>1</v>
      </c>
      <c r="Q27" s="9">
        <f>SUM($P$3:P27)</f>
        <v>21</v>
      </c>
    </row>
    <row r="28" spans="1:17" ht="35.25" customHeight="1">
      <c r="A28" s="19" t="s">
        <v>78</v>
      </c>
      <c r="B28" s="2" t="s">
        <v>87</v>
      </c>
      <c r="C28" s="48" t="s">
        <v>17</v>
      </c>
      <c r="D28" s="6" t="s">
        <v>88</v>
      </c>
      <c r="E28" s="6"/>
      <c r="F28" s="2"/>
      <c r="G28" s="63" t="s">
        <v>89</v>
      </c>
      <c r="H28" s="23" t="s">
        <v>90</v>
      </c>
      <c r="I28" s="62" t="s">
        <v>91</v>
      </c>
      <c r="J28" s="58" t="s">
        <v>92</v>
      </c>
      <c r="K28" s="278">
        <v>2914</v>
      </c>
      <c r="L28" s="60" t="s">
        <v>19</v>
      </c>
      <c r="M28" s="183" t="s">
        <v>20</v>
      </c>
      <c r="N28" s="184" cm="1">
        <f t="array" ref="N28">_xlfn.IFS(Q28=Q27,"No",Q28&lt;&gt;Q27,Q28)</f>
        <v>22</v>
      </c>
      <c r="P28" s="9">
        <f t="shared" si="4"/>
        <v>1</v>
      </c>
      <c r="Q28" s="9">
        <f>SUM($P$3:P28)</f>
        <v>22</v>
      </c>
    </row>
    <row r="29" spans="1:17" ht="35.25" customHeight="1">
      <c r="A29" s="19" t="s">
        <v>78</v>
      </c>
      <c r="B29" s="2" t="s">
        <v>61</v>
      </c>
      <c r="C29" s="48" t="s">
        <v>17</v>
      </c>
      <c r="D29" s="6" t="s">
        <v>93</v>
      </c>
      <c r="E29" s="6"/>
      <c r="F29" s="2"/>
      <c r="G29" s="63" t="s">
        <v>94</v>
      </c>
      <c r="H29" s="23" t="s">
        <v>95</v>
      </c>
      <c r="I29" s="62" t="s">
        <v>96</v>
      </c>
      <c r="J29" s="27" t="s">
        <v>97</v>
      </c>
      <c r="K29" s="279">
        <v>310</v>
      </c>
      <c r="L29" s="60" t="s">
        <v>19</v>
      </c>
      <c r="M29" s="183" t="s">
        <v>20</v>
      </c>
      <c r="N29" s="184" cm="1">
        <f t="array" ref="N29">_xlfn.IFS(Q29=Q28,"No",Q29&lt;&gt;Q28,Q29)</f>
        <v>23</v>
      </c>
      <c r="P29" s="9">
        <f t="shared" si="4"/>
        <v>1</v>
      </c>
      <c r="Q29" s="9">
        <f>SUM($P$3:P29)</f>
        <v>23</v>
      </c>
    </row>
    <row r="30" spans="1:17" ht="118.5" customHeight="1">
      <c r="A30" s="19" t="s">
        <v>78</v>
      </c>
      <c r="B30" s="2">
        <v>1</v>
      </c>
      <c r="C30" s="48" t="s">
        <v>17</v>
      </c>
      <c r="D30" s="6" t="s">
        <v>98</v>
      </c>
      <c r="E30" s="6"/>
      <c r="F30" s="2"/>
      <c r="G30" s="49" t="s">
        <v>99</v>
      </c>
      <c r="H30" s="23" t="s">
        <v>100</v>
      </c>
      <c r="I30" s="28" t="s">
        <v>17</v>
      </c>
      <c r="J30" s="25" t="s">
        <v>101</v>
      </c>
      <c r="K30" s="277">
        <v>990</v>
      </c>
      <c r="L30" s="60" t="s">
        <v>19</v>
      </c>
      <c r="M30" s="183" t="s">
        <v>20</v>
      </c>
      <c r="N30" s="184" cm="1">
        <f t="array" ref="N30">_xlfn.IFS(Q30=Q29,"No",Q30&lt;&gt;Q29,Q30)</f>
        <v>24</v>
      </c>
      <c r="P30" s="9">
        <f t="shared" si="4"/>
        <v>1</v>
      </c>
      <c r="Q30" s="9">
        <f>SUM($P$3:P30)</f>
        <v>24</v>
      </c>
    </row>
    <row r="31" spans="1:17" ht="118.5" customHeight="1" thickBot="1">
      <c r="A31" s="19" t="s">
        <v>78</v>
      </c>
      <c r="B31" s="2">
        <v>5</v>
      </c>
      <c r="C31" s="48" t="s">
        <v>17</v>
      </c>
      <c r="D31" s="6" t="s">
        <v>102</v>
      </c>
      <c r="E31" s="6"/>
      <c r="F31" s="2"/>
      <c r="G31" s="42" t="s">
        <v>103</v>
      </c>
      <c r="H31" s="23" t="s">
        <v>104</v>
      </c>
      <c r="I31" s="30" t="s">
        <v>17</v>
      </c>
      <c r="J31" s="25" t="s">
        <v>101</v>
      </c>
      <c r="K31" s="281">
        <v>370</v>
      </c>
      <c r="L31" s="60" t="s">
        <v>19</v>
      </c>
      <c r="M31" s="183" t="s">
        <v>20</v>
      </c>
      <c r="N31" s="184" cm="1">
        <f t="array" ref="N31">_xlfn.IFS(Q31=Q30,"No",Q31&lt;&gt;Q30,Q31)</f>
        <v>25</v>
      </c>
      <c r="P31" s="9">
        <f t="shared" si="4"/>
        <v>1</v>
      </c>
      <c r="Q31" s="9">
        <f>SUM($P$3:P31)</f>
        <v>25</v>
      </c>
    </row>
    <row r="32" spans="1:17" ht="39.950000000000003" customHeight="1" thickBot="1">
      <c r="A32" s="195" t="s">
        <v>4</v>
      </c>
      <c r="B32" s="152" t="s">
        <v>5</v>
      </c>
      <c r="C32" s="152" t="s">
        <v>6</v>
      </c>
      <c r="D32" s="196" t="s">
        <v>7</v>
      </c>
      <c r="E32" s="196" t="s">
        <v>8</v>
      </c>
      <c r="F32" s="152" t="s">
        <v>9</v>
      </c>
      <c r="G32" s="197" t="s">
        <v>48</v>
      </c>
      <c r="H32" s="152" t="s">
        <v>49</v>
      </c>
      <c r="I32" s="198" t="s">
        <v>50</v>
      </c>
      <c r="J32" s="199" t="s">
        <v>51</v>
      </c>
      <c r="K32" s="280" t="s">
        <v>52</v>
      </c>
      <c r="L32" s="305" t="s">
        <v>15</v>
      </c>
      <c r="M32" s="306"/>
      <c r="N32" s="185" t="e" cm="1">
        <f t="array" ref="N32">_xlfn.IFS(#REF!=Q35,"No",#REF!&lt;&gt;Q35,#REF!)</f>
        <v>#REF!</v>
      </c>
      <c r="P32" s="9"/>
    </row>
    <row r="33" spans="1:20" ht="118.5" customHeight="1">
      <c r="A33" s="19" t="s">
        <v>78</v>
      </c>
      <c r="B33" s="2">
        <v>7</v>
      </c>
      <c r="C33" s="48" t="s">
        <v>17</v>
      </c>
      <c r="D33" s="6" t="s">
        <v>105</v>
      </c>
      <c r="E33" s="6"/>
      <c r="F33" s="2"/>
      <c r="G33" s="42" t="s">
        <v>106</v>
      </c>
      <c r="H33" s="23" t="s">
        <v>107</v>
      </c>
      <c r="I33" s="30" t="s">
        <v>17</v>
      </c>
      <c r="J33" s="25" t="s">
        <v>17</v>
      </c>
      <c r="K33" s="277">
        <v>450</v>
      </c>
      <c r="L33" s="60" t="s">
        <v>19</v>
      </c>
      <c r="M33" s="183" t="s">
        <v>20</v>
      </c>
      <c r="N33" s="184" cm="1">
        <f t="array" ref="N33">_xlfn.IFS(Q33=Q31,"No",Q33&lt;&gt;Q31,Q33)</f>
        <v>26</v>
      </c>
      <c r="P33" s="9">
        <f t="shared" si="4"/>
        <v>1</v>
      </c>
      <c r="Q33" s="9">
        <f>SUM($P$3:P33)</f>
        <v>26</v>
      </c>
    </row>
    <row r="34" spans="1:20" ht="35.25" customHeight="1">
      <c r="A34" s="19" t="s">
        <v>78</v>
      </c>
      <c r="B34" s="2">
        <v>10</v>
      </c>
      <c r="C34" s="48" t="s">
        <v>17</v>
      </c>
      <c r="D34" s="6" t="s">
        <v>108</v>
      </c>
      <c r="E34" s="6"/>
      <c r="F34" s="2"/>
      <c r="G34" s="42" t="s">
        <v>109</v>
      </c>
      <c r="H34" s="23" t="s">
        <v>110</v>
      </c>
      <c r="I34" s="30" t="s">
        <v>17</v>
      </c>
      <c r="J34" s="25" t="s">
        <v>17</v>
      </c>
      <c r="K34" s="279" t="s">
        <v>17</v>
      </c>
      <c r="L34" s="60" t="s">
        <v>19</v>
      </c>
      <c r="M34" s="183" t="s">
        <v>20</v>
      </c>
      <c r="N34" s="203" cm="1">
        <f t="array" ref="N34">_xlfn.IFS(Q34=Q33,"No",Q34&lt;&gt;Q33,Q34)</f>
        <v>27</v>
      </c>
      <c r="P34" s="9">
        <f t="shared" si="4"/>
        <v>1</v>
      </c>
      <c r="Q34" s="9">
        <f>SUM($P$3:P34)</f>
        <v>27</v>
      </c>
    </row>
    <row r="35" spans="1:20" ht="118.5" customHeight="1" thickBot="1">
      <c r="A35" s="19" t="s">
        <v>78</v>
      </c>
      <c r="B35" s="2">
        <v>11</v>
      </c>
      <c r="C35" s="48" t="s">
        <v>17</v>
      </c>
      <c r="D35" s="6" t="s">
        <v>111</v>
      </c>
      <c r="E35" s="6"/>
      <c r="F35" s="2"/>
      <c r="G35" s="49" t="s">
        <v>112</v>
      </c>
      <c r="H35" s="23" t="s">
        <v>113</v>
      </c>
      <c r="I35" s="30" t="s">
        <v>17</v>
      </c>
      <c r="J35" s="25" t="s">
        <v>17</v>
      </c>
      <c r="K35" s="271">
        <v>301</v>
      </c>
      <c r="L35" s="200" t="s">
        <v>19</v>
      </c>
      <c r="M35" s="201" t="s">
        <v>20</v>
      </c>
      <c r="N35" s="202" cm="1">
        <f t="array" ref="N35">_xlfn.IFS(Q35=Q34,"No",Q35&lt;&gt;Q34,Q35)</f>
        <v>28</v>
      </c>
      <c r="P35" s="9">
        <f t="shared" si="4"/>
        <v>1</v>
      </c>
      <c r="Q35" s="9">
        <f>SUM($P$3:P35)</f>
        <v>28</v>
      </c>
    </row>
    <row r="36" spans="1:20" ht="41.25" customHeight="1" thickBot="1">
      <c r="A36" s="126" t="s">
        <v>78</v>
      </c>
      <c r="B36" s="229">
        <v>3</v>
      </c>
      <c r="C36" s="75" t="s">
        <v>17</v>
      </c>
      <c r="D36" s="292" t="s">
        <v>114</v>
      </c>
      <c r="E36" s="143"/>
      <c r="F36" s="141" t="s">
        <v>115</v>
      </c>
      <c r="G36" s="293" t="s">
        <v>383</v>
      </c>
      <c r="H36" s="151" t="s">
        <v>17</v>
      </c>
      <c r="I36" s="294" t="s">
        <v>116</v>
      </c>
      <c r="J36" s="295" t="s">
        <v>117</v>
      </c>
      <c r="K36" s="284" t="s">
        <v>17</v>
      </c>
      <c r="L36" s="21" t="s">
        <v>19</v>
      </c>
      <c r="M36" s="88" t="s">
        <v>20</v>
      </c>
      <c r="N36" s="202" cm="1">
        <f t="array" ref="N36">_xlfn.IFS(Q36=Q35,"No",Q36&lt;&gt;Q35,Q36)</f>
        <v>29</v>
      </c>
      <c r="O36" t="s">
        <v>382</v>
      </c>
      <c r="P36" s="9">
        <f t="shared" ref="P36:P45" si="7">POWER(COUNTIF(L36,"CONFORMITE")-1,2)</f>
        <v>1</v>
      </c>
      <c r="Q36" s="9">
        <f>SUM($P$3:P36)</f>
        <v>29</v>
      </c>
    </row>
    <row r="37" spans="1:20" s="9" customFormat="1" ht="35.25" customHeight="1" thickBot="1">
      <c r="A37" s="126" t="s">
        <v>78</v>
      </c>
      <c r="B37" s="229">
        <v>3</v>
      </c>
      <c r="C37" s="75" t="s">
        <v>17</v>
      </c>
      <c r="D37" s="143" t="s">
        <v>118</v>
      </c>
      <c r="E37" s="143"/>
      <c r="F37" s="141" t="s">
        <v>61</v>
      </c>
      <c r="G37" s="150" t="s">
        <v>379</v>
      </c>
      <c r="H37" s="151" t="s">
        <v>17</v>
      </c>
      <c r="I37" s="145" t="s">
        <v>119</v>
      </c>
      <c r="J37" s="51" t="s">
        <v>120</v>
      </c>
      <c r="K37" s="282" t="s">
        <v>17</v>
      </c>
      <c r="L37" s="109" t="s">
        <v>19</v>
      </c>
      <c r="M37" s="116" t="s">
        <v>20</v>
      </c>
      <c r="N37" s="185" cm="1">
        <f t="array" ref="N37">_xlfn.IFS(Q37=Q36,"No",Q37&lt;&gt;Q36,Q37)</f>
        <v>30</v>
      </c>
      <c r="O37" t="s">
        <v>378</v>
      </c>
      <c r="P37" s="9">
        <f t="shared" si="7"/>
        <v>1</v>
      </c>
      <c r="Q37" s="9">
        <f>SUM($P$3:P37)</f>
        <v>30</v>
      </c>
      <c r="R37"/>
      <c r="S37"/>
      <c r="T37"/>
    </row>
    <row r="38" spans="1:20" ht="35.25" customHeight="1" thickBot="1">
      <c r="A38" s="19" t="s">
        <v>78</v>
      </c>
      <c r="B38" s="228">
        <v>3</v>
      </c>
      <c r="C38" s="1" t="s">
        <v>17</v>
      </c>
      <c r="D38" s="6" t="s">
        <v>121</v>
      </c>
      <c r="E38" s="6"/>
      <c r="F38" s="2" t="s">
        <v>87</v>
      </c>
      <c r="G38" s="63" t="s">
        <v>381</v>
      </c>
      <c r="H38" s="57" t="s">
        <v>17</v>
      </c>
      <c r="I38" s="65" t="s">
        <v>122</v>
      </c>
      <c r="J38" s="59" t="s">
        <v>123</v>
      </c>
      <c r="K38" s="282" t="s">
        <v>17</v>
      </c>
      <c r="L38" s="21" t="s">
        <v>19</v>
      </c>
      <c r="M38" s="88" t="s">
        <v>20</v>
      </c>
      <c r="N38" s="185" cm="1">
        <f t="array" ref="N38">_xlfn.IFS(Q38=Q37,"No",Q38&lt;&gt;Q37,Q38)</f>
        <v>31</v>
      </c>
      <c r="O38" t="s">
        <v>380</v>
      </c>
      <c r="P38" s="9">
        <f t="shared" si="7"/>
        <v>1</v>
      </c>
      <c r="Q38" s="9">
        <f>SUM($P$3:P38)</f>
        <v>31</v>
      </c>
    </row>
    <row r="39" spans="1:20" ht="35.25" customHeight="1" thickBot="1">
      <c r="A39" s="19" t="s">
        <v>78</v>
      </c>
      <c r="B39" s="230">
        <v>3</v>
      </c>
      <c r="C39" s="1" t="s">
        <v>17</v>
      </c>
      <c r="D39" s="6" t="s">
        <v>124</v>
      </c>
      <c r="E39" s="6"/>
      <c r="F39" s="210" t="s">
        <v>125</v>
      </c>
      <c r="G39" s="42" t="s">
        <v>289</v>
      </c>
      <c r="H39" s="57" t="s">
        <v>17</v>
      </c>
      <c r="I39" s="31" t="s">
        <v>126</v>
      </c>
      <c r="J39" s="52" t="s">
        <v>126</v>
      </c>
      <c r="K39" s="282" t="s">
        <v>17</v>
      </c>
      <c r="L39" s="21" t="s">
        <v>19</v>
      </c>
      <c r="M39" s="88" t="s">
        <v>20</v>
      </c>
      <c r="N39" s="185" cm="1">
        <f t="array" ref="N39">_xlfn.IFS(Q39=Q38,"No",Q39&lt;&gt;Q38,Q39)</f>
        <v>32</v>
      </c>
      <c r="O39" t="s">
        <v>384</v>
      </c>
      <c r="P39" s="9">
        <f t="shared" si="7"/>
        <v>1</v>
      </c>
      <c r="Q39" s="9">
        <f>SUM($P$3:P39)</f>
        <v>32</v>
      </c>
    </row>
    <row r="40" spans="1:20" ht="35.25" customHeight="1" thickBot="1">
      <c r="A40" s="19" t="s">
        <v>78</v>
      </c>
      <c r="B40" s="230">
        <v>3</v>
      </c>
      <c r="C40" s="231" t="s">
        <v>17</v>
      </c>
      <c r="D40" s="6" t="s">
        <v>124</v>
      </c>
      <c r="E40" s="6"/>
      <c r="F40" s="210" t="s">
        <v>127</v>
      </c>
      <c r="G40" s="42" t="s">
        <v>128</v>
      </c>
      <c r="H40" s="57" t="s">
        <v>128</v>
      </c>
      <c r="I40" s="31" t="s">
        <v>128</v>
      </c>
      <c r="J40" s="52" t="s">
        <v>128</v>
      </c>
      <c r="K40" s="283" t="s">
        <v>128</v>
      </c>
      <c r="L40" s="21" t="s">
        <v>19</v>
      </c>
      <c r="M40" s="88" t="s">
        <v>20</v>
      </c>
      <c r="N40" s="185">
        <v>34</v>
      </c>
      <c r="P40" s="9">
        <f t="shared" si="7"/>
        <v>1</v>
      </c>
    </row>
    <row r="41" spans="1:20" ht="35.25" customHeight="1" thickBot="1">
      <c r="A41" s="19" t="s">
        <v>78</v>
      </c>
      <c r="B41" s="228">
        <v>4</v>
      </c>
      <c r="C41" s="1" t="s">
        <v>17</v>
      </c>
      <c r="D41" s="208" t="s">
        <v>129</v>
      </c>
      <c r="E41" s="6"/>
      <c r="F41" s="2" t="s">
        <v>115</v>
      </c>
      <c r="G41" s="63" t="s">
        <v>130</v>
      </c>
      <c r="H41" s="57" t="s">
        <v>17</v>
      </c>
      <c r="I41" s="65" t="s">
        <v>131</v>
      </c>
      <c r="J41" s="59" t="s">
        <v>132</v>
      </c>
      <c r="K41" s="282" t="s">
        <v>17</v>
      </c>
      <c r="L41" s="21" t="s">
        <v>19</v>
      </c>
      <c r="M41" s="88" t="s">
        <v>20</v>
      </c>
      <c r="N41" s="185" cm="1">
        <f t="array" ref="N41">_xlfn.IFS(Q41=Q39,"No",Q41&lt;&gt;Q39,Q41)</f>
        <v>34</v>
      </c>
      <c r="P41" s="9">
        <f t="shared" si="7"/>
        <v>1</v>
      </c>
      <c r="Q41" s="9">
        <f>SUM($P$3:P41)</f>
        <v>34</v>
      </c>
    </row>
    <row r="42" spans="1:20" ht="35.25" customHeight="1" thickBot="1">
      <c r="A42" s="19" t="s">
        <v>78</v>
      </c>
      <c r="B42" s="228">
        <v>4</v>
      </c>
      <c r="C42" s="1" t="s">
        <v>17</v>
      </c>
      <c r="D42" s="6" t="s">
        <v>133</v>
      </c>
      <c r="E42" s="6"/>
      <c r="F42" s="2" t="s">
        <v>61</v>
      </c>
      <c r="G42" s="42" t="s">
        <v>225</v>
      </c>
      <c r="H42" s="57" t="s">
        <v>17</v>
      </c>
      <c r="I42" s="31" t="s">
        <v>134</v>
      </c>
      <c r="J42" s="52" t="s">
        <v>135</v>
      </c>
      <c r="K42" s="282" t="s">
        <v>17</v>
      </c>
      <c r="L42" s="21" t="s">
        <v>19</v>
      </c>
      <c r="M42" s="88" t="s">
        <v>20</v>
      </c>
      <c r="N42" s="185" cm="1">
        <f t="array" ref="N42">_xlfn.IFS(Q42=Q41,"No",Q42&lt;&gt;Q41,Q42)</f>
        <v>35</v>
      </c>
      <c r="O42" t="s">
        <v>385</v>
      </c>
      <c r="P42" s="9">
        <f t="shared" si="7"/>
        <v>1</v>
      </c>
      <c r="Q42" s="9">
        <f>SUM($P$3:P42)</f>
        <v>35</v>
      </c>
    </row>
    <row r="43" spans="1:20" ht="35.25" customHeight="1" thickBot="1">
      <c r="A43" s="19" t="s">
        <v>78</v>
      </c>
      <c r="B43" s="228">
        <v>4</v>
      </c>
      <c r="C43" s="1" t="s">
        <v>17</v>
      </c>
      <c r="D43" s="6" t="s">
        <v>136</v>
      </c>
      <c r="E43" s="6"/>
      <c r="F43" s="2" t="s">
        <v>87</v>
      </c>
      <c r="G43" s="63" t="s">
        <v>137</v>
      </c>
      <c r="H43" s="57" t="s">
        <v>17</v>
      </c>
      <c r="I43" s="65" t="s">
        <v>138</v>
      </c>
      <c r="J43" s="59" t="s">
        <v>139</v>
      </c>
      <c r="K43" s="282" t="s">
        <v>17</v>
      </c>
      <c r="L43" s="21" t="s">
        <v>19</v>
      </c>
      <c r="M43" s="88" t="s">
        <v>20</v>
      </c>
      <c r="N43" s="185" cm="1">
        <f t="array" ref="N43">_xlfn.IFS(Q43=Q42,"No",Q43&lt;&gt;Q42,Q43)</f>
        <v>36</v>
      </c>
      <c r="P43" s="9">
        <f t="shared" si="7"/>
        <v>1</v>
      </c>
      <c r="Q43" s="9">
        <f>SUM($P$3:P43)</f>
        <v>36</v>
      </c>
    </row>
    <row r="44" spans="1:20" ht="35.25" customHeight="1" thickBot="1">
      <c r="A44" s="19" t="s">
        <v>78</v>
      </c>
      <c r="B44" s="230">
        <v>4</v>
      </c>
      <c r="C44" s="1" t="s">
        <v>17</v>
      </c>
      <c r="D44" s="6" t="s">
        <v>133</v>
      </c>
      <c r="E44" s="6"/>
      <c r="F44" s="210" t="s">
        <v>125</v>
      </c>
      <c r="G44" s="42" t="s">
        <v>386</v>
      </c>
      <c r="H44" s="57" t="s">
        <v>17</v>
      </c>
      <c r="I44" s="31" t="s">
        <v>140</v>
      </c>
      <c r="J44" s="52" t="s">
        <v>126</v>
      </c>
      <c r="K44" s="284" t="s">
        <v>17</v>
      </c>
      <c r="L44" s="21" t="s">
        <v>19</v>
      </c>
      <c r="M44" s="225" t="s">
        <v>20</v>
      </c>
      <c r="N44" s="185" cm="1">
        <f t="array" ref="N44">_xlfn.IFS(Q44=Q43,"No",Q44&lt;&gt;Q43,Q44)</f>
        <v>37</v>
      </c>
      <c r="O44" t="s">
        <v>387</v>
      </c>
      <c r="P44" s="9">
        <f t="shared" si="7"/>
        <v>1</v>
      </c>
      <c r="Q44" s="9">
        <f>SUM($P$3:P44)</f>
        <v>37</v>
      </c>
    </row>
    <row r="45" spans="1:20" ht="35.25" customHeight="1" thickBot="1">
      <c r="A45" s="78" t="s">
        <v>78</v>
      </c>
      <c r="B45" s="242">
        <v>4</v>
      </c>
      <c r="C45" s="243" t="s">
        <v>17</v>
      </c>
      <c r="D45" s="97" t="s">
        <v>133</v>
      </c>
      <c r="E45" s="97"/>
      <c r="F45" s="244" t="s">
        <v>127</v>
      </c>
      <c r="G45" s="245" t="s">
        <v>128</v>
      </c>
      <c r="H45" s="246" t="s">
        <v>128</v>
      </c>
      <c r="I45" s="247" t="s">
        <v>128</v>
      </c>
      <c r="J45" s="248" t="s">
        <v>128</v>
      </c>
      <c r="K45" s="296" t="s">
        <v>128</v>
      </c>
      <c r="L45" s="240" t="s">
        <v>19</v>
      </c>
      <c r="M45" s="241" t="s">
        <v>20</v>
      </c>
      <c r="N45" s="185" cm="1">
        <f t="array" ref="N45">_xlfn.IFS(Q46=Q44,"No",Q46&lt;&gt;Q44,Q46)</f>
        <v>38</v>
      </c>
      <c r="P45" s="9">
        <f t="shared" si="7"/>
        <v>1</v>
      </c>
    </row>
    <row r="46" spans="1:20" ht="41.25" customHeight="1" thickBot="1">
      <c r="A46" s="195" t="s">
        <v>4</v>
      </c>
      <c r="B46" s="152" t="s">
        <v>5</v>
      </c>
      <c r="C46" s="152" t="s">
        <v>6</v>
      </c>
      <c r="D46" s="204" t="s">
        <v>7</v>
      </c>
      <c r="E46" s="204" t="s">
        <v>8</v>
      </c>
      <c r="F46" s="152" t="s">
        <v>9</v>
      </c>
      <c r="G46" s="197" t="s">
        <v>48</v>
      </c>
      <c r="H46" s="205" t="s">
        <v>49</v>
      </c>
      <c r="I46" s="198" t="s">
        <v>50</v>
      </c>
      <c r="J46" s="206" t="s">
        <v>51</v>
      </c>
      <c r="K46" s="285" t="s">
        <v>52</v>
      </c>
      <c r="L46" s="302" t="s">
        <v>15</v>
      </c>
      <c r="M46" s="303"/>
      <c r="N46" s="185" t="s">
        <v>141</v>
      </c>
      <c r="P46" s="9">
        <f t="shared" ref="P46:P83" si="8">POWER(COUNTIF(L46,"CONFORMITE")-1,2)</f>
        <v>0</v>
      </c>
      <c r="Q46" s="9">
        <f>SUM($P$3:P46)</f>
        <v>38</v>
      </c>
    </row>
    <row r="47" spans="1:20" s="9" customFormat="1" ht="35.25" customHeight="1" thickBot="1">
      <c r="A47" s="216" t="s">
        <v>142</v>
      </c>
      <c r="B47" s="217">
        <v>1</v>
      </c>
      <c r="C47" s="217" t="s">
        <v>17</v>
      </c>
      <c r="D47" s="218" t="s">
        <v>143</v>
      </c>
      <c r="E47" s="218"/>
      <c r="F47" s="219"/>
      <c r="G47" s="220"/>
      <c r="H47" s="221"/>
      <c r="I47" s="222"/>
      <c r="J47" s="223"/>
      <c r="K47" s="277"/>
      <c r="L47" s="109" t="s">
        <v>19</v>
      </c>
      <c r="M47" s="116" t="s">
        <v>20</v>
      </c>
      <c r="N47" s="185" cm="1">
        <f t="array" ref="N47">_xlfn.IFS(Q47=Q46,"No",Q47&lt;&gt;Q46,Q47)</f>
        <v>39</v>
      </c>
      <c r="O47"/>
      <c r="P47" s="9">
        <f t="shared" si="8"/>
        <v>1</v>
      </c>
      <c r="Q47" s="9">
        <f>SUM($P$3:P47)</f>
        <v>39</v>
      </c>
    </row>
    <row r="48" spans="1:20" s="9" customFormat="1" ht="35.25" customHeight="1" thickBot="1">
      <c r="A48" s="20" t="s">
        <v>142</v>
      </c>
      <c r="B48" s="10">
        <v>2</v>
      </c>
      <c r="C48" s="10"/>
      <c r="D48" s="13" t="s">
        <v>144</v>
      </c>
      <c r="E48" s="13"/>
      <c r="F48" s="12"/>
      <c r="G48" s="297" t="s">
        <v>145</v>
      </c>
      <c r="H48" s="50" t="s">
        <v>146</v>
      </c>
      <c r="I48" s="298" t="s">
        <v>146</v>
      </c>
      <c r="J48" s="299" t="s">
        <v>146</v>
      </c>
      <c r="K48" s="300" t="s">
        <v>146</v>
      </c>
      <c r="L48" s="109" t="s">
        <v>19</v>
      </c>
      <c r="M48" s="116" t="s">
        <v>20</v>
      </c>
      <c r="N48" s="185" cm="1">
        <f t="array" ref="N48">_xlfn.IFS(Q48=Q47,"No",Q48&lt;&gt;Q47,Q48)</f>
        <v>40</v>
      </c>
      <c r="O48"/>
      <c r="P48" s="9">
        <f t="shared" ref="P48" si="9">POWER(COUNTIF(L48,"CONFORMITE")-1,2)</f>
        <v>1</v>
      </c>
      <c r="Q48" s="9">
        <f>SUM($P$3:P48)</f>
        <v>40</v>
      </c>
    </row>
    <row r="49" spans="1:17" ht="41.25" customHeight="1" thickBot="1">
      <c r="A49" s="134" t="s">
        <v>4</v>
      </c>
      <c r="B49" s="137" t="s">
        <v>5</v>
      </c>
      <c r="C49" s="137" t="s">
        <v>6</v>
      </c>
      <c r="D49" s="147" t="s">
        <v>7</v>
      </c>
      <c r="E49" s="147" t="s">
        <v>8</v>
      </c>
      <c r="F49" s="137" t="s">
        <v>9</v>
      </c>
      <c r="G49" s="136" t="s">
        <v>48</v>
      </c>
      <c r="H49" s="148" t="s">
        <v>49</v>
      </c>
      <c r="I49" s="138" t="s">
        <v>50</v>
      </c>
      <c r="J49" s="149" t="s">
        <v>51</v>
      </c>
      <c r="K49" s="286" t="s">
        <v>52</v>
      </c>
      <c r="L49" s="302" t="s">
        <v>15</v>
      </c>
      <c r="M49" s="304"/>
      <c r="N49" s="185" t="str" cm="1">
        <f t="array" ref="N49">_xlfn.IFS(Q49=Q48,"No",Q49&lt;&gt;Q48,Q49)</f>
        <v>No</v>
      </c>
      <c r="P49" s="9">
        <f t="shared" si="8"/>
        <v>0</v>
      </c>
      <c r="Q49" s="9">
        <f>SUM($P$3:P49)</f>
        <v>40</v>
      </c>
    </row>
    <row r="50" spans="1:17" s="9" customFormat="1" ht="35.25" customHeight="1" thickBot="1">
      <c r="A50" s="126" t="s">
        <v>147</v>
      </c>
      <c r="B50" s="75">
        <v>0</v>
      </c>
      <c r="C50" s="75" t="s">
        <v>17</v>
      </c>
      <c r="D50" s="143" t="s">
        <v>148</v>
      </c>
      <c r="E50" s="143"/>
      <c r="F50" s="141"/>
      <c r="G50" s="144">
        <v>1</v>
      </c>
      <c r="H50" s="131">
        <v>5</v>
      </c>
      <c r="I50" s="145">
        <v>2</v>
      </c>
      <c r="J50" s="133">
        <v>3</v>
      </c>
      <c r="K50" s="277">
        <v>5</v>
      </c>
      <c r="L50" s="109" t="s">
        <v>19</v>
      </c>
      <c r="M50" s="116" t="s">
        <v>20</v>
      </c>
      <c r="N50" s="185" cm="1">
        <f t="array" ref="N50">_xlfn.IFS(Q50=Q49,"No",Q50&lt;&gt;Q49,Q50)</f>
        <v>41</v>
      </c>
      <c r="O50"/>
      <c r="P50" s="9">
        <f t="shared" si="8"/>
        <v>1</v>
      </c>
      <c r="Q50" s="9">
        <f>SUM($P$3:P50)</f>
        <v>41</v>
      </c>
    </row>
    <row r="51" spans="1:17" ht="35.25" customHeight="1" thickBot="1">
      <c r="A51" s="19" t="s">
        <v>147</v>
      </c>
      <c r="B51" s="1">
        <v>1</v>
      </c>
      <c r="C51" s="1" t="s">
        <v>17</v>
      </c>
      <c r="D51" s="6" t="s">
        <v>149</v>
      </c>
      <c r="E51" s="6"/>
      <c r="F51" s="2"/>
      <c r="G51" s="35">
        <v>4</v>
      </c>
      <c r="H51" s="24">
        <v>5.5</v>
      </c>
      <c r="I51" s="31">
        <v>9.6999999999999993</v>
      </c>
      <c r="J51" s="25">
        <v>24</v>
      </c>
      <c r="K51" s="271">
        <v>6.8</v>
      </c>
      <c r="L51" s="21" t="s">
        <v>19</v>
      </c>
      <c r="M51" s="88" t="s">
        <v>20</v>
      </c>
      <c r="N51" s="185" cm="1">
        <f t="array" ref="N51">_xlfn.IFS(Q51=Q50,"No",Q51&lt;&gt;Q50,Q51)</f>
        <v>42</v>
      </c>
      <c r="P51" s="9">
        <f t="shared" si="8"/>
        <v>1</v>
      </c>
      <c r="Q51" s="9">
        <f>SUM($P$3:P51)</f>
        <v>42</v>
      </c>
    </row>
    <row r="52" spans="1:17" ht="35.25" customHeight="1" thickBot="1">
      <c r="A52" s="19" t="s">
        <v>147</v>
      </c>
      <c r="B52" s="1">
        <v>2</v>
      </c>
      <c r="C52" s="1" t="s">
        <v>17</v>
      </c>
      <c r="D52" s="6" t="s">
        <v>150</v>
      </c>
      <c r="E52" s="6"/>
      <c r="F52" s="2"/>
      <c r="G52" s="36" t="s">
        <v>151</v>
      </c>
      <c r="H52" s="34" t="s">
        <v>152</v>
      </c>
      <c r="I52" s="32" t="s">
        <v>153</v>
      </c>
      <c r="J52" s="27" t="s">
        <v>154</v>
      </c>
      <c r="K52" s="272" t="s">
        <v>155</v>
      </c>
      <c r="L52" s="21" t="s">
        <v>19</v>
      </c>
      <c r="M52" s="88" t="s">
        <v>20</v>
      </c>
      <c r="N52" s="185" cm="1">
        <f t="array" ref="N52">_xlfn.IFS(Q52=Q51,"No",Q52&lt;&gt;Q51,Q52)</f>
        <v>43</v>
      </c>
      <c r="P52" s="9">
        <f t="shared" si="8"/>
        <v>1</v>
      </c>
      <c r="Q52" s="9">
        <f>SUM($P$3:P52)</f>
        <v>43</v>
      </c>
    </row>
    <row r="53" spans="1:17" ht="35.25" customHeight="1" thickBot="1">
      <c r="A53" s="19" t="s">
        <v>147</v>
      </c>
      <c r="B53" s="1">
        <v>3</v>
      </c>
      <c r="C53" s="1" t="s">
        <v>17</v>
      </c>
      <c r="D53" s="6" t="s">
        <v>156</v>
      </c>
      <c r="E53" s="6"/>
      <c r="F53" s="2"/>
      <c r="G53" s="36" t="s">
        <v>157</v>
      </c>
      <c r="H53" s="34" t="s">
        <v>158</v>
      </c>
      <c r="I53" s="32" t="s">
        <v>159</v>
      </c>
      <c r="J53" s="58" t="s">
        <v>160</v>
      </c>
      <c r="K53" s="287" t="s">
        <v>161</v>
      </c>
      <c r="L53" s="21" t="s">
        <v>19</v>
      </c>
      <c r="M53" s="88" t="s">
        <v>20</v>
      </c>
      <c r="N53" s="185" cm="1">
        <f t="array" ref="N53">_xlfn.IFS(Q53=Q52,"No",Q53&lt;&gt;Q52,Q53)</f>
        <v>44</v>
      </c>
      <c r="P53" s="9">
        <f t="shared" si="8"/>
        <v>1</v>
      </c>
      <c r="Q53" s="9">
        <f>SUM($P$3:P53)</f>
        <v>44</v>
      </c>
    </row>
    <row r="54" spans="1:17" ht="35.25" customHeight="1" thickBot="1">
      <c r="A54" s="19" t="s">
        <v>147</v>
      </c>
      <c r="B54" s="1">
        <v>4</v>
      </c>
      <c r="C54" s="1" t="s">
        <v>17</v>
      </c>
      <c r="D54" s="6" t="s">
        <v>162</v>
      </c>
      <c r="E54" s="6"/>
      <c r="F54" s="2"/>
      <c r="G54" s="37" t="s">
        <v>163</v>
      </c>
      <c r="H54" s="34" t="s">
        <v>164</v>
      </c>
      <c r="I54" s="66" t="s">
        <v>165</v>
      </c>
      <c r="J54" s="27" t="s">
        <v>166</v>
      </c>
      <c r="K54" s="272" t="s">
        <v>167</v>
      </c>
      <c r="L54" s="21" t="s">
        <v>19</v>
      </c>
      <c r="M54" s="88" t="s">
        <v>20</v>
      </c>
      <c r="N54" s="185" cm="1">
        <f t="array" ref="N54">_xlfn.IFS(Q54=Q53,"No",Q54&lt;&gt;Q53,Q54)</f>
        <v>45</v>
      </c>
      <c r="P54" s="9">
        <f t="shared" si="8"/>
        <v>1</v>
      </c>
      <c r="Q54" s="9">
        <f>SUM($P$3:P54)</f>
        <v>45</v>
      </c>
    </row>
    <row r="55" spans="1:17" ht="35.25" customHeight="1" thickBot="1">
      <c r="A55" s="67" t="s">
        <v>147</v>
      </c>
      <c r="B55" s="68">
        <v>5</v>
      </c>
      <c r="C55" s="68" t="s">
        <v>17</v>
      </c>
      <c r="D55" s="69" t="s">
        <v>168</v>
      </c>
      <c r="E55" s="69"/>
      <c r="F55" s="70"/>
      <c r="G55" s="93" t="s">
        <v>169</v>
      </c>
      <c r="H55" s="94" t="s">
        <v>170</v>
      </c>
      <c r="I55" s="95" t="s">
        <v>171</v>
      </c>
      <c r="J55" s="96" t="s">
        <v>172</v>
      </c>
      <c r="K55" s="273" t="s">
        <v>173</v>
      </c>
      <c r="L55" s="21" t="s">
        <v>19</v>
      </c>
      <c r="M55" s="88" t="s">
        <v>20</v>
      </c>
      <c r="N55" s="185" cm="1">
        <f t="array" ref="N55">_xlfn.IFS(Q55=Q54,"No",Q55&lt;&gt;Q54,Q55)</f>
        <v>46</v>
      </c>
      <c r="P55" s="9">
        <f t="shared" si="8"/>
        <v>1</v>
      </c>
      <c r="Q55" s="9">
        <f>SUM($P$3:P55)</f>
        <v>46</v>
      </c>
    </row>
    <row r="56" spans="1:17" ht="35.25" customHeight="1" thickBot="1">
      <c r="A56" s="80" t="s">
        <v>147</v>
      </c>
      <c r="B56" s="81">
        <v>6</v>
      </c>
      <c r="C56" s="81" t="s">
        <v>17</v>
      </c>
      <c r="D56" s="82" t="s">
        <v>174</v>
      </c>
      <c r="E56" s="82"/>
      <c r="F56" s="83"/>
      <c r="G56" s="103">
        <v>35</v>
      </c>
      <c r="H56" s="104">
        <v>22</v>
      </c>
      <c r="I56" s="120">
        <v>20.399999999999999</v>
      </c>
      <c r="J56" s="105">
        <v>18.5</v>
      </c>
      <c r="K56" s="288">
        <v>19.5</v>
      </c>
      <c r="L56" s="21" t="s">
        <v>19</v>
      </c>
      <c r="M56" s="88" t="s">
        <v>20</v>
      </c>
      <c r="N56" s="185" cm="1">
        <f t="array" ref="N56">_xlfn.IFS(Q56=Q55,"No",Q56&lt;&gt;Q55,Q56)</f>
        <v>47</v>
      </c>
      <c r="P56" s="9">
        <f t="shared" si="8"/>
        <v>1</v>
      </c>
      <c r="Q56" s="9">
        <f>SUM($P$3:P56)</f>
        <v>47</v>
      </c>
    </row>
    <row r="57" spans="1:17" ht="35.25" customHeight="1" thickBot="1">
      <c r="A57" s="80" t="s">
        <v>147</v>
      </c>
      <c r="B57" s="81" t="s">
        <v>17</v>
      </c>
      <c r="C57" s="81" t="s">
        <v>17</v>
      </c>
      <c r="D57" s="82" t="s">
        <v>175</v>
      </c>
      <c r="E57" s="82"/>
      <c r="F57" s="83"/>
      <c r="G57" s="103" t="s">
        <v>176</v>
      </c>
      <c r="H57" s="104" t="s">
        <v>177</v>
      </c>
      <c r="I57" s="120" t="s">
        <v>177</v>
      </c>
      <c r="J57" s="105" t="s">
        <v>177</v>
      </c>
      <c r="K57" s="288" t="s">
        <v>177</v>
      </c>
      <c r="L57" s="21" t="s">
        <v>19</v>
      </c>
      <c r="M57" s="88" t="s">
        <v>20</v>
      </c>
      <c r="N57" s="185" cm="1">
        <f t="array" ref="N57">_xlfn.IFS(Q57=Q56,"No",Q57&lt;&gt;Q56,Q57)</f>
        <v>48</v>
      </c>
      <c r="P57" s="9">
        <f t="shared" ref="P57" si="10">POWER(COUNTIF(L57,"CONFORMITE")-1,2)</f>
        <v>1</v>
      </c>
      <c r="Q57" s="9">
        <f>SUM($P$3:P57)</f>
        <v>48</v>
      </c>
    </row>
    <row r="58" spans="1:17" ht="35.25" customHeight="1" thickBot="1">
      <c r="A58" s="80" t="s">
        <v>147</v>
      </c>
      <c r="B58" s="81" t="s">
        <v>17</v>
      </c>
      <c r="C58" s="81" t="s">
        <v>17</v>
      </c>
      <c r="D58" s="82" t="s">
        <v>178</v>
      </c>
      <c r="E58" s="82"/>
      <c r="F58" s="83"/>
      <c r="G58" s="103" t="s">
        <v>179</v>
      </c>
      <c r="H58" s="104" t="s">
        <v>180</v>
      </c>
      <c r="I58" s="120" t="s">
        <v>180</v>
      </c>
      <c r="J58" s="105" t="s">
        <v>180</v>
      </c>
      <c r="K58" s="271" t="s">
        <v>180</v>
      </c>
      <c r="L58" s="21" t="s">
        <v>19</v>
      </c>
      <c r="M58" s="88" t="s">
        <v>20</v>
      </c>
      <c r="N58" s="185" cm="1">
        <f t="array" ref="N58">_xlfn.IFS(Q58=Q56,"No",Q58&lt;&gt;Q56,Q58)</f>
        <v>49</v>
      </c>
      <c r="P58" s="9">
        <f t="shared" ref="P58" si="11">POWER(COUNTIF(L58,"CONFORMITE")-1,2)</f>
        <v>1</v>
      </c>
      <c r="Q58" s="9">
        <f>SUM($P$3:P58)</f>
        <v>49</v>
      </c>
    </row>
    <row r="59" spans="1:17" ht="35.25" customHeight="1" thickBot="1">
      <c r="A59" s="78" t="s">
        <v>147</v>
      </c>
      <c r="B59" s="79" t="s">
        <v>17</v>
      </c>
      <c r="C59" s="79" t="s">
        <v>17</v>
      </c>
      <c r="D59" s="97" t="s">
        <v>181</v>
      </c>
      <c r="E59" s="97"/>
      <c r="F59" s="98"/>
      <c r="G59" s="99" t="s">
        <v>182</v>
      </c>
      <c r="H59" s="100" t="s">
        <v>183</v>
      </c>
      <c r="I59" s="101" t="s">
        <v>184</v>
      </c>
      <c r="J59" s="102" t="s">
        <v>185</v>
      </c>
      <c r="K59" s="289" t="s">
        <v>186</v>
      </c>
      <c r="L59" s="207" t="s">
        <v>19</v>
      </c>
      <c r="M59" s="89" t="s">
        <v>20</v>
      </c>
      <c r="N59" s="185" cm="1">
        <f t="array" ref="N59">_xlfn.IFS(Q59=Q56,"No",Q59&lt;&gt;Q56,Q59)</f>
        <v>50</v>
      </c>
      <c r="P59" s="9">
        <f t="shared" si="8"/>
        <v>1</v>
      </c>
      <c r="Q59" s="9">
        <f>SUM($P$3:P59)</f>
        <v>50</v>
      </c>
    </row>
    <row r="60" spans="1:17" ht="41.25" customHeight="1" thickBot="1">
      <c r="A60" s="195" t="s">
        <v>4</v>
      </c>
      <c r="B60" s="152" t="s">
        <v>5</v>
      </c>
      <c r="C60" s="152" t="s">
        <v>187</v>
      </c>
      <c r="D60" s="196" t="s">
        <v>188</v>
      </c>
      <c r="E60" s="196" t="s">
        <v>8</v>
      </c>
      <c r="F60" s="152" t="s">
        <v>9</v>
      </c>
      <c r="G60" s="197" t="s">
        <v>48</v>
      </c>
      <c r="H60" s="152" t="s">
        <v>49</v>
      </c>
      <c r="I60" s="198" t="s">
        <v>50</v>
      </c>
      <c r="J60" s="199" t="s">
        <v>51</v>
      </c>
      <c r="K60" s="280" t="s">
        <v>52</v>
      </c>
      <c r="L60" s="305" t="s">
        <v>15</v>
      </c>
      <c r="M60" s="306"/>
      <c r="N60" s="185" t="str" cm="1">
        <f t="array" ref="N60">_xlfn.IFS(Q60=Q59,"No",Q60&lt;&gt;Q59,Q60)</f>
        <v>No</v>
      </c>
      <c r="P60" s="9">
        <f t="shared" si="8"/>
        <v>0</v>
      </c>
      <c r="Q60" s="9">
        <f>SUM($P$3:P60)</f>
        <v>50</v>
      </c>
    </row>
    <row r="61" spans="1:17" s="9" customFormat="1" ht="35.25" customHeight="1" thickBot="1">
      <c r="A61" s="126" t="s">
        <v>189</v>
      </c>
      <c r="B61" s="75">
        <v>1</v>
      </c>
      <c r="C61" s="75"/>
      <c r="D61" s="143" t="s">
        <v>190</v>
      </c>
      <c r="E61" s="143"/>
      <c r="F61" s="141"/>
      <c r="G61" s="144">
        <v>5</v>
      </c>
      <c r="H61" s="131">
        <v>3</v>
      </c>
      <c r="I61" s="145">
        <v>7</v>
      </c>
      <c r="J61" s="146">
        <v>6</v>
      </c>
      <c r="K61" s="257">
        <v>1</v>
      </c>
      <c r="L61" s="109" t="s">
        <v>19</v>
      </c>
      <c r="M61" s="116" t="s">
        <v>20</v>
      </c>
      <c r="N61" s="185" cm="1">
        <f t="array" ref="N61">_xlfn.IFS(Q61=Q60,"No",Q61&lt;&gt;Q60,Q61)</f>
        <v>51</v>
      </c>
      <c r="O61"/>
      <c r="P61" s="9">
        <f t="shared" si="8"/>
        <v>1</v>
      </c>
      <c r="Q61" s="9">
        <f>SUM($P$3:P61)</f>
        <v>51</v>
      </c>
    </row>
    <row r="62" spans="1:17" ht="35.25" customHeight="1" thickBot="1">
      <c r="A62" s="19" t="s">
        <v>189</v>
      </c>
      <c r="B62" s="1">
        <v>2</v>
      </c>
      <c r="C62" s="307"/>
      <c r="D62" s="6" t="s">
        <v>191</v>
      </c>
      <c r="E62" s="6"/>
      <c r="F62" s="2">
        <v>1</v>
      </c>
      <c r="G62" s="36" t="s">
        <v>17</v>
      </c>
      <c r="H62" s="24" t="s">
        <v>192</v>
      </c>
      <c r="I62" s="32" t="s">
        <v>17</v>
      </c>
      <c r="J62" s="51" t="s">
        <v>193</v>
      </c>
      <c r="K62" s="261" t="s">
        <v>194</v>
      </c>
      <c r="L62" s="21" t="s">
        <v>19</v>
      </c>
      <c r="M62" s="88" t="s">
        <v>20</v>
      </c>
      <c r="N62" s="185" cm="1">
        <f t="array" ref="N62">_xlfn.IFS(Q62=Q61,"No",Q62&lt;&gt;Q61,Q62)</f>
        <v>52</v>
      </c>
      <c r="P62" s="9">
        <f t="shared" si="8"/>
        <v>1</v>
      </c>
      <c r="Q62" s="9">
        <f>SUM($P$3:P62)</f>
        <v>52</v>
      </c>
    </row>
    <row r="63" spans="1:17" ht="35.25" customHeight="1" thickBot="1">
      <c r="A63" s="19" t="s">
        <v>189</v>
      </c>
      <c r="B63" s="1">
        <v>2</v>
      </c>
      <c r="C63" s="307"/>
      <c r="D63" s="6" t="s">
        <v>191</v>
      </c>
      <c r="E63" s="6"/>
      <c r="F63" s="2">
        <v>2</v>
      </c>
      <c r="G63" s="35" t="s">
        <v>195</v>
      </c>
      <c r="H63" s="24" t="s">
        <v>196</v>
      </c>
      <c r="I63" s="31" t="s">
        <v>197</v>
      </c>
      <c r="J63" s="51" t="s">
        <v>196</v>
      </c>
      <c r="K63" s="261" t="s">
        <v>198</v>
      </c>
      <c r="L63" s="21" t="s">
        <v>19</v>
      </c>
      <c r="M63" s="88" t="s">
        <v>20</v>
      </c>
      <c r="N63" s="185" cm="1">
        <f t="array" ref="N63">_xlfn.IFS(Q63=Q62,"No",Q63&lt;&gt;Q62,Q63)</f>
        <v>53</v>
      </c>
      <c r="P63" s="9">
        <f t="shared" si="8"/>
        <v>1</v>
      </c>
      <c r="Q63" s="9">
        <f>SUM($P$3:P63)</f>
        <v>53</v>
      </c>
    </row>
    <row r="64" spans="1:17" ht="35.25" customHeight="1" thickBot="1">
      <c r="A64" s="19" t="s">
        <v>189</v>
      </c>
      <c r="B64" s="1">
        <v>3</v>
      </c>
      <c r="C64" s="307"/>
      <c r="D64" s="6" t="s">
        <v>199</v>
      </c>
      <c r="E64" s="6"/>
      <c r="F64" s="2" t="s">
        <v>200</v>
      </c>
      <c r="G64" s="35" t="s">
        <v>201</v>
      </c>
      <c r="H64" s="24" t="s">
        <v>202</v>
      </c>
      <c r="I64" s="31" t="s">
        <v>201</v>
      </c>
      <c r="J64" s="51" t="s">
        <v>202</v>
      </c>
      <c r="K64" s="261" t="s">
        <v>202</v>
      </c>
      <c r="L64" s="21" t="s">
        <v>19</v>
      </c>
      <c r="M64" s="88" t="s">
        <v>20</v>
      </c>
      <c r="N64" s="185" cm="1">
        <f t="array" ref="N64">_xlfn.IFS(Q64=Q63,"No",Q64&lt;&gt;Q63,Q64)</f>
        <v>54</v>
      </c>
      <c r="P64" s="9">
        <f t="shared" si="8"/>
        <v>1</v>
      </c>
      <c r="Q64" s="9">
        <f>SUM($P$3:P64)</f>
        <v>54</v>
      </c>
    </row>
    <row r="65" spans="1:17" ht="35.25" customHeight="1" thickBot="1">
      <c r="A65" s="19" t="s">
        <v>189</v>
      </c>
      <c r="B65" s="1">
        <v>3</v>
      </c>
      <c r="C65" s="307"/>
      <c r="D65" s="6" t="s">
        <v>199</v>
      </c>
      <c r="E65" s="6"/>
      <c r="F65" s="2" t="s">
        <v>19</v>
      </c>
      <c r="G65" s="35" t="s">
        <v>201</v>
      </c>
      <c r="H65" s="24" t="s">
        <v>202</v>
      </c>
      <c r="I65" s="31" t="s">
        <v>201</v>
      </c>
      <c r="J65" s="51" t="s">
        <v>202</v>
      </c>
      <c r="K65" s="261" t="s">
        <v>202</v>
      </c>
      <c r="L65" s="21" t="s">
        <v>19</v>
      </c>
      <c r="M65" s="88" t="s">
        <v>20</v>
      </c>
      <c r="N65" s="185" cm="1">
        <f t="array" ref="N65">_xlfn.IFS(Q65=Q64,"No",Q65&lt;&gt;Q64,Q65)</f>
        <v>55</v>
      </c>
      <c r="P65" s="9">
        <f t="shared" si="8"/>
        <v>1</v>
      </c>
      <c r="Q65" s="9">
        <f>SUM($P$3:P65)</f>
        <v>55</v>
      </c>
    </row>
    <row r="66" spans="1:17" ht="35.25" customHeight="1" thickBot="1">
      <c r="A66" s="19" t="s">
        <v>189</v>
      </c>
      <c r="B66" s="1">
        <v>4</v>
      </c>
      <c r="C66" s="307"/>
      <c r="D66" s="6" t="s">
        <v>203</v>
      </c>
      <c r="E66" s="6"/>
      <c r="F66" s="2"/>
      <c r="G66" s="35" t="s">
        <v>201</v>
      </c>
      <c r="H66" s="24" t="s">
        <v>202</v>
      </c>
      <c r="I66" s="31" t="s">
        <v>201</v>
      </c>
      <c r="J66" s="51" t="s">
        <v>202</v>
      </c>
      <c r="K66" s="261" t="s">
        <v>202</v>
      </c>
      <c r="L66" s="21" t="s">
        <v>19</v>
      </c>
      <c r="M66" s="88" t="s">
        <v>20</v>
      </c>
      <c r="N66" s="185" cm="1">
        <f t="array" ref="N66">_xlfn.IFS(Q66=Q65,"No",Q66&lt;&gt;Q65,Q66)</f>
        <v>56</v>
      </c>
      <c r="P66" s="9">
        <f t="shared" si="8"/>
        <v>1</v>
      </c>
      <c r="Q66" s="9">
        <f>SUM($P$3:P66)</f>
        <v>56</v>
      </c>
    </row>
    <row r="67" spans="1:17" ht="35.25" customHeight="1" thickBot="1">
      <c r="A67" s="19" t="s">
        <v>189</v>
      </c>
      <c r="B67" s="1">
        <v>5</v>
      </c>
      <c r="C67" s="307"/>
      <c r="D67" s="6" t="s">
        <v>204</v>
      </c>
      <c r="E67" s="6"/>
      <c r="F67" s="2"/>
      <c r="G67" s="35" t="s">
        <v>201</v>
      </c>
      <c r="H67" s="24" t="s">
        <v>202</v>
      </c>
      <c r="I67" s="31" t="s">
        <v>201</v>
      </c>
      <c r="J67" s="51" t="s">
        <v>202</v>
      </c>
      <c r="K67" s="261" t="s">
        <v>202</v>
      </c>
      <c r="L67" s="21" t="s">
        <v>19</v>
      </c>
      <c r="M67" s="88" t="s">
        <v>20</v>
      </c>
      <c r="N67" s="185" cm="1">
        <f t="array" ref="N67">_xlfn.IFS(Q67=Q66,"No",Q67&lt;&gt;Q66,Q67)</f>
        <v>57</v>
      </c>
      <c r="P67" s="9">
        <f t="shared" si="8"/>
        <v>1</v>
      </c>
      <c r="Q67" s="9">
        <f>SUM($P$3:P67)</f>
        <v>57</v>
      </c>
    </row>
    <row r="68" spans="1:17" ht="35.25" customHeight="1" thickBot="1">
      <c r="A68" s="19" t="s">
        <v>189</v>
      </c>
      <c r="B68" s="1">
        <v>6</v>
      </c>
      <c r="C68" s="307"/>
      <c r="D68" s="6" t="s">
        <v>205</v>
      </c>
      <c r="E68" s="6"/>
      <c r="F68" s="2" t="s">
        <v>206</v>
      </c>
      <c r="G68" s="35" t="s">
        <v>201</v>
      </c>
      <c r="H68" s="24" t="s">
        <v>202</v>
      </c>
      <c r="I68" s="31" t="s">
        <v>202</v>
      </c>
      <c r="J68" s="51" t="s">
        <v>202</v>
      </c>
      <c r="K68" s="261" t="s">
        <v>202</v>
      </c>
      <c r="L68" s="21" t="s">
        <v>19</v>
      </c>
      <c r="M68" s="88" t="s">
        <v>20</v>
      </c>
      <c r="N68" s="185" cm="1">
        <f t="array" ref="N68">_xlfn.IFS(Q68=Q67,"No",Q68&lt;&gt;Q67,Q68)</f>
        <v>58</v>
      </c>
      <c r="P68" s="9">
        <f t="shared" si="8"/>
        <v>1</v>
      </c>
      <c r="Q68" s="9">
        <f>SUM($P$3:P68)</f>
        <v>58</v>
      </c>
    </row>
    <row r="69" spans="1:17" ht="35.25" customHeight="1" thickBot="1">
      <c r="A69" s="19" t="s">
        <v>189</v>
      </c>
      <c r="B69" s="1">
        <v>6</v>
      </c>
      <c r="C69" s="307"/>
      <c r="D69" s="6" t="s">
        <v>205</v>
      </c>
      <c r="E69" s="6"/>
      <c r="F69" s="2" t="s">
        <v>200</v>
      </c>
      <c r="G69" s="35" t="s">
        <v>201</v>
      </c>
      <c r="H69" s="24" t="s">
        <v>202</v>
      </c>
      <c r="I69" s="31" t="s">
        <v>202</v>
      </c>
      <c r="J69" s="51" t="s">
        <v>202</v>
      </c>
      <c r="K69" s="261" t="s">
        <v>202</v>
      </c>
      <c r="L69" s="21" t="s">
        <v>19</v>
      </c>
      <c r="M69" s="88" t="s">
        <v>20</v>
      </c>
      <c r="N69" s="185" cm="1">
        <f t="array" ref="N69">_xlfn.IFS(Q69=Q68,"No",Q69&lt;&gt;Q68,Q69)</f>
        <v>59</v>
      </c>
      <c r="P69" s="9">
        <f t="shared" si="8"/>
        <v>1</v>
      </c>
      <c r="Q69" s="9">
        <f>SUM($P$3:P69)</f>
        <v>59</v>
      </c>
    </row>
    <row r="70" spans="1:17" ht="35.25" customHeight="1" thickBot="1">
      <c r="A70" s="19" t="s">
        <v>189</v>
      </c>
      <c r="B70" s="1">
        <v>6</v>
      </c>
      <c r="C70" s="307"/>
      <c r="D70" s="6" t="s">
        <v>205</v>
      </c>
      <c r="E70" s="6"/>
      <c r="F70" s="2" t="s">
        <v>19</v>
      </c>
      <c r="G70" s="35" t="s">
        <v>201</v>
      </c>
      <c r="H70" s="24" t="s">
        <v>202</v>
      </c>
      <c r="I70" s="31" t="s">
        <v>202</v>
      </c>
      <c r="J70" s="51" t="s">
        <v>202</v>
      </c>
      <c r="K70" s="261" t="s">
        <v>202</v>
      </c>
      <c r="L70" s="21" t="s">
        <v>19</v>
      </c>
      <c r="M70" s="88" t="s">
        <v>20</v>
      </c>
      <c r="N70" s="185" cm="1">
        <f t="array" ref="N70">_xlfn.IFS(Q70=Q69,"No",Q70&lt;&gt;Q69,Q70)</f>
        <v>60</v>
      </c>
      <c r="P70" s="9">
        <f t="shared" si="8"/>
        <v>1</v>
      </c>
      <c r="Q70" s="9">
        <f>SUM($P$3:P70)</f>
        <v>60</v>
      </c>
    </row>
    <row r="71" spans="1:17" ht="35.25" customHeight="1" thickBot="1">
      <c r="A71" s="19" t="s">
        <v>189</v>
      </c>
      <c r="B71" s="1">
        <v>6</v>
      </c>
      <c r="C71" s="307"/>
      <c r="D71" s="6" t="s">
        <v>205</v>
      </c>
      <c r="E71" s="6"/>
      <c r="F71" s="2" t="s">
        <v>207</v>
      </c>
      <c r="G71" s="35" t="s">
        <v>201</v>
      </c>
      <c r="H71" s="24" t="s">
        <v>202</v>
      </c>
      <c r="I71" s="31" t="s">
        <v>202</v>
      </c>
      <c r="J71" s="51" t="s">
        <v>202</v>
      </c>
      <c r="K71" s="261" t="s">
        <v>202</v>
      </c>
      <c r="L71" s="21" t="s">
        <v>19</v>
      </c>
      <c r="M71" s="88" t="s">
        <v>20</v>
      </c>
      <c r="N71" s="185" cm="1">
        <f t="array" ref="N71">_xlfn.IFS(Q71=Q70,"No",Q71&lt;&gt;Q70,Q71)</f>
        <v>61</v>
      </c>
      <c r="P71" s="9">
        <f t="shared" si="8"/>
        <v>1</v>
      </c>
      <c r="Q71" s="9">
        <f>SUM($P$3:P71)</f>
        <v>61</v>
      </c>
    </row>
    <row r="72" spans="1:17" ht="35.25" customHeight="1" thickBot="1">
      <c r="A72" s="19" t="s">
        <v>189</v>
      </c>
      <c r="B72" s="1">
        <v>6</v>
      </c>
      <c r="C72" s="307"/>
      <c r="D72" s="6" t="s">
        <v>205</v>
      </c>
      <c r="E72" s="6"/>
      <c r="F72" s="2" t="s">
        <v>208</v>
      </c>
      <c r="G72" s="35" t="s">
        <v>201</v>
      </c>
      <c r="H72" s="24" t="s">
        <v>202</v>
      </c>
      <c r="I72" s="31" t="s">
        <v>202</v>
      </c>
      <c r="J72" s="51" t="s">
        <v>202</v>
      </c>
      <c r="K72" s="261" t="s">
        <v>202</v>
      </c>
      <c r="L72" s="21" t="s">
        <v>19</v>
      </c>
      <c r="M72" s="88" t="s">
        <v>20</v>
      </c>
      <c r="N72" s="185" cm="1">
        <f t="array" ref="N72">_xlfn.IFS(Q72=Q71,"No",Q72&lt;&gt;Q71,Q72)</f>
        <v>62</v>
      </c>
      <c r="P72" s="9">
        <f t="shared" si="8"/>
        <v>1</v>
      </c>
      <c r="Q72" s="9">
        <f>SUM($P$3:P72)</f>
        <v>62</v>
      </c>
    </row>
    <row r="73" spans="1:17" ht="35.25" customHeight="1" thickBot="1">
      <c r="A73" s="19" t="s">
        <v>189</v>
      </c>
      <c r="B73" s="1">
        <v>6</v>
      </c>
      <c r="C73" s="307"/>
      <c r="D73" s="6" t="s">
        <v>205</v>
      </c>
      <c r="E73" s="6"/>
      <c r="F73" s="2" t="s">
        <v>209</v>
      </c>
      <c r="G73" s="35" t="s">
        <v>201</v>
      </c>
      <c r="H73" s="24" t="s">
        <v>202</v>
      </c>
      <c r="I73" s="31" t="s">
        <v>201</v>
      </c>
      <c r="J73" s="51" t="s">
        <v>202</v>
      </c>
      <c r="K73" s="261" t="s">
        <v>202</v>
      </c>
      <c r="L73" s="21" t="s">
        <v>19</v>
      </c>
      <c r="M73" s="88" t="s">
        <v>20</v>
      </c>
      <c r="N73" s="185" cm="1">
        <f t="array" ref="N73">_xlfn.IFS(Q73=Q72,"No",Q73&lt;&gt;Q72,Q73)</f>
        <v>63</v>
      </c>
      <c r="P73" s="9">
        <f t="shared" si="8"/>
        <v>1</v>
      </c>
      <c r="Q73" s="9">
        <f>SUM($P$3:P73)</f>
        <v>63</v>
      </c>
    </row>
    <row r="74" spans="1:17" ht="35.25" customHeight="1" thickBot="1">
      <c r="A74" s="19" t="s">
        <v>189</v>
      </c>
      <c r="B74" s="1">
        <v>6</v>
      </c>
      <c r="C74" s="307"/>
      <c r="D74" s="6" t="s">
        <v>205</v>
      </c>
      <c r="E74" s="6"/>
      <c r="F74" s="2" t="s">
        <v>127</v>
      </c>
      <c r="G74" s="35" t="s">
        <v>201</v>
      </c>
      <c r="H74" s="24" t="s">
        <v>202</v>
      </c>
      <c r="I74" s="31" t="s">
        <v>201</v>
      </c>
      <c r="J74" s="51" t="s">
        <v>202</v>
      </c>
      <c r="K74" s="261" t="s">
        <v>202</v>
      </c>
      <c r="L74" s="21" t="s">
        <v>19</v>
      </c>
      <c r="M74" s="88" t="s">
        <v>20</v>
      </c>
      <c r="N74" s="185" cm="1">
        <f t="array" ref="N74">_xlfn.IFS(Q74=Q73,"No",Q74&lt;&gt;Q73,Q74)</f>
        <v>64</v>
      </c>
      <c r="P74" s="9">
        <f t="shared" si="8"/>
        <v>1</v>
      </c>
      <c r="Q74" s="9">
        <f>SUM($P$3:P74)</f>
        <v>64</v>
      </c>
    </row>
    <row r="75" spans="1:17" ht="35.25" customHeight="1" thickBot="1">
      <c r="A75" s="19" t="s">
        <v>189</v>
      </c>
      <c r="B75" s="231" t="s">
        <v>210</v>
      </c>
      <c r="C75" s="1"/>
      <c r="D75" s="6" t="s">
        <v>211</v>
      </c>
      <c r="E75" s="6"/>
      <c r="F75" s="2"/>
      <c r="G75" s="35"/>
      <c r="H75" s="24"/>
      <c r="I75" s="31"/>
      <c r="J75" s="51"/>
      <c r="K75" s="261"/>
      <c r="L75" s="21"/>
      <c r="M75" s="88"/>
      <c r="N75" s="185"/>
      <c r="P75" s="9"/>
    </row>
    <row r="76" spans="1:17" ht="35.25" customHeight="1" thickBot="1">
      <c r="A76" s="19" t="s">
        <v>189</v>
      </c>
      <c r="B76" s="1">
        <v>7</v>
      </c>
      <c r="C76" s="1"/>
      <c r="D76" s="6" t="s">
        <v>212</v>
      </c>
      <c r="E76" s="6"/>
      <c r="F76" s="2"/>
      <c r="G76" s="35" t="s">
        <v>213</v>
      </c>
      <c r="H76" s="24" t="s">
        <v>214</v>
      </c>
      <c r="I76" s="31" t="s">
        <v>215</v>
      </c>
      <c r="J76" s="51" t="s">
        <v>216</v>
      </c>
      <c r="K76" s="261" t="s">
        <v>214</v>
      </c>
      <c r="L76" s="21" t="s">
        <v>19</v>
      </c>
      <c r="M76" s="88" t="s">
        <v>20</v>
      </c>
      <c r="N76" s="185" cm="1">
        <f t="array" ref="N76">_xlfn.IFS(Q76=Q75,"No",Q76&lt;&gt;Q75,Q76)</f>
        <v>65</v>
      </c>
      <c r="P76" s="9">
        <f t="shared" ref="P76" si="12">POWER(COUNTIF(L76,"CONFORMITE")-1,2)</f>
        <v>1</v>
      </c>
      <c r="Q76" s="9">
        <f>SUM($P$3:P76)</f>
        <v>65</v>
      </c>
    </row>
    <row r="77" spans="1:17" ht="35.25" customHeight="1" thickBot="1">
      <c r="A77" s="19" t="s">
        <v>189</v>
      </c>
      <c r="B77" s="1">
        <v>8</v>
      </c>
      <c r="C77" s="239"/>
      <c r="D77" s="6" t="s">
        <v>217</v>
      </c>
      <c r="E77" s="6"/>
      <c r="F77" s="2"/>
      <c r="G77" s="35" t="s">
        <v>218</v>
      </c>
      <c r="H77" s="24" t="s">
        <v>219</v>
      </c>
      <c r="I77" s="31" t="s">
        <v>220</v>
      </c>
      <c r="J77" s="51" t="s">
        <v>221</v>
      </c>
      <c r="K77" s="261" t="s">
        <v>219</v>
      </c>
      <c r="L77" s="21" t="s">
        <v>19</v>
      </c>
      <c r="M77" s="88" t="s">
        <v>20</v>
      </c>
      <c r="N77" s="185" cm="1">
        <f t="array" ref="N77">_xlfn.IFS(Q77=Q74,"No",Q77&lt;&gt;Q74,Q77)</f>
        <v>66</v>
      </c>
      <c r="P77" s="9">
        <f t="shared" si="8"/>
        <v>1</v>
      </c>
      <c r="Q77" s="9">
        <f>SUM($P$3:P77)</f>
        <v>66</v>
      </c>
    </row>
    <row r="78" spans="1:17" ht="35.25" customHeight="1" thickBot="1">
      <c r="A78" s="19" t="s">
        <v>189</v>
      </c>
      <c r="B78" s="231" t="s">
        <v>210</v>
      </c>
      <c r="C78" s="239"/>
      <c r="D78" s="6" t="s">
        <v>222</v>
      </c>
      <c r="E78" s="6"/>
      <c r="F78" s="2"/>
      <c r="G78" s="35"/>
      <c r="H78" s="24"/>
      <c r="I78" s="31"/>
      <c r="J78" s="51"/>
      <c r="K78" s="261"/>
      <c r="L78" s="21"/>
      <c r="M78" s="88"/>
      <c r="N78" s="185"/>
      <c r="P78" s="9"/>
    </row>
    <row r="79" spans="1:17" ht="35.25" customHeight="1" thickBot="1">
      <c r="A79" s="19" t="s">
        <v>189</v>
      </c>
      <c r="B79" s="1">
        <v>9</v>
      </c>
      <c r="C79" s="309"/>
      <c r="D79" s="6" t="s">
        <v>223</v>
      </c>
      <c r="E79" s="6"/>
      <c r="F79" s="2"/>
      <c r="G79" s="35" t="s">
        <v>224</v>
      </c>
      <c r="H79" s="24" t="s">
        <v>225</v>
      </c>
      <c r="I79" s="31" t="s">
        <v>226</v>
      </c>
      <c r="J79" s="51" t="s">
        <v>225</v>
      </c>
      <c r="K79" s="261" t="s">
        <v>227</v>
      </c>
      <c r="L79" s="21" t="s">
        <v>19</v>
      </c>
      <c r="M79" s="88" t="s">
        <v>20</v>
      </c>
      <c r="N79" s="185" cm="1">
        <f t="array" ref="N79">_xlfn.IFS(Q79=Q77,"No",Q79&lt;&gt;Q77,Q79)</f>
        <v>67</v>
      </c>
      <c r="P79" s="9">
        <f t="shared" si="8"/>
        <v>1</v>
      </c>
      <c r="Q79" s="9">
        <f>SUM($P$3:P79)</f>
        <v>67</v>
      </c>
    </row>
    <row r="80" spans="1:17" ht="35.25" customHeight="1" thickBot="1">
      <c r="A80" s="19" t="s">
        <v>189</v>
      </c>
      <c r="B80" s="1">
        <v>10</v>
      </c>
      <c r="C80" s="310"/>
      <c r="D80" s="6" t="s">
        <v>228</v>
      </c>
      <c r="E80" s="6"/>
      <c r="F80" s="2">
        <v>1</v>
      </c>
      <c r="G80" s="35" t="s">
        <v>229</v>
      </c>
      <c r="H80" s="24" t="s">
        <v>230</v>
      </c>
      <c r="I80" s="31" t="s">
        <v>230</v>
      </c>
      <c r="J80" s="51" t="s">
        <v>230</v>
      </c>
      <c r="K80" s="261" t="s">
        <v>230</v>
      </c>
      <c r="L80" s="21" t="s">
        <v>19</v>
      </c>
      <c r="M80" s="88" t="s">
        <v>20</v>
      </c>
      <c r="N80" s="185" cm="1">
        <f t="array" ref="N80">_xlfn.IFS(Q80=Q79,"No",Q80&lt;&gt;Q79,Q80)</f>
        <v>68</v>
      </c>
      <c r="P80" s="9">
        <f t="shared" si="8"/>
        <v>1</v>
      </c>
      <c r="Q80" s="9">
        <f>SUM($P$3:P80)</f>
        <v>68</v>
      </c>
    </row>
    <row r="81" spans="1:17" ht="35.25" customHeight="1" thickBot="1">
      <c r="A81" s="19" t="s">
        <v>189</v>
      </c>
      <c r="B81" s="1">
        <v>10</v>
      </c>
      <c r="C81" s="310"/>
      <c r="D81" s="6" t="s">
        <v>228</v>
      </c>
      <c r="E81" s="6"/>
      <c r="F81" s="2">
        <v>2</v>
      </c>
      <c r="G81" s="35" t="s">
        <v>231</v>
      </c>
      <c r="H81" s="24" t="s">
        <v>230</v>
      </c>
      <c r="I81" s="31" t="s">
        <v>231</v>
      </c>
      <c r="J81" s="51" t="s">
        <v>232</v>
      </c>
      <c r="K81" s="261" t="s">
        <v>233</v>
      </c>
      <c r="L81" s="21" t="s">
        <v>19</v>
      </c>
      <c r="M81" s="88" t="s">
        <v>20</v>
      </c>
      <c r="N81" s="185" cm="1">
        <f t="array" ref="N81">_xlfn.IFS(Q81=Q80,"No",Q81&lt;&gt;Q80,Q81)</f>
        <v>69</v>
      </c>
      <c r="P81" s="9">
        <f t="shared" si="8"/>
        <v>1</v>
      </c>
      <c r="Q81" s="9">
        <f>SUM($P$3:P81)</f>
        <v>69</v>
      </c>
    </row>
    <row r="82" spans="1:17" ht="35.25" customHeight="1" thickBot="1">
      <c r="A82" s="19" t="s">
        <v>189</v>
      </c>
      <c r="B82" s="1">
        <v>11</v>
      </c>
      <c r="C82" s="310"/>
      <c r="D82" s="6" t="s">
        <v>234</v>
      </c>
      <c r="E82" s="6"/>
      <c r="F82" s="2"/>
      <c r="G82" s="35" t="s">
        <v>221</v>
      </c>
      <c r="H82" s="24" t="s">
        <v>196</v>
      </c>
      <c r="I82" s="31" t="s">
        <v>235</v>
      </c>
      <c r="J82" s="51" t="s">
        <v>214</v>
      </c>
      <c r="K82" s="261" t="s">
        <v>196</v>
      </c>
      <c r="L82" s="21" t="s">
        <v>19</v>
      </c>
      <c r="M82" s="88" t="s">
        <v>20</v>
      </c>
      <c r="N82" s="185" cm="1">
        <f t="array" ref="N82">_xlfn.IFS(Q82=Q81,"No",Q82&lt;&gt;Q81,Q82)</f>
        <v>70</v>
      </c>
      <c r="P82" s="9">
        <f t="shared" si="8"/>
        <v>1</v>
      </c>
      <c r="Q82" s="9">
        <f>SUM($P$3:P82)</f>
        <v>70</v>
      </c>
    </row>
    <row r="83" spans="1:17" ht="35.25" customHeight="1" thickBot="1">
      <c r="A83" s="19" t="s">
        <v>189</v>
      </c>
      <c r="B83" s="1">
        <v>12</v>
      </c>
      <c r="C83" s="310"/>
      <c r="D83" s="6" t="s">
        <v>236</v>
      </c>
      <c r="E83" s="6"/>
      <c r="F83" s="2"/>
      <c r="G83" s="35" t="s">
        <v>220</v>
      </c>
      <c r="H83" s="24" t="s">
        <v>221</v>
      </c>
      <c r="I83" s="31" t="s">
        <v>220</v>
      </c>
      <c r="J83" s="51" t="s">
        <v>221</v>
      </c>
      <c r="K83" s="261" t="s">
        <v>221</v>
      </c>
      <c r="L83" s="21" t="s">
        <v>19</v>
      </c>
      <c r="M83" s="88" t="s">
        <v>20</v>
      </c>
      <c r="N83" s="185" cm="1">
        <f t="array" ref="N83">_xlfn.IFS(Q83=Q82,"No",Q83&lt;&gt;Q82,Q83)</f>
        <v>71</v>
      </c>
      <c r="P83" s="9">
        <f t="shared" si="8"/>
        <v>1</v>
      </c>
      <c r="Q83" s="9">
        <f>SUM($P$3:P83)</f>
        <v>71</v>
      </c>
    </row>
    <row r="84" spans="1:17" ht="35.25" customHeight="1" thickBot="1">
      <c r="A84" s="19" t="s">
        <v>189</v>
      </c>
      <c r="B84" s="1">
        <v>13</v>
      </c>
      <c r="C84" s="311"/>
      <c r="D84" s="6" t="s">
        <v>236</v>
      </c>
      <c r="E84" s="6"/>
      <c r="F84" s="2"/>
      <c r="G84" s="35" t="s">
        <v>237</v>
      </c>
      <c r="H84" s="24" t="s">
        <v>221</v>
      </c>
      <c r="I84" s="31" t="s">
        <v>219</v>
      </c>
      <c r="J84" s="51" t="s">
        <v>221</v>
      </c>
      <c r="K84" s="261" t="s">
        <v>202</v>
      </c>
      <c r="L84" s="21" t="s">
        <v>19</v>
      </c>
      <c r="M84" s="88" t="s">
        <v>20</v>
      </c>
      <c r="N84" s="185" cm="1">
        <f t="array" ref="N84">_xlfn.IFS(Q84=Q83,"No",Q84&lt;&gt;Q83,Q84)</f>
        <v>72</v>
      </c>
      <c r="P84" s="9">
        <f t="shared" ref="P84:P114" si="13">POWER(COUNTIF(L84,"CONFORMITE")-1,2)</f>
        <v>1</v>
      </c>
      <c r="Q84" s="9">
        <f>SUM($P$3:P84)</f>
        <v>72</v>
      </c>
    </row>
    <row r="85" spans="1:17" ht="35.25" customHeight="1" thickBot="1">
      <c r="A85" s="19" t="s">
        <v>189</v>
      </c>
      <c r="B85" s="1">
        <v>14</v>
      </c>
      <c r="C85" s="307"/>
      <c r="D85" s="6" t="s">
        <v>205</v>
      </c>
      <c r="E85" s="6"/>
      <c r="F85" s="2" t="s">
        <v>208</v>
      </c>
      <c r="G85" s="35" t="s">
        <v>201</v>
      </c>
      <c r="H85" s="24" t="s">
        <v>202</v>
      </c>
      <c r="I85" s="31" t="s">
        <v>202</v>
      </c>
      <c r="J85" s="51" t="s">
        <v>202</v>
      </c>
      <c r="K85" s="261" t="s">
        <v>202</v>
      </c>
      <c r="L85" s="21" t="s">
        <v>19</v>
      </c>
      <c r="M85" s="88" t="s">
        <v>20</v>
      </c>
      <c r="N85" s="185" cm="1">
        <f t="array" ref="N85">_xlfn.IFS(Q85=Q84,"No",Q85&lt;&gt;Q84,Q85)</f>
        <v>73</v>
      </c>
      <c r="P85" s="9">
        <f t="shared" si="13"/>
        <v>1</v>
      </c>
      <c r="Q85" s="9">
        <f>SUM($P$3:P85)</f>
        <v>73</v>
      </c>
    </row>
    <row r="86" spans="1:17" ht="35.25" customHeight="1" thickBot="1">
      <c r="A86" s="19" t="s">
        <v>189</v>
      </c>
      <c r="B86" s="1">
        <v>14</v>
      </c>
      <c r="C86" s="307"/>
      <c r="D86" s="6" t="s">
        <v>205</v>
      </c>
      <c r="E86" s="6"/>
      <c r="F86" s="2" t="s">
        <v>209</v>
      </c>
      <c r="G86" s="35" t="s">
        <v>201</v>
      </c>
      <c r="H86" s="24" t="s">
        <v>202</v>
      </c>
      <c r="I86" s="31" t="s">
        <v>201</v>
      </c>
      <c r="J86" s="51" t="s">
        <v>202</v>
      </c>
      <c r="K86" s="261" t="s">
        <v>202</v>
      </c>
      <c r="L86" s="21" t="s">
        <v>19</v>
      </c>
      <c r="M86" s="88" t="s">
        <v>20</v>
      </c>
      <c r="N86" s="185" cm="1">
        <f t="array" ref="N86">_xlfn.IFS(Q86=Q85,"No",Q86&lt;&gt;Q85,Q86)</f>
        <v>74</v>
      </c>
      <c r="P86" s="9">
        <f t="shared" si="13"/>
        <v>1</v>
      </c>
      <c r="Q86" s="9">
        <f>SUM($P$3:P86)</f>
        <v>74</v>
      </c>
    </row>
    <row r="87" spans="1:17" ht="35.25" customHeight="1" thickBot="1">
      <c r="A87" s="19" t="s">
        <v>189</v>
      </c>
      <c r="B87" s="1">
        <v>14</v>
      </c>
      <c r="C87" s="307"/>
      <c r="D87" s="6" t="s">
        <v>205</v>
      </c>
      <c r="E87" s="6"/>
      <c r="F87" s="2" t="s">
        <v>127</v>
      </c>
      <c r="G87" s="35" t="s">
        <v>201</v>
      </c>
      <c r="H87" s="24" t="s">
        <v>202</v>
      </c>
      <c r="I87" s="31" t="s">
        <v>201</v>
      </c>
      <c r="J87" s="51" t="s">
        <v>202</v>
      </c>
      <c r="K87" s="261" t="s">
        <v>202</v>
      </c>
      <c r="L87" s="21" t="s">
        <v>19</v>
      </c>
      <c r="M87" s="88" t="s">
        <v>20</v>
      </c>
      <c r="N87" s="185" cm="1">
        <f t="array" ref="N87">_xlfn.IFS(Q87=Q86,"No",Q87&lt;&gt;Q86,Q87)</f>
        <v>75</v>
      </c>
      <c r="P87" s="9">
        <f t="shared" si="13"/>
        <v>1</v>
      </c>
      <c r="Q87" s="9">
        <f>SUM($P$3:P87)</f>
        <v>75</v>
      </c>
    </row>
    <row r="88" spans="1:17" ht="35.25" customHeight="1" thickBot="1">
      <c r="A88" s="19" t="s">
        <v>189</v>
      </c>
      <c r="B88" s="1">
        <v>15</v>
      </c>
      <c r="C88" s="307"/>
      <c r="D88" s="6" t="s">
        <v>199</v>
      </c>
      <c r="E88" s="6"/>
      <c r="F88" s="2" t="s">
        <v>200</v>
      </c>
      <c r="G88" s="35" t="s">
        <v>201</v>
      </c>
      <c r="H88" s="24" t="s">
        <v>202</v>
      </c>
      <c r="I88" s="31" t="s">
        <v>201</v>
      </c>
      <c r="J88" s="51" t="s">
        <v>202</v>
      </c>
      <c r="K88" s="261" t="s">
        <v>202</v>
      </c>
      <c r="L88" s="21" t="s">
        <v>19</v>
      </c>
      <c r="M88" s="88" t="s">
        <v>20</v>
      </c>
      <c r="N88" s="185" cm="1">
        <f t="array" ref="N88">_xlfn.IFS(Q88=Q87,"No",Q88&lt;&gt;Q87,Q88)</f>
        <v>76</v>
      </c>
      <c r="P88" s="9">
        <f t="shared" si="13"/>
        <v>1</v>
      </c>
      <c r="Q88" s="9">
        <f>SUM($P$3:P88)</f>
        <v>76</v>
      </c>
    </row>
    <row r="89" spans="1:17" ht="35.25" customHeight="1" thickBot="1">
      <c r="A89" s="19" t="s">
        <v>189</v>
      </c>
      <c r="B89" s="1">
        <v>15</v>
      </c>
      <c r="C89" s="307"/>
      <c r="D89" s="6" t="s">
        <v>199</v>
      </c>
      <c r="E89" s="6"/>
      <c r="F89" s="2" t="s">
        <v>19</v>
      </c>
      <c r="G89" s="35" t="s">
        <v>201</v>
      </c>
      <c r="H89" s="24" t="s">
        <v>202</v>
      </c>
      <c r="I89" s="31" t="s">
        <v>201</v>
      </c>
      <c r="J89" s="51" t="s">
        <v>202</v>
      </c>
      <c r="K89" s="261" t="s">
        <v>202</v>
      </c>
      <c r="L89" s="21" t="s">
        <v>19</v>
      </c>
      <c r="M89" s="88" t="s">
        <v>20</v>
      </c>
      <c r="N89" s="185" cm="1">
        <f t="array" ref="N89">_xlfn.IFS(Q89=Q88,"No",Q89&lt;&gt;Q88,Q89)</f>
        <v>77</v>
      </c>
      <c r="P89" s="9">
        <f t="shared" si="13"/>
        <v>1</v>
      </c>
      <c r="Q89" s="9">
        <f>SUM($P$3:P89)</f>
        <v>77</v>
      </c>
    </row>
    <row r="90" spans="1:17" ht="35.25" customHeight="1" thickBot="1">
      <c r="A90" s="19" t="s">
        <v>189</v>
      </c>
      <c r="B90" s="1">
        <v>16</v>
      </c>
      <c r="C90" s="307"/>
      <c r="D90" s="6" t="s">
        <v>238</v>
      </c>
      <c r="E90" s="6"/>
      <c r="F90" s="2"/>
      <c r="G90" s="35" t="s">
        <v>239</v>
      </c>
      <c r="H90" s="24" t="s">
        <v>240</v>
      </c>
      <c r="I90" s="31" t="s">
        <v>194</v>
      </c>
      <c r="J90" s="51" t="s">
        <v>241</v>
      </c>
      <c r="K90" s="261" t="s">
        <v>242</v>
      </c>
      <c r="L90" s="21" t="s">
        <v>19</v>
      </c>
      <c r="M90" s="88" t="s">
        <v>20</v>
      </c>
      <c r="N90" s="185" cm="1">
        <f t="array" ref="N90">_xlfn.IFS(Q90=Q89,"No",Q90&lt;&gt;Q89,Q90)</f>
        <v>78</v>
      </c>
      <c r="P90" s="9">
        <f t="shared" si="13"/>
        <v>1</v>
      </c>
      <c r="Q90" s="9">
        <f>SUM($P$3:P90)</f>
        <v>78</v>
      </c>
    </row>
    <row r="91" spans="1:17" ht="35.25" customHeight="1" thickBot="1">
      <c r="A91" s="19" t="s">
        <v>189</v>
      </c>
      <c r="B91" s="1">
        <v>17</v>
      </c>
      <c r="C91" s="307"/>
      <c r="D91" s="6" t="s">
        <v>191</v>
      </c>
      <c r="E91" s="6"/>
      <c r="F91" s="2">
        <v>1</v>
      </c>
      <c r="G91" s="36" t="s">
        <v>17</v>
      </c>
      <c r="H91" s="24" t="s">
        <v>243</v>
      </c>
      <c r="I91" s="32" t="s">
        <v>17</v>
      </c>
      <c r="J91" s="51" t="s">
        <v>193</v>
      </c>
      <c r="K91" s="261" t="s">
        <v>194</v>
      </c>
      <c r="L91" s="21" t="s">
        <v>19</v>
      </c>
      <c r="M91" s="88" t="s">
        <v>20</v>
      </c>
      <c r="N91" s="185" cm="1">
        <f t="array" ref="N91">_xlfn.IFS(Q91=Q90,"No",Q91&lt;&gt;Q90,Q91)</f>
        <v>79</v>
      </c>
      <c r="P91" s="9">
        <f t="shared" si="13"/>
        <v>1</v>
      </c>
      <c r="Q91" s="9">
        <f>SUM($P$3:P91)</f>
        <v>79</v>
      </c>
    </row>
    <row r="92" spans="1:17" ht="35.25" customHeight="1" thickBot="1">
      <c r="A92" s="19" t="s">
        <v>189</v>
      </c>
      <c r="B92" s="1">
        <v>17</v>
      </c>
      <c r="C92" s="307"/>
      <c r="D92" s="6" t="s">
        <v>191</v>
      </c>
      <c r="E92" s="6"/>
      <c r="F92" s="2">
        <v>2</v>
      </c>
      <c r="G92" s="35" t="s">
        <v>244</v>
      </c>
      <c r="H92" s="24" t="s">
        <v>245</v>
      </c>
      <c r="I92" s="31" t="s">
        <v>246</v>
      </c>
      <c r="J92" s="51" t="s">
        <v>245</v>
      </c>
      <c r="K92" s="261" t="s">
        <v>198</v>
      </c>
      <c r="L92" s="21" t="s">
        <v>19</v>
      </c>
      <c r="M92" s="88" t="s">
        <v>20</v>
      </c>
      <c r="N92" s="185" cm="1">
        <f t="array" ref="N92">_xlfn.IFS(Q92=Q91,"No",Q92&lt;&gt;Q91,Q92)</f>
        <v>80</v>
      </c>
      <c r="P92" s="9">
        <f t="shared" si="13"/>
        <v>1</v>
      </c>
      <c r="Q92" s="9">
        <f>SUM($P$3:P92)</f>
        <v>80</v>
      </c>
    </row>
    <row r="93" spans="1:17" ht="35.25" customHeight="1" thickBot="1">
      <c r="A93" s="19" t="s">
        <v>189</v>
      </c>
      <c r="B93" s="1">
        <v>18</v>
      </c>
      <c r="C93" s="307"/>
      <c r="D93" s="6" t="s">
        <v>247</v>
      </c>
      <c r="E93" s="6"/>
      <c r="F93" s="2"/>
      <c r="G93" s="35" t="s">
        <v>214</v>
      </c>
      <c r="H93" s="24" t="s">
        <v>248</v>
      </c>
      <c r="I93" s="31" t="s">
        <v>249</v>
      </c>
      <c r="J93" s="51" t="s">
        <v>250</v>
      </c>
      <c r="K93" s="261" t="s">
        <v>251</v>
      </c>
      <c r="L93" s="21" t="s">
        <v>19</v>
      </c>
      <c r="M93" s="88" t="s">
        <v>20</v>
      </c>
      <c r="N93" s="185" cm="1">
        <f t="array" ref="N93">_xlfn.IFS(Q93=Q92,"No",Q93&lt;&gt;Q92,Q93)</f>
        <v>81</v>
      </c>
      <c r="P93" s="9">
        <f t="shared" si="13"/>
        <v>1</v>
      </c>
      <c r="Q93" s="9">
        <f>SUM($P$3:P93)</f>
        <v>81</v>
      </c>
    </row>
    <row r="94" spans="1:17" ht="35.25" customHeight="1" thickBot="1">
      <c r="A94" s="19" t="s">
        <v>189</v>
      </c>
      <c r="B94" s="1">
        <v>19</v>
      </c>
      <c r="C94" s="307"/>
      <c r="D94" s="6" t="s">
        <v>252</v>
      </c>
      <c r="E94" s="6"/>
      <c r="F94" s="2"/>
      <c r="G94" s="36" t="s">
        <v>253</v>
      </c>
      <c r="H94" s="34" t="s">
        <v>254</v>
      </c>
      <c r="I94" s="32" t="s">
        <v>255</v>
      </c>
      <c r="J94" s="52" t="s">
        <v>256</v>
      </c>
      <c r="K94" s="290" t="s">
        <v>257</v>
      </c>
      <c r="L94" s="21" t="s">
        <v>19</v>
      </c>
      <c r="M94" s="88" t="s">
        <v>20</v>
      </c>
      <c r="N94" s="185" cm="1">
        <f t="array" ref="N94">_xlfn.IFS(Q94=Q93,"No",Q94&lt;&gt;Q93,Q94)</f>
        <v>82</v>
      </c>
      <c r="P94" s="9">
        <f t="shared" si="13"/>
        <v>1</v>
      </c>
      <c r="Q94" s="9">
        <f>SUM($P$3:P94)</f>
        <v>82</v>
      </c>
    </row>
    <row r="95" spans="1:17" ht="35.25" customHeight="1" thickBot="1">
      <c r="A95" s="19" t="s">
        <v>189</v>
      </c>
      <c r="B95" s="1">
        <v>20</v>
      </c>
      <c r="C95" s="307"/>
      <c r="D95" s="6" t="s">
        <v>258</v>
      </c>
      <c r="E95" s="6"/>
      <c r="F95" s="2"/>
      <c r="G95" s="64" t="s">
        <v>259</v>
      </c>
      <c r="H95" s="34" t="s">
        <v>260</v>
      </c>
      <c r="I95" s="65" t="s">
        <v>261</v>
      </c>
      <c r="J95" s="59" t="s">
        <v>262</v>
      </c>
      <c r="K95" s="282" t="s">
        <v>263</v>
      </c>
      <c r="L95" s="21" t="s">
        <v>19</v>
      </c>
      <c r="M95" s="88" t="s">
        <v>20</v>
      </c>
      <c r="N95" s="185" cm="1">
        <f t="array" ref="N95">_xlfn.IFS(Q95=Q94,"No",Q95&lt;&gt;Q94,Q95)</f>
        <v>83</v>
      </c>
      <c r="P95" s="9">
        <f t="shared" si="13"/>
        <v>1</v>
      </c>
      <c r="Q95" s="9">
        <f>SUM($P$3:P95)</f>
        <v>83</v>
      </c>
    </row>
    <row r="96" spans="1:17" ht="35.25" customHeight="1" thickBot="1">
      <c r="A96" s="19" t="s">
        <v>189</v>
      </c>
      <c r="B96" s="1">
        <v>21</v>
      </c>
      <c r="C96" s="307"/>
      <c r="D96" s="6" t="s">
        <v>264</v>
      </c>
      <c r="E96" s="6"/>
      <c r="F96" s="2"/>
      <c r="G96" s="36" t="s">
        <v>265</v>
      </c>
      <c r="H96" s="34" t="s">
        <v>266</v>
      </c>
      <c r="I96" s="32" t="s">
        <v>267</v>
      </c>
      <c r="J96" s="52" t="s">
        <v>268</v>
      </c>
      <c r="K96" s="290" t="s">
        <v>269</v>
      </c>
      <c r="L96" s="21" t="s">
        <v>19</v>
      </c>
      <c r="M96" s="88" t="s">
        <v>20</v>
      </c>
      <c r="N96" s="185" cm="1">
        <f t="array" ref="N96">_xlfn.IFS(Q96=Q95,"No",Q96&lt;&gt;Q95,Q96)</f>
        <v>84</v>
      </c>
      <c r="P96" s="9">
        <f t="shared" si="13"/>
        <v>1</v>
      </c>
      <c r="Q96" s="9">
        <f>SUM($P$3:P96)</f>
        <v>84</v>
      </c>
    </row>
    <row r="97" spans="1:17" ht="80.25" customHeight="1" thickBot="1">
      <c r="A97" s="19" t="s">
        <v>189</v>
      </c>
      <c r="B97" s="1">
        <v>22</v>
      </c>
      <c r="C97" s="1"/>
      <c r="D97" s="6" t="s">
        <v>270</v>
      </c>
      <c r="E97" s="6"/>
      <c r="F97" s="2"/>
      <c r="G97" s="36">
        <v>3</v>
      </c>
      <c r="H97" s="34">
        <v>5</v>
      </c>
      <c r="I97" s="31">
        <v>5</v>
      </c>
      <c r="J97" s="52">
        <v>5</v>
      </c>
      <c r="K97" s="290">
        <v>5</v>
      </c>
      <c r="L97" s="21" t="s">
        <v>19</v>
      </c>
      <c r="M97" s="88" t="s">
        <v>20</v>
      </c>
      <c r="N97" s="185" cm="1">
        <f t="array" ref="N97">_xlfn.IFS(Q97=Q96,"No",Q97&lt;&gt;Q96,Q97)</f>
        <v>85</v>
      </c>
      <c r="P97" s="9">
        <f t="shared" si="13"/>
        <v>1</v>
      </c>
      <c r="Q97" s="9">
        <f>SUM($P$3:P97)</f>
        <v>85</v>
      </c>
    </row>
    <row r="98" spans="1:17" ht="159.75" customHeight="1" thickBot="1">
      <c r="A98" s="19" t="s">
        <v>189</v>
      </c>
      <c r="B98" s="1">
        <v>23</v>
      </c>
      <c r="C98" s="1"/>
      <c r="D98" s="250" t="s">
        <v>271</v>
      </c>
      <c r="E98" s="6"/>
      <c r="F98" s="2" t="s">
        <v>206</v>
      </c>
      <c r="G98" s="36" t="s">
        <v>177</v>
      </c>
      <c r="H98" s="34" t="s">
        <v>176</v>
      </c>
      <c r="I98" s="32" t="s">
        <v>176</v>
      </c>
      <c r="J98" s="52" t="s">
        <v>176</v>
      </c>
      <c r="K98" s="290" t="s">
        <v>176</v>
      </c>
      <c r="L98" s="21" t="s">
        <v>19</v>
      </c>
      <c r="M98" s="88" t="s">
        <v>20</v>
      </c>
      <c r="N98" s="185" cm="1">
        <f t="array" ref="N98">_xlfn.IFS(Q98=Q97,"No",Q98&lt;&gt;Q97,Q98)</f>
        <v>86</v>
      </c>
      <c r="P98" s="9">
        <f t="shared" si="13"/>
        <v>1</v>
      </c>
      <c r="Q98" s="9">
        <f>SUM($P$3:P98)</f>
        <v>86</v>
      </c>
    </row>
    <row r="99" spans="1:17" ht="35.25" customHeight="1" thickBot="1">
      <c r="A99" s="19" t="s">
        <v>189</v>
      </c>
      <c r="B99" s="1">
        <v>23</v>
      </c>
      <c r="C99" s="1"/>
      <c r="D99" s="6" t="s">
        <v>272</v>
      </c>
      <c r="E99" s="6"/>
      <c r="F99" s="2" t="s">
        <v>200</v>
      </c>
      <c r="G99" s="36" t="s">
        <v>201</v>
      </c>
      <c r="H99" s="34" t="s">
        <v>202</v>
      </c>
      <c r="I99" s="32" t="s">
        <v>202</v>
      </c>
      <c r="J99" s="52" t="s">
        <v>202</v>
      </c>
      <c r="K99" s="290" t="s">
        <v>202</v>
      </c>
      <c r="L99" s="21" t="s">
        <v>19</v>
      </c>
      <c r="M99" s="88" t="s">
        <v>20</v>
      </c>
      <c r="N99" s="185" cm="1">
        <f t="array" ref="N99">_xlfn.IFS(Q99=Q98,"No",Q99&lt;&gt;Q98,Q99)</f>
        <v>87</v>
      </c>
      <c r="P99" s="9">
        <f t="shared" si="13"/>
        <v>1</v>
      </c>
      <c r="Q99" s="9">
        <f>SUM($P$3:P99)</f>
        <v>87</v>
      </c>
    </row>
    <row r="100" spans="1:17" ht="35.25" customHeight="1" thickBot="1">
      <c r="A100" s="19" t="s">
        <v>189</v>
      </c>
      <c r="B100" s="1">
        <v>3</v>
      </c>
      <c r="C100" s="307"/>
      <c r="D100" s="6" t="s">
        <v>273</v>
      </c>
      <c r="E100" s="6"/>
      <c r="F100" s="2"/>
      <c r="G100" s="38" t="s">
        <v>274</v>
      </c>
      <c r="H100" s="34" t="s">
        <v>275</v>
      </c>
      <c r="I100" s="32" t="s">
        <v>275</v>
      </c>
      <c r="J100" s="52" t="s">
        <v>275</v>
      </c>
      <c r="K100" s="291" t="s">
        <v>275</v>
      </c>
      <c r="L100" s="21" t="s">
        <v>19</v>
      </c>
      <c r="M100" s="88" t="s">
        <v>20</v>
      </c>
      <c r="N100" s="185" cm="1">
        <f t="array" ref="N100">_xlfn.IFS(Q100=Q99,"No",Q100&lt;&gt;Q99,Q100)</f>
        <v>88</v>
      </c>
      <c r="P100" s="9">
        <f t="shared" si="13"/>
        <v>1</v>
      </c>
      <c r="Q100" s="9">
        <f>SUM($P$3:P100)</f>
        <v>88</v>
      </c>
    </row>
    <row r="101" spans="1:17" ht="35.25" customHeight="1" thickBot="1">
      <c r="A101" s="19" t="s">
        <v>189</v>
      </c>
      <c r="B101" s="1">
        <v>4</v>
      </c>
      <c r="C101" s="307"/>
      <c r="D101" s="6" t="s">
        <v>276</v>
      </c>
      <c r="E101" s="6"/>
      <c r="F101" s="2"/>
      <c r="G101" s="38" t="s">
        <v>277</v>
      </c>
      <c r="H101" s="34" t="s">
        <v>278</v>
      </c>
      <c r="I101" s="32" t="s">
        <v>279</v>
      </c>
      <c r="J101" s="52" t="s">
        <v>280</v>
      </c>
      <c r="K101" s="290" t="s">
        <v>278</v>
      </c>
      <c r="L101" s="21" t="s">
        <v>19</v>
      </c>
      <c r="M101" s="88" t="s">
        <v>20</v>
      </c>
      <c r="N101" s="185" cm="1">
        <f t="array" ref="N101">_xlfn.IFS(Q101=Q100,"No",Q101&lt;&gt;Q100,Q101)</f>
        <v>89</v>
      </c>
      <c r="P101" s="9">
        <f t="shared" si="13"/>
        <v>1</v>
      </c>
      <c r="Q101" s="9">
        <f>SUM($P$3:P101)</f>
        <v>89</v>
      </c>
    </row>
    <row r="102" spans="1:17" ht="35.25" customHeight="1" thickBot="1">
      <c r="A102" s="20" t="s">
        <v>189</v>
      </c>
      <c r="B102" s="10">
        <v>5</v>
      </c>
      <c r="C102" s="308"/>
      <c r="D102" s="13" t="s">
        <v>281</v>
      </c>
      <c r="E102" s="13"/>
      <c r="F102" s="12"/>
      <c r="G102" s="53" t="s">
        <v>282</v>
      </c>
      <c r="H102" s="50" t="s">
        <v>283</v>
      </c>
      <c r="I102" s="54" t="s">
        <v>282</v>
      </c>
      <c r="J102" s="55" t="s">
        <v>283</v>
      </c>
      <c r="K102" s="296" t="s">
        <v>283</v>
      </c>
      <c r="L102" s="125" t="s">
        <v>19</v>
      </c>
      <c r="M102" s="181" t="s">
        <v>20</v>
      </c>
      <c r="N102" s="185" cm="1">
        <f t="array" ref="N102">_xlfn.IFS(Q102=Q101,"No",Q102&lt;&gt;Q101,Q102)</f>
        <v>90</v>
      </c>
      <c r="P102" s="9">
        <f t="shared" si="13"/>
        <v>1</v>
      </c>
      <c r="Q102" s="9">
        <f>SUM($P$3:P102)</f>
        <v>90</v>
      </c>
    </row>
    <row r="103" spans="1:17" ht="41.25" customHeight="1" thickBot="1">
      <c r="A103" s="134" t="s">
        <v>4</v>
      </c>
      <c r="B103" s="137" t="s">
        <v>5</v>
      </c>
      <c r="C103" s="137" t="s">
        <v>6</v>
      </c>
      <c r="D103" s="142" t="s">
        <v>188</v>
      </c>
      <c r="E103" s="142" t="s">
        <v>8</v>
      </c>
      <c r="F103" s="137" t="s">
        <v>9</v>
      </c>
      <c r="G103" s="136" t="s">
        <v>48</v>
      </c>
      <c r="H103" s="137" t="s">
        <v>49</v>
      </c>
      <c r="I103" s="138" t="s">
        <v>50</v>
      </c>
      <c r="J103" s="139" t="s">
        <v>51</v>
      </c>
      <c r="K103" s="275" t="s">
        <v>52</v>
      </c>
      <c r="L103" s="305" t="s">
        <v>15</v>
      </c>
      <c r="M103" s="306"/>
      <c r="N103" s="185" t="str" cm="1">
        <f t="array" ref="N103">_xlfn.IFS(Q103=Q102,"No",Q103&lt;&gt;Q102,Q103)</f>
        <v>No</v>
      </c>
      <c r="P103" s="9">
        <f t="shared" si="13"/>
        <v>0</v>
      </c>
      <c r="Q103" s="9">
        <f>SUM($P$3:P103)</f>
        <v>90</v>
      </c>
    </row>
    <row r="104" spans="1:17" s="9" customFormat="1" ht="35.25" customHeight="1" thickBot="1">
      <c r="A104" s="126" t="s">
        <v>284</v>
      </c>
      <c r="B104" s="75">
        <v>1</v>
      </c>
      <c r="C104" s="75"/>
      <c r="D104" s="140" t="s">
        <v>285</v>
      </c>
      <c r="E104" s="140"/>
      <c r="F104" s="141"/>
      <c r="G104" s="130">
        <v>5</v>
      </c>
      <c r="H104" s="131">
        <v>3</v>
      </c>
      <c r="I104" s="132">
        <v>7</v>
      </c>
      <c r="J104" s="133">
        <v>6</v>
      </c>
      <c r="K104" s="277">
        <v>1</v>
      </c>
      <c r="L104" s="109" t="s">
        <v>19</v>
      </c>
      <c r="M104" s="116" t="s">
        <v>20</v>
      </c>
      <c r="N104" s="185" cm="1">
        <f t="array" ref="N104">_xlfn.IFS(Q104=Q103,"No",Q104&lt;&gt;Q103,Q104)</f>
        <v>91</v>
      </c>
      <c r="P104" s="9">
        <f t="shared" si="13"/>
        <v>1</v>
      </c>
      <c r="Q104" s="9">
        <f>SUM($P$3:P104)</f>
        <v>91</v>
      </c>
    </row>
    <row r="105" spans="1:17" ht="35.25" customHeight="1" thickBot="1">
      <c r="A105" s="19" t="s">
        <v>284</v>
      </c>
      <c r="B105" s="1">
        <v>2</v>
      </c>
      <c r="C105" s="1"/>
      <c r="D105" s="5" t="s">
        <v>286</v>
      </c>
      <c r="E105" s="5"/>
      <c r="F105" s="2"/>
      <c r="G105" s="39" t="s">
        <v>287</v>
      </c>
      <c r="H105" s="24" t="s">
        <v>288</v>
      </c>
      <c r="I105" s="28" t="s">
        <v>237</v>
      </c>
      <c r="J105" s="25" t="s">
        <v>289</v>
      </c>
      <c r="K105" s="271" t="s">
        <v>290</v>
      </c>
      <c r="L105" s="21" t="s">
        <v>19</v>
      </c>
      <c r="M105" s="88" t="s">
        <v>20</v>
      </c>
      <c r="N105" s="185" cm="1">
        <f t="array" ref="N105">_xlfn.IFS(Q105=Q104,"No",Q105&lt;&gt;Q104,Q105)</f>
        <v>92</v>
      </c>
      <c r="P105" s="9">
        <f t="shared" si="13"/>
        <v>1</v>
      </c>
      <c r="Q105" s="9">
        <f>SUM($P$3:P105)</f>
        <v>92</v>
      </c>
    </row>
    <row r="106" spans="1:17" ht="66.75" customHeight="1" thickBot="1">
      <c r="A106" s="19" t="s">
        <v>284</v>
      </c>
      <c r="B106" s="1">
        <v>3</v>
      </c>
      <c r="C106" s="307"/>
      <c r="D106" s="5" t="s">
        <v>291</v>
      </c>
      <c r="E106" s="5"/>
      <c r="F106" s="3"/>
      <c r="G106" s="121" t="s">
        <v>292</v>
      </c>
      <c r="H106" s="122" t="s">
        <v>293</v>
      </c>
      <c r="I106" s="62" t="s">
        <v>294</v>
      </c>
      <c r="J106" s="58" t="s">
        <v>295</v>
      </c>
      <c r="K106" s="287" t="s">
        <v>296</v>
      </c>
      <c r="L106" s="21" t="s">
        <v>19</v>
      </c>
      <c r="M106" s="88" t="s">
        <v>20</v>
      </c>
      <c r="N106" s="185" cm="1">
        <f t="array" ref="N106">_xlfn.IFS(Q106=Q105,"No",Q106&lt;&gt;Q105,Q106)</f>
        <v>93</v>
      </c>
      <c r="P106" s="9">
        <f t="shared" si="13"/>
        <v>1</v>
      </c>
      <c r="Q106" s="9">
        <f>SUM($P$3:P106)</f>
        <v>93</v>
      </c>
    </row>
    <row r="107" spans="1:17" ht="35.25" customHeight="1" thickBot="1">
      <c r="A107" s="19" t="s">
        <v>284</v>
      </c>
      <c r="B107" s="1">
        <v>4</v>
      </c>
      <c r="C107" s="307"/>
      <c r="D107" s="5" t="s">
        <v>297</v>
      </c>
      <c r="E107" s="5"/>
      <c r="F107" s="4"/>
      <c r="G107" s="121" t="s">
        <v>298</v>
      </c>
      <c r="H107" s="122" t="s">
        <v>299</v>
      </c>
      <c r="I107" s="62" t="s">
        <v>300</v>
      </c>
      <c r="J107" s="58" t="s">
        <v>301</v>
      </c>
      <c r="K107" s="287" t="s">
        <v>302</v>
      </c>
      <c r="L107" s="21" t="s">
        <v>19</v>
      </c>
      <c r="M107" s="88" t="s">
        <v>20</v>
      </c>
      <c r="N107" s="185" cm="1">
        <f t="array" ref="N107">_xlfn.IFS(Q107=Q106,"No",Q107&lt;&gt;Q106,Q107)</f>
        <v>94</v>
      </c>
      <c r="P107" s="9">
        <f t="shared" si="13"/>
        <v>1</v>
      </c>
      <c r="Q107" s="9">
        <f>SUM($P$3:P107)</f>
        <v>94</v>
      </c>
    </row>
    <row r="108" spans="1:17" ht="35.25" customHeight="1" thickBot="1">
      <c r="A108" s="20" t="s">
        <v>284</v>
      </c>
      <c r="B108" s="10">
        <v>6</v>
      </c>
      <c r="C108" s="10"/>
      <c r="D108" s="11" t="s">
        <v>303</v>
      </c>
      <c r="E108" s="11"/>
      <c r="F108" s="56"/>
      <c r="G108" s="40">
        <v>3</v>
      </c>
      <c r="H108" s="33">
        <v>6</v>
      </c>
      <c r="I108" s="29">
        <v>5</v>
      </c>
      <c r="J108" s="26">
        <v>7</v>
      </c>
      <c r="K108" s="274">
        <v>6</v>
      </c>
      <c r="L108" s="21" t="s">
        <v>19</v>
      </c>
      <c r="M108" s="88" t="s">
        <v>20</v>
      </c>
      <c r="N108" s="185" cm="1">
        <f t="array" ref="N108">_xlfn.IFS(Q108=Q107,"No",Q108&lt;&gt;Q107,Q108)</f>
        <v>95</v>
      </c>
      <c r="P108" s="9">
        <f t="shared" si="13"/>
        <v>1</v>
      </c>
      <c r="Q108" s="9">
        <f>SUM($P$3:P108)</f>
        <v>95</v>
      </c>
    </row>
    <row r="109" spans="1:17" ht="41.25" customHeight="1" thickBot="1">
      <c r="A109" s="134" t="s">
        <v>4</v>
      </c>
      <c r="B109" s="135" t="s">
        <v>5</v>
      </c>
      <c r="C109" s="135" t="s">
        <v>6</v>
      </c>
      <c r="D109" s="135" t="s">
        <v>304</v>
      </c>
      <c r="E109" s="135" t="s">
        <v>8</v>
      </c>
      <c r="F109" s="148" t="s">
        <v>9</v>
      </c>
      <c r="G109" s="136" t="s">
        <v>48</v>
      </c>
      <c r="H109" s="137" t="s">
        <v>49</v>
      </c>
      <c r="I109" s="138" t="s">
        <v>50</v>
      </c>
      <c r="J109" s="139" t="s">
        <v>51</v>
      </c>
      <c r="K109" s="275" t="s">
        <v>52</v>
      </c>
      <c r="L109" s="302" t="s">
        <v>15</v>
      </c>
      <c r="M109" s="304"/>
      <c r="N109" s="185" t="str" cm="1">
        <f t="array" ref="N109">_xlfn.IFS(Q109=Q108,"No",Q109&lt;&gt;Q108,Q109)</f>
        <v>No</v>
      </c>
      <c r="P109" s="9">
        <f t="shared" si="13"/>
        <v>0</v>
      </c>
      <c r="Q109" s="9">
        <f>SUM($P$3:P109)</f>
        <v>95</v>
      </c>
    </row>
    <row r="110" spans="1:17" ht="48" thickBot="1">
      <c r="A110" s="126" t="s">
        <v>305</v>
      </c>
      <c r="B110" s="127" t="s">
        <v>17</v>
      </c>
      <c r="C110" s="128"/>
      <c r="D110" s="129" t="s">
        <v>306</v>
      </c>
      <c r="E110" s="129"/>
      <c r="F110" s="127"/>
      <c r="G110" s="130">
        <v>1</v>
      </c>
      <c r="H110" s="131">
        <v>8</v>
      </c>
      <c r="I110" s="132">
        <v>2</v>
      </c>
      <c r="J110" s="133">
        <v>3</v>
      </c>
      <c r="K110" s="277">
        <v>9</v>
      </c>
      <c r="L110" s="109" t="s">
        <v>19</v>
      </c>
      <c r="M110" s="116" t="s">
        <v>20</v>
      </c>
      <c r="N110" s="185" cm="1">
        <f t="array" ref="N110">_xlfn.IFS(Q110=Q109,"No",Q110&lt;&gt;Q109,Q110)</f>
        <v>96</v>
      </c>
      <c r="P110" s="9">
        <f t="shared" si="13"/>
        <v>1</v>
      </c>
      <c r="Q110" s="9">
        <f>SUM($P$3:P110)</f>
        <v>96</v>
      </c>
    </row>
    <row r="111" spans="1:17" ht="48" thickBot="1">
      <c r="A111" s="19" t="s">
        <v>305</v>
      </c>
      <c r="B111" s="14" t="s">
        <v>206</v>
      </c>
      <c r="C111" s="301"/>
      <c r="D111" s="22" t="s">
        <v>307</v>
      </c>
      <c r="E111" s="22"/>
      <c r="F111" s="14"/>
      <c r="G111" s="41" t="s">
        <v>308</v>
      </c>
      <c r="H111" s="34" t="s">
        <v>309</v>
      </c>
      <c r="I111" s="62" t="s">
        <v>310</v>
      </c>
      <c r="J111" s="58" t="s">
        <v>311</v>
      </c>
      <c r="K111" s="287" t="s">
        <v>312</v>
      </c>
      <c r="L111" s="21" t="s">
        <v>19</v>
      </c>
      <c r="M111" s="88" t="s">
        <v>20</v>
      </c>
      <c r="N111" s="185" cm="1">
        <f t="array" ref="N111">_xlfn.IFS(Q111=Q110,"No",Q111&lt;&gt;Q110,Q111)</f>
        <v>97</v>
      </c>
      <c r="P111" s="9">
        <f t="shared" si="13"/>
        <v>1</v>
      </c>
      <c r="Q111" s="9">
        <f>SUM($P$3:P111)</f>
        <v>97</v>
      </c>
    </row>
    <row r="112" spans="1:17" ht="48" thickBot="1">
      <c r="A112" s="19" t="s">
        <v>305</v>
      </c>
      <c r="B112" s="14" t="s">
        <v>200</v>
      </c>
      <c r="C112" s="301"/>
      <c r="D112" s="22" t="s">
        <v>313</v>
      </c>
      <c r="E112" s="22"/>
      <c r="F112" s="15"/>
      <c r="G112" s="41" t="s">
        <v>314</v>
      </c>
      <c r="H112" s="34" t="s">
        <v>315</v>
      </c>
      <c r="I112" s="62" t="s">
        <v>316</v>
      </c>
      <c r="J112" s="27" t="s">
        <v>317</v>
      </c>
      <c r="K112" s="272" t="s">
        <v>318</v>
      </c>
      <c r="L112" s="21" t="s">
        <v>19</v>
      </c>
      <c r="M112" s="88" t="s">
        <v>20</v>
      </c>
      <c r="N112" s="185" cm="1">
        <f t="array" ref="N112">_xlfn.IFS(Q112=Q111,"No",Q112&lt;&gt;Q111,Q112)</f>
        <v>98</v>
      </c>
      <c r="P112" s="9">
        <f t="shared" si="13"/>
        <v>1</v>
      </c>
      <c r="Q112" s="9">
        <f>SUM($P$3:P112)</f>
        <v>98</v>
      </c>
    </row>
    <row r="113" spans="1:17" ht="48" thickBot="1">
      <c r="A113" s="19" t="s">
        <v>305</v>
      </c>
      <c r="B113" s="15" t="s">
        <v>19</v>
      </c>
      <c r="C113" s="301"/>
      <c r="D113" s="6" t="s">
        <v>313</v>
      </c>
      <c r="E113" s="6"/>
      <c r="F113" s="15"/>
      <c r="G113" s="41" t="s">
        <v>319</v>
      </c>
      <c r="H113" s="34" t="s">
        <v>320</v>
      </c>
      <c r="I113" s="62" t="s">
        <v>321</v>
      </c>
      <c r="J113" s="27" t="s">
        <v>322</v>
      </c>
      <c r="K113" s="272" t="s">
        <v>320</v>
      </c>
      <c r="L113" s="21" t="s">
        <v>19</v>
      </c>
      <c r="M113" s="88" t="s">
        <v>20</v>
      </c>
      <c r="N113" s="185" cm="1">
        <f t="array" ref="N113">_xlfn.IFS(Q113=Q112,"No",Q113&lt;&gt;Q112,Q113)</f>
        <v>99</v>
      </c>
      <c r="P113" s="9">
        <f t="shared" si="13"/>
        <v>1</v>
      </c>
      <c r="Q113" s="9">
        <f>SUM($P$3:P113)</f>
        <v>99</v>
      </c>
    </row>
    <row r="114" spans="1:17" ht="48" thickBot="1">
      <c r="A114" s="19" t="s">
        <v>305</v>
      </c>
      <c r="B114" s="15" t="s">
        <v>207</v>
      </c>
      <c r="C114" s="14"/>
      <c r="D114" s="6" t="s">
        <v>323</v>
      </c>
      <c r="E114" s="6"/>
      <c r="F114" s="15"/>
      <c r="G114" s="39" t="s">
        <v>324</v>
      </c>
      <c r="H114" s="24" t="s">
        <v>224</v>
      </c>
      <c r="I114" s="28" t="s">
        <v>198</v>
      </c>
      <c r="J114" s="25" t="s">
        <v>325</v>
      </c>
      <c r="K114" s="271" t="s">
        <v>245</v>
      </c>
      <c r="L114" s="21" t="s">
        <v>19</v>
      </c>
      <c r="M114" s="225" t="s">
        <v>20</v>
      </c>
      <c r="N114" s="185" cm="1">
        <f t="array" ref="N114">_xlfn.IFS(Q114=Q113,"No",Q114&lt;&gt;Q113,Q114)</f>
        <v>100</v>
      </c>
      <c r="P114" s="9">
        <f t="shared" si="13"/>
        <v>1</v>
      </c>
      <c r="Q114" s="9">
        <f>SUM($P$3:P114)</f>
        <v>100</v>
      </c>
    </row>
    <row r="115" spans="1:17" ht="21" customHeight="1">
      <c r="D115" s="226"/>
      <c r="E115" s="227"/>
    </row>
    <row r="119" spans="1:17">
      <c r="G119" s="9" t="s">
        <v>326</v>
      </c>
    </row>
  </sheetData>
  <mergeCells count="23">
    <mergeCell ref="A1:K1"/>
    <mergeCell ref="L1:N1"/>
    <mergeCell ref="L15:M15"/>
    <mergeCell ref="L3:M3"/>
    <mergeCell ref="L23:M23"/>
    <mergeCell ref="L32:M32"/>
    <mergeCell ref="C5:C7"/>
    <mergeCell ref="C18:C19"/>
    <mergeCell ref="L8:M8"/>
    <mergeCell ref="L109:M109"/>
    <mergeCell ref="C111:C113"/>
    <mergeCell ref="L46:M46"/>
    <mergeCell ref="L49:M49"/>
    <mergeCell ref="L60:M60"/>
    <mergeCell ref="L103:M103"/>
    <mergeCell ref="C94:C96"/>
    <mergeCell ref="C62:C63"/>
    <mergeCell ref="C64:C74"/>
    <mergeCell ref="C85:C89"/>
    <mergeCell ref="C90:C93"/>
    <mergeCell ref="C100:C102"/>
    <mergeCell ref="C106:C107"/>
    <mergeCell ref="C79:C84"/>
  </mergeCells>
  <phoneticPr fontId="12" type="noConversion"/>
  <pageMargins left="0.23622047244094491" right="0.15748031496062992" top="0.31496062992125984" bottom="0.31496062992125984" header="0.31496062992125984" footer="0.31496062992125984"/>
  <pageSetup paperSize="9" scale="68" fitToHeight="0" orientation="landscape" r:id="rId1"/>
  <rowBreaks count="10" manualBreakCount="10">
    <brk id="7" max="10" man="1"/>
    <brk id="14" max="10" man="1"/>
    <brk id="22" max="10" man="1"/>
    <brk id="31" max="10" man="1"/>
    <brk id="45" max="10" man="1"/>
    <brk id="48" max="10" man="1"/>
    <brk id="59" max="10" man="1"/>
    <brk id="102" max="10" man="1"/>
    <brk id="108" max="10" man="1"/>
    <brk id="114" max="2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430E-B7F1-4BB6-ABC7-A16E2F554744}">
  <dimension ref="A1:M88"/>
  <sheetViews>
    <sheetView view="pageBreakPreview" topLeftCell="B6" zoomScale="115" zoomScaleNormal="55" zoomScaleSheetLayoutView="115" workbookViewId="0">
      <selection activeCell="G24" sqref="G24"/>
    </sheetView>
  </sheetViews>
  <sheetFormatPr baseColWidth="10" defaultColWidth="11.42578125" defaultRowHeight="15"/>
  <cols>
    <col min="1" max="1" width="4.7109375" customWidth="1"/>
    <col min="2" max="2" width="24.140625" customWidth="1"/>
    <col min="3" max="3" width="6" customWidth="1"/>
    <col min="4" max="4" width="7.7109375" bestFit="1" customWidth="1"/>
    <col min="5" max="5" width="56.140625" style="7" customWidth="1"/>
    <col min="6" max="6" width="9.140625" customWidth="1"/>
    <col min="7" max="7" width="22.7109375" customWidth="1"/>
    <col min="8" max="9" width="10.140625" customWidth="1"/>
    <col min="10" max="10" width="5" customWidth="1"/>
    <col min="11" max="11" width="21.42578125" customWidth="1"/>
    <col min="12" max="13" width="0" hidden="1" customWidth="1"/>
  </cols>
  <sheetData>
    <row r="1" spans="1:13" ht="45" customHeight="1" thickBot="1">
      <c r="B1" s="319" t="s">
        <v>327</v>
      </c>
      <c r="C1" s="320"/>
      <c r="D1" s="320"/>
      <c r="E1" s="320"/>
      <c r="F1" s="320"/>
      <c r="G1" s="320"/>
      <c r="H1" s="322" t="s">
        <v>1</v>
      </c>
      <c r="I1" s="323"/>
      <c r="J1" s="324"/>
      <c r="L1" s="9" t="s">
        <v>2</v>
      </c>
      <c r="M1" s="9" t="s">
        <v>3</v>
      </c>
    </row>
    <row r="2" spans="1:13" ht="29.25" thickBot="1">
      <c r="B2" s="17"/>
      <c r="C2" s="18"/>
      <c r="D2" s="18"/>
      <c r="E2" s="18"/>
      <c r="F2" s="16"/>
      <c r="G2" s="18"/>
      <c r="H2" s="238"/>
      <c r="I2" s="238"/>
      <c r="M2" s="9"/>
    </row>
    <row r="3" spans="1:13" ht="63.75" thickBot="1">
      <c r="A3" s="9"/>
      <c r="B3" s="134" t="s">
        <v>4</v>
      </c>
      <c r="C3" s="137" t="s">
        <v>5</v>
      </c>
      <c r="D3" s="137" t="s">
        <v>6</v>
      </c>
      <c r="E3" s="142" t="s">
        <v>7</v>
      </c>
      <c r="F3" s="137" t="s">
        <v>9</v>
      </c>
      <c r="G3" s="162" t="s">
        <v>328</v>
      </c>
      <c r="H3" s="318" t="s">
        <v>15</v>
      </c>
      <c r="I3" s="304"/>
      <c r="J3" s="188" t="str" cm="1">
        <f t="array" ref="J3">_xlfn.IFS(M3=M2,"No",M3&lt;&gt;M2,M3)</f>
        <v>No</v>
      </c>
      <c r="L3" s="9">
        <f t="shared" ref="L3:L42" si="0">POWER(COUNTIF(H3,"CONFORMITE")-1,2)</f>
        <v>0</v>
      </c>
      <c r="M3" s="9">
        <f>SUM(L$3:L3)</f>
        <v>0</v>
      </c>
    </row>
    <row r="4" spans="1:13" ht="34.5" customHeight="1" thickBot="1">
      <c r="B4" s="126" t="s">
        <v>78</v>
      </c>
      <c r="C4" s="141">
        <v>2</v>
      </c>
      <c r="D4" s="75" t="s">
        <v>17</v>
      </c>
      <c r="E4" s="143" t="s">
        <v>329</v>
      </c>
      <c r="F4" s="141"/>
      <c r="G4" s="164">
        <v>127</v>
      </c>
      <c r="H4" s="161" t="s">
        <v>19</v>
      </c>
      <c r="I4" s="116" t="s">
        <v>20</v>
      </c>
      <c r="J4" s="189" cm="1">
        <f t="array" ref="J4">_xlfn.IFS(M4=M3,"No",M4&lt;&gt;M3,M4)</f>
        <v>1</v>
      </c>
      <c r="L4" s="9">
        <f t="shared" si="0"/>
        <v>1</v>
      </c>
      <c r="M4" s="9">
        <f>SUM(L$3:L4)</f>
        <v>1</v>
      </c>
    </row>
    <row r="5" spans="1:13" ht="34.5" customHeight="1" thickBot="1">
      <c r="A5" s="9"/>
      <c r="B5" s="19" t="s">
        <v>78</v>
      </c>
      <c r="C5" s="2">
        <v>3</v>
      </c>
      <c r="D5" s="1" t="s">
        <v>17</v>
      </c>
      <c r="E5" s="6" t="s">
        <v>330</v>
      </c>
      <c r="F5" s="2"/>
      <c r="G5" s="165" t="s">
        <v>331</v>
      </c>
      <c r="H5" s="114" t="s">
        <v>19</v>
      </c>
      <c r="I5" s="88" t="s">
        <v>20</v>
      </c>
      <c r="J5" s="190" cm="1">
        <f t="array" ref="J5">_xlfn.IFS(M5=M4,"No",M5&lt;&gt;M4,M5)</f>
        <v>2</v>
      </c>
      <c r="L5" s="9">
        <f t="shared" si="0"/>
        <v>1</v>
      </c>
      <c r="M5" s="9">
        <f>SUM(L$3:L5)</f>
        <v>2</v>
      </c>
    </row>
    <row r="6" spans="1:13" ht="34.5" customHeight="1" thickBot="1">
      <c r="B6" s="19" t="s">
        <v>78</v>
      </c>
      <c r="C6" s="2">
        <v>12</v>
      </c>
      <c r="D6" s="1" t="s">
        <v>17</v>
      </c>
      <c r="E6" s="6" t="s">
        <v>332</v>
      </c>
      <c r="F6" s="2"/>
      <c r="G6" s="165" t="s">
        <v>333</v>
      </c>
      <c r="H6" s="114" t="s">
        <v>19</v>
      </c>
      <c r="I6" s="88" t="s">
        <v>20</v>
      </c>
      <c r="J6" s="190" cm="1">
        <f t="array" ref="J6">_xlfn.IFS(M6=M5,"No",M6&lt;&gt;M5,M6)</f>
        <v>3</v>
      </c>
      <c r="L6" s="9">
        <f t="shared" si="0"/>
        <v>1</v>
      </c>
      <c r="M6" s="9">
        <f>SUM(L$3:L6)</f>
        <v>3</v>
      </c>
    </row>
    <row r="7" spans="1:13" ht="34.5" customHeight="1" thickBot="1">
      <c r="B7" s="19" t="s">
        <v>78</v>
      </c>
      <c r="C7" s="2">
        <v>13</v>
      </c>
      <c r="D7" s="1" t="s">
        <v>17</v>
      </c>
      <c r="E7" s="6" t="s">
        <v>334</v>
      </c>
      <c r="F7" s="2"/>
      <c r="G7" s="165" t="s">
        <v>335</v>
      </c>
      <c r="H7" s="114" t="s">
        <v>19</v>
      </c>
      <c r="I7" s="88" t="s">
        <v>20</v>
      </c>
      <c r="J7" s="190" cm="1">
        <f t="array" ref="J7">_xlfn.IFS(M7=M6,"No",M7&lt;&gt;M6,M7)</f>
        <v>4</v>
      </c>
      <c r="L7" s="9">
        <f t="shared" si="0"/>
        <v>1</v>
      </c>
      <c r="M7" s="9">
        <f>SUM(L$3:L7)</f>
        <v>4</v>
      </c>
    </row>
    <row r="8" spans="1:13" ht="34.5" customHeight="1" thickBot="1">
      <c r="B8" s="19" t="s">
        <v>78</v>
      </c>
      <c r="C8" s="2" t="s">
        <v>336</v>
      </c>
      <c r="D8" s="1" t="s">
        <v>17</v>
      </c>
      <c r="E8" s="6" t="s">
        <v>337</v>
      </c>
      <c r="F8" s="2"/>
      <c r="G8" s="165" t="s">
        <v>338</v>
      </c>
      <c r="H8" s="114" t="s">
        <v>19</v>
      </c>
      <c r="I8" s="88" t="s">
        <v>20</v>
      </c>
      <c r="J8" s="190" cm="1">
        <f t="array" ref="J8">_xlfn.IFS(M8=M7,"No",M8&lt;&gt;M7,M8)</f>
        <v>5</v>
      </c>
      <c r="L8" s="9">
        <f t="shared" si="0"/>
        <v>1</v>
      </c>
      <c r="M8" s="9">
        <f>SUM(L$3:L8)</f>
        <v>5</v>
      </c>
    </row>
    <row r="9" spans="1:13" ht="34.5" customHeight="1">
      <c r="B9" s="19" t="s">
        <v>78</v>
      </c>
      <c r="C9" s="2" t="s">
        <v>339</v>
      </c>
      <c r="D9" s="1" t="s">
        <v>17</v>
      </c>
      <c r="E9" s="6" t="s">
        <v>337</v>
      </c>
      <c r="F9" s="2"/>
      <c r="G9" s="165" t="s">
        <v>340</v>
      </c>
      <c r="H9" s="114" t="s">
        <v>19</v>
      </c>
      <c r="I9" s="88" t="s">
        <v>20</v>
      </c>
      <c r="J9" s="191" cm="1">
        <f t="array" ref="J9">_xlfn.IFS(M9=M8,"No",M9&lt;&gt;M8,M9)</f>
        <v>6</v>
      </c>
      <c r="L9" s="9">
        <f t="shared" si="0"/>
        <v>1</v>
      </c>
      <c r="M9" s="9">
        <f>SUM(L$3:L9)</f>
        <v>6</v>
      </c>
    </row>
    <row r="10" spans="1:13" ht="34.5" customHeight="1">
      <c r="A10" s="9"/>
      <c r="B10" s="19" t="s">
        <v>78</v>
      </c>
      <c r="C10" s="2">
        <v>2</v>
      </c>
      <c r="D10" s="1" t="s">
        <v>17</v>
      </c>
      <c r="E10" s="6" t="s">
        <v>341</v>
      </c>
      <c r="F10" s="2" t="s">
        <v>342</v>
      </c>
      <c r="G10" s="166">
        <v>34</v>
      </c>
      <c r="H10" s="114" t="s">
        <v>19</v>
      </c>
      <c r="I10" s="88" t="s">
        <v>20</v>
      </c>
      <c r="J10" s="190" cm="1">
        <f t="array" ref="J10">_xlfn.IFS(M10=M9,"No",M10&lt;&gt;M9,M10)</f>
        <v>7</v>
      </c>
      <c r="L10" s="9">
        <f t="shared" si="0"/>
        <v>1</v>
      </c>
      <c r="M10" s="9">
        <f>SUM(L$3:L10)</f>
        <v>7</v>
      </c>
    </row>
    <row r="11" spans="1:13" ht="34.5" customHeight="1">
      <c r="A11" s="9"/>
      <c r="B11" s="19" t="s">
        <v>78</v>
      </c>
      <c r="C11" s="2">
        <v>2</v>
      </c>
      <c r="D11" s="1" t="s">
        <v>17</v>
      </c>
      <c r="E11" s="6" t="s">
        <v>343</v>
      </c>
      <c r="F11" s="2" t="s">
        <v>344</v>
      </c>
      <c r="G11" s="166">
        <v>99946</v>
      </c>
      <c r="H11" s="114" t="s">
        <v>19</v>
      </c>
      <c r="I11" s="88" t="s">
        <v>20</v>
      </c>
      <c r="J11" s="190" cm="1">
        <f t="array" ref="J11">_xlfn.IFS(M11=M10,"No",M11&lt;&gt;M10,M11)</f>
        <v>8</v>
      </c>
      <c r="L11" s="9">
        <f t="shared" si="0"/>
        <v>1</v>
      </c>
      <c r="M11" s="9">
        <f>SUM(L$3:L11)</f>
        <v>8</v>
      </c>
    </row>
    <row r="12" spans="1:13" ht="34.5" customHeight="1" thickBot="1">
      <c r="A12" s="9"/>
      <c r="B12" s="19" t="s">
        <v>78</v>
      </c>
      <c r="C12" s="2">
        <v>2</v>
      </c>
      <c r="D12" s="1" t="s">
        <v>17</v>
      </c>
      <c r="E12" s="6" t="s">
        <v>343</v>
      </c>
      <c r="F12" s="2" t="s">
        <v>345</v>
      </c>
      <c r="G12" s="165" t="s">
        <v>346</v>
      </c>
      <c r="H12" s="114" t="s">
        <v>19</v>
      </c>
      <c r="I12" s="88" t="s">
        <v>20</v>
      </c>
      <c r="J12" s="190" cm="1">
        <f t="array" ref="J12">_xlfn.IFS(M12=M11,"No",M12&lt;&gt;M11,M12)</f>
        <v>9</v>
      </c>
      <c r="L12" s="9">
        <f t="shared" si="0"/>
        <v>1</v>
      </c>
      <c r="M12" s="9">
        <f>SUM(L$3:L12)</f>
        <v>9</v>
      </c>
    </row>
    <row r="13" spans="1:13" ht="34.5" customHeight="1" thickBot="1">
      <c r="A13" s="9"/>
      <c r="B13" s="19" t="s">
        <v>78</v>
      </c>
      <c r="C13" s="2">
        <v>2</v>
      </c>
      <c r="D13" s="1" t="s">
        <v>17</v>
      </c>
      <c r="E13" s="6" t="s">
        <v>343</v>
      </c>
      <c r="F13" s="2" t="s">
        <v>125</v>
      </c>
      <c r="G13" s="166">
        <v>8.5</v>
      </c>
      <c r="H13" s="114" t="s">
        <v>19</v>
      </c>
      <c r="I13" s="88" t="s">
        <v>20</v>
      </c>
      <c r="J13" s="190" cm="1">
        <f t="array" ref="J13">_xlfn.IFS(M13=M12,"No",M13&lt;&gt;M12,M13)</f>
        <v>10</v>
      </c>
      <c r="L13" s="9">
        <f t="shared" si="0"/>
        <v>1</v>
      </c>
      <c r="M13" s="9">
        <f>SUM(L$3:L13)</f>
        <v>10</v>
      </c>
    </row>
    <row r="14" spans="1:13" ht="34.5" customHeight="1" thickBot="1">
      <c r="A14" s="9"/>
      <c r="B14" s="19" t="s">
        <v>78</v>
      </c>
      <c r="C14" s="2" t="s">
        <v>17</v>
      </c>
      <c r="D14" s="1" t="s">
        <v>17</v>
      </c>
      <c r="E14" s="6" t="s">
        <v>347</v>
      </c>
      <c r="F14" s="2"/>
      <c r="G14" s="166" t="s">
        <v>348</v>
      </c>
      <c r="H14" s="114" t="s">
        <v>19</v>
      </c>
      <c r="I14" s="88" t="s">
        <v>20</v>
      </c>
      <c r="J14" s="190" cm="1">
        <f t="array" ref="J14">_xlfn.IFS(M14=M13,"No",M14&lt;&gt;M13,M14)</f>
        <v>11</v>
      </c>
      <c r="L14" s="9">
        <f t="shared" ref="L14:L18" si="1">POWER(COUNTIF(H14,"CONFORMITE")-1,2)</f>
        <v>1</v>
      </c>
      <c r="M14" s="9">
        <f>SUM(L$3:L14)</f>
        <v>11</v>
      </c>
    </row>
    <row r="15" spans="1:13" ht="34.5" customHeight="1" thickBot="1">
      <c r="A15" s="9"/>
      <c r="B15" s="19" t="s">
        <v>78</v>
      </c>
      <c r="C15" s="2" t="s">
        <v>17</v>
      </c>
      <c r="D15" s="1" t="s">
        <v>17</v>
      </c>
      <c r="E15" s="6" t="s">
        <v>349</v>
      </c>
      <c r="F15" s="2"/>
      <c r="G15" s="166" t="s">
        <v>84</v>
      </c>
      <c r="H15" s="114" t="s">
        <v>19</v>
      </c>
      <c r="I15" s="88" t="s">
        <v>20</v>
      </c>
      <c r="J15" s="190" cm="1">
        <f t="array" ref="J15">_xlfn.IFS(M15=M14,"No",M15&lt;&gt;M14,M15)</f>
        <v>12</v>
      </c>
      <c r="L15" s="9">
        <f t="shared" si="1"/>
        <v>1</v>
      </c>
      <c r="M15" s="9">
        <f>SUM(L$3:L15)</f>
        <v>12</v>
      </c>
    </row>
    <row r="16" spans="1:13" ht="34.5" customHeight="1" thickBot="1">
      <c r="A16" s="9"/>
      <c r="B16" s="19" t="s">
        <v>78</v>
      </c>
      <c r="C16" s="2" t="s">
        <v>17</v>
      </c>
      <c r="D16" s="1" t="s">
        <v>17</v>
      </c>
      <c r="E16" s="6" t="s">
        <v>350</v>
      </c>
      <c r="F16" s="2"/>
      <c r="G16" s="166" t="s">
        <v>351</v>
      </c>
      <c r="H16" s="114" t="s">
        <v>19</v>
      </c>
      <c r="I16" s="88" t="s">
        <v>20</v>
      </c>
      <c r="J16" s="190" cm="1">
        <f t="array" ref="J16">_xlfn.IFS(M16=M15,"No",M16&lt;&gt;M15,M16)</f>
        <v>13</v>
      </c>
      <c r="L16" s="9">
        <f t="shared" si="1"/>
        <v>1</v>
      </c>
      <c r="M16" s="9">
        <f>SUM(L$3:L16)</f>
        <v>13</v>
      </c>
    </row>
    <row r="17" spans="1:13" ht="34.5" customHeight="1" thickBot="1">
      <c r="A17" s="9"/>
      <c r="B17" s="19" t="s">
        <v>78</v>
      </c>
      <c r="C17" s="2" t="s">
        <v>17</v>
      </c>
      <c r="D17" s="1" t="s">
        <v>17</v>
      </c>
      <c r="E17" s="6" t="s">
        <v>352</v>
      </c>
      <c r="F17" s="2"/>
      <c r="G17" s="166" t="s">
        <v>348</v>
      </c>
      <c r="H17" s="114" t="s">
        <v>19</v>
      </c>
      <c r="I17" s="88" t="s">
        <v>20</v>
      </c>
      <c r="J17" s="190" cm="1">
        <f t="array" ref="J17">_xlfn.IFS(M17=M16,"No",M17&lt;&gt;M16,M17)</f>
        <v>14</v>
      </c>
      <c r="L17" s="9">
        <f t="shared" si="1"/>
        <v>1</v>
      </c>
      <c r="M17" s="9">
        <f>SUM(L$3:L17)</f>
        <v>14</v>
      </c>
    </row>
    <row r="18" spans="1:13" ht="34.5" customHeight="1" thickBot="1">
      <c r="A18" s="9"/>
      <c r="B18" s="19" t="s">
        <v>78</v>
      </c>
      <c r="C18" s="1">
        <v>6</v>
      </c>
      <c r="D18" s="1" t="s">
        <v>17</v>
      </c>
      <c r="E18" s="6" t="s">
        <v>353</v>
      </c>
      <c r="F18" s="2"/>
      <c r="G18" s="166">
        <v>1323</v>
      </c>
      <c r="H18" s="114" t="s">
        <v>19</v>
      </c>
      <c r="I18" s="88" t="s">
        <v>20</v>
      </c>
      <c r="J18" s="190" cm="1">
        <f t="array" ref="J18">_xlfn.IFS(M18=M17,"No",M18&lt;&gt;M17,M18)</f>
        <v>15</v>
      </c>
      <c r="L18" s="9">
        <f t="shared" si="1"/>
        <v>1</v>
      </c>
      <c r="M18" s="9">
        <f>SUM(L$3:L18)</f>
        <v>15</v>
      </c>
    </row>
    <row r="19" spans="1:13" ht="34.5" customHeight="1" thickBot="1">
      <c r="A19" s="9"/>
      <c r="B19" s="19" t="s">
        <v>78</v>
      </c>
      <c r="C19" s="1">
        <v>7</v>
      </c>
      <c r="D19" s="1" t="s">
        <v>17</v>
      </c>
      <c r="E19" s="6" t="s">
        <v>354</v>
      </c>
      <c r="F19" s="2"/>
      <c r="G19" s="166">
        <v>2291</v>
      </c>
      <c r="H19" s="114" t="s">
        <v>19</v>
      </c>
      <c r="I19" s="88" t="s">
        <v>20</v>
      </c>
      <c r="J19" s="191" cm="1">
        <f t="array" ref="J19">_xlfn.IFS(M19=M18,"No",M19&lt;&gt;M18,M19)</f>
        <v>16</v>
      </c>
      <c r="L19" s="9">
        <f t="shared" si="0"/>
        <v>1</v>
      </c>
      <c r="M19" s="9">
        <f>SUM(L$3:L19)</f>
        <v>16</v>
      </c>
    </row>
    <row r="20" spans="1:13" ht="34.5" customHeight="1" thickBot="1">
      <c r="A20" s="9"/>
      <c r="B20" s="67" t="s">
        <v>78</v>
      </c>
      <c r="C20" s="68">
        <v>8</v>
      </c>
      <c r="D20" s="68" t="s">
        <v>17</v>
      </c>
      <c r="E20" s="69" t="s">
        <v>355</v>
      </c>
      <c r="F20" s="70"/>
      <c r="G20" s="249" t="s">
        <v>356</v>
      </c>
      <c r="H20" s="172" t="s">
        <v>19</v>
      </c>
      <c r="I20" s="186" t="s">
        <v>20</v>
      </c>
      <c r="J20" s="190" cm="1">
        <f t="array" ref="J20">_xlfn.IFS(M20=M19,"No",M20&lt;&gt;M19,M20)</f>
        <v>17</v>
      </c>
      <c r="L20" s="9">
        <f t="shared" si="0"/>
        <v>1</v>
      </c>
      <c r="M20" s="9">
        <f>SUM(L$3:L20)</f>
        <v>17</v>
      </c>
    </row>
    <row r="21" spans="1:13" ht="34.5" customHeight="1" thickBot="1">
      <c r="A21" s="9"/>
      <c r="B21" s="71" t="s">
        <v>78</v>
      </c>
      <c r="C21" s="72">
        <v>9</v>
      </c>
      <c r="D21" s="72" t="s">
        <v>17</v>
      </c>
      <c r="E21" s="73" t="s">
        <v>357</v>
      </c>
      <c r="F21" s="74"/>
      <c r="G21" s="167" t="s">
        <v>84</v>
      </c>
      <c r="H21" s="173" t="s">
        <v>19</v>
      </c>
      <c r="I21" s="187" t="s">
        <v>20</v>
      </c>
      <c r="J21" s="190" cm="1">
        <f t="array" ref="J21">_xlfn.IFS(M21=M20,"No",M21&lt;&gt;M20,M21)</f>
        <v>18</v>
      </c>
      <c r="L21" s="9">
        <f t="shared" si="0"/>
        <v>1</v>
      </c>
      <c r="M21" s="9">
        <f>SUM(L$3:L21)</f>
        <v>18</v>
      </c>
    </row>
    <row r="22" spans="1:13" ht="34.5" customHeight="1" thickBot="1">
      <c r="A22" s="9"/>
      <c r="B22" s="110" t="s">
        <v>78</v>
      </c>
      <c r="C22" s="111">
        <v>14</v>
      </c>
      <c r="D22" s="111" t="s">
        <v>17</v>
      </c>
      <c r="E22" s="112" t="s">
        <v>358</v>
      </c>
      <c r="F22" s="113"/>
      <c r="G22" s="168" t="s">
        <v>359</v>
      </c>
      <c r="H22" s="173" t="s">
        <v>19</v>
      </c>
      <c r="I22" s="187" t="s">
        <v>20</v>
      </c>
      <c r="J22" s="190" cm="1">
        <f t="array" ref="J22">_xlfn.IFS(M22=M21,"No",M22&lt;&gt;M21,M22)</f>
        <v>19</v>
      </c>
      <c r="L22" s="9">
        <f t="shared" si="0"/>
        <v>1</v>
      </c>
      <c r="M22" s="9">
        <f>SUM(L$3:L22)</f>
        <v>19</v>
      </c>
    </row>
    <row r="23" spans="1:13" ht="42.75" thickBot="1">
      <c r="B23" s="134" t="s">
        <v>4</v>
      </c>
      <c r="C23" s="137" t="s">
        <v>5</v>
      </c>
      <c r="D23" s="137" t="s">
        <v>6</v>
      </c>
      <c r="E23" s="142" t="s">
        <v>7</v>
      </c>
      <c r="F23" s="137" t="s">
        <v>9</v>
      </c>
      <c r="G23" s="162" t="s">
        <v>360</v>
      </c>
      <c r="H23" s="318" t="s">
        <v>15</v>
      </c>
      <c r="I23" s="304"/>
      <c r="J23" s="190" t="str" cm="1">
        <f t="array" ref="J23">_xlfn.IFS(M23=M22,"No",M23&lt;&gt;M22,M23)</f>
        <v>No</v>
      </c>
      <c r="L23" s="9">
        <f t="shared" ref="L23" si="2">POWER(COUNTIF(H23,"CONFORMITE")-1,2)</f>
        <v>0</v>
      </c>
      <c r="M23" s="9">
        <f>SUM(L$3:L23)</f>
        <v>19</v>
      </c>
    </row>
    <row r="24" spans="1:13" ht="34.5" customHeight="1" thickBot="1">
      <c r="B24" s="84" t="s">
        <v>284</v>
      </c>
      <c r="C24" s="85">
        <v>5</v>
      </c>
      <c r="D24" s="85" t="s">
        <v>17</v>
      </c>
      <c r="E24" s="86" t="s">
        <v>361</v>
      </c>
      <c r="F24" s="87"/>
      <c r="G24" s="170">
        <v>120</v>
      </c>
      <c r="H24" s="175" t="s">
        <v>19</v>
      </c>
      <c r="I24" s="91" t="s">
        <v>20</v>
      </c>
      <c r="J24" s="189" cm="1">
        <f t="array" ref="J24">_xlfn.IFS(M24=M23,"No",M24&lt;&gt;M23,M24)</f>
        <v>20</v>
      </c>
      <c r="L24" s="9">
        <f t="shared" si="0"/>
        <v>1</v>
      </c>
      <c r="M24" s="9">
        <f>SUM(L$3:L24)</f>
        <v>20</v>
      </c>
    </row>
    <row r="25" spans="1:13" ht="42.75" thickBot="1">
      <c r="A25" s="9"/>
      <c r="B25" s="134" t="s">
        <v>4</v>
      </c>
      <c r="C25" s="137" t="s">
        <v>5</v>
      </c>
      <c r="D25" s="137" t="s">
        <v>187</v>
      </c>
      <c r="E25" s="142" t="s">
        <v>188</v>
      </c>
      <c r="F25" s="137" t="s">
        <v>9</v>
      </c>
      <c r="G25" s="162" t="s">
        <v>360</v>
      </c>
      <c r="H25" s="318" t="s">
        <v>15</v>
      </c>
      <c r="I25" s="304"/>
      <c r="J25" s="189" t="str" cm="1">
        <f t="array" ref="J25">_xlfn.IFS(M25=M24,"No",M25&lt;&gt;M24,M25)</f>
        <v>No</v>
      </c>
      <c r="L25" s="9">
        <f t="shared" ref="L25:L26" si="3">POWER(COUNTIF(H25,"CONFORMITE")-1,2)</f>
        <v>0</v>
      </c>
      <c r="M25" s="9">
        <f>SUM(L$3:L25)</f>
        <v>20</v>
      </c>
    </row>
    <row r="26" spans="1:13" ht="34.5" customHeight="1">
      <c r="B26" s="126" t="s">
        <v>189</v>
      </c>
      <c r="C26" s="75">
        <v>3</v>
      </c>
      <c r="D26" s="75"/>
      <c r="E26" s="143" t="s">
        <v>199</v>
      </c>
      <c r="F26" s="141" t="s">
        <v>206</v>
      </c>
      <c r="G26" s="164" t="s">
        <v>202</v>
      </c>
      <c r="H26" s="161" t="s">
        <v>19</v>
      </c>
      <c r="I26" s="116" t="s">
        <v>20</v>
      </c>
      <c r="J26" s="189" cm="1">
        <f t="array" ref="J26">_xlfn.IFS(M26=M25,"No",M26&lt;&gt;M25,M26)</f>
        <v>21</v>
      </c>
      <c r="L26" s="9">
        <f t="shared" si="3"/>
        <v>1</v>
      </c>
      <c r="M26" s="9">
        <f>SUM(L$3:L26)</f>
        <v>21</v>
      </c>
    </row>
    <row r="27" spans="1:13" ht="34.5" customHeight="1">
      <c r="B27" s="19" t="s">
        <v>189</v>
      </c>
      <c r="C27" s="1">
        <v>14</v>
      </c>
      <c r="D27" s="309"/>
      <c r="E27" s="6" t="s">
        <v>205</v>
      </c>
      <c r="F27" s="2" t="s">
        <v>206</v>
      </c>
      <c r="G27" s="166" t="s">
        <v>202</v>
      </c>
      <c r="H27" s="114" t="s">
        <v>19</v>
      </c>
      <c r="I27" s="88" t="s">
        <v>20</v>
      </c>
      <c r="J27" s="189" cm="1">
        <f t="array" ref="J27">_xlfn.IFS(M27=M26,"No",M27&lt;&gt;M26,M27)</f>
        <v>22</v>
      </c>
      <c r="L27" s="9">
        <f t="shared" ref="L27" si="4">POWER(COUNTIF(H27,"CONFORMITE")-1,2)</f>
        <v>1</v>
      </c>
      <c r="M27" s="9">
        <f>SUM(L$3:L27)</f>
        <v>22</v>
      </c>
    </row>
    <row r="28" spans="1:13" ht="34.5" customHeight="1" thickBot="1">
      <c r="B28" s="19" t="s">
        <v>189</v>
      </c>
      <c r="C28" s="1">
        <v>14</v>
      </c>
      <c r="D28" s="310"/>
      <c r="E28" s="6" t="s">
        <v>205</v>
      </c>
      <c r="F28" s="2" t="s">
        <v>200</v>
      </c>
      <c r="G28" s="166" t="s">
        <v>202</v>
      </c>
      <c r="H28" s="114" t="s">
        <v>19</v>
      </c>
      <c r="I28" s="88" t="s">
        <v>20</v>
      </c>
      <c r="J28" s="193" cm="1">
        <f t="array" ref="J28">_xlfn.IFS(M28=M27,"No",M28&lt;&gt;M27,M28)</f>
        <v>23</v>
      </c>
      <c r="L28" s="9">
        <f t="shared" si="0"/>
        <v>1</v>
      </c>
      <c r="M28" s="9">
        <f>SUM(L$3:L28)</f>
        <v>23</v>
      </c>
    </row>
    <row r="29" spans="1:13" ht="34.5" customHeight="1" thickBot="1">
      <c r="B29" s="19" t="s">
        <v>189</v>
      </c>
      <c r="C29" s="1">
        <v>14</v>
      </c>
      <c r="D29" s="310"/>
      <c r="E29" s="6" t="s">
        <v>205</v>
      </c>
      <c r="F29" s="2" t="s">
        <v>19</v>
      </c>
      <c r="G29" s="166" t="s">
        <v>202</v>
      </c>
      <c r="H29" s="114" t="s">
        <v>19</v>
      </c>
      <c r="I29" s="88" t="s">
        <v>20</v>
      </c>
      <c r="J29" s="193" cm="1">
        <f t="array" ref="J29">_xlfn.IFS(M29=M28,"No",M29&lt;&gt;M28,M29)</f>
        <v>24</v>
      </c>
      <c r="L29" s="9">
        <f t="shared" si="0"/>
        <v>1</v>
      </c>
      <c r="M29" s="9">
        <f>SUM(L$3:L29)</f>
        <v>24</v>
      </c>
    </row>
    <row r="30" spans="1:13" ht="34.5" customHeight="1" thickBot="1">
      <c r="B30" s="19" t="s">
        <v>189</v>
      </c>
      <c r="C30" s="1">
        <v>14</v>
      </c>
      <c r="D30" s="310"/>
      <c r="E30" s="6" t="s">
        <v>205</v>
      </c>
      <c r="F30" s="2" t="s">
        <v>207</v>
      </c>
      <c r="G30" s="166" t="s">
        <v>202</v>
      </c>
      <c r="H30" s="114" t="s">
        <v>19</v>
      </c>
      <c r="I30" s="88" t="s">
        <v>20</v>
      </c>
      <c r="J30" s="193" cm="1">
        <f t="array" ref="J30">_xlfn.IFS(M30=M29,"No",M30&lt;&gt;M29,M30)</f>
        <v>25</v>
      </c>
      <c r="L30" s="9">
        <f t="shared" si="0"/>
        <v>1</v>
      </c>
      <c r="M30" s="9">
        <f>SUM(L$3:L30)</f>
        <v>25</v>
      </c>
    </row>
    <row r="31" spans="1:13" ht="34.5" customHeight="1" thickBot="1">
      <c r="B31" s="80" t="s">
        <v>189</v>
      </c>
      <c r="C31" s="81">
        <v>15</v>
      </c>
      <c r="D31" s="321"/>
      <c r="E31" s="82" t="s">
        <v>199</v>
      </c>
      <c r="F31" s="83" t="s">
        <v>206</v>
      </c>
      <c r="G31" s="169" t="s">
        <v>202</v>
      </c>
      <c r="H31" s="174" t="s">
        <v>19</v>
      </c>
      <c r="I31" s="90" t="s">
        <v>20</v>
      </c>
      <c r="J31" s="193" cm="1">
        <f t="array" ref="J31">_xlfn.IFS(M31=M30,"No",M31&lt;&gt;M30,M31)</f>
        <v>26</v>
      </c>
      <c r="L31" s="9">
        <f t="shared" si="0"/>
        <v>1</v>
      </c>
      <c r="M31" s="9">
        <f>SUM(L$3:L31)</f>
        <v>26</v>
      </c>
    </row>
    <row r="32" spans="1:13" ht="34.5" customHeight="1" thickBot="1">
      <c r="B32" s="80" t="s">
        <v>189</v>
      </c>
      <c r="C32" s="81">
        <v>24</v>
      </c>
      <c r="D32" s="107"/>
      <c r="E32" s="82" t="s">
        <v>362</v>
      </c>
      <c r="F32" s="83" t="s">
        <v>206</v>
      </c>
      <c r="G32" s="169" t="s">
        <v>363</v>
      </c>
      <c r="H32" s="174" t="s">
        <v>19</v>
      </c>
      <c r="I32" s="90" t="s">
        <v>20</v>
      </c>
      <c r="J32" s="193" cm="1">
        <f t="array" ref="J32">_xlfn.IFS(M32=M31,"No",M32&lt;&gt;M31,M32)</f>
        <v>27</v>
      </c>
      <c r="L32" s="9">
        <f t="shared" si="0"/>
        <v>1</v>
      </c>
      <c r="M32" s="9">
        <f>SUM(L$3:L32)</f>
        <v>27</v>
      </c>
    </row>
    <row r="33" spans="2:13" ht="34.5" customHeight="1" thickBot="1">
      <c r="B33" s="84" t="s">
        <v>189</v>
      </c>
      <c r="C33" s="85">
        <v>24</v>
      </c>
      <c r="D33" s="108"/>
      <c r="E33" s="86" t="s">
        <v>362</v>
      </c>
      <c r="F33" s="87" t="s">
        <v>200</v>
      </c>
      <c r="G33" s="170" t="s">
        <v>364</v>
      </c>
      <c r="H33" s="175" t="s">
        <v>19</v>
      </c>
      <c r="I33" s="91" t="s">
        <v>20</v>
      </c>
      <c r="J33" s="193" cm="1">
        <f t="array" ref="J33">_xlfn.IFS(M33=M32,"No",M33&lt;&gt;M32,M33)</f>
        <v>28</v>
      </c>
      <c r="L33" s="9">
        <f t="shared" si="0"/>
        <v>1</v>
      </c>
      <c r="M33" s="9">
        <f>SUM(L$3:L33)</f>
        <v>28</v>
      </c>
    </row>
    <row r="34" spans="2:13" ht="34.5" customHeight="1">
      <c r="B34" s="84" t="s">
        <v>189</v>
      </c>
      <c r="C34" s="85">
        <v>25</v>
      </c>
      <c r="D34" s="108"/>
      <c r="E34" s="86" t="s">
        <v>365</v>
      </c>
      <c r="F34" s="87"/>
      <c r="G34" s="170" t="s">
        <v>348</v>
      </c>
      <c r="H34" s="175" t="s">
        <v>19</v>
      </c>
      <c r="I34" s="91" t="s">
        <v>20</v>
      </c>
      <c r="J34" s="192" cm="1">
        <f t="array" ref="J34">_xlfn.IFS(M34=M33,"No",M34&lt;&gt;M33,M34)</f>
        <v>29</v>
      </c>
      <c r="L34" s="9">
        <f t="shared" si="0"/>
        <v>1</v>
      </c>
      <c r="M34" s="9">
        <f>SUM(L$3:L34)</f>
        <v>29</v>
      </c>
    </row>
    <row r="35" spans="2:13" ht="34.5" customHeight="1" thickBot="1">
      <c r="B35" s="78" t="s">
        <v>189</v>
      </c>
      <c r="C35" s="79">
        <v>26</v>
      </c>
      <c r="D35" s="106"/>
      <c r="E35" s="97" t="s">
        <v>366</v>
      </c>
      <c r="F35" s="98"/>
      <c r="G35" s="171" t="s">
        <v>364</v>
      </c>
      <c r="H35" s="176" t="s">
        <v>19</v>
      </c>
      <c r="I35" s="92" t="s">
        <v>20</v>
      </c>
      <c r="J35" s="189" cm="1">
        <f t="array" ref="J35">_xlfn.IFS(M35=M34,"No",M35&lt;&gt;M34,M35)</f>
        <v>30</v>
      </c>
      <c r="L35" s="9">
        <f t="shared" si="0"/>
        <v>1</v>
      </c>
      <c r="M35" s="9">
        <f>SUM(L$3:L35)</f>
        <v>30</v>
      </c>
    </row>
    <row r="36" spans="2:13" ht="42.75" thickBot="1">
      <c r="B36" s="134" t="s">
        <v>4</v>
      </c>
      <c r="C36" s="137" t="s">
        <v>5</v>
      </c>
      <c r="D36" s="137" t="s">
        <v>187</v>
      </c>
      <c r="E36" s="142" t="s">
        <v>188</v>
      </c>
      <c r="F36" s="137" t="s">
        <v>9</v>
      </c>
      <c r="G36" s="162" t="s">
        <v>360</v>
      </c>
      <c r="H36" s="318" t="s">
        <v>15</v>
      </c>
      <c r="I36" s="304"/>
      <c r="J36" s="188" t="str" cm="1">
        <f t="array" ref="J36">_xlfn.IFS(M36=M35,"No",M36&lt;&gt;M35,M36)</f>
        <v>No</v>
      </c>
      <c r="L36" s="9">
        <f t="shared" si="0"/>
        <v>0</v>
      </c>
      <c r="M36" s="9">
        <f>SUM(L$3:L36)</f>
        <v>30</v>
      </c>
    </row>
    <row r="37" spans="2:13" ht="34.5" customHeight="1" thickBot="1">
      <c r="B37" s="216" t="s">
        <v>367</v>
      </c>
      <c r="C37" s="235" t="s">
        <v>209</v>
      </c>
      <c r="D37" s="235"/>
      <c r="E37" s="236" t="s">
        <v>368</v>
      </c>
      <c r="F37" s="219"/>
      <c r="G37" s="237" t="s">
        <v>126</v>
      </c>
      <c r="H37" s="182" t="s">
        <v>42</v>
      </c>
      <c r="I37" s="183" t="s">
        <v>20</v>
      </c>
      <c r="J37" s="188" cm="1">
        <f t="array" ref="J37">_xlfn.IFS(M37=M36,"No",M37&lt;&gt;M36,M37)</f>
        <v>31</v>
      </c>
      <c r="L37" s="9">
        <f t="shared" si="0"/>
        <v>1</v>
      </c>
      <c r="M37" s="9">
        <f>SUM(L$3:L37)</f>
        <v>31</v>
      </c>
    </row>
    <row r="38" spans="2:13" ht="34.5" customHeight="1" thickBot="1">
      <c r="B38" s="126" t="s">
        <v>367</v>
      </c>
      <c r="C38" s="232" t="s">
        <v>369</v>
      </c>
      <c r="D38" s="232"/>
      <c r="E38" s="224" t="s">
        <v>370</v>
      </c>
      <c r="F38" s="77"/>
      <c r="G38" s="233" t="s">
        <v>371</v>
      </c>
      <c r="H38" s="182" t="s">
        <v>42</v>
      </c>
      <c r="I38" s="183" t="s">
        <v>20</v>
      </c>
      <c r="J38" s="188" cm="1">
        <f t="array" ref="J38">_xlfn.IFS(M38=M37,"No",M38&lt;&gt;M37,M38)</f>
        <v>32</v>
      </c>
      <c r="L38" s="9">
        <f t="shared" ref="L38:L39" si="5">POWER(COUNTIF(H38,"CONFORMITE")-1,2)</f>
        <v>1</v>
      </c>
      <c r="M38" s="9">
        <f>SUM(L$3:L38)</f>
        <v>32</v>
      </c>
    </row>
    <row r="39" spans="2:13" ht="42.75" thickBot="1">
      <c r="B39" s="134" t="s">
        <v>4</v>
      </c>
      <c r="C39" s="137" t="s">
        <v>5</v>
      </c>
      <c r="D39" s="137" t="s">
        <v>187</v>
      </c>
      <c r="E39" s="142" t="s">
        <v>188</v>
      </c>
      <c r="F39" s="137" t="s">
        <v>9</v>
      </c>
      <c r="G39" s="162" t="s">
        <v>360</v>
      </c>
      <c r="H39" s="318" t="s">
        <v>15</v>
      </c>
      <c r="I39" s="304"/>
      <c r="J39" s="188" t="str" cm="1">
        <f t="array" ref="J39">_xlfn.IFS(M39=M38,"No",M39&lt;&gt;M38,M39)</f>
        <v>No</v>
      </c>
      <c r="L39" s="9">
        <f t="shared" si="5"/>
        <v>0</v>
      </c>
      <c r="M39" s="9">
        <f>SUM(L$3:L39)</f>
        <v>32</v>
      </c>
    </row>
    <row r="40" spans="2:13" ht="34.5" customHeight="1" thickBot="1">
      <c r="B40" s="126" t="s">
        <v>372</v>
      </c>
      <c r="C40" s="75">
        <v>1</v>
      </c>
      <c r="D40" s="75" t="s">
        <v>17</v>
      </c>
      <c r="E40" s="143" t="s">
        <v>373</v>
      </c>
      <c r="F40" s="141"/>
      <c r="G40" s="164">
        <v>8</v>
      </c>
      <c r="H40" s="161" t="s">
        <v>19</v>
      </c>
      <c r="I40" s="116" t="s">
        <v>20</v>
      </c>
      <c r="J40" s="189" cm="1">
        <f t="array" ref="J40">_xlfn.IFS(M40=M39,"No",M40&lt;&gt;M39,M40)</f>
        <v>33</v>
      </c>
      <c r="L40" s="9">
        <f t="shared" si="0"/>
        <v>1</v>
      </c>
      <c r="M40" s="9">
        <f>SUM(L$3:L40)</f>
        <v>33</v>
      </c>
    </row>
    <row r="41" spans="2:13" ht="34.5" customHeight="1">
      <c r="B41" s="19" t="s">
        <v>372</v>
      </c>
      <c r="C41" s="1">
        <v>2</v>
      </c>
      <c r="D41" s="1" t="s">
        <v>17</v>
      </c>
      <c r="E41" s="6" t="s">
        <v>374</v>
      </c>
      <c r="F41" s="2"/>
      <c r="G41" s="166" t="s">
        <v>233</v>
      </c>
      <c r="H41" s="177" t="s">
        <v>19</v>
      </c>
      <c r="I41" s="88" t="s">
        <v>20</v>
      </c>
      <c r="J41" s="191" cm="1">
        <f t="array" ref="J41">_xlfn.IFS(M41=M40,"No",M41&lt;&gt;M40,M41)</f>
        <v>34</v>
      </c>
      <c r="L41" s="9">
        <f t="shared" si="0"/>
        <v>1</v>
      </c>
      <c r="M41" s="9">
        <f>SUM(L$3:L41)</f>
        <v>34</v>
      </c>
    </row>
    <row r="42" spans="2:13" ht="34.5" customHeight="1" thickBot="1">
      <c r="B42" s="123" t="s">
        <v>372</v>
      </c>
      <c r="C42" s="115">
        <v>3</v>
      </c>
      <c r="D42" s="115"/>
      <c r="E42" s="124" t="s">
        <v>375</v>
      </c>
      <c r="F42" s="178"/>
      <c r="G42" s="179" t="s">
        <v>376</v>
      </c>
      <c r="H42" s="180" t="s">
        <v>19</v>
      </c>
      <c r="I42" s="181" t="s">
        <v>20</v>
      </c>
      <c r="J42" s="193" cm="1">
        <f t="array" ref="J42">_xlfn.IFS(M42=M41,"No",M42&lt;&gt;M41,M42)</f>
        <v>35</v>
      </c>
      <c r="L42" s="9">
        <f t="shared" si="0"/>
        <v>1</v>
      </c>
      <c r="M42" s="9">
        <f>SUM(L$3:L42)</f>
        <v>35</v>
      </c>
    </row>
    <row r="43" spans="2:13" ht="33.75" customHeight="1">
      <c r="B43" s="44"/>
      <c r="C43" s="45"/>
      <c r="D43" s="45"/>
      <c r="E43" s="46"/>
      <c r="F43" s="47"/>
      <c r="G43" s="47"/>
      <c r="H43" s="45"/>
      <c r="I43" s="45"/>
    </row>
    <row r="44" spans="2:13" ht="33.75" customHeight="1">
      <c r="B44" s="44"/>
      <c r="C44" s="45"/>
      <c r="D44" s="45"/>
      <c r="E44" s="46"/>
      <c r="F44" s="47"/>
      <c r="G44" s="47"/>
      <c r="H44" s="45"/>
      <c r="I44" s="45"/>
    </row>
    <row r="45" spans="2:13" ht="34.5" customHeight="1">
      <c r="B45" s="44"/>
      <c r="C45" s="45"/>
      <c r="D45" s="45"/>
      <c r="E45" s="46"/>
      <c r="F45" s="47"/>
      <c r="G45" s="47"/>
      <c r="H45" s="45"/>
      <c r="I45" s="45"/>
    </row>
    <row r="46" spans="2:13" ht="34.5" customHeight="1">
      <c r="B46" s="44"/>
      <c r="C46" s="45"/>
      <c r="D46" s="45"/>
      <c r="E46" s="46"/>
      <c r="F46" s="47"/>
      <c r="G46" s="47"/>
      <c r="H46" s="45"/>
      <c r="I46" s="45"/>
    </row>
    <row r="47" spans="2:13">
      <c r="E47"/>
    </row>
    <row r="48" spans="2:13">
      <c r="E48"/>
    </row>
    <row r="49" spans="1:5">
      <c r="E49"/>
    </row>
    <row r="50" spans="1:5">
      <c r="E50"/>
    </row>
    <row r="51" spans="1:5">
      <c r="E51"/>
    </row>
    <row r="52" spans="1:5">
      <c r="E52"/>
    </row>
    <row r="53" spans="1:5">
      <c r="E53"/>
    </row>
    <row r="54" spans="1:5">
      <c r="E54"/>
    </row>
    <row r="55" spans="1:5">
      <c r="E55"/>
    </row>
    <row r="56" spans="1:5">
      <c r="E56"/>
    </row>
    <row r="57" spans="1:5">
      <c r="E57"/>
    </row>
    <row r="58" spans="1:5">
      <c r="E58"/>
    </row>
    <row r="59" spans="1:5">
      <c r="E59"/>
    </row>
    <row r="60" spans="1:5">
      <c r="E60"/>
    </row>
    <row r="61" spans="1:5">
      <c r="E61"/>
    </row>
    <row r="62" spans="1:5">
      <c r="E62"/>
    </row>
    <row r="63" spans="1:5">
      <c r="A63" s="9"/>
      <c r="E63"/>
    </row>
    <row r="64" spans="1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</sheetData>
  <mergeCells count="8">
    <mergeCell ref="H39:I39"/>
    <mergeCell ref="H36:I36"/>
    <mergeCell ref="H25:I25"/>
    <mergeCell ref="B1:G1"/>
    <mergeCell ref="H3:I3"/>
    <mergeCell ref="H23:I23"/>
    <mergeCell ref="D27:D31"/>
    <mergeCell ref="H1:J1"/>
  </mergeCells>
  <phoneticPr fontId="12" type="noConversion"/>
  <pageMargins left="0.35433070866141736" right="0.70866141732283472" top="0.35433070866141736" bottom="0.31496062992125984" header="0.31496062992125984" footer="0.31496062992125984"/>
  <pageSetup paperSize="8" scale="8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b14922-f9c3-4088-98b7-bb03488e345b" xsi:nil="true"/>
    <lcf76f155ced4ddcb4097134ff3c332f xmlns="3930e3de-a965-43f3-bf4e-49086497fcc5">
      <Terms xmlns="http://schemas.microsoft.com/office/infopath/2007/PartnerControls"/>
    </lcf76f155ced4ddcb4097134ff3c332f>
    <SharedWithUsers xmlns="a1b14922-f9c3-4088-98b7-bb03488e345b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09CA8F6545040B1E4D3C392408791" ma:contentTypeVersion="18" ma:contentTypeDescription="Crée un document." ma:contentTypeScope="" ma:versionID="c2204013b8bda2472404772cb4ea5ebf">
  <xsd:schema xmlns:xsd="http://www.w3.org/2001/XMLSchema" xmlns:xs="http://www.w3.org/2001/XMLSchema" xmlns:p="http://schemas.microsoft.com/office/2006/metadata/properties" xmlns:ns2="3930e3de-a965-43f3-bf4e-49086497fcc5" xmlns:ns3="a1b14922-f9c3-4088-98b7-bb03488e345b" targetNamespace="http://schemas.microsoft.com/office/2006/metadata/properties" ma:root="true" ma:fieldsID="fefdc521a3dc8d84cd2397158444abd9" ns2:_="" ns3:_="">
    <xsd:import namespace="3930e3de-a965-43f3-bf4e-49086497fcc5"/>
    <xsd:import namespace="a1b14922-f9c3-4088-98b7-bb03488e34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0e3de-a965-43f3-bf4e-49086497f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2e9f36a8-0aab-41ba-8d95-319d61f27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14922-f9c3-4088-98b7-bb03488e34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d81c7e7-24a7-4553-bd97-b1d740823d1c}" ma:internalName="TaxCatchAll" ma:showField="CatchAllData" ma:web="a1b14922-f9c3-4088-98b7-bb03488e34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E22D2F-B533-4B2B-9E57-402CE892CFA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58121336-65c0-4fa2-ad7e-f40d133540b9"/>
    <ds:schemaRef ds:uri="d4d776f7-3dd8-48ce-9aa6-c36e61814271"/>
    <ds:schemaRef ds:uri="http://www.w3.org/XML/1998/namespace"/>
    <ds:schemaRef ds:uri="a1b14922-f9c3-4088-98b7-bb03488e345b"/>
    <ds:schemaRef ds:uri="3930e3de-a965-43f3-bf4e-49086497fcc5"/>
  </ds:schemaRefs>
</ds:datastoreItem>
</file>

<file path=customXml/itemProps2.xml><?xml version="1.0" encoding="utf-8"?>
<ds:datastoreItem xmlns:ds="http://schemas.openxmlformats.org/officeDocument/2006/customXml" ds:itemID="{792B0854-7208-457F-9430-349034D15C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F25FE0-2A1C-4A5D-86E7-8BFF904570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30e3de-a965-43f3-bf4e-49086497fcc5"/>
    <ds:schemaRef ds:uri="a1b14922-f9c3-4088-98b7-bb03488e34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VARIABLES</vt:lpstr>
      <vt:lpstr>FIXES</vt:lpstr>
      <vt:lpstr>VARIABLES!Impression_des_titres</vt:lpstr>
      <vt:lpstr>VARIABLES!Zone_d_impression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VILLA-AMAYA DANIEL</dc:creator>
  <cp:keywords/>
  <dc:description/>
  <cp:lastModifiedBy>Antoine MIELCAREK</cp:lastModifiedBy>
  <cp:revision/>
  <cp:lastPrinted>2025-01-06T09:24:41Z</cp:lastPrinted>
  <dcterms:created xsi:type="dcterms:W3CDTF">2015-06-05T18:19:34Z</dcterms:created>
  <dcterms:modified xsi:type="dcterms:W3CDTF">2025-01-20T12:27:59Z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0x010100CD609CA8F6545040B1E4D3C392408791</vt:lpwstr>
  </property>
  <property fmtid="{D5CDD505-2E9C-101B-9397-08002B2CF9AE}" pid="3" name="MediaServiceImageTags">
    <vt:lpwstr/>
  </property>
  <property fmtid="{D5CDD505-2E9C-101B-9397-08002B2CF9AE}" pid="4" name="Order">
    <vt:r8>1149100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