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unkerquegrandlittoral.sharepoint.com/sites/CUD_MissionNumerique/Documents partages/005_Dev_Eco/003_EVENEMENTIEL_WORKSHOP/2024_WIIND/Docu Lesieur/Dossier Lesieur janvier Q-R/"/>
    </mc:Choice>
  </mc:AlternateContent>
  <xr:revisionPtr revIDLastSave="3" documentId="8_{8CC5E534-D7EA-48FE-B886-2FA8A507E2AE}" xr6:coauthVersionLast="47" xr6:coauthVersionMax="47" xr10:uidLastSave="{06F73C6C-90B7-40AD-9888-7B9826F4E8EF}"/>
  <bookViews>
    <workbookView xWindow="28680" yWindow="-120" windowWidth="29040" windowHeight="15720" xr2:uid="{00000000-000D-0000-FFFF-FFFF00000000}"/>
  </bookViews>
  <sheets>
    <sheet name="VARIABLES" sheetId="1" r:id="rId1"/>
    <sheet name="FIXES" sheetId="2" r:id="rId2"/>
  </sheets>
  <definedNames>
    <definedName name="_xlnm.Print_Titles" localSheetId="0">VARIABLES!$1:$2</definedName>
    <definedName name="_xlnm.Print_Area" localSheetId="1">FIXES!$A$1:$J$80</definedName>
    <definedName name="_xlnm.Print_Area" localSheetId="0">VARIABLES!$A$1:$N$84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2" i="2" l="1" a="1"/>
  <c r="J72" i="2" s="1"/>
  <c r="L4" i="2"/>
  <c r="M6" i="2" s="1"/>
  <c r="Q13" i="1"/>
  <c r="Q5" i="1"/>
  <c r="Q7" i="1" s="1"/>
  <c r="Q8" i="1" s="1"/>
  <c r="Q10" i="1" s="1"/>
  <c r="L24" i="2"/>
  <c r="L25" i="2"/>
  <c r="L26" i="2"/>
  <c r="L27" i="2"/>
  <c r="L28" i="2"/>
  <c r="L29" i="2"/>
  <c r="L6" i="2"/>
  <c r="L7" i="2"/>
  <c r="L61" i="2"/>
  <c r="L62" i="2"/>
  <c r="L38" i="2"/>
  <c r="L39" i="2"/>
  <c r="L40" i="2"/>
  <c r="L72" i="2"/>
  <c r="L73" i="2"/>
  <c r="L74" i="2"/>
  <c r="L31" i="2"/>
  <c r="L32" i="2"/>
  <c r="L33" i="2"/>
  <c r="L70" i="2"/>
  <c r="L71" i="2"/>
  <c r="L34" i="2"/>
  <c r="L35" i="2"/>
  <c r="L68" i="2"/>
  <c r="L69" i="2"/>
  <c r="L8" i="2"/>
  <c r="L9" i="2"/>
  <c r="L42" i="2"/>
  <c r="L66" i="2"/>
  <c r="L67" i="2"/>
  <c r="L30" i="2"/>
  <c r="L5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6" i="2"/>
  <c r="L37" i="2"/>
  <c r="L41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3" i="2"/>
  <c r="L64" i="2"/>
  <c r="L65" i="2"/>
  <c r="L75" i="2"/>
  <c r="L76" i="2"/>
  <c r="L77" i="2"/>
  <c r="L78" i="2"/>
  <c r="L79" i="2"/>
  <c r="L80" i="2"/>
  <c r="L3" i="2"/>
  <c r="M5" i="2" l="1"/>
  <c r="M7" i="2"/>
  <c r="J6" i="2" a="1"/>
  <c r="J6" i="2" s="1"/>
  <c r="M4" i="2"/>
  <c r="J5" i="2" s="1" a="1"/>
  <c r="J5" i="2" s="1"/>
  <c r="M24" i="2"/>
  <c r="M29" i="2"/>
  <c r="M27" i="2"/>
  <c r="M25" i="2"/>
  <c r="M28" i="2"/>
  <c r="M26" i="2"/>
  <c r="M38" i="2"/>
  <c r="M39" i="2"/>
  <c r="M40" i="2"/>
  <c r="M61" i="2"/>
  <c r="M62" i="2"/>
  <c r="M72" i="2"/>
  <c r="M73" i="2"/>
  <c r="M74" i="2"/>
  <c r="M31" i="2"/>
  <c r="M32" i="2"/>
  <c r="M33" i="2"/>
  <c r="M70" i="2"/>
  <c r="M71" i="2"/>
  <c r="M34" i="2"/>
  <c r="M69" i="2"/>
  <c r="M35" i="2"/>
  <c r="M68" i="2"/>
  <c r="M8" i="2"/>
  <c r="M9" i="2"/>
  <c r="M42" i="2"/>
  <c r="M67" i="2"/>
  <c r="M66" i="2"/>
  <c r="M30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36" i="2"/>
  <c r="M37" i="2"/>
  <c r="M41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3" i="2"/>
  <c r="M64" i="2"/>
  <c r="M65" i="2"/>
  <c r="M75" i="2"/>
  <c r="M76" i="2"/>
  <c r="M77" i="2"/>
  <c r="M78" i="2"/>
  <c r="M79" i="2"/>
  <c r="M80" i="2"/>
  <c r="M3" i="2"/>
  <c r="Q3" i="1" a="1"/>
  <c r="Q3" i="1" s="1"/>
  <c r="Q38" i="1" l="1" a="1"/>
  <c r="Q38" i="1" s="1"/>
  <c r="Q45" i="1" a="1"/>
  <c r="Q45" i="1" s="1"/>
  <c r="Q6" i="1" a="1"/>
  <c r="Q6" i="1" s="1"/>
  <c r="Q9" i="1" a="1"/>
  <c r="Q9" i="1" s="1"/>
  <c r="J70" i="2" a="1"/>
  <c r="J70" i="2" s="1"/>
  <c r="J34" i="2" a="1"/>
  <c r="J34" i="2" s="1"/>
  <c r="J68" i="2" a="1"/>
  <c r="J68" i="2" s="1"/>
  <c r="J9" i="2" a="1"/>
  <c r="J9" i="2" s="1"/>
  <c r="Q69" i="1" a="1"/>
  <c r="Q69" i="1" s="1"/>
  <c r="Q72" i="1" a="1"/>
  <c r="Q72" i="1" s="1"/>
  <c r="Q11" i="1" a="1"/>
  <c r="Q11" i="1" s="1"/>
  <c r="Q79" i="1" a="1"/>
  <c r="Q79" i="1" s="1"/>
  <c r="Q81" i="1" a="1"/>
  <c r="Q81" i="1" s="1"/>
  <c r="Q31" i="1" a="1"/>
  <c r="Q31" i="1" s="1"/>
  <c r="J30" i="2" a="1"/>
  <c r="J30" i="2" s="1"/>
  <c r="Q67" i="1" a="1"/>
  <c r="Q67" i="1" s="1"/>
  <c r="Q23" i="1" a="1"/>
  <c r="Q23" i="1" s="1"/>
  <c r="J3" i="2" a="1"/>
  <c r="J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<sst xmlns="http://schemas.openxmlformats.org/spreadsheetml/2006/main" count="1261" uniqueCount="379">
  <si>
    <t>STANDARDS REGLAGES GD (VARIABLES)</t>
  </si>
  <si>
    <t>MACHINE</t>
  </si>
  <si>
    <t>REP</t>
  </si>
  <si>
    <t>Type</t>
  </si>
  <si>
    <t>DESIGNATION</t>
  </si>
  <si>
    <t>PHOTO</t>
  </si>
  <si>
    <t>SOUS-REP</t>
  </si>
  <si>
    <t>ISIO</t>
  </si>
  <si>
    <t>OPTIM/
OPTIM BRAILLE</t>
  </si>
  <si>
    <t>CARREFOUR/
BOUTON D'OR</t>
  </si>
  <si>
    <t>CONFORMITE</t>
  </si>
  <si>
    <t>DEMELEUR</t>
  </si>
  <si>
    <t>-</t>
  </si>
  <si>
    <t>RÉGLAGE GABARIT</t>
  </si>
  <si>
    <t>C</t>
  </si>
  <si>
    <t>NC</t>
  </si>
  <si>
    <t>ÉCARTEMENT ROULEAUX</t>
  </si>
  <si>
    <r>
      <t>000</t>
    </r>
    <r>
      <rPr>
        <sz val="14"/>
        <color rgb="FFFF0000"/>
        <rFont val="Calibri"/>
        <family val="2"/>
        <scheme val="minor"/>
      </rPr>
      <t>1</t>
    </r>
  </si>
  <si>
    <r>
      <rPr>
        <sz val="14"/>
        <color rgb="FF000000"/>
        <rFont val="Calibri"/>
        <family val="2"/>
      </rPr>
      <t>000</t>
    </r>
    <r>
      <rPr>
        <sz val="14"/>
        <color rgb="FFFF0000"/>
        <rFont val="Calibri"/>
        <family val="2"/>
      </rPr>
      <t>6</t>
    </r>
  </si>
  <si>
    <r>
      <rPr>
        <sz val="14"/>
        <color rgb="FF000000"/>
        <rFont val="Calibri"/>
        <family val="2"/>
      </rPr>
      <t>000</t>
    </r>
    <r>
      <rPr>
        <sz val="14"/>
        <color rgb="FFFF0000"/>
        <rFont val="Calibri"/>
        <family val="2"/>
      </rPr>
      <t>3</t>
    </r>
  </si>
  <si>
    <t>OPTIM</t>
  </si>
  <si>
    <t>CONVOYEURS BOUTEILLES</t>
  </si>
  <si>
    <t>REGLAGE HAUTEUR CELLULE DETECTION BOUTEILLE</t>
  </si>
  <si>
    <t>REGLAGE PALPEUR BOUTEILLE</t>
  </si>
  <si>
    <t>Réglage à l'aide de la bouteille</t>
  </si>
  <si>
    <t xml:space="preserve">C </t>
  </si>
  <si>
    <t>OPTIM x15</t>
  </si>
  <si>
    <t>OPTIM x10</t>
  </si>
  <si>
    <t>CARREFOUR</t>
  </si>
  <si>
    <t>BOUTON D'OR</t>
  </si>
  <si>
    <t>SELECTION DU PROGRAMME</t>
  </si>
  <si>
    <t>ETIQUETEUSE</t>
  </si>
  <si>
    <t>SELLETTES</t>
  </si>
  <si>
    <t>PRESSION AIR FORMAT/VERIN</t>
  </si>
  <si>
    <t>1,5 BARS</t>
  </si>
  <si>
    <t>1,8 BARS</t>
  </si>
  <si>
    <t>Y</t>
  </si>
  <si>
    <t>LASER VIDÉOJET  HAUTEUR</t>
  </si>
  <si>
    <t>2312</t>
  </si>
  <si>
    <t>SMART CAM 1</t>
  </si>
  <si>
    <t>380</t>
  </si>
  <si>
    <t>MODULE RF (FTC JONCTION)</t>
  </si>
  <si>
    <t>905</t>
  </si>
  <si>
    <t>MODULE RF (FTC BANDE ROUGE)</t>
  </si>
  <si>
    <t>300</t>
  </si>
  <si>
    <t>MODULE RF (FTC ALIGNEMENT)</t>
  </si>
  <si>
    <t>60</t>
  </si>
  <si>
    <t>MODULE  RF (FTC COUPE)</t>
  </si>
  <si>
    <t>987</t>
  </si>
  <si>
    <t>MODULE  RF (HAUTEUR ETIQUETAGE) AU PUPITRE</t>
  </si>
  <si>
    <t>13 HMI AUTO</t>
  </si>
  <si>
    <t>P1</t>
  </si>
  <si>
    <t>P1 (TRACTION BOBINE ETIQUETTE)</t>
  </si>
  <si>
    <t>ENTRE 0,25 ET 0,30 MPA</t>
  </si>
  <si>
    <t>0,30 MPA</t>
  </si>
  <si>
    <t>0,25 MPA</t>
  </si>
  <si>
    <t>P2</t>
  </si>
  <si>
    <t>P2 (TENSEUR BOBINE ETIQUETTE)</t>
  </si>
  <si>
    <t>0,1 MPA</t>
  </si>
  <si>
    <t>0,10 MPA</t>
  </si>
  <si>
    <t>0,14 MPA</t>
  </si>
  <si>
    <t>ISIO (Bouchon BERRY)</t>
  </si>
  <si>
    <t>OPTIM BRAILLE</t>
  </si>
  <si>
    <r>
      <t xml:space="preserve">HAUTEUR CARROUSSEL </t>
    </r>
    <r>
      <rPr>
        <b/>
        <sz val="12"/>
        <color rgb="FF000000"/>
        <rFont val="Calibri"/>
        <family val="2"/>
        <scheme val="minor"/>
      </rPr>
      <t>(à valider au pupitre)</t>
    </r>
  </si>
  <si>
    <t>158</t>
  </si>
  <si>
    <t>Z</t>
  </si>
  <si>
    <r>
      <t xml:space="preserve">MODULE ADHESIF N° 3  </t>
    </r>
    <r>
      <rPr>
        <sz val="12"/>
        <color rgb="FFFF0000"/>
        <rFont val="Calibri"/>
        <family val="2"/>
        <scheme val="minor"/>
      </rPr>
      <t>(à régler avant X et Y lors d'un changement de format)</t>
    </r>
  </si>
  <si>
    <r>
      <t>9995</t>
    </r>
    <r>
      <rPr>
        <sz val="14"/>
        <color rgb="FFFF0000"/>
        <rFont val="Calibri"/>
        <family val="2"/>
        <scheme val="minor"/>
      </rPr>
      <t>4</t>
    </r>
  </si>
  <si>
    <r>
      <t>0000</t>
    </r>
    <r>
      <rPr>
        <sz val="14"/>
        <color rgb="FFFF0000"/>
        <rFont val="Calibri"/>
        <family val="2"/>
        <scheme val="minor"/>
      </rPr>
      <t>0</t>
    </r>
  </si>
  <si>
    <t>X</t>
  </si>
  <si>
    <t>MODULE  ADHESIF N° 3</t>
  </si>
  <si>
    <r>
      <t>0026</t>
    </r>
    <r>
      <rPr>
        <sz val="14"/>
        <color rgb="FFFF0000"/>
        <rFont val="Calibri"/>
        <family val="2"/>
        <scheme val="minor"/>
      </rPr>
      <t>6</t>
    </r>
  </si>
  <si>
    <r>
      <t>0025</t>
    </r>
    <r>
      <rPr>
        <sz val="14"/>
        <color rgb="FFFF0000"/>
        <rFont val="Calibri"/>
        <family val="2"/>
        <scheme val="minor"/>
      </rPr>
      <t>4</t>
    </r>
  </si>
  <si>
    <r>
      <t>0006</t>
    </r>
    <r>
      <rPr>
        <sz val="14"/>
        <color rgb="FFFF0000"/>
        <rFont val="Calibri"/>
        <family val="2"/>
        <scheme val="minor"/>
      </rPr>
      <t>0</t>
    </r>
  </si>
  <si>
    <r>
      <t xml:space="preserve">MODULE ADHESIF N° 3 </t>
    </r>
    <r>
      <rPr>
        <b/>
        <i/>
        <sz val="12"/>
        <color rgb="FF000000"/>
        <rFont val="Calibri"/>
        <family val="2"/>
        <scheme val="minor"/>
      </rPr>
      <t>(Tolérance à ± 00010)</t>
    </r>
  </si>
  <si>
    <r>
      <t>0038</t>
    </r>
    <r>
      <rPr>
        <sz val="14"/>
        <color rgb="FFFF0000"/>
        <rFont val="Calibri"/>
        <family val="2"/>
        <scheme val="minor"/>
      </rPr>
      <t>0</t>
    </r>
  </si>
  <si>
    <r>
      <t>0039</t>
    </r>
    <r>
      <rPr>
        <sz val="14"/>
        <color rgb="FFFF0000"/>
        <rFont val="Calibri"/>
        <family val="2"/>
        <scheme val="minor"/>
      </rPr>
      <t>7</t>
    </r>
  </si>
  <si>
    <t>FTC STOP</t>
  </si>
  <si>
    <t>MODULE ADHESIF N° 3</t>
  </si>
  <si>
    <t>4,0 cm</t>
  </si>
  <si>
    <r>
      <t>POUR</t>
    </r>
    <r>
      <rPr>
        <b/>
        <sz val="16"/>
        <color rgb="FFFF0000"/>
        <rFont val="Calibri"/>
        <family val="2"/>
        <scheme val="minor"/>
      </rPr>
      <t xml:space="preserve"> L'OPTIM SANS BRAILLE</t>
    </r>
    <r>
      <rPr>
        <b/>
        <sz val="12"/>
        <color rgb="FFFF0000"/>
        <rFont val="Calibri"/>
        <family val="2"/>
        <scheme val="minor"/>
      </rPr>
      <t xml:space="preserve"> DESACTIVER LE MODULE 3</t>
    </r>
  </si>
  <si>
    <t>Désignation</t>
  </si>
  <si>
    <t>REPARTITEUR BOUTEILLES VERS CARTONS</t>
  </si>
  <si>
    <t>1</t>
  </si>
  <si>
    <t>A</t>
  </si>
  <si>
    <t>MISE AU RÉGLAGE VERNIER</t>
  </si>
  <si>
    <t>c</t>
  </si>
  <si>
    <t>D</t>
  </si>
  <si>
    <t xml:space="preserve">HAUTEUR CAPTEUR COMPTAGE ET D'OBSTRUCTION </t>
  </si>
  <si>
    <t>13,7 CM</t>
  </si>
  <si>
    <t>14 CM</t>
  </si>
  <si>
    <t xml:space="preserve">E </t>
  </si>
  <si>
    <t>HAUTEUR CAPTEUR BOUTEILLE DE COMMANDE TOMBÉ</t>
  </si>
  <si>
    <t>3,5 CM</t>
  </si>
  <si>
    <t>10 CM</t>
  </si>
  <si>
    <t>F</t>
  </si>
  <si>
    <t>9,5 CM</t>
  </si>
  <si>
    <t>4 CM</t>
  </si>
  <si>
    <t>ENCAISSEUSE</t>
  </si>
  <si>
    <t>PANIER D'ENCAISSAGE N°</t>
  </si>
  <si>
    <t>B</t>
  </si>
  <si>
    <t>GUIDES COULOIR PRISE DE BOUTEILLE ( B )</t>
  </si>
  <si>
    <r>
      <t>0028</t>
    </r>
    <r>
      <rPr>
        <sz val="14"/>
        <color rgb="FFFF0000"/>
        <rFont val="Calibri"/>
        <family val="2"/>
        <scheme val="minor"/>
      </rPr>
      <t>2</t>
    </r>
  </si>
  <si>
    <r>
      <t>0027</t>
    </r>
    <r>
      <rPr>
        <sz val="14"/>
        <color rgb="FFFF0000"/>
        <rFont val="Calibri"/>
        <family val="2"/>
        <scheme val="minor"/>
      </rPr>
      <t>4</t>
    </r>
  </si>
  <si>
    <r>
      <t>0027</t>
    </r>
    <r>
      <rPr>
        <sz val="14"/>
        <color rgb="FFFF0000"/>
        <rFont val="Calibri"/>
        <family val="2"/>
        <scheme val="minor"/>
      </rPr>
      <t>2</t>
    </r>
  </si>
  <si>
    <t>GUIDES COULOIR BOUTEILLE ( C )</t>
  </si>
  <si>
    <r>
      <t>0030</t>
    </r>
    <r>
      <rPr>
        <sz val="14"/>
        <color rgb="FFFF0000"/>
        <rFont val="Calibri"/>
        <family val="2"/>
        <scheme val="minor"/>
      </rPr>
      <t>1</t>
    </r>
  </si>
  <si>
    <t>TAMPON DE BOUTEILLES HAUTEUR ( D )</t>
  </si>
  <si>
    <r>
      <t>0284</t>
    </r>
    <r>
      <rPr>
        <sz val="14"/>
        <color rgb="FFFF0000"/>
        <rFont val="Calibri"/>
        <family val="2"/>
        <scheme val="minor"/>
      </rPr>
      <t>0</t>
    </r>
  </si>
  <si>
    <t>TAMPON DE BOUTEILLES LARGEUR ( E )</t>
  </si>
  <si>
    <r>
      <t>0012</t>
    </r>
    <r>
      <rPr>
        <sz val="14"/>
        <color rgb="FFFF0000"/>
        <rFont val="Calibri"/>
        <family val="2"/>
        <scheme val="minor"/>
      </rPr>
      <t>5</t>
    </r>
  </si>
  <si>
    <t>TYPE</t>
  </si>
  <si>
    <t>DÉSIGNATION</t>
  </si>
  <si>
    <t>ISIO x15L</t>
  </si>
  <si>
    <t>CRF x15L</t>
  </si>
  <si>
    <t>BO x15L</t>
  </si>
  <si>
    <r>
      <t xml:space="preserve">OPT x15L / </t>
    </r>
    <r>
      <rPr>
        <b/>
        <sz val="16"/>
        <color rgb="FFFF0000"/>
        <rFont val="Calibri"/>
        <family val="2"/>
        <scheme val="minor"/>
      </rPr>
      <t>x10L</t>
    </r>
    <r>
      <rPr>
        <b/>
        <sz val="16"/>
        <color theme="1"/>
        <rFont val="Calibri"/>
        <family val="2"/>
        <scheme val="minor"/>
      </rPr>
      <t xml:space="preserve"> CAVE</t>
    </r>
  </si>
  <si>
    <t>OPTx15L
CTC</t>
  </si>
  <si>
    <t>Format 1</t>
  </si>
  <si>
    <t>Format 8</t>
  </si>
  <si>
    <t>Format 9</t>
  </si>
  <si>
    <t>Format 3</t>
  </si>
  <si>
    <t>ISIO/CRF/BO
x15L
CAVE/HECV</t>
  </si>
  <si>
    <t>ISIO x10L</t>
  </si>
  <si>
    <t>OPT HOLLANDAISE
CAVE</t>
  </si>
  <si>
    <t>OPT HOLLANDAISE
CTC</t>
  </si>
  <si>
    <t>FORMEUSE</t>
  </si>
  <si>
    <t>SÉLECTION PROGRAMME SUR TERMINAL OPÉRATEUR</t>
  </si>
  <si>
    <t>Programme 1 : 1L ISIO x15</t>
  </si>
  <si>
    <t xml:space="preserve">Programme 8 : 1L OPTIM x15 </t>
  </si>
  <si>
    <t>Programme 8 : 1L OPTIM x15</t>
  </si>
  <si>
    <t>x15 CYLIN/
HOLLANDAISE</t>
  </si>
  <si>
    <t>Programme 10 : CTS 10</t>
  </si>
  <si>
    <t>POSITIONNEMENT RONDS DE RETENUE DÉCOUPE MAGASIN</t>
  </si>
  <si>
    <t>44,5 cm</t>
  </si>
  <si>
    <t>38 cm</t>
  </si>
  <si>
    <t>17 cm</t>
  </si>
  <si>
    <t>21 cm</t>
  </si>
  <si>
    <t>21,5 cm</t>
  </si>
  <si>
    <t>ROBINETS VENTOUSES SUR BRAS DE FORMAGE</t>
  </si>
  <si>
    <t>OUVERT</t>
  </si>
  <si>
    <t>FERMÉ</t>
  </si>
  <si>
    <t>FERMÉ
et descendre les ventouses</t>
  </si>
  <si>
    <t>POSITIONNEMENT DU PISTOLET DE COLLE</t>
  </si>
  <si>
    <t>1 CM</t>
  </si>
  <si>
    <t>2,5 CM</t>
  </si>
  <si>
    <t>POSITIONNEMENT DU VÉRIN DE PLIAGE RABAT VERTICAL ARRIÈRE</t>
  </si>
  <si>
    <t>23 cm</t>
  </si>
  <si>
    <t>POSITIONNEMENT DES VÉRINS ENTRE OUVERTURE RABAT</t>
  </si>
  <si>
    <t>11 cm</t>
  </si>
  <si>
    <t>7,5 cm</t>
  </si>
  <si>
    <t>7 cm</t>
  </si>
  <si>
    <t>POSITIONNEMENT DU VÉRIN TRANSFERT CAISSE</t>
  </si>
  <si>
    <t>63,5 CM</t>
  </si>
  <si>
    <t>56,5 cm</t>
  </si>
  <si>
    <t>63,5 cm</t>
  </si>
  <si>
    <t>56 cm</t>
  </si>
  <si>
    <t>44,5 CM</t>
  </si>
  <si>
    <t xml:space="preserve"> 38 cm</t>
  </si>
  <si>
    <t>39 cm</t>
  </si>
  <si>
    <t>16,5 cm</t>
  </si>
  <si>
    <t>GUIDE SUPÉRIEUR DÉCOUPES MAGASIN</t>
  </si>
  <si>
    <t>40,5 CM</t>
  </si>
  <si>
    <t>33,5 cm</t>
  </si>
  <si>
    <t>40,5 cm</t>
  </si>
  <si>
    <r>
      <t>0081</t>
    </r>
    <r>
      <rPr>
        <sz val="14"/>
        <color rgb="FFFF0000"/>
        <rFont val="Calibri"/>
        <family val="2"/>
        <scheme val="minor"/>
      </rPr>
      <t>7</t>
    </r>
  </si>
  <si>
    <r>
      <t>0106</t>
    </r>
    <r>
      <rPr>
        <sz val="14"/>
        <color rgb="FFFF0000"/>
        <rFont val="Calibri"/>
        <family val="2"/>
        <scheme val="minor"/>
      </rPr>
      <t>4</t>
    </r>
  </si>
  <si>
    <r>
      <t>0106</t>
    </r>
    <r>
      <rPr>
        <sz val="14"/>
        <color rgb="FFFF0000"/>
        <rFont val="Calibri"/>
        <family val="2"/>
        <scheme val="minor"/>
      </rPr>
      <t>9</t>
    </r>
  </si>
  <si>
    <r>
      <t>0342</t>
    </r>
    <r>
      <rPr>
        <sz val="14"/>
        <color rgb="FFFF0000"/>
        <rFont val="Calibri"/>
        <family val="2"/>
        <scheme val="minor"/>
      </rPr>
      <t>5</t>
    </r>
  </si>
  <si>
    <r>
      <t>0293</t>
    </r>
    <r>
      <rPr>
        <sz val="14"/>
        <color rgb="FFFF0000"/>
        <rFont val="Calibri"/>
        <family val="2"/>
        <scheme val="minor"/>
      </rPr>
      <t>5</t>
    </r>
  </si>
  <si>
    <r>
      <t>0296</t>
    </r>
    <r>
      <rPr>
        <sz val="14"/>
        <color rgb="FFFF0000"/>
        <rFont val="Calibri"/>
        <family val="2"/>
        <scheme val="minor"/>
      </rPr>
      <t>0</t>
    </r>
  </si>
  <si>
    <r>
      <t>0287</t>
    </r>
    <r>
      <rPr>
        <sz val="14"/>
        <color rgb="FFFF0000"/>
        <rFont val="Calibri"/>
        <family val="2"/>
        <scheme val="minor"/>
      </rPr>
      <t>0</t>
    </r>
  </si>
  <si>
    <r>
      <t>0268</t>
    </r>
    <r>
      <rPr>
        <sz val="14"/>
        <color rgb="FFFF0000"/>
        <rFont val="Calibri"/>
        <family val="2"/>
        <scheme val="minor"/>
      </rPr>
      <t>6</t>
    </r>
  </si>
  <si>
    <r>
      <t>0189</t>
    </r>
    <r>
      <rPr>
        <sz val="14"/>
        <color rgb="FFFF0000"/>
        <rFont val="Calibri"/>
        <family val="2"/>
        <scheme val="minor"/>
      </rPr>
      <t>3</t>
    </r>
  </si>
  <si>
    <r>
      <t>0262</t>
    </r>
    <r>
      <rPr>
        <sz val="14"/>
        <color rgb="FFFF0000"/>
        <rFont val="Calibri"/>
        <family val="2"/>
        <scheme val="minor"/>
      </rPr>
      <t>5</t>
    </r>
  </si>
  <si>
    <r>
      <t>0266</t>
    </r>
    <r>
      <rPr>
        <sz val="14"/>
        <color rgb="FFFF0000"/>
        <rFont val="Calibri"/>
        <family val="2"/>
        <scheme val="minor"/>
      </rPr>
      <t>7</t>
    </r>
  </si>
  <si>
    <t>PLATEAU PRESSEUR (OUTILLAGE)</t>
  </si>
  <si>
    <t>4/1</t>
  </si>
  <si>
    <t>4/3</t>
  </si>
  <si>
    <r>
      <rPr>
        <sz val="12"/>
        <color rgb="FF000000"/>
        <rFont val="Calibri"/>
        <family val="2"/>
        <scheme val="minor"/>
      </rPr>
      <t xml:space="preserve">LIMITEUR COURSE PRESSEUR (OUTILLAGE)
</t>
    </r>
    <r>
      <rPr>
        <b/>
        <sz val="12"/>
        <color rgb="FFFF0000"/>
        <rFont val="Calibri"/>
        <family val="2"/>
        <scheme val="minor"/>
      </rPr>
      <t xml:space="preserve">Pour le x10, veillez à ce que la pièce 5/1 soit correctement positionnée comme ci-contre : </t>
    </r>
  </si>
  <si>
    <t>5/2</t>
  </si>
  <si>
    <t>5/1</t>
  </si>
  <si>
    <t>INSTALLER LES GUIDES DE TRANSFERT CARTONS (OUTILLAGE)</t>
  </si>
  <si>
    <t>oui +
 guide 10x1L</t>
  </si>
  <si>
    <t>ISIO / OPTIM x10L</t>
  </si>
  <si>
    <t>CONVOYEURS CARTONS</t>
  </si>
  <si>
    <t>ÉCARTEMENT DES GUIDES</t>
  </si>
  <si>
    <t>CARTONS X10</t>
  </si>
  <si>
    <t>CARTONS X15</t>
  </si>
  <si>
    <t xml:space="preserve">ECARTEMENT ENTREE REPARTITEUR CARTONS </t>
  </si>
  <si>
    <t>20 CM</t>
  </si>
  <si>
    <t>16,5 CM</t>
  </si>
  <si>
    <t>18 CM</t>
  </si>
  <si>
    <t>13 CM</t>
  </si>
  <si>
    <t>OPTIM CTC Caisse hollandaise</t>
  </si>
  <si>
    <t>OPTM CAVE</t>
  </si>
  <si>
    <t>OPT PAV X10l</t>
  </si>
  <si>
    <t>ENCOLLEUSE</t>
  </si>
  <si>
    <t>ÉCARTEMENT DES GUIDES
 LATÉRAUX INFÉRIEURS</t>
  </si>
  <si>
    <t>9,9 CM</t>
  </si>
  <si>
    <t>6 CM</t>
  </si>
  <si>
    <r>
      <rPr>
        <sz val="12"/>
        <color rgb="FFFF0000"/>
        <rFont val="Calibri"/>
        <family val="2"/>
        <scheme val="minor"/>
      </rPr>
      <t>DEBLOQUER LA MANETTE AVANT DE REGLER</t>
    </r>
    <r>
      <rPr>
        <sz val="12"/>
        <color theme="1"/>
        <rFont val="Calibri"/>
        <family val="2"/>
        <scheme val="minor"/>
      </rPr>
      <t xml:space="preserve">
HAUTEUR DE LA POTENCE SUPPORT PISTOLET ET GUIDE  SUPÉRIEUR</t>
    </r>
  </si>
  <si>
    <t>03200</t>
  </si>
  <si>
    <t>03125</t>
  </si>
  <si>
    <t>03190</t>
  </si>
  <si>
    <t>03098</t>
  </si>
  <si>
    <t>ÉCARTEMENT DES GUIDES
 LATÉRAUX SUPERIEURS</t>
  </si>
  <si>
    <r>
      <t>0065</t>
    </r>
    <r>
      <rPr>
        <sz val="14"/>
        <color rgb="FFFF0000"/>
        <rFont val="Calibri"/>
        <family val="2"/>
        <scheme val="minor"/>
      </rPr>
      <t>8</t>
    </r>
  </si>
  <si>
    <r>
      <t>0065</t>
    </r>
    <r>
      <rPr>
        <sz val="14"/>
        <color rgb="FFFF0000"/>
        <rFont val="Calibri"/>
        <family val="2"/>
      </rPr>
      <t>6</t>
    </r>
  </si>
  <si>
    <r>
      <t>0072</t>
    </r>
    <r>
      <rPr>
        <sz val="14"/>
        <color rgb="FFFF0000"/>
        <rFont val="Calibri"/>
        <family val="2"/>
        <scheme val="minor"/>
      </rPr>
      <t>0</t>
    </r>
  </si>
  <si>
    <r>
      <rPr>
        <sz val="14"/>
        <color rgb="FF000000"/>
        <rFont val="Calibri"/>
        <family val="2"/>
      </rPr>
      <t>0025</t>
    </r>
    <r>
      <rPr>
        <sz val="14"/>
        <color rgb="FFFF0000"/>
        <rFont val="Calibri"/>
        <family val="2"/>
      </rPr>
      <t>0</t>
    </r>
  </si>
  <si>
    <t>ÉCARTEMENT DES PISTOLETS D'ENCOLLAGE</t>
  </si>
  <si>
    <r>
      <rPr>
        <sz val="14"/>
        <color rgb="FF000000"/>
        <rFont val="Calibri"/>
        <family val="2"/>
      </rPr>
      <t>012</t>
    </r>
    <r>
      <rPr>
        <sz val="14"/>
        <color rgb="FFFF0000"/>
        <rFont val="Calibri"/>
        <family val="2"/>
      </rPr>
      <t>0</t>
    </r>
  </si>
  <si>
    <r>
      <t>013</t>
    </r>
    <r>
      <rPr>
        <sz val="14"/>
        <color rgb="FFFF0000"/>
        <rFont val="Calibri"/>
        <family val="2"/>
      </rPr>
      <t>2</t>
    </r>
  </si>
  <si>
    <r>
      <t>012</t>
    </r>
    <r>
      <rPr>
        <sz val="14"/>
        <color rgb="FFFF0000"/>
        <rFont val="Calibri"/>
        <family val="2"/>
      </rPr>
      <t>0</t>
    </r>
  </si>
  <si>
    <r>
      <t xml:space="preserve">POSITIONNEMENT DU NEZ DE PLIAGE
</t>
    </r>
    <r>
      <rPr>
        <sz val="12"/>
        <color rgb="FFFF0000"/>
        <rFont val="Calibri"/>
        <family val="2"/>
        <scheme val="minor"/>
      </rPr>
      <t>RESSERRER ET BLOQUER LA MANETTE</t>
    </r>
  </si>
  <si>
    <t>1L ISIO VRAC</t>
  </si>
  <si>
    <t>1L OPTIM CAVE VRAC</t>
  </si>
  <si>
    <t>1L OPTIM CTC VRAC</t>
  </si>
  <si>
    <t>TRAYMAX</t>
  </si>
  <si>
    <r>
      <t xml:space="preserve">OPTx15L
CTC </t>
    </r>
    <r>
      <rPr>
        <b/>
        <sz val="11"/>
        <color theme="1"/>
        <rFont val="Calibri"/>
        <family val="2"/>
        <scheme val="minor"/>
      </rPr>
      <t>(OF : R&amp;D/FP/007)</t>
    </r>
  </si>
  <si>
    <t>TWISTER BOX</t>
  </si>
  <si>
    <r>
      <t xml:space="preserve">17 / </t>
    </r>
    <r>
      <rPr>
        <sz val="14"/>
        <color rgb="FFFF0000"/>
        <rFont val="Calibri"/>
        <family val="2"/>
        <scheme val="minor"/>
      </rPr>
      <t>19</t>
    </r>
  </si>
  <si>
    <r>
      <t xml:space="preserve">OPTx15L
CTC </t>
    </r>
    <r>
      <rPr>
        <b/>
        <sz val="11"/>
        <color theme="1"/>
        <rFont val="Calibri"/>
        <family val="2"/>
        <scheme val="minor"/>
      </rPr>
      <t>(OF : R&amp;D/FP/060)</t>
    </r>
  </si>
  <si>
    <t>STANDARDS REGLAGES GD (FIXES)</t>
  </si>
  <si>
    <t>ÉCACARTEMENT TOLES DE FORMAT PRÉFORME</t>
  </si>
  <si>
    <t>0000</t>
  </si>
  <si>
    <t>ÉCARTEMENT ROULEAUX (ENTRÉE)</t>
  </si>
  <si>
    <t>8941</t>
  </si>
  <si>
    <t>ECARTEMENT OMEGA</t>
  </si>
  <si>
    <t>00662</t>
  </si>
  <si>
    <t>ECARTEMENT GUIDES</t>
  </si>
  <si>
    <t>BLEU/ORANGE</t>
  </si>
  <si>
    <t>SELECTIONNEUR BORD VIS N°1</t>
  </si>
  <si>
    <t>SELECTIONNEUR BORD VIS N°2</t>
  </si>
  <si>
    <t xml:space="preserve">LASER AVANCEMENT </t>
  </si>
  <si>
    <t xml:space="preserve">ORIENTATION ENTREE (CAMERA - LUMIERE) </t>
  </si>
  <si>
    <t>99999</t>
  </si>
  <si>
    <t>SMART CAM 2</t>
  </si>
  <si>
    <t>304</t>
  </si>
  <si>
    <t>MODULE  RF (AVANCEMENT ETIQUETAGE)</t>
  </si>
  <si>
    <t>00202</t>
  </si>
  <si>
    <t>MODULE  RF (INCLINAISON ETIQUETAGE)</t>
  </si>
  <si>
    <t>00026</t>
  </si>
  <si>
    <t>MODULE  RF (HAUTEUR BOBINE)</t>
  </si>
  <si>
    <t>MODULE ADHESIF N°4</t>
  </si>
  <si>
    <t>99887</t>
  </si>
  <si>
    <t>99589</t>
  </si>
  <si>
    <t>99964</t>
  </si>
  <si>
    <t>1,2 CM</t>
  </si>
  <si>
    <r>
      <t xml:space="preserve">PRESSION DE TRACTION BOBINE ETIQUETTES </t>
    </r>
    <r>
      <rPr>
        <i/>
        <sz val="12"/>
        <color rgb="FF000000"/>
        <rFont val="Calibri"/>
        <family val="2"/>
        <scheme val="minor"/>
      </rPr>
      <t xml:space="preserve">(ROULEAU CRANTE) - </t>
    </r>
    <r>
      <rPr>
        <sz val="12"/>
        <color rgb="FF000000"/>
        <rFont val="Calibri"/>
        <family val="2"/>
        <scheme val="minor"/>
      </rPr>
      <t>MODULE POSTE ADHESIF N°3 et N°4</t>
    </r>
  </si>
  <si>
    <t>4 BARS</t>
  </si>
  <si>
    <t>PRESSION DE TRACTION BOBINE ETIQUETTES (ROULEAU LISSE) - MODULE POSTE ADHESIF N°3 et N°4</t>
  </si>
  <si>
    <t>2 BARS</t>
  </si>
  <si>
    <t>PRESSION TENSEUR DE BOBINE ENROULEUR - MODULE POSTE ADHESIF N°3 ET N°4</t>
  </si>
  <si>
    <t>0,2 MPa</t>
  </si>
  <si>
    <t>PRESSION TENSEUR DE BOBINE DEROULEUR</t>
  </si>
  <si>
    <t>PRESSION SECTIONNEUR PNEUMATIQUE</t>
  </si>
  <si>
    <t>7 BARS</t>
  </si>
  <si>
    <t>PRESSION BLOCAGE MODULE ETIQUETEUSE</t>
  </si>
  <si>
    <t>0,55 Mpa</t>
  </si>
  <si>
    <t xml:space="preserve">ARRÊT CARTONS </t>
  </si>
  <si>
    <t>1 cm</t>
  </si>
  <si>
    <t>GUIDE DE SÉPARATION CARTONS SOUS ENTONNOIR 1 = OUI 0 = NON</t>
  </si>
  <si>
    <t>Guide de séparation à ne pas enlever (1)</t>
  </si>
  <si>
    <t>BLOQUEUR LISTO              1 = GRAND  0 = PETIT</t>
  </si>
  <si>
    <t>Petit bloqueur listo (0)</t>
  </si>
  <si>
    <t>ISIO/OPT/CRF
BOx10/15 CAVE
CTC/HCEV</t>
  </si>
  <si>
    <t>POSITIONNEMENT RONDS DE RETENUE DÉCOUPE MAGASIN (GUIDES)</t>
  </si>
  <si>
    <t>NA</t>
  </si>
  <si>
    <t>2 ROBINETS D'ALIMENTATION VÉRIN VENTOUSES INFÉRIEURES</t>
  </si>
  <si>
    <t>ROBINETS D'ALIMENTATION VIDE</t>
  </si>
  <si>
    <t>ROBINETS VENTOUSES INFÉRIEURES</t>
  </si>
  <si>
    <t>E</t>
  </si>
  <si>
    <t>G</t>
  </si>
  <si>
    <t>02</t>
  </si>
  <si>
    <t>Appuyer et maintenir le bouton"DEBLOCAGE ROND ET TOLE DE CHUTE"</t>
  </si>
  <si>
    <t>POSITIONNEMENT DE LA TOLE DE CHUTE</t>
  </si>
  <si>
    <t>POSITIONNEMENT DU ROND DE CHUTE</t>
  </si>
  <si>
    <t>9 cm</t>
  </si>
  <si>
    <t>Relacher le bouton "DEBLOCAGE ROND ET TOLE DE CHUTE"</t>
  </si>
  <si>
    <t>BUTÉE EN SORTIE CAISSE FORMÉE</t>
  </si>
  <si>
    <t>34,5 cm</t>
  </si>
  <si>
    <t>2 CM</t>
  </si>
  <si>
    <t>ROBINETS VENTOUSES INFÈRIEURES</t>
  </si>
  <si>
    <t>BRAS D EXTRACTION BORD REGLABLE</t>
  </si>
  <si>
    <t>1/1</t>
  </si>
  <si>
    <t>GUIDE INFERIEUR</t>
  </si>
  <si>
    <t>2/1</t>
  </si>
  <si>
    <t>SUPPORT PLATEAU PRESSEUR</t>
  </si>
  <si>
    <t>3/1</t>
  </si>
  <si>
    <t>PRESSION ALIMENTATION VIDE A LA FORMEUSE</t>
  </si>
  <si>
    <t>6 BARS</t>
  </si>
  <si>
    <t>5 BARS</t>
  </si>
  <si>
    <t>REPARTITEUR CARTONS VERS ROBOT</t>
  </si>
  <si>
    <t xml:space="preserve">REPARTITEUR CARTONS : NOMBRE DE VOIES </t>
  </si>
  <si>
    <t>REPARTITEUR BOUTEILLES VERS VRAC</t>
  </si>
  <si>
    <r>
      <t>087</t>
    </r>
    <r>
      <rPr>
        <sz val="11"/>
        <color rgb="FFFF0000"/>
        <rFont val="Calibri"/>
        <family val="2"/>
        <scheme val="minor"/>
      </rPr>
      <t>5</t>
    </r>
  </si>
  <si>
    <r>
      <t>088</t>
    </r>
    <r>
      <rPr>
        <sz val="11"/>
        <color rgb="FFFF0000"/>
        <rFont val="Calibri"/>
        <family val="2"/>
        <scheme val="minor"/>
      </rPr>
      <t>5</t>
    </r>
  </si>
  <si>
    <r>
      <t>077</t>
    </r>
    <r>
      <rPr>
        <sz val="11"/>
        <color rgb="FFFF0000"/>
        <rFont val="Calibri"/>
        <family val="2"/>
        <scheme val="minor"/>
      </rPr>
      <t>4</t>
    </r>
  </si>
  <si>
    <t>6,5 cm</t>
  </si>
  <si>
    <t>10,1 cm</t>
  </si>
  <si>
    <t>COULOIRS ENTRE TRAYMAX ET RÉPARTITEUR</t>
  </si>
  <si>
    <r>
      <t>0004</t>
    </r>
    <r>
      <rPr>
        <sz val="11"/>
        <color rgb="FFFF0000"/>
        <rFont val="Calibri"/>
        <family val="2"/>
        <scheme val="minor"/>
      </rPr>
      <t>6</t>
    </r>
  </si>
  <si>
    <t>H</t>
  </si>
  <si>
    <r>
      <t>0005</t>
    </r>
    <r>
      <rPr>
        <sz val="11"/>
        <color rgb="FFFF0000"/>
        <rFont val="Calibri"/>
        <family val="2"/>
        <scheme val="minor"/>
      </rPr>
      <t>9</t>
    </r>
  </si>
  <si>
    <t>OPTIM x15 CTC/
BRAILLE</t>
  </si>
  <si>
    <t>OPTIM x15 CAVE/ BRAILLE</t>
  </si>
  <si>
    <t>CARREFOUR x15</t>
  </si>
  <si>
    <t>BOUTON D'OR x15</t>
  </si>
  <si>
    <t>OPTIM  x10 CAVE PAV</t>
  </si>
  <si>
    <r>
      <t>00126</t>
    </r>
    <r>
      <rPr>
        <sz val="14"/>
        <color rgb="FFFF0000"/>
        <rFont val="Calibri"/>
        <family val="2"/>
        <scheme val="minor"/>
      </rPr>
      <t/>
    </r>
  </si>
  <si>
    <t>Format 7</t>
  </si>
  <si>
    <t>Format 4</t>
  </si>
  <si>
    <t>Format 5</t>
  </si>
  <si>
    <t>MODULE  RF (FTC TRANSFERT) (cellule n°7 LEOTECH)</t>
  </si>
  <si>
    <t>02960</t>
  </si>
  <si>
    <t>702</t>
  </si>
  <si>
    <t>0465</t>
  </si>
  <si>
    <t>162</t>
  </si>
  <si>
    <t>MODULE ADHESIF N°3</t>
  </si>
  <si>
    <t>Butée</t>
  </si>
  <si>
    <t>Inclinaison groupe d'étiquetage adhésif n°3</t>
  </si>
  <si>
    <t>99995</t>
  </si>
  <si>
    <t>Date: 07/03/2024</t>
  </si>
  <si>
    <t>valeur figée, plus de réglage</t>
  </si>
  <si>
    <t>00170</t>
  </si>
  <si>
    <t>modif le 07/03/24 car avant valuer à 01111 mais modif sur la hauteur des plateaux bobine car 1 des deux n'était pas à  la mm hauteur</t>
  </si>
  <si>
    <t>07/03/24 : ne sert pas (valeur précédente à 300)</t>
  </si>
  <si>
    <r>
      <t>0001</t>
    </r>
    <r>
      <rPr>
        <b/>
        <sz val="14"/>
        <color rgb="FFFF0000"/>
        <rFont val="Calibri"/>
        <family val="2"/>
        <scheme val="minor"/>
      </rPr>
      <t>5</t>
    </r>
  </si>
  <si>
    <t>07/03/24: valeur passée à 00015 (avant 00000)</t>
  </si>
  <si>
    <t>07/03/24 valeur passée à 14 cm avant à 13,5cm</t>
  </si>
  <si>
    <r>
      <t>0232</t>
    </r>
    <r>
      <rPr>
        <sz val="14"/>
        <color rgb="FFFF0000"/>
        <rFont val="Calibri"/>
        <family val="2"/>
        <scheme val="minor"/>
      </rPr>
      <t>3</t>
    </r>
  </si>
  <si>
    <t>8 cm
17 cm OPT CAVE</t>
  </si>
  <si>
    <t>07/03/24 ajout OPT CAVE Dans la partie jaune</t>
  </si>
  <si>
    <r>
      <t>0103</t>
    </r>
    <r>
      <rPr>
        <sz val="14"/>
        <color rgb="FFFF0000"/>
        <rFont val="Calibri"/>
        <family val="2"/>
        <scheme val="minor"/>
      </rPr>
      <t>0</t>
    </r>
    <r>
      <rPr>
        <sz val="14"/>
        <color rgb="FF000000"/>
        <rFont val="Calibri"/>
        <family val="2"/>
        <scheme val="minor"/>
      </rPr>
      <t xml:space="preserve">
0110</t>
    </r>
    <r>
      <rPr>
        <sz val="14"/>
        <color rgb="FFFF0000"/>
        <rFont val="Calibri"/>
        <family val="2"/>
        <scheme val="minor"/>
      </rPr>
      <t xml:space="preserve">0 </t>
    </r>
    <r>
      <rPr>
        <sz val="14"/>
        <color theme="1"/>
        <rFont val="Calibri"/>
        <family val="2"/>
        <scheme val="minor"/>
      </rPr>
      <t>OPT CAVE</t>
    </r>
  </si>
  <si>
    <t>33 cm</t>
  </si>
  <si>
    <t>269</t>
  </si>
  <si>
    <t>avant interv videojet 194</t>
  </si>
  <si>
    <t>avant interv videojet 29/04 valeur à 2259</t>
  </si>
  <si>
    <r>
      <t>0012</t>
    </r>
    <r>
      <rPr>
        <sz val="14"/>
        <color rgb="FFFF0000"/>
        <rFont val="Calibri"/>
        <family val="2"/>
        <scheme val="minor"/>
      </rPr>
      <t>7</t>
    </r>
  </si>
  <si>
    <r>
      <t>0023</t>
    </r>
    <r>
      <rPr>
        <sz val="14"/>
        <color rgb="FFFF0000"/>
        <rFont val="Calibri"/>
        <family val="2"/>
        <scheme val="minor"/>
      </rPr>
      <t>9</t>
    </r>
  </si>
  <si>
    <r>
      <t xml:space="preserve">ISIO x15 HCEV - </t>
    </r>
    <r>
      <rPr>
        <b/>
        <sz val="16"/>
        <color rgb="FF00B050"/>
        <rFont val="Calibri"/>
        <family val="2"/>
        <scheme val="minor"/>
      </rPr>
      <t>BERRY</t>
    </r>
  </si>
  <si>
    <r>
      <t>0273</t>
    </r>
    <r>
      <rPr>
        <sz val="14"/>
        <color rgb="FFFF0000"/>
        <rFont val="Calibri"/>
        <family val="2"/>
        <scheme val="minor"/>
      </rPr>
      <t>0</t>
    </r>
    <r>
      <rPr>
        <sz val="14"/>
        <color rgb="FF000000"/>
        <rFont val="Calibri"/>
        <family val="2"/>
        <scheme val="minor"/>
      </rPr>
      <t>/</t>
    </r>
    <r>
      <rPr>
        <b/>
        <sz val="14"/>
        <color rgb="FF00B050"/>
        <rFont val="Calibri"/>
        <family val="2"/>
        <scheme val="minor"/>
      </rPr>
      <t>02650</t>
    </r>
  </si>
  <si>
    <r>
      <t xml:space="preserve">ISIO x10 HCEV - </t>
    </r>
    <r>
      <rPr>
        <b/>
        <sz val="16"/>
        <color rgb="FF00B050"/>
        <rFont val="Calibri"/>
        <family val="2"/>
        <scheme val="minor"/>
      </rPr>
      <t>BERRY</t>
    </r>
  </si>
  <si>
    <t>00106 avant le 06/06/24 pour ISIO HCEV</t>
  </si>
  <si>
    <t>00270 avant le 06/06/24 pour ISIO HCEV</t>
  </si>
  <si>
    <t>47 cm</t>
  </si>
  <si>
    <t>24 cm</t>
  </si>
  <si>
    <t>44,5cm avant venue tech CERMEX, modif 30/06/24</t>
  </si>
  <si>
    <t>01116</t>
  </si>
  <si>
    <r>
      <t>0336</t>
    </r>
    <r>
      <rPr>
        <sz val="14"/>
        <color rgb="FFFF0000"/>
        <rFont val="Calibri"/>
        <family val="2"/>
        <scheme val="minor"/>
      </rPr>
      <t>5</t>
    </r>
  </si>
  <si>
    <r>
      <t>0263</t>
    </r>
    <r>
      <rPr>
        <sz val="14"/>
        <color rgb="FFFF0000"/>
        <rFont val="Calibri"/>
        <family val="2"/>
        <scheme val="minor"/>
      </rPr>
      <t>6</t>
    </r>
  </si>
  <si>
    <t>OPT x15 1 cm avant venue tech CERMEX, modif 30/06/24</t>
  </si>
  <si>
    <t>OPT x15 21 cm avant venue tech CERMEX, modif 30/06/24</t>
  </si>
  <si>
    <t>OPT x15 44.5 avant venue tech CERMEX, modif 30/06/24. PAV 38,7 avant le 11/06</t>
  </si>
  <si>
    <t>PAV fermé avant le 11/06</t>
  </si>
  <si>
    <r>
      <t>0079</t>
    </r>
    <r>
      <rPr>
        <sz val="14"/>
        <color rgb="FFFF0000"/>
        <rFont val="Calibri"/>
        <family val="2"/>
      </rPr>
      <t>2</t>
    </r>
  </si>
  <si>
    <r>
      <t>0298</t>
    </r>
    <r>
      <rPr>
        <sz val="14"/>
        <color rgb="FFFF0000"/>
        <rFont val="Calibri"/>
        <family val="2"/>
      </rPr>
      <t>2</t>
    </r>
  </si>
  <si>
    <r>
      <t>0195</t>
    </r>
    <r>
      <rPr>
        <sz val="14"/>
        <color rgb="FFFF0000"/>
        <rFont val="Calibri"/>
        <family val="2"/>
      </rPr>
      <t>0</t>
    </r>
  </si>
  <si>
    <t>oui + guide 10x1L
FACULTATIF</t>
  </si>
  <si>
    <r>
      <t xml:space="preserve">ECARTEMENT DES FLASQUES MAGASIN DÉCOUPES </t>
    </r>
    <r>
      <rPr>
        <b/>
        <i/>
        <sz val="12"/>
        <color rgb="FF000000"/>
        <rFont val="Calibri"/>
        <family val="2"/>
        <scheme val="minor"/>
      </rPr>
      <t>(+/- 0,030)</t>
    </r>
  </si>
  <si>
    <r>
      <t xml:space="preserve">HAUTEUR DU GUIDE SUPÉRIEUR CAISSE OUVERTE +HAUTEUR DES SYSTÈMES COLLE ET PLIAGE RABATS </t>
    </r>
    <r>
      <rPr>
        <b/>
        <sz val="12"/>
        <color rgb="FF000000"/>
        <rFont val="Calibri"/>
        <family val="2"/>
        <scheme val="minor"/>
      </rPr>
      <t>(+/- 0,030)</t>
    </r>
  </si>
  <si>
    <t>ajout valeur OPT CAVE + OPT x15 01064 avant venue tech CERMEX, modif 30/06/24. Pav avant 11/06 00807</t>
  </si>
  <si>
    <t>OPT x15 03295 avant venue tech CERMEX, modif 30/06/24. Pav avant 11/06/24 03050</t>
  </si>
  <si>
    <t>OPT x15 02625 avant venue tech CERMEX, modif 30/06/24. Pav avant 11/06/24 01915</t>
  </si>
  <si>
    <t>OPT PAV 10L</t>
  </si>
  <si>
    <t>OPTIM HCEV PAV x10</t>
  </si>
  <si>
    <t>FERME</t>
  </si>
  <si>
    <t>25 cm</t>
  </si>
  <si>
    <t>58,5 cm</t>
  </si>
  <si>
    <r>
      <t>0189</t>
    </r>
    <r>
      <rPr>
        <sz val="14"/>
        <color rgb="FFFF0000"/>
        <rFont val="Calibri"/>
        <family val="2"/>
      </rPr>
      <t>3</t>
    </r>
  </si>
  <si>
    <t>oui</t>
  </si>
  <si>
    <t>Date: 21/10/2024</t>
  </si>
  <si>
    <t>ISIO/CRF/BO/OPT
x15L
CAVE/HCEV</t>
  </si>
  <si>
    <t>OPT x15L DILECTA</t>
  </si>
  <si>
    <r>
      <t>0271</t>
    </r>
    <r>
      <rPr>
        <sz val="14"/>
        <color rgb="FFFF0000"/>
        <rFont val="Calibri"/>
        <family val="2"/>
        <scheme val="minor"/>
      </rPr>
      <t>0</t>
    </r>
  </si>
  <si>
    <t>02342 avant le 28/11/24 pour optim x15/x10 CAVE braille et pav</t>
  </si>
  <si>
    <r>
      <t>0262</t>
    </r>
    <r>
      <rPr>
        <sz val="14"/>
        <color rgb="FFFF0000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</si>
</sst>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Arial MT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9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b/>
      <sz val="16"/>
      <color rgb="FF444444"/>
      <name val="Calibri"/>
      <family val="2"/>
      <charset val="1"/>
    </font>
    <font>
      <sz val="11"/>
      <name val="Calibri"/>
      <family val="2"/>
      <scheme val="minor"/>
    </font>
    <font>
      <b/>
      <sz val="16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4"/>
      <color theme="1"/>
      <name val="Calibri"/>
      <family val="2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rgb="FFED7D31"/>
        <bgColor indexed="64"/>
      </patternFill>
    </fill>
    <fill>
      <patternFill patternType="solid">
        <fgColor rgb="FFBD60CC"/>
        <bgColor indexed="64"/>
      </patternFill>
    </fill>
    <fill>
      <patternFill patternType="solid">
        <fgColor rgb="FFBD60CC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000000"/>
      </left>
      <right style="thin">
        <color indexed="64"/>
      </right>
      <top style="thick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rgb="FF000000"/>
      </bottom>
      <diagonal/>
    </border>
    <border>
      <left style="thin">
        <color indexed="64"/>
      </left>
      <right/>
      <top style="thick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11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4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top" wrapText="1"/>
    </xf>
    <xf numFmtId="49" fontId="11" fillId="2" borderId="1" xfId="0" quotePrefix="1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5" borderId="1" xfId="0" quotePrefix="1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3" fontId="11" fillId="2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16" fontId="11" fillId="2" borderId="1" xfId="0" quotePrefix="1" applyNumberFormat="1" applyFont="1" applyFill="1" applyBorder="1" applyAlignment="1">
      <alignment horizontal="center" vertical="center" wrapText="1"/>
    </xf>
    <xf numFmtId="16" fontId="11" fillId="5" borderId="1" xfId="0" quotePrefix="1" applyNumberFormat="1" applyFont="1" applyFill="1" applyBorder="1" applyAlignment="1">
      <alignment horizontal="center" vertical="center" wrapText="1"/>
    </xf>
    <xf numFmtId="16" fontId="11" fillId="3" borderId="1" xfId="0" quotePrefix="1" applyNumberFormat="1" applyFont="1" applyFill="1" applyBorder="1" applyAlignment="1">
      <alignment horizontal="center" vertical="center" wrapText="1"/>
    </xf>
    <xf numFmtId="16" fontId="11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quotePrefix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quotePrefix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quotePrefix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8" borderId="1" xfId="0" quotePrefix="1" applyFont="1" applyFill="1" applyBorder="1" applyAlignment="1">
      <alignment horizontal="center" vertical="top" wrapText="1"/>
    </xf>
    <xf numFmtId="0" fontId="11" fillId="8" borderId="1" xfId="0" quotePrefix="1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22" fillId="5" borderId="1" xfId="0" quotePrefix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4" fillId="0" borderId="18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0" fontId="11" fillId="8" borderId="4" xfId="0" quotePrefix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9" fillId="4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4" fillId="0" borderId="33" xfId="0" quotePrefix="1" applyFont="1" applyBorder="1" applyAlignment="1">
      <alignment horizontal="center" vertical="center"/>
    </xf>
    <xf numFmtId="0" fontId="24" fillId="0" borderId="34" xfId="0" quotePrefix="1" applyFont="1" applyBorder="1" applyAlignment="1">
      <alignment horizontal="center" vertical="center"/>
    </xf>
    <xf numFmtId="0" fontId="24" fillId="0" borderId="35" xfId="0" quotePrefix="1" applyFont="1" applyBorder="1" applyAlignment="1">
      <alignment horizontal="center" vertical="center"/>
    </xf>
    <xf numFmtId="0" fontId="24" fillId="0" borderId="36" xfId="0" quotePrefix="1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9" fillId="11" borderId="0" xfId="0" applyFont="1" applyFill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9" fillId="6" borderId="30" xfId="0" quotePrefix="1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9" fillId="0" borderId="22" xfId="0" applyFont="1" applyBorder="1" applyAlignment="1">
      <alignment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top" wrapText="1"/>
    </xf>
    <xf numFmtId="0" fontId="11" fillId="10" borderId="0" xfId="0" quotePrefix="1" applyFont="1" applyFill="1" applyAlignment="1">
      <alignment horizontal="center" vertical="top" wrapText="1"/>
    </xf>
    <xf numFmtId="0" fontId="11" fillId="10" borderId="0" xfId="0" quotePrefix="1" applyFont="1" applyFill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1" fillId="9" borderId="24" xfId="0" applyFont="1" applyFill="1" applyBorder="1" applyAlignment="1">
      <alignment horizontal="center" vertical="center" wrapText="1"/>
    </xf>
    <xf numFmtId="0" fontId="11" fillId="9" borderId="30" xfId="0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2" fillId="5" borderId="10" xfId="0" quotePrefix="1" applyFont="1" applyFill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left" vertical="center" wrapText="1"/>
    </xf>
    <xf numFmtId="0" fontId="15" fillId="0" borderId="58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1" fillId="0" borderId="4" xfId="0" quotePrefix="1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49" fontId="11" fillId="0" borderId="61" xfId="0" applyNumberFormat="1" applyFont="1" applyBorder="1" applyAlignment="1">
      <alignment horizontal="center" vertical="center" wrapText="1"/>
    </xf>
    <xf numFmtId="49" fontId="11" fillId="0" borderId="64" xfId="0" applyNumberFormat="1" applyFont="1" applyBorder="1" applyAlignment="1">
      <alignment horizontal="center" vertical="center" wrapText="1"/>
    </xf>
    <xf numFmtId="49" fontId="11" fillId="0" borderId="64" xfId="0" quotePrefix="1" applyNumberFormat="1" applyFont="1" applyBorder="1" applyAlignment="1">
      <alignment horizontal="center" vertical="center" wrapText="1"/>
    </xf>
    <xf numFmtId="49" fontId="11" fillId="0" borderId="65" xfId="0" applyNumberFormat="1" applyFont="1" applyBorder="1" applyAlignment="1">
      <alignment horizontal="center" vertical="center" wrapText="1"/>
    </xf>
    <xf numFmtId="49" fontId="11" fillId="0" borderId="61" xfId="0" quotePrefix="1" applyNumberFormat="1" applyFont="1" applyBorder="1" applyAlignment="1">
      <alignment horizontal="center" vertical="center" wrapText="1"/>
    </xf>
    <xf numFmtId="0" fontId="11" fillId="0" borderId="61" xfId="0" quotePrefix="1" applyFont="1" applyBorder="1" applyAlignment="1">
      <alignment horizontal="center" vertical="center" wrapText="1"/>
    </xf>
    <xf numFmtId="0" fontId="11" fillId="0" borderId="64" xfId="0" quotePrefix="1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 wrapText="1"/>
    </xf>
    <xf numFmtId="0" fontId="11" fillId="0" borderId="65" xfId="0" quotePrefix="1" applyFont="1" applyBorder="1" applyAlignment="1">
      <alignment horizontal="center" vertical="center" wrapText="1"/>
    </xf>
    <xf numFmtId="0" fontId="0" fillId="0" borderId="61" xfId="0" quotePrefix="1" applyBorder="1" applyAlignment="1">
      <alignment horizontal="center" vertical="center"/>
    </xf>
    <xf numFmtId="0" fontId="0" fillId="0" borderId="64" xfId="0" quotePrefix="1" applyBorder="1" applyAlignment="1">
      <alignment horizontal="center" vertical="center"/>
    </xf>
    <xf numFmtId="0" fontId="0" fillId="0" borderId="62" xfId="0" quotePrefix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5" fillId="0" borderId="0" xfId="0" applyFont="1"/>
    <xf numFmtId="0" fontId="26" fillId="0" borderId="44" xfId="0" quotePrefix="1" applyFont="1" applyBorder="1" applyAlignment="1">
      <alignment horizontal="center" vertical="center"/>
    </xf>
    <xf numFmtId="0" fontId="26" fillId="0" borderId="53" xfId="0" quotePrefix="1" applyFont="1" applyBorder="1" applyAlignment="1">
      <alignment horizontal="center" vertical="center"/>
    </xf>
    <xf numFmtId="0" fontId="26" fillId="0" borderId="54" xfId="0" quotePrefix="1" applyFont="1" applyBorder="1" applyAlignment="1">
      <alignment horizontal="center" vertical="center"/>
    </xf>
    <xf numFmtId="0" fontId="26" fillId="0" borderId="59" xfId="0" quotePrefix="1" applyFont="1" applyBorder="1" applyAlignment="1">
      <alignment horizontal="center" vertical="center"/>
    </xf>
    <xf numFmtId="0" fontId="26" fillId="0" borderId="52" xfId="0" quotePrefix="1" applyFont="1" applyBorder="1" applyAlignment="1">
      <alignment horizontal="center" vertical="center"/>
    </xf>
    <xf numFmtId="0" fontId="15" fillId="0" borderId="6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4" fillId="0" borderId="68" xfId="0" quotePrefix="1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24" fillId="0" borderId="69" xfId="0" quotePrefix="1" applyFont="1" applyBorder="1" applyAlignment="1">
      <alignment horizontal="center" vertical="center"/>
    </xf>
    <xf numFmtId="49" fontId="11" fillId="2" borderId="4" xfId="0" quotePrefix="1" applyNumberFormat="1" applyFont="1" applyFill="1" applyBorder="1" applyAlignment="1">
      <alignment horizontal="center" vertical="center" wrapText="1"/>
    </xf>
    <xf numFmtId="0" fontId="9" fillId="8" borderId="4" xfId="0" quotePrefix="1" applyFont="1" applyFill="1" applyBorder="1" applyAlignment="1">
      <alignment horizontal="center" vertical="center" wrapText="1"/>
    </xf>
    <xf numFmtId="0" fontId="9" fillId="6" borderId="24" xfId="0" quotePrefix="1" applyFont="1" applyFill="1" applyBorder="1" applyAlignment="1">
      <alignment horizontal="center" vertical="center" wrapText="1"/>
    </xf>
    <xf numFmtId="0" fontId="9" fillId="0" borderId="70" xfId="0" quotePrefix="1" applyFont="1" applyBorder="1" applyAlignment="1">
      <alignment horizontal="center" vertical="center" wrapText="1"/>
    </xf>
    <xf numFmtId="0" fontId="9" fillId="0" borderId="70" xfId="0" applyFont="1" applyBorder="1" applyAlignment="1">
      <alignment wrapText="1"/>
    </xf>
    <xf numFmtId="0" fontId="24" fillId="0" borderId="71" xfId="0" quotePrefix="1" applyFont="1" applyBorder="1" applyAlignment="1">
      <alignment horizontal="center" vertical="center"/>
    </xf>
    <xf numFmtId="0" fontId="0" fillId="14" borderId="49" xfId="0" applyFill="1" applyBorder="1" applyAlignment="1">
      <alignment wrapText="1"/>
    </xf>
    <xf numFmtId="0" fontId="1" fillId="0" borderId="5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9" fontId="11" fillId="0" borderId="64" xfId="0" applyNumberFormat="1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left" vertical="center" wrapText="1"/>
    </xf>
    <xf numFmtId="0" fontId="1" fillId="0" borderId="76" xfId="0" applyFont="1" applyBorder="1" applyAlignment="1">
      <alignment horizontal="center" vertical="center" wrapText="1"/>
    </xf>
    <xf numFmtId="0" fontId="11" fillId="2" borderId="76" xfId="0" applyFont="1" applyFill="1" applyBorder="1" applyAlignment="1">
      <alignment horizontal="center" vertical="center" wrapText="1"/>
    </xf>
    <xf numFmtId="0" fontId="11" fillId="5" borderId="76" xfId="0" applyFont="1" applyFill="1" applyBorder="1" applyAlignment="1">
      <alignment horizontal="center" vertical="center" wrapText="1"/>
    </xf>
    <xf numFmtId="0" fontId="11" fillId="3" borderId="76" xfId="0" applyFont="1" applyFill="1" applyBorder="1" applyAlignment="1">
      <alignment horizontal="center" vertical="center" wrapText="1"/>
    </xf>
    <xf numFmtId="0" fontId="11" fillId="7" borderId="76" xfId="0" applyFont="1" applyFill="1" applyBorder="1" applyAlignment="1">
      <alignment horizontal="center" vertical="center" wrapText="1"/>
    </xf>
    <xf numFmtId="0" fontId="9" fillId="12" borderId="75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9" fillId="6" borderId="8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24" fillId="0" borderId="44" xfId="0" quotePrefix="1" applyFont="1" applyBorder="1" applyAlignment="1">
      <alignment horizontal="center" vertical="center"/>
    </xf>
    <xf numFmtId="0" fontId="9" fillId="12" borderId="8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9" fillId="4" borderId="10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24" fillId="0" borderId="87" xfId="0" quotePrefix="1" applyFont="1" applyBorder="1" applyAlignment="1">
      <alignment horizontal="center" vertical="center"/>
    </xf>
    <xf numFmtId="0" fontId="0" fillId="0" borderId="90" xfId="0" applyBorder="1"/>
    <xf numFmtId="0" fontId="28" fillId="0" borderId="63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70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11" fillId="4" borderId="10" xfId="0" quotePrefix="1" applyFont="1" applyFill="1" applyBorder="1" applyAlignment="1">
      <alignment horizontal="center" vertical="center" wrapText="1"/>
    </xf>
    <xf numFmtId="0" fontId="30" fillId="6" borderId="11" xfId="0" quotePrefix="1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30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 wrapText="1"/>
    </xf>
    <xf numFmtId="0" fontId="11" fillId="17" borderId="1" xfId="0" quotePrefix="1" applyFont="1" applyFill="1" applyBorder="1" applyAlignment="1">
      <alignment horizontal="center" vertical="center" wrapText="1"/>
    </xf>
    <xf numFmtId="49" fontId="11" fillId="17" borderId="1" xfId="0" quotePrefix="1" applyNumberFormat="1" applyFont="1" applyFill="1" applyBorder="1" applyAlignment="1">
      <alignment horizontal="center" vertical="center" wrapText="1"/>
    </xf>
    <xf numFmtId="16" fontId="11" fillId="17" borderId="1" xfId="0" quotePrefix="1" applyNumberFormat="1" applyFont="1" applyFill="1" applyBorder="1" applyAlignment="1">
      <alignment horizontal="center" vertical="center" wrapText="1"/>
    </xf>
    <xf numFmtId="0" fontId="0" fillId="0" borderId="92" xfId="0" applyBorder="1" applyAlignment="1">
      <alignment wrapText="1"/>
    </xf>
    <xf numFmtId="0" fontId="15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/>
    </xf>
    <xf numFmtId="0" fontId="4" fillId="0" borderId="81" xfId="0" applyFont="1" applyBorder="1" applyAlignment="1">
      <alignment horizontal="left" vertical="center" wrapText="1"/>
    </xf>
    <xf numFmtId="0" fontId="6" fillId="0" borderId="81" xfId="0" applyFont="1" applyBorder="1" applyAlignment="1">
      <alignment horizontal="center" vertical="center"/>
    </xf>
    <xf numFmtId="16" fontId="11" fillId="2" borderId="81" xfId="0" quotePrefix="1" applyNumberFormat="1" applyFont="1" applyFill="1" applyBorder="1" applyAlignment="1">
      <alignment horizontal="center" vertical="center" wrapText="1"/>
    </xf>
    <xf numFmtId="16" fontId="11" fillId="5" borderId="82" xfId="0" quotePrefix="1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" fontId="11" fillId="2" borderId="14" xfId="0" quotePrefix="1" applyNumberFormat="1" applyFont="1" applyFill="1" applyBorder="1" applyAlignment="1">
      <alignment horizontal="center" vertical="center" wrapText="1"/>
    </xf>
    <xf numFmtId="16" fontId="11" fillId="5" borderId="51" xfId="0" quotePrefix="1" applyNumberFormat="1" applyFont="1" applyFill="1" applyBorder="1" applyAlignment="1">
      <alignment horizontal="center" vertical="center" wrapText="1"/>
    </xf>
    <xf numFmtId="1" fontId="11" fillId="15" borderId="16" xfId="0" quotePrefix="1" applyNumberFormat="1" applyFont="1" applyFill="1" applyBorder="1" applyAlignment="1">
      <alignment horizontal="center" vertical="center" wrapText="1"/>
    </xf>
    <xf numFmtId="1" fontId="11" fillId="15" borderId="3" xfId="0" quotePrefix="1" applyNumberFormat="1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/>
    </xf>
    <xf numFmtId="0" fontId="22" fillId="7" borderId="1" xfId="0" quotePrefix="1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22" fillId="3" borderId="1" xfId="0" quotePrefix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1" fillId="16" borderId="1" xfId="0" quotePrefix="1" applyFont="1" applyFill="1" applyBorder="1" applyAlignment="1">
      <alignment horizontal="center" vertical="center" wrapText="1"/>
    </xf>
    <xf numFmtId="0" fontId="11" fillId="13" borderId="64" xfId="0" applyFont="1" applyFill="1" applyBorder="1" applyAlignment="1">
      <alignment horizontal="center" vertical="center" wrapText="1"/>
    </xf>
    <xf numFmtId="0" fontId="11" fillId="13" borderId="64" xfId="0" quotePrefix="1" applyFont="1" applyFill="1" applyBorder="1" applyAlignment="1">
      <alignment horizontal="center" vertical="center" wrapText="1"/>
    </xf>
    <xf numFmtId="16" fontId="22" fillId="15" borderId="3" xfId="0" quotePrefix="1" applyNumberFormat="1" applyFont="1" applyFill="1" applyBorder="1" applyAlignment="1">
      <alignment horizontal="center" vertical="center" wrapText="1"/>
    </xf>
    <xf numFmtId="0" fontId="30" fillId="4" borderId="1" xfId="0" quotePrefix="1" applyFont="1" applyFill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 wrapText="1"/>
    </xf>
    <xf numFmtId="0" fontId="9" fillId="8" borderId="3" xfId="0" quotePrefix="1" applyFont="1" applyFill="1" applyBorder="1" applyAlignment="1">
      <alignment horizontal="center" vertical="center" wrapText="1"/>
    </xf>
    <xf numFmtId="0" fontId="9" fillId="6" borderId="26" xfId="0" quotePrefix="1" applyFont="1" applyFill="1" applyBorder="1" applyAlignment="1">
      <alignment horizontal="center" vertical="center" wrapText="1"/>
    </xf>
    <xf numFmtId="0" fontId="0" fillId="0" borderId="4" xfId="0" applyBorder="1"/>
    <xf numFmtId="49" fontId="11" fillId="18" borderId="4" xfId="0" applyNumberFormat="1" applyFont="1" applyFill="1" applyBorder="1" applyAlignment="1">
      <alignment horizontal="center" vertical="center" wrapText="1"/>
    </xf>
    <xf numFmtId="49" fontId="11" fillId="18" borderId="4" xfId="0" quotePrefix="1" applyNumberFormat="1" applyFont="1" applyFill="1" applyBorder="1" applyAlignment="1">
      <alignment horizontal="center" vertical="center" wrapText="1"/>
    </xf>
    <xf numFmtId="49" fontId="11" fillId="18" borderId="1" xfId="0" quotePrefix="1" applyNumberFormat="1" applyFont="1" applyFill="1" applyBorder="1" applyAlignment="1">
      <alignment horizontal="center" vertical="center" wrapText="1"/>
    </xf>
    <xf numFmtId="49" fontId="11" fillId="18" borderId="1" xfId="0" quotePrefix="1" applyNumberFormat="1" applyFont="1" applyFill="1" applyBorder="1" applyAlignment="1">
      <alignment horizontal="center" vertical="top" wrapText="1"/>
    </xf>
    <xf numFmtId="0" fontId="10" fillId="0" borderId="61" xfId="0" quotePrefix="1" applyFont="1" applyBorder="1" applyAlignment="1">
      <alignment horizontal="center" vertical="center"/>
    </xf>
    <xf numFmtId="0" fontId="10" fillId="0" borderId="64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11" fillId="13" borderId="1" xfId="0" quotePrefix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5" borderId="14" xfId="0" quotePrefix="1" applyFont="1" applyFill="1" applyBorder="1" applyAlignment="1">
      <alignment horizontal="center" vertical="center" wrapText="1"/>
    </xf>
    <xf numFmtId="0" fontId="11" fillId="5" borderId="10" xfId="0" quotePrefix="1" applyFont="1" applyFill="1" applyBorder="1" applyAlignment="1">
      <alignment horizontal="center" vertical="center" wrapText="1"/>
    </xf>
    <xf numFmtId="0" fontId="11" fillId="3" borderId="14" xfId="0" quotePrefix="1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5" borderId="4" xfId="0" quotePrefix="1" applyFont="1" applyFill="1" applyBorder="1" applyAlignment="1">
      <alignment horizontal="center" vertical="center" wrapText="1"/>
    </xf>
    <xf numFmtId="0" fontId="11" fillId="3" borderId="4" xfId="0" quotePrefix="1" applyFont="1" applyFill="1" applyBorder="1" applyAlignment="1">
      <alignment horizontal="center" vertical="center" wrapText="1"/>
    </xf>
    <xf numFmtId="0" fontId="11" fillId="16" borderId="4" xfId="0" quotePrefix="1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27" fillId="0" borderId="3" xfId="0" quotePrefix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vertical="center" wrapText="1"/>
    </xf>
    <xf numFmtId="0" fontId="1" fillId="0" borderId="104" xfId="0" applyFont="1" applyBorder="1" applyAlignment="1">
      <alignment horizontal="center" vertical="center"/>
    </xf>
    <xf numFmtId="0" fontId="1" fillId="0" borderId="105" xfId="0" applyFont="1" applyBorder="1" applyAlignment="1">
      <alignment horizontal="center" vertical="center"/>
    </xf>
    <xf numFmtId="0" fontId="24" fillId="0" borderId="106" xfId="0" quotePrefix="1" applyFont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13" borderId="62" xfId="0" applyFont="1" applyFill="1" applyBorder="1" applyAlignment="1">
      <alignment horizontal="center" vertical="center" wrapText="1"/>
    </xf>
    <xf numFmtId="0" fontId="11" fillId="2" borderId="81" xfId="0" applyFont="1" applyFill="1" applyBorder="1" applyAlignment="1">
      <alignment horizontal="center" vertical="center" wrapText="1"/>
    </xf>
    <xf numFmtId="0" fontId="11" fillId="5" borderId="81" xfId="0" applyFont="1" applyFill="1" applyBorder="1" applyAlignment="1">
      <alignment horizontal="center" vertical="center" wrapText="1"/>
    </xf>
    <xf numFmtId="0" fontId="11" fillId="3" borderId="81" xfId="0" applyFont="1" applyFill="1" applyBorder="1" applyAlignment="1">
      <alignment horizontal="center" vertical="center" wrapText="1"/>
    </xf>
    <xf numFmtId="0" fontId="11" fillId="17" borderId="81" xfId="0" applyFont="1" applyFill="1" applyBorder="1" applyAlignment="1">
      <alignment horizontal="center" vertical="center" wrapText="1"/>
    </xf>
    <xf numFmtId="0" fontId="11" fillId="7" borderId="81" xfId="0" applyFont="1" applyFill="1" applyBorder="1" applyAlignment="1">
      <alignment horizontal="center" vertical="center" wrapText="1"/>
    </xf>
    <xf numFmtId="0" fontId="11" fillId="13" borderId="89" xfId="0" applyFont="1" applyFill="1" applyBorder="1" applyAlignment="1">
      <alignment horizontal="center" vertical="center" wrapText="1"/>
    </xf>
    <xf numFmtId="0" fontId="9" fillId="15" borderId="8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 wrapText="1"/>
    </xf>
    <xf numFmtId="0" fontId="11" fillId="16" borderId="10" xfId="0" applyFont="1" applyFill="1" applyBorder="1" applyAlignment="1">
      <alignment horizontal="center" vertical="center" wrapText="1"/>
    </xf>
    <xf numFmtId="0" fontId="11" fillId="16" borderId="81" xfId="0" applyFont="1" applyFill="1" applyBorder="1" applyAlignment="1">
      <alignment horizontal="center" vertical="center" wrapText="1"/>
    </xf>
    <xf numFmtId="0" fontId="22" fillId="16" borderId="1" xfId="0" quotePrefix="1" applyFont="1" applyFill="1" applyBorder="1" applyAlignment="1">
      <alignment horizontal="center" vertical="center" wrapText="1"/>
    </xf>
    <xf numFmtId="49" fontId="11" fillId="16" borderId="1" xfId="0" quotePrefix="1" applyNumberFormat="1" applyFont="1" applyFill="1" applyBorder="1" applyAlignment="1">
      <alignment horizontal="center" vertical="center" wrapText="1"/>
    </xf>
    <xf numFmtId="16" fontId="11" fillId="16" borderId="1" xfId="0" quotePrefix="1" applyNumberFormat="1" applyFont="1" applyFill="1" applyBorder="1" applyAlignment="1">
      <alignment horizontal="center" vertical="center" wrapText="1"/>
    </xf>
    <xf numFmtId="0" fontId="1" fillId="0" borderId="101" xfId="0" applyFont="1" applyBorder="1" applyAlignment="1">
      <alignment horizontal="center" vertical="center"/>
    </xf>
    <xf numFmtId="0" fontId="1" fillId="0" borderId="107" xfId="0" applyFont="1" applyBorder="1" applyAlignment="1">
      <alignment horizontal="center" vertical="center"/>
    </xf>
    <xf numFmtId="0" fontId="1" fillId="11" borderId="47" xfId="0" applyFont="1" applyFill="1" applyBorder="1" applyAlignment="1">
      <alignment horizontal="center" vertical="center" wrapText="1"/>
    </xf>
    <xf numFmtId="0" fontId="9" fillId="19" borderId="49" xfId="0" applyFont="1" applyFill="1" applyBorder="1" applyAlignment="1">
      <alignment horizontal="center" vertical="center" wrapText="1"/>
    </xf>
    <xf numFmtId="0" fontId="11" fillId="20" borderId="8" xfId="0" applyFont="1" applyFill="1" applyBorder="1" applyAlignment="1">
      <alignment horizontal="center" vertical="center" wrapText="1"/>
    </xf>
    <xf numFmtId="0" fontId="11" fillId="20" borderId="11" xfId="0" applyFont="1" applyFill="1" applyBorder="1" applyAlignment="1">
      <alignment horizontal="center" vertical="center" wrapText="1"/>
    </xf>
    <xf numFmtId="0" fontId="22" fillId="20" borderId="8" xfId="0" quotePrefix="1" applyFont="1" applyFill="1" applyBorder="1" applyAlignment="1">
      <alignment horizontal="center" vertical="center" wrapText="1"/>
    </xf>
    <xf numFmtId="49" fontId="11" fillId="20" borderId="8" xfId="0" quotePrefix="1" applyNumberFormat="1" applyFont="1" applyFill="1" applyBorder="1" applyAlignment="1">
      <alignment horizontal="center" vertical="center" wrapText="1"/>
    </xf>
    <xf numFmtId="16" fontId="11" fillId="20" borderId="108" xfId="0" quotePrefix="1" applyNumberFormat="1" applyFont="1" applyFill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/>
    </xf>
    <xf numFmtId="0" fontId="11" fillId="16" borderId="10" xfId="0" quotePrefix="1" applyFont="1" applyFill="1" applyBorder="1" applyAlignment="1">
      <alignment horizontal="center" vertical="center" wrapText="1"/>
    </xf>
    <xf numFmtId="0" fontId="1" fillId="0" borderId="110" xfId="0" applyFont="1" applyBorder="1" applyAlignment="1">
      <alignment horizontal="center" vertical="center" wrapText="1"/>
    </xf>
    <xf numFmtId="0" fontId="11" fillId="19" borderId="51" xfId="0" quotePrefix="1" applyFont="1" applyFill="1" applyBorder="1" applyAlignment="1">
      <alignment horizontal="center" vertical="center" wrapText="1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1" fillId="19" borderId="49" xfId="0" quotePrefix="1" applyFont="1" applyFill="1" applyBorder="1" applyAlignment="1">
      <alignment horizontal="center" vertical="center" wrapText="1"/>
    </xf>
    <xf numFmtId="0" fontId="11" fillId="19" borderId="8" xfId="0" quotePrefix="1" applyFont="1" applyFill="1" applyBorder="1" applyAlignment="1">
      <alignment horizontal="center" vertical="center" wrapText="1"/>
    </xf>
    <xf numFmtId="0" fontId="4" fillId="0" borderId="114" xfId="0" applyFont="1" applyBorder="1" applyAlignment="1">
      <alignment horizontal="center" vertical="center" wrapText="1"/>
    </xf>
    <xf numFmtId="0" fontId="5" fillId="0" borderId="114" xfId="0" applyFont="1" applyBorder="1" applyAlignment="1">
      <alignment horizontal="center" vertical="center"/>
    </xf>
    <xf numFmtId="0" fontId="9" fillId="4" borderId="114" xfId="0" applyFont="1" applyFill="1" applyBorder="1" applyAlignment="1">
      <alignment horizontal="center" vertical="center" wrapText="1"/>
    </xf>
    <xf numFmtId="0" fontId="11" fillId="5" borderId="114" xfId="0" applyFont="1" applyFill="1" applyBorder="1" applyAlignment="1">
      <alignment horizontal="center" vertical="center" wrapText="1"/>
    </xf>
    <xf numFmtId="0" fontId="9" fillId="6" borderId="115" xfId="0" applyFont="1" applyFill="1" applyBorder="1" applyAlignment="1">
      <alignment horizontal="center" vertical="center" wrapText="1"/>
    </xf>
    <xf numFmtId="0" fontId="9" fillId="0" borderId="113" xfId="0" applyFont="1" applyBorder="1" applyAlignment="1">
      <alignment horizontal="center" vertical="center" wrapText="1"/>
    </xf>
    <xf numFmtId="0" fontId="9" fillId="11" borderId="113" xfId="0" applyFont="1" applyFill="1" applyBorder="1" applyAlignment="1">
      <alignment horizontal="center" vertical="center" wrapText="1"/>
    </xf>
    <xf numFmtId="0" fontId="9" fillId="0" borderId="113" xfId="0" applyFont="1" applyBorder="1" applyAlignment="1">
      <alignment wrapText="1"/>
    </xf>
    <xf numFmtId="0" fontId="18" fillId="0" borderId="116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118" xfId="0" applyFont="1" applyBorder="1" applyAlignment="1">
      <alignment horizontal="center" vertical="center" wrapText="1"/>
    </xf>
    <xf numFmtId="0" fontId="3" fillId="0" borderId="118" xfId="0" applyFont="1" applyBorder="1" applyAlignment="1">
      <alignment horizontal="left" vertical="center" wrapText="1"/>
    </xf>
    <xf numFmtId="0" fontId="1" fillId="0" borderId="119" xfId="0" applyFont="1" applyBorder="1" applyAlignment="1">
      <alignment horizontal="center" vertical="center" wrapText="1"/>
    </xf>
    <xf numFmtId="0" fontId="1" fillId="0" borderId="120" xfId="0" applyFont="1" applyBorder="1" applyAlignment="1">
      <alignment horizontal="center" vertical="center" wrapText="1"/>
    </xf>
    <xf numFmtId="0" fontId="1" fillId="11" borderId="121" xfId="0" applyFont="1" applyFill="1" applyBorder="1" applyAlignment="1">
      <alignment horizontal="center" vertical="center" wrapText="1"/>
    </xf>
    <xf numFmtId="0" fontId="9" fillId="12" borderId="61" xfId="0" applyFont="1" applyFill="1" applyBorder="1" applyAlignment="1">
      <alignment horizontal="center" vertical="center" wrapText="1"/>
    </xf>
    <xf numFmtId="0" fontId="0" fillId="0" borderId="0" xfId="0" quotePrefix="1"/>
    <xf numFmtId="0" fontId="16" fillId="0" borderId="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0" borderId="95" xfId="0" applyFont="1" applyBorder="1" applyAlignment="1">
      <alignment horizontal="center" vertical="center" wrapText="1"/>
    </xf>
    <xf numFmtId="0" fontId="7" fillId="0" borderId="9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1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5" fillId="0" borderId="8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4" fillId="0" borderId="98" xfId="0" quotePrefix="1" applyFont="1" applyBorder="1" applyAlignment="1">
      <alignment horizontal="center" vertical="center"/>
    </xf>
    <xf numFmtId="0" fontId="24" fillId="0" borderId="59" xfId="0" quotePrefix="1" applyFont="1" applyBorder="1" applyAlignment="1">
      <alignment horizontal="center" vertical="center"/>
    </xf>
    <xf numFmtId="0" fontId="24" fillId="0" borderId="99" xfId="0" quotePrefix="1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97" xfId="0" applyFont="1" applyBorder="1" applyAlignment="1">
      <alignment horizontal="center" vertical="center" wrapText="1"/>
    </xf>
    <xf numFmtId="0" fontId="1" fillId="0" borderId="86" xfId="0" applyFont="1" applyBorder="1" applyAlignment="1">
      <alignment horizontal="center" vertical="center" wrapText="1"/>
    </xf>
    <xf numFmtId="0" fontId="1" fillId="0" borderId="87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BD60CC"/>
      <color rgb="FFED7D31"/>
      <color rgb="FF7D4D09"/>
      <color rgb="FFFA6278"/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wmf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18</xdr:row>
      <xdr:rowOff>79164</xdr:rowOff>
    </xdr:from>
    <xdr:to>
      <xdr:col>4</xdr:col>
      <xdr:colOff>1455864</xdr:colOff>
      <xdr:row>18</xdr:row>
      <xdr:rowOff>1460499</xdr:rowOff>
    </xdr:to>
    <xdr:pic>
      <xdr:nvPicPr>
        <xdr:cNvPr id="40" name="Imagen 47">
          <a:extLst>
            <a:ext uri="{FF2B5EF4-FFF2-40B4-BE49-F238E27FC236}">
              <a16:creationId xmlns:a16="http://schemas.microsoft.com/office/drawing/2014/main" id="{ADCCE33B-FF1A-49D5-8241-1D96CDDA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869781" y="15021508"/>
          <a:ext cx="1027239" cy="1381335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61</xdr:row>
      <xdr:rowOff>123825</xdr:rowOff>
    </xdr:from>
    <xdr:to>
      <xdr:col>2</xdr:col>
      <xdr:colOff>455289</xdr:colOff>
      <xdr:row>61</xdr:row>
      <xdr:rowOff>333954</xdr:rowOff>
    </xdr:to>
    <xdr:pic>
      <xdr:nvPicPr>
        <xdr:cNvPr id="56" name="image11.png">
          <a:extLst>
            <a:ext uri="{FF2B5EF4-FFF2-40B4-BE49-F238E27FC236}">
              <a16:creationId xmlns:a16="http://schemas.microsoft.com/office/drawing/2014/main" id="{530B14FE-EA6F-4868-B8E8-06AA6A41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30518100"/>
          <a:ext cx="302889" cy="21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46</xdr:row>
      <xdr:rowOff>371475</xdr:rowOff>
    </xdr:from>
    <xdr:to>
      <xdr:col>2</xdr:col>
      <xdr:colOff>347663</xdr:colOff>
      <xdr:row>47</xdr:row>
      <xdr:rowOff>104775</xdr:rowOff>
    </xdr:to>
    <xdr:pic>
      <xdr:nvPicPr>
        <xdr:cNvPr id="57" name="image8.png">
          <a:extLst>
            <a:ext uri="{FF2B5EF4-FFF2-40B4-BE49-F238E27FC236}">
              <a16:creationId xmlns:a16="http://schemas.microsoft.com/office/drawing/2014/main" id="{654399A3-E603-4584-99DE-DFA14A04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24279225"/>
          <a:ext cx="18573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49</xdr:row>
      <xdr:rowOff>123825</xdr:rowOff>
    </xdr:from>
    <xdr:to>
      <xdr:col>2</xdr:col>
      <xdr:colOff>419099</xdr:colOff>
      <xdr:row>49</xdr:row>
      <xdr:rowOff>381000</xdr:rowOff>
    </xdr:to>
    <xdr:pic>
      <xdr:nvPicPr>
        <xdr:cNvPr id="58" name="image4.png">
          <a:extLst>
            <a:ext uri="{FF2B5EF4-FFF2-40B4-BE49-F238E27FC236}">
              <a16:creationId xmlns:a16="http://schemas.microsoft.com/office/drawing/2014/main" id="{5FB951B7-1959-47FA-8A0A-D1502192C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24075" y="38033325"/>
          <a:ext cx="257174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146958</xdr:colOff>
      <xdr:row>45</xdr:row>
      <xdr:rowOff>246289</xdr:rowOff>
    </xdr:from>
    <xdr:to>
      <xdr:col>2</xdr:col>
      <xdr:colOff>423183</xdr:colOff>
      <xdr:row>45</xdr:row>
      <xdr:rowOff>465364</xdr:rowOff>
    </xdr:to>
    <xdr:pic>
      <xdr:nvPicPr>
        <xdr:cNvPr id="59" name="image2.png">
          <a:extLst>
            <a:ext uri="{FF2B5EF4-FFF2-40B4-BE49-F238E27FC236}">
              <a16:creationId xmlns:a16="http://schemas.microsoft.com/office/drawing/2014/main" id="{ED16CCEB-7DCD-4C0F-B618-6F5A0F354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0315" y="31338610"/>
          <a:ext cx="276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85724</xdr:colOff>
      <xdr:row>51</xdr:row>
      <xdr:rowOff>266700</xdr:rowOff>
    </xdr:from>
    <xdr:to>
      <xdr:col>2</xdr:col>
      <xdr:colOff>400049</xdr:colOff>
      <xdr:row>52</xdr:row>
      <xdr:rowOff>125290</xdr:rowOff>
    </xdr:to>
    <xdr:pic>
      <xdr:nvPicPr>
        <xdr:cNvPr id="60" name="image8.png">
          <a:extLst>
            <a:ext uri="{FF2B5EF4-FFF2-40B4-BE49-F238E27FC236}">
              <a16:creationId xmlns:a16="http://schemas.microsoft.com/office/drawing/2014/main" id="{30D41F17-0EA3-4971-BB7D-181811C61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9" y="27308175"/>
          <a:ext cx="314325" cy="30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144779</xdr:colOff>
      <xdr:row>54</xdr:row>
      <xdr:rowOff>1038225</xdr:rowOff>
    </xdr:from>
    <xdr:to>
      <xdr:col>2</xdr:col>
      <xdr:colOff>380999</xdr:colOff>
      <xdr:row>55</xdr:row>
      <xdr:rowOff>182631</xdr:rowOff>
    </xdr:to>
    <xdr:pic>
      <xdr:nvPicPr>
        <xdr:cNvPr id="61" name="image4.png">
          <a:extLst>
            <a:ext uri="{FF2B5EF4-FFF2-40B4-BE49-F238E27FC236}">
              <a16:creationId xmlns:a16="http://schemas.microsoft.com/office/drawing/2014/main" id="{45F46759-97C9-4279-A0A5-E3E32F3E4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06929" y="41490900"/>
          <a:ext cx="236220" cy="39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57</xdr:row>
      <xdr:rowOff>390525</xdr:rowOff>
    </xdr:from>
    <xdr:to>
      <xdr:col>2</xdr:col>
      <xdr:colOff>390525</xdr:colOff>
      <xdr:row>58</xdr:row>
      <xdr:rowOff>249115</xdr:rowOff>
    </xdr:to>
    <xdr:pic>
      <xdr:nvPicPr>
        <xdr:cNvPr id="62" name="image8.png">
          <a:extLst>
            <a:ext uri="{FF2B5EF4-FFF2-40B4-BE49-F238E27FC236}">
              <a16:creationId xmlns:a16="http://schemas.microsoft.com/office/drawing/2014/main" id="{C275E3C3-F9FD-4C1C-A1BF-EA160CF6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8994100"/>
          <a:ext cx="314325" cy="30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64</xdr:row>
      <xdr:rowOff>152400</xdr:rowOff>
    </xdr:from>
    <xdr:to>
      <xdr:col>2</xdr:col>
      <xdr:colOff>398145</xdr:colOff>
      <xdr:row>64</xdr:row>
      <xdr:rowOff>351155</xdr:rowOff>
    </xdr:to>
    <xdr:pic>
      <xdr:nvPicPr>
        <xdr:cNvPr id="65" name="image12.png">
          <a:extLst>
            <a:ext uri="{FF2B5EF4-FFF2-40B4-BE49-F238E27FC236}">
              <a16:creationId xmlns:a16="http://schemas.microsoft.com/office/drawing/2014/main" id="{F5E33424-0620-48F5-BB22-5F358BAA0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09775" y="31889700"/>
          <a:ext cx="293370" cy="205105"/>
        </a:xfrm>
        <a:prstGeom prst="rect">
          <a:avLst/>
        </a:prstGeom>
      </xdr:spPr>
    </xdr:pic>
    <xdr:clientData/>
  </xdr:twoCellAnchor>
  <xdr:twoCellAnchor editAs="oneCell">
    <xdr:from>
      <xdr:col>4</xdr:col>
      <xdr:colOff>360406</xdr:colOff>
      <xdr:row>15</xdr:row>
      <xdr:rowOff>64359</xdr:rowOff>
    </xdr:from>
    <xdr:to>
      <xdr:col>4</xdr:col>
      <xdr:colOff>1496149</xdr:colOff>
      <xdr:row>15</xdr:row>
      <xdr:rowOff>1312905</xdr:rowOff>
    </xdr:to>
    <xdr:pic>
      <xdr:nvPicPr>
        <xdr:cNvPr id="21" name="Imagen 42">
          <a:extLst>
            <a:ext uri="{FF2B5EF4-FFF2-40B4-BE49-F238E27FC236}">
              <a16:creationId xmlns:a16="http://schemas.microsoft.com/office/drawing/2014/main" id="{A6A8EE9E-9D2D-4B66-B94E-167B0340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63514" y="9808177"/>
          <a:ext cx="1129393" cy="1248546"/>
        </a:xfrm>
        <a:prstGeom prst="rect">
          <a:avLst/>
        </a:prstGeom>
      </xdr:spPr>
    </xdr:pic>
    <xdr:clientData/>
  </xdr:twoCellAnchor>
  <xdr:twoCellAnchor editAs="oneCell">
    <xdr:from>
      <xdr:col>4</xdr:col>
      <xdr:colOff>369930</xdr:colOff>
      <xdr:row>16</xdr:row>
      <xdr:rowOff>73882</xdr:rowOff>
    </xdr:from>
    <xdr:to>
      <xdr:col>4</xdr:col>
      <xdr:colOff>1526537</xdr:colOff>
      <xdr:row>16</xdr:row>
      <xdr:rowOff>1373917</xdr:rowOff>
    </xdr:to>
    <xdr:pic>
      <xdr:nvPicPr>
        <xdr:cNvPr id="2" name="Imagen 43">
          <a:extLst>
            <a:ext uri="{FF2B5EF4-FFF2-40B4-BE49-F238E27FC236}">
              <a16:creationId xmlns:a16="http://schemas.microsoft.com/office/drawing/2014/main" id="{B93490CD-9F0D-401F-AB09-E59F2CCF1007}"/>
            </a:ext>
            <a:ext uri="{147F2762-F138-4A5C-976F-8EAC2B608ADB}">
              <a16:predDERef xmlns:a16="http://schemas.microsoft.com/office/drawing/2014/main" pred="{A6A8EE9E-9D2D-4B66-B94E-167B0340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75355" y="9436957"/>
          <a:ext cx="1156607" cy="1300035"/>
        </a:xfrm>
        <a:prstGeom prst="rect">
          <a:avLst/>
        </a:prstGeom>
      </xdr:spPr>
    </xdr:pic>
    <xdr:clientData/>
  </xdr:twoCellAnchor>
  <xdr:twoCellAnchor editAs="oneCell">
    <xdr:from>
      <xdr:col>4</xdr:col>
      <xdr:colOff>450507</xdr:colOff>
      <xdr:row>17</xdr:row>
      <xdr:rowOff>115845</xdr:rowOff>
    </xdr:from>
    <xdr:to>
      <xdr:col>4</xdr:col>
      <xdr:colOff>1437932</xdr:colOff>
      <xdr:row>17</xdr:row>
      <xdr:rowOff>1444737</xdr:rowOff>
    </xdr:to>
    <xdr:pic>
      <xdr:nvPicPr>
        <xdr:cNvPr id="24" name="Imagen 47">
          <a:extLst>
            <a:ext uri="{FF2B5EF4-FFF2-40B4-BE49-F238E27FC236}">
              <a16:creationId xmlns:a16="http://schemas.microsoft.com/office/drawing/2014/main" id="{B1BB4475-1C87-4B54-943D-CAF0C71B7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53615" y="12742906"/>
          <a:ext cx="990600" cy="1328892"/>
        </a:xfrm>
        <a:prstGeom prst="rect">
          <a:avLst/>
        </a:prstGeom>
      </xdr:spPr>
    </xdr:pic>
    <xdr:clientData/>
  </xdr:twoCellAnchor>
  <xdr:twoCellAnchor>
    <xdr:from>
      <xdr:col>6</xdr:col>
      <xdr:colOff>251732</xdr:colOff>
      <xdr:row>11</xdr:row>
      <xdr:rowOff>918262</xdr:rowOff>
    </xdr:from>
    <xdr:to>
      <xdr:col>6</xdr:col>
      <xdr:colOff>710807</xdr:colOff>
      <xdr:row>11</xdr:row>
      <xdr:rowOff>1343026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140A3BAE-86F6-4830-BB47-0C8AF599F149}"/>
            </a:ext>
            <a:ext uri="{147F2762-F138-4A5C-976F-8EAC2B608ADB}">
              <a16:predDERef xmlns:a16="http://schemas.microsoft.com/office/drawing/2014/main" pred="{B1BB4475-1C87-4B54-943D-CAF0C71B75AB}"/>
            </a:ext>
          </a:extLst>
        </xdr:cNvPr>
        <xdr:cNvSpPr/>
      </xdr:nvSpPr>
      <xdr:spPr>
        <a:xfrm>
          <a:off x="8300357" y="8147737"/>
          <a:ext cx="459075" cy="42476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66675</xdr:colOff>
      <xdr:row>11</xdr:row>
      <xdr:rowOff>990600</xdr:rowOff>
    </xdr:from>
    <xdr:to>
      <xdr:col>7</xdr:col>
      <xdr:colOff>438150</xdr:colOff>
      <xdr:row>11</xdr:row>
      <xdr:rowOff>1333500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69AB9CFC-566C-4003-A73B-843DADA3D109}"/>
            </a:ext>
            <a:ext uri="{147F2762-F138-4A5C-976F-8EAC2B608ADB}">
              <a16:predDERef xmlns:a16="http://schemas.microsoft.com/office/drawing/2014/main" pred="{140A3BAE-86F6-4830-BB47-0C8AF599F149}"/>
            </a:ext>
          </a:extLst>
        </xdr:cNvPr>
        <xdr:cNvSpPr/>
      </xdr:nvSpPr>
      <xdr:spPr>
        <a:xfrm>
          <a:off x="9077325" y="8220075"/>
          <a:ext cx="371475" cy="3429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514350</xdr:colOff>
      <xdr:row>11</xdr:row>
      <xdr:rowOff>990600</xdr:rowOff>
    </xdr:from>
    <xdr:to>
      <xdr:col>7</xdr:col>
      <xdr:colOff>885825</xdr:colOff>
      <xdr:row>11</xdr:row>
      <xdr:rowOff>1333500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5D6928E1-C81A-47F4-B363-3B04E1759354}"/>
            </a:ext>
            <a:ext uri="{147F2762-F138-4A5C-976F-8EAC2B608ADB}">
              <a16:predDERef xmlns:a16="http://schemas.microsoft.com/office/drawing/2014/main" pred="{3D910B80-BEC3-45C9-A7C4-7D0CE42CD815}"/>
            </a:ext>
          </a:extLst>
        </xdr:cNvPr>
        <xdr:cNvSpPr/>
      </xdr:nvSpPr>
      <xdr:spPr>
        <a:xfrm>
          <a:off x="9525000" y="8220075"/>
          <a:ext cx="371475" cy="3429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81643</xdr:colOff>
      <xdr:row>72</xdr:row>
      <xdr:rowOff>134147</xdr:rowOff>
    </xdr:from>
    <xdr:to>
      <xdr:col>2</xdr:col>
      <xdr:colOff>435429</xdr:colOff>
      <xdr:row>72</xdr:row>
      <xdr:rowOff>414736</xdr:rowOff>
    </xdr:to>
    <xdr:pic>
      <xdr:nvPicPr>
        <xdr:cNvPr id="29" name="image2.png">
          <a:extLst>
            <a:ext uri="{FF2B5EF4-FFF2-40B4-BE49-F238E27FC236}">
              <a16:creationId xmlns:a16="http://schemas.microsoft.com/office/drawing/2014/main" id="{0147F401-DAFF-4C80-BC60-8651E54D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2792540"/>
          <a:ext cx="353786" cy="280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108857</xdr:colOff>
      <xdr:row>73</xdr:row>
      <xdr:rowOff>136071</xdr:rowOff>
    </xdr:from>
    <xdr:to>
      <xdr:col>2</xdr:col>
      <xdr:colOff>423182</xdr:colOff>
      <xdr:row>73</xdr:row>
      <xdr:rowOff>443696</xdr:rowOff>
    </xdr:to>
    <xdr:pic>
      <xdr:nvPicPr>
        <xdr:cNvPr id="30" name="image8.png">
          <a:extLst>
            <a:ext uri="{FF2B5EF4-FFF2-40B4-BE49-F238E27FC236}">
              <a16:creationId xmlns:a16="http://schemas.microsoft.com/office/drawing/2014/main" id="{A03FEFFB-A39D-4B49-A722-F972B2D7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214" y="43365964"/>
          <a:ext cx="314325" cy="30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54428</xdr:colOff>
      <xdr:row>74</xdr:row>
      <xdr:rowOff>122464</xdr:rowOff>
    </xdr:from>
    <xdr:to>
      <xdr:col>2</xdr:col>
      <xdr:colOff>485934</xdr:colOff>
      <xdr:row>74</xdr:row>
      <xdr:rowOff>421821</xdr:rowOff>
    </xdr:to>
    <xdr:pic>
      <xdr:nvPicPr>
        <xdr:cNvPr id="31" name="image11.png">
          <a:extLst>
            <a:ext uri="{FF2B5EF4-FFF2-40B4-BE49-F238E27FC236}">
              <a16:creationId xmlns:a16="http://schemas.microsoft.com/office/drawing/2014/main" id="{71B24FCF-FFB8-4D1B-92B0-CBCAAE171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785" y="43896643"/>
          <a:ext cx="431506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75</xdr:row>
      <xdr:rowOff>285750</xdr:rowOff>
    </xdr:from>
    <xdr:to>
      <xdr:col>2</xdr:col>
      <xdr:colOff>513149</xdr:colOff>
      <xdr:row>76</xdr:row>
      <xdr:rowOff>136071</xdr:rowOff>
    </xdr:to>
    <xdr:pic>
      <xdr:nvPicPr>
        <xdr:cNvPr id="32" name="image11.png">
          <a:extLst>
            <a:ext uri="{FF2B5EF4-FFF2-40B4-BE49-F238E27FC236}">
              <a16:creationId xmlns:a16="http://schemas.microsoft.com/office/drawing/2014/main" id="{AD14D29C-86B5-43AB-BFE9-9160356F3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4617821"/>
          <a:ext cx="431506" cy="299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77</xdr:row>
      <xdr:rowOff>68036</xdr:rowOff>
    </xdr:from>
    <xdr:to>
      <xdr:col>2</xdr:col>
      <xdr:colOff>395968</xdr:colOff>
      <xdr:row>77</xdr:row>
      <xdr:rowOff>375661</xdr:rowOff>
    </xdr:to>
    <xdr:pic>
      <xdr:nvPicPr>
        <xdr:cNvPr id="33" name="image8.png">
          <a:extLst>
            <a:ext uri="{FF2B5EF4-FFF2-40B4-BE49-F238E27FC236}">
              <a16:creationId xmlns:a16="http://schemas.microsoft.com/office/drawing/2014/main" id="{A523D868-1B90-48E5-AF58-824F91F30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298179"/>
          <a:ext cx="314325" cy="30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258536</xdr:colOff>
      <xdr:row>67</xdr:row>
      <xdr:rowOff>136072</xdr:rowOff>
    </xdr:from>
    <xdr:to>
      <xdr:col>8</xdr:col>
      <xdr:colOff>748393</xdr:colOff>
      <xdr:row>67</xdr:row>
      <xdr:rowOff>551404</xdr:rowOff>
    </xdr:to>
    <xdr:sp macro="" textlink="">
      <xdr:nvSpPr>
        <xdr:cNvPr id="34" name="Ellipse 33">
          <a:extLst>
            <a:ext uri="{FF2B5EF4-FFF2-40B4-BE49-F238E27FC236}">
              <a16:creationId xmlns:a16="http://schemas.microsoft.com/office/drawing/2014/main" id="{C9B24A34-86DE-45DC-B152-DD45030A9710}"/>
            </a:ext>
            <a:ext uri="{147F2762-F138-4A5C-976F-8EAC2B608ADB}">
              <a16:predDERef xmlns:a16="http://schemas.microsoft.com/office/drawing/2014/main" pred="{A523D868-1B90-48E5-AF58-824F91F304F6}"/>
            </a:ext>
          </a:extLst>
        </xdr:cNvPr>
        <xdr:cNvSpPr/>
      </xdr:nvSpPr>
      <xdr:spPr>
        <a:xfrm>
          <a:off x="10096500" y="35990893"/>
          <a:ext cx="489857" cy="41533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204107</xdr:colOff>
      <xdr:row>67</xdr:row>
      <xdr:rowOff>149678</xdr:rowOff>
    </xdr:from>
    <xdr:to>
      <xdr:col>6</xdr:col>
      <xdr:colOff>693964</xdr:colOff>
      <xdr:row>67</xdr:row>
      <xdr:rowOff>565010</xdr:rowOff>
    </xdr:to>
    <xdr:sp macro="" textlink="">
      <xdr:nvSpPr>
        <xdr:cNvPr id="36" name="Ellipse 35">
          <a:extLst>
            <a:ext uri="{FF2B5EF4-FFF2-40B4-BE49-F238E27FC236}">
              <a16:creationId xmlns:a16="http://schemas.microsoft.com/office/drawing/2014/main" id="{057DB434-4640-4073-BC7B-4A0CC03740D8}"/>
            </a:ext>
            <a:ext uri="{147F2762-F138-4A5C-976F-8EAC2B608ADB}">
              <a16:predDERef xmlns:a16="http://schemas.microsoft.com/office/drawing/2014/main" pred="{C9B24A34-86DE-45DC-B152-DD45030A9710}"/>
            </a:ext>
          </a:extLst>
        </xdr:cNvPr>
        <xdr:cNvSpPr/>
      </xdr:nvSpPr>
      <xdr:spPr>
        <a:xfrm>
          <a:off x="8252732" y="41735828"/>
          <a:ext cx="489857" cy="41533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190500</xdr:colOff>
      <xdr:row>67</xdr:row>
      <xdr:rowOff>149679</xdr:rowOff>
    </xdr:from>
    <xdr:to>
      <xdr:col>9</xdr:col>
      <xdr:colOff>680357</xdr:colOff>
      <xdr:row>67</xdr:row>
      <xdr:rowOff>565011</xdr:rowOff>
    </xdr:to>
    <xdr:sp macro="" textlink="">
      <xdr:nvSpPr>
        <xdr:cNvPr id="37" name="Ellipse 36">
          <a:extLst>
            <a:ext uri="{FF2B5EF4-FFF2-40B4-BE49-F238E27FC236}">
              <a16:creationId xmlns:a16="http://schemas.microsoft.com/office/drawing/2014/main" id="{E8A95742-8129-4CB8-B18D-242D82B35B04}"/>
            </a:ext>
            <a:ext uri="{147F2762-F138-4A5C-976F-8EAC2B608ADB}">
              <a16:predDERef xmlns:a16="http://schemas.microsoft.com/office/drawing/2014/main" pred="{A523D868-1B90-48E5-AF58-824F91F304F6}"/>
            </a:ext>
          </a:extLst>
        </xdr:cNvPr>
        <xdr:cNvSpPr/>
      </xdr:nvSpPr>
      <xdr:spPr>
        <a:xfrm>
          <a:off x="10994571" y="36004500"/>
          <a:ext cx="489857" cy="41533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190500</xdr:colOff>
      <xdr:row>67</xdr:row>
      <xdr:rowOff>149678</xdr:rowOff>
    </xdr:from>
    <xdr:to>
      <xdr:col>10</xdr:col>
      <xdr:colOff>680357</xdr:colOff>
      <xdr:row>67</xdr:row>
      <xdr:rowOff>565010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D9BDA25A-1824-4D9C-B9E3-8091987DD20B}"/>
            </a:ext>
            <a:ext uri="{147F2762-F138-4A5C-976F-8EAC2B608ADB}">
              <a16:predDERef xmlns:a16="http://schemas.microsoft.com/office/drawing/2014/main" pred="{A523D868-1B90-48E5-AF58-824F91F304F6}"/>
            </a:ext>
          </a:extLst>
        </xdr:cNvPr>
        <xdr:cNvSpPr/>
      </xdr:nvSpPr>
      <xdr:spPr>
        <a:xfrm>
          <a:off x="11865429" y="36004499"/>
          <a:ext cx="489857" cy="41533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204107</xdr:colOff>
      <xdr:row>67</xdr:row>
      <xdr:rowOff>149678</xdr:rowOff>
    </xdr:from>
    <xdr:to>
      <xdr:col>7</xdr:col>
      <xdr:colOff>693964</xdr:colOff>
      <xdr:row>67</xdr:row>
      <xdr:rowOff>565010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33BC7CA8-BECE-423D-8057-AA9ECD18EB40}"/>
            </a:ext>
            <a:ext uri="{147F2762-F138-4A5C-976F-8EAC2B608ADB}">
              <a16:predDERef xmlns:a16="http://schemas.microsoft.com/office/drawing/2014/main" pred="{D9BDA25A-1824-4D9C-B9E3-8091987DD20B}"/>
            </a:ext>
          </a:extLst>
        </xdr:cNvPr>
        <xdr:cNvSpPr/>
      </xdr:nvSpPr>
      <xdr:spPr>
        <a:xfrm>
          <a:off x="9171214" y="36004499"/>
          <a:ext cx="489857" cy="415332"/>
        </a:xfrm>
        <a:prstGeom prst="ellipse">
          <a:avLst/>
        </a:prstGeom>
        <a:solidFill>
          <a:srgbClr val="FF66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4</xdr:col>
      <xdr:colOff>400050</xdr:colOff>
      <xdr:row>12</xdr:row>
      <xdr:rowOff>47625</xdr:rowOff>
    </xdr:from>
    <xdr:to>
      <xdr:col>4</xdr:col>
      <xdr:colOff>1559299</xdr:colOff>
      <xdr:row>12</xdr:row>
      <xdr:rowOff>897080</xdr:rowOff>
    </xdr:to>
    <xdr:pic>
      <xdr:nvPicPr>
        <xdr:cNvPr id="3" name="Image 2" descr="TRATTA_ARIA">
          <a:extLst>
            <a:ext uri="{FF2B5EF4-FFF2-40B4-BE49-F238E27FC236}">
              <a16:creationId xmlns:a16="http://schemas.microsoft.com/office/drawing/2014/main" id="{FED1C448-3DB9-42D6-9A88-526D557F1E78}"/>
            </a:ext>
            <a:ext uri="{147F2762-F138-4A5C-976F-8EAC2B608ADB}">
              <a16:predDERef xmlns:a16="http://schemas.microsoft.com/office/drawing/2014/main" pred="{33BC7CA8-BECE-423D-8057-AA9ECD18EB4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356" t="46974" r="23581" b="21329"/>
        <a:stretch/>
      </xdr:blipFill>
      <xdr:spPr bwMode="auto">
        <a:xfrm>
          <a:off x="5705475" y="6105525"/>
          <a:ext cx="1159249" cy="849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171450</xdr:colOff>
      <xdr:row>6</xdr:row>
      <xdr:rowOff>57150</xdr:rowOff>
    </xdr:from>
    <xdr:to>
      <xdr:col>6</xdr:col>
      <xdr:colOff>630525</xdr:colOff>
      <xdr:row>6</xdr:row>
      <xdr:rowOff>481914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7F0F18EE-EF78-4CE9-B4A7-2025BBAE677B}"/>
            </a:ext>
            <a:ext uri="{147F2762-F138-4A5C-976F-8EAC2B608ADB}">
              <a16:predDERef xmlns:a16="http://schemas.microsoft.com/office/drawing/2014/main" pred="{FED1C448-3DB9-42D6-9A88-526D557F1E78}"/>
            </a:ext>
          </a:extLst>
        </xdr:cNvPr>
        <xdr:cNvSpPr/>
      </xdr:nvSpPr>
      <xdr:spPr>
        <a:xfrm>
          <a:off x="8267700" y="3838575"/>
          <a:ext cx="459075" cy="42476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>
    <xdr:from>
      <xdr:col>7</xdr:col>
      <xdr:colOff>200025</xdr:colOff>
      <xdr:row>6</xdr:row>
      <xdr:rowOff>57150</xdr:rowOff>
    </xdr:from>
    <xdr:to>
      <xdr:col>7</xdr:col>
      <xdr:colOff>659100</xdr:colOff>
      <xdr:row>6</xdr:row>
      <xdr:rowOff>481914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01ECE671-9C3C-4597-9712-5C6389458C19}"/>
            </a:ext>
            <a:ext uri="{147F2762-F138-4A5C-976F-8EAC2B608ADB}">
              <a16:predDERef xmlns:a16="http://schemas.microsoft.com/office/drawing/2014/main" pred="{7F0F18EE-EF78-4CE9-B4A7-2025BBAE677B}"/>
            </a:ext>
          </a:extLst>
        </xdr:cNvPr>
        <xdr:cNvSpPr/>
      </xdr:nvSpPr>
      <xdr:spPr>
        <a:xfrm>
          <a:off x="9224963" y="3855244"/>
          <a:ext cx="459075" cy="424764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>
    <xdr:from>
      <xdr:col>2</xdr:col>
      <xdr:colOff>78441</xdr:colOff>
      <xdr:row>79</xdr:row>
      <xdr:rowOff>100853</xdr:rowOff>
    </xdr:from>
    <xdr:to>
      <xdr:col>2</xdr:col>
      <xdr:colOff>432227</xdr:colOff>
      <xdr:row>79</xdr:row>
      <xdr:rowOff>381442</xdr:rowOff>
    </xdr:to>
    <xdr:pic>
      <xdr:nvPicPr>
        <xdr:cNvPr id="8" name="image2.png">
          <a:extLst>
            <a:ext uri="{FF2B5EF4-FFF2-40B4-BE49-F238E27FC236}">
              <a16:creationId xmlns:a16="http://schemas.microsoft.com/office/drawing/2014/main" id="{B0893AD3-B820-4CE2-AF34-99547711A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9470" y="48454235"/>
          <a:ext cx="353786" cy="280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68916</xdr:colOff>
      <xdr:row>82</xdr:row>
      <xdr:rowOff>224678</xdr:rowOff>
    </xdr:from>
    <xdr:to>
      <xdr:col>2</xdr:col>
      <xdr:colOff>422702</xdr:colOff>
      <xdr:row>82</xdr:row>
      <xdr:rowOff>505267</xdr:rowOff>
    </xdr:to>
    <xdr:pic>
      <xdr:nvPicPr>
        <xdr:cNvPr id="9" name="image2.png">
          <a:extLst>
            <a:ext uri="{FF2B5EF4-FFF2-40B4-BE49-F238E27FC236}">
              <a16:creationId xmlns:a16="http://schemas.microsoft.com/office/drawing/2014/main" id="{3F446387-639A-4F23-83CE-6CFA105E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066" y="49268903"/>
          <a:ext cx="353786" cy="280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247650</xdr:colOff>
      <xdr:row>6</xdr:row>
      <xdr:rowOff>66675</xdr:rowOff>
    </xdr:from>
    <xdr:to>
      <xdr:col>8</xdr:col>
      <xdr:colOff>706725</xdr:colOff>
      <xdr:row>6</xdr:row>
      <xdr:rowOff>491439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D5B28FDB-997D-4553-B200-B6107E64A653}"/>
            </a:ext>
            <a:ext uri="{147F2762-F138-4A5C-976F-8EAC2B608ADB}">
              <a16:predDERef xmlns:a16="http://schemas.microsoft.com/office/drawing/2014/main" pred="{3F446387-639A-4F23-83CE-6CFA105E1A14}"/>
            </a:ext>
          </a:extLst>
        </xdr:cNvPr>
        <xdr:cNvSpPr/>
      </xdr:nvSpPr>
      <xdr:spPr>
        <a:xfrm>
          <a:off x="10067925" y="3867150"/>
          <a:ext cx="459075" cy="424764"/>
        </a:xfrm>
        <a:prstGeom prst="ellipse">
          <a:avLst/>
        </a:prstGeom>
        <a:solidFill>
          <a:srgbClr val="7D4D0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>
    <xdr:from>
      <xdr:col>8</xdr:col>
      <xdr:colOff>533400</xdr:colOff>
      <xdr:row>11</xdr:row>
      <xdr:rowOff>1000125</xdr:rowOff>
    </xdr:from>
    <xdr:to>
      <xdr:col>8</xdr:col>
      <xdr:colOff>904875</xdr:colOff>
      <xdr:row>11</xdr:row>
      <xdr:rowOff>1343025</xdr:rowOff>
    </xdr:to>
    <xdr:sp macro="" textlink="">
      <xdr:nvSpPr>
        <xdr:cNvPr id="12" name="Ellipse 4">
          <a:extLst>
            <a:ext uri="{FF2B5EF4-FFF2-40B4-BE49-F238E27FC236}">
              <a16:creationId xmlns:a16="http://schemas.microsoft.com/office/drawing/2014/main" id="{326988E2-59AF-4392-B13D-AE03EEFA1891}"/>
            </a:ext>
            <a:ext uri="{147F2762-F138-4A5C-976F-8EAC2B608ADB}">
              <a16:predDERef xmlns:a16="http://schemas.microsoft.com/office/drawing/2014/main" pred="{D5B28FDB-997D-4553-B200-B6107E64A653}"/>
            </a:ext>
          </a:extLst>
        </xdr:cNvPr>
        <xdr:cNvSpPr/>
      </xdr:nvSpPr>
      <xdr:spPr>
        <a:xfrm>
          <a:off x="10525125" y="8229600"/>
          <a:ext cx="371475" cy="3429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>
    <xdr:from>
      <xdr:col>8</xdr:col>
      <xdr:colOff>76200</xdr:colOff>
      <xdr:row>11</xdr:row>
      <xdr:rowOff>990600</xdr:rowOff>
    </xdr:from>
    <xdr:to>
      <xdr:col>8</xdr:col>
      <xdr:colOff>447675</xdr:colOff>
      <xdr:row>11</xdr:row>
      <xdr:rowOff>1333500</xdr:rowOff>
    </xdr:to>
    <xdr:sp macro="" textlink="">
      <xdr:nvSpPr>
        <xdr:cNvPr id="15" name="Ellipse 10">
          <a:extLst>
            <a:ext uri="{FF2B5EF4-FFF2-40B4-BE49-F238E27FC236}">
              <a16:creationId xmlns:a16="http://schemas.microsoft.com/office/drawing/2014/main" id="{39F7F273-ECAD-4464-8293-8AC6238D9D4D}"/>
            </a:ext>
            <a:ext uri="{147F2762-F138-4A5C-976F-8EAC2B608ADB}">
              <a16:predDERef xmlns:a16="http://schemas.microsoft.com/office/drawing/2014/main" pred="{326988E2-59AF-4392-B13D-AE03EEFA1891}"/>
            </a:ext>
          </a:extLst>
        </xdr:cNvPr>
        <xdr:cNvSpPr/>
      </xdr:nvSpPr>
      <xdr:spPr>
        <a:xfrm>
          <a:off x="10077450" y="8205788"/>
          <a:ext cx="371475" cy="3429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fr-FR" sz="1100"/>
        </a:p>
      </xdr:txBody>
    </xdr:sp>
    <xdr:clientData/>
  </xdr:twoCellAnchor>
  <xdr:twoCellAnchor editAs="oneCell">
    <xdr:from>
      <xdr:col>6</xdr:col>
      <xdr:colOff>47624</xdr:colOff>
      <xdr:row>11</xdr:row>
      <xdr:rowOff>104775</xdr:rowOff>
    </xdr:from>
    <xdr:to>
      <xdr:col>6</xdr:col>
      <xdr:colOff>929465</xdr:colOff>
      <xdr:row>11</xdr:row>
      <xdr:rowOff>809625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40BB4344-60D6-E524-3A26-B7452D11D3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096249" y="7334250"/>
          <a:ext cx="881841" cy="70485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11</xdr:row>
      <xdr:rowOff>104775</xdr:rowOff>
    </xdr:from>
    <xdr:to>
      <xdr:col>7</xdr:col>
      <xdr:colOff>906451</xdr:colOff>
      <xdr:row>11</xdr:row>
      <xdr:rowOff>790237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EB0118F-9C6B-808B-43DE-8507DEF0E9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096375" y="7334250"/>
          <a:ext cx="820726" cy="68546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11</xdr:row>
      <xdr:rowOff>104775</xdr:rowOff>
    </xdr:from>
    <xdr:to>
      <xdr:col>8</xdr:col>
      <xdr:colOff>906451</xdr:colOff>
      <xdr:row>11</xdr:row>
      <xdr:rowOff>790237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D58197A0-8C03-4193-8228-2FD0C7EBF939}"/>
            </a:ext>
            <a:ext uri="{147F2762-F138-4A5C-976F-8EAC2B608ADB}">
              <a16:predDERef xmlns:a16="http://schemas.microsoft.com/office/drawing/2014/main" pred="{1EB0118F-9C6B-808B-43DE-8507DEF0E9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077450" y="7286625"/>
          <a:ext cx="820726" cy="685462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64</xdr:row>
      <xdr:rowOff>37461</xdr:rowOff>
    </xdr:from>
    <xdr:to>
      <xdr:col>4</xdr:col>
      <xdr:colOff>1695450</xdr:colOff>
      <xdr:row>64</xdr:row>
      <xdr:rowOff>1965607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F6D901E-FC37-17DB-47A8-1B8B39378B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19800" y="42074461"/>
          <a:ext cx="1371600" cy="1928146"/>
        </a:xfrm>
        <a:prstGeom prst="rect">
          <a:avLst/>
        </a:prstGeom>
      </xdr:spPr>
    </xdr:pic>
    <xdr:clientData/>
  </xdr:twoCellAnchor>
  <xdr:twoCellAnchor>
    <xdr:from>
      <xdr:col>4</xdr:col>
      <xdr:colOff>450850</xdr:colOff>
      <xdr:row>64</xdr:row>
      <xdr:rowOff>123825</xdr:rowOff>
    </xdr:from>
    <xdr:to>
      <xdr:col>4</xdr:col>
      <xdr:colOff>1651000</xdr:colOff>
      <xdr:row>64</xdr:row>
      <xdr:rowOff>733425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C959253C-2DA5-735B-2DCB-763AEDBDC146}"/>
            </a:ext>
          </a:extLst>
        </xdr:cNvPr>
        <xdr:cNvSpPr/>
      </xdr:nvSpPr>
      <xdr:spPr>
        <a:xfrm>
          <a:off x="6146800" y="42160825"/>
          <a:ext cx="1200150" cy="609600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4</xdr:col>
      <xdr:colOff>342900</xdr:colOff>
      <xdr:row>64</xdr:row>
      <xdr:rowOff>2013181</xdr:rowOff>
    </xdr:from>
    <xdr:to>
      <xdr:col>4</xdr:col>
      <xdr:colOff>1644223</xdr:colOff>
      <xdr:row>64</xdr:row>
      <xdr:rowOff>2597150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9B0721B5-5D06-264B-AD1E-1D16415855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38850" y="44050181"/>
          <a:ext cx="1301323" cy="583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663818</xdr:colOff>
      <xdr:row>5</xdr:row>
      <xdr:rowOff>0</xdr:rowOff>
    </xdr:from>
    <xdr:to>
      <xdr:col>6</xdr:col>
      <xdr:colOff>1023818</xdr:colOff>
      <xdr:row>5</xdr:row>
      <xdr:rowOff>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B0839C4E-8877-4906-831A-ACFCDE98B0C0}"/>
            </a:ext>
          </a:extLst>
        </xdr:cNvPr>
        <xdr:cNvSpPr/>
      </xdr:nvSpPr>
      <xdr:spPr>
        <a:xfrm>
          <a:off x="23009468" y="1857375"/>
          <a:ext cx="360000" cy="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98534</xdr:colOff>
      <xdr:row>34</xdr:row>
      <xdr:rowOff>295604</xdr:rowOff>
    </xdr:from>
    <xdr:to>
      <xdr:col>3</xdr:col>
      <xdr:colOff>412859</xdr:colOff>
      <xdr:row>35</xdr:row>
      <xdr:rowOff>161749</xdr:rowOff>
    </xdr:to>
    <xdr:pic>
      <xdr:nvPicPr>
        <xdr:cNvPr id="3" name="image8.png">
          <a:extLst>
            <a:ext uri="{FF2B5EF4-FFF2-40B4-BE49-F238E27FC236}">
              <a16:creationId xmlns:a16="http://schemas.microsoft.com/office/drawing/2014/main" id="{59CD6880-B378-4E17-AA2C-F38E3F49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413" y="10057087"/>
          <a:ext cx="314325" cy="30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170793</xdr:colOff>
      <xdr:row>39</xdr:row>
      <xdr:rowOff>269328</xdr:rowOff>
    </xdr:from>
    <xdr:to>
      <xdr:col>3</xdr:col>
      <xdr:colOff>407013</xdr:colOff>
      <xdr:row>40</xdr:row>
      <xdr:rowOff>221388</xdr:rowOff>
    </xdr:to>
    <xdr:pic>
      <xdr:nvPicPr>
        <xdr:cNvPr id="4" name="image4.png">
          <a:extLst>
            <a:ext uri="{FF2B5EF4-FFF2-40B4-BE49-F238E27FC236}">
              <a16:creationId xmlns:a16="http://schemas.microsoft.com/office/drawing/2014/main" id="{07E5757A-F241-48ED-BEC1-47AB6F32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97672" y="12671535"/>
          <a:ext cx="236220" cy="39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137948</xdr:colOff>
      <xdr:row>46</xdr:row>
      <xdr:rowOff>137948</xdr:rowOff>
    </xdr:from>
    <xdr:to>
      <xdr:col>3</xdr:col>
      <xdr:colOff>369088</xdr:colOff>
      <xdr:row>47</xdr:row>
      <xdr:rowOff>21166</xdr:rowOff>
    </xdr:to>
    <xdr:pic>
      <xdr:nvPicPr>
        <xdr:cNvPr id="5" name="image5.png">
          <a:extLst>
            <a:ext uri="{FF2B5EF4-FFF2-40B4-BE49-F238E27FC236}">
              <a16:creationId xmlns:a16="http://schemas.microsoft.com/office/drawing/2014/main" id="{A00C349E-0BA2-423E-9253-4245A562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64827" y="15180879"/>
          <a:ext cx="231140" cy="247650"/>
        </a:xfrm>
        <a:prstGeom prst="rect">
          <a:avLst/>
        </a:prstGeom>
      </xdr:spPr>
    </xdr:pic>
    <xdr:clientData/>
  </xdr:twoCellAnchor>
  <xdr:twoCellAnchor editAs="oneCell">
    <xdr:from>
      <xdr:col>3</xdr:col>
      <xdr:colOff>137948</xdr:colOff>
      <xdr:row>49</xdr:row>
      <xdr:rowOff>124811</xdr:rowOff>
    </xdr:from>
    <xdr:to>
      <xdr:col>3</xdr:col>
      <xdr:colOff>369088</xdr:colOff>
      <xdr:row>50</xdr:row>
      <xdr:rowOff>8025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78A13036-EA18-4DFC-9160-7EA1F74C9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64827" y="16488104"/>
          <a:ext cx="231140" cy="247650"/>
        </a:xfrm>
        <a:prstGeom prst="rect">
          <a:avLst/>
        </a:prstGeom>
      </xdr:spPr>
    </xdr:pic>
    <xdr:clientData/>
  </xdr:twoCellAnchor>
  <xdr:twoCellAnchor>
    <xdr:from>
      <xdr:col>3</xdr:col>
      <xdr:colOff>85397</xdr:colOff>
      <xdr:row>47</xdr:row>
      <xdr:rowOff>269327</xdr:rowOff>
    </xdr:from>
    <xdr:to>
      <xdr:col>3</xdr:col>
      <xdr:colOff>399722</xdr:colOff>
      <xdr:row>48</xdr:row>
      <xdr:rowOff>135472</xdr:rowOff>
    </xdr:to>
    <xdr:pic>
      <xdr:nvPicPr>
        <xdr:cNvPr id="7" name="image8.png">
          <a:extLst>
            <a:ext uri="{FF2B5EF4-FFF2-40B4-BE49-F238E27FC236}">
              <a16:creationId xmlns:a16="http://schemas.microsoft.com/office/drawing/2014/main" id="{AA335DCF-D31F-4E12-ABA1-3BBC8CBCB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276" y="15752379"/>
          <a:ext cx="314325" cy="30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98535</xdr:colOff>
      <xdr:row>50</xdr:row>
      <xdr:rowOff>321879</xdr:rowOff>
    </xdr:from>
    <xdr:to>
      <xdr:col>3</xdr:col>
      <xdr:colOff>412860</xdr:colOff>
      <xdr:row>51</xdr:row>
      <xdr:rowOff>188024</xdr:rowOff>
    </xdr:to>
    <xdr:pic>
      <xdr:nvPicPr>
        <xdr:cNvPr id="8" name="image8.png">
          <a:extLst>
            <a:ext uri="{FF2B5EF4-FFF2-40B4-BE49-F238E27FC236}">
              <a16:creationId xmlns:a16="http://schemas.microsoft.com/office/drawing/2014/main" id="{0436363D-6BA2-4B09-A751-19F0ACBE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414" y="17125293"/>
          <a:ext cx="314325" cy="30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157655</xdr:colOff>
      <xdr:row>56</xdr:row>
      <xdr:rowOff>197069</xdr:rowOff>
    </xdr:from>
    <xdr:to>
      <xdr:col>3</xdr:col>
      <xdr:colOff>393875</xdr:colOff>
      <xdr:row>57</xdr:row>
      <xdr:rowOff>149129</xdr:rowOff>
    </xdr:to>
    <xdr:pic>
      <xdr:nvPicPr>
        <xdr:cNvPr id="9" name="image4.png">
          <a:extLst>
            <a:ext uri="{FF2B5EF4-FFF2-40B4-BE49-F238E27FC236}">
              <a16:creationId xmlns:a16="http://schemas.microsoft.com/office/drawing/2014/main" id="{EF5DB5A7-EB27-466A-BA9F-8ACE9963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384534" y="19641207"/>
          <a:ext cx="236220" cy="39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65690</xdr:colOff>
      <xdr:row>60</xdr:row>
      <xdr:rowOff>321879</xdr:rowOff>
    </xdr:from>
    <xdr:to>
      <xdr:col>3</xdr:col>
      <xdr:colOff>380015</xdr:colOff>
      <xdr:row>61</xdr:row>
      <xdr:rowOff>188023</xdr:rowOff>
    </xdr:to>
    <xdr:pic>
      <xdr:nvPicPr>
        <xdr:cNvPr id="10" name="image8.png">
          <a:extLst>
            <a:ext uri="{FF2B5EF4-FFF2-40B4-BE49-F238E27FC236}">
              <a16:creationId xmlns:a16="http://schemas.microsoft.com/office/drawing/2014/main" id="{525AA98B-7B71-4570-B909-E8E51030D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2569" y="22058586"/>
          <a:ext cx="314325" cy="30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114814</xdr:colOff>
      <xdr:row>63</xdr:row>
      <xdr:rowOff>53694</xdr:rowOff>
    </xdr:from>
    <xdr:to>
      <xdr:col>3</xdr:col>
      <xdr:colOff>408184</xdr:colOff>
      <xdr:row>63</xdr:row>
      <xdr:rowOff>258799</xdr:rowOff>
    </xdr:to>
    <xdr:pic>
      <xdr:nvPicPr>
        <xdr:cNvPr id="11" name="image12.png">
          <a:extLst>
            <a:ext uri="{FF2B5EF4-FFF2-40B4-BE49-F238E27FC236}">
              <a16:creationId xmlns:a16="http://schemas.microsoft.com/office/drawing/2014/main" id="{C2397D4F-40D8-474C-803D-C3AC4DC49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42836" y="21555346"/>
          <a:ext cx="293370" cy="2051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9"/>
  <sheetViews>
    <sheetView tabSelected="1" view="pageBreakPreview" zoomScale="80" zoomScaleNormal="100" zoomScaleSheetLayoutView="80" workbookViewId="0">
      <selection activeCell="A38" sqref="A38"/>
    </sheetView>
  </sheetViews>
  <sheetFormatPr baseColWidth="10" defaultColWidth="9.140625" defaultRowHeight="15"/>
  <cols>
    <col min="1" max="1" width="22.85546875" customWidth="1"/>
    <col min="2" max="2" width="6.5703125" customWidth="1"/>
    <col min="3" max="3" width="7.7109375" bestFit="1" customWidth="1"/>
    <col min="4" max="4" width="44.42578125" style="10" customWidth="1"/>
    <col min="5" max="5" width="29.42578125" style="10" customWidth="1"/>
    <col min="6" max="6" width="9.7109375" customWidth="1"/>
    <col min="7" max="7" width="18.42578125" style="14" customWidth="1"/>
    <col min="8" max="8" width="14.7109375" style="14" customWidth="1"/>
    <col min="9" max="9" width="17.140625" style="14" customWidth="1"/>
    <col min="10" max="10" width="17.7109375" style="14" customWidth="1"/>
    <col min="11" max="11" width="19.85546875" style="14" customWidth="1"/>
    <col min="12" max="12" width="19.28515625" style="14" customWidth="1"/>
    <col min="13" max="13" width="14.7109375" style="230" customWidth="1"/>
    <col min="14" max="14" width="15.5703125" customWidth="1"/>
    <col min="15" max="16" width="9.42578125" customWidth="1"/>
    <col min="17" max="17" width="14.42578125" customWidth="1"/>
    <col min="18" max="18" width="5.140625" customWidth="1"/>
    <col min="19" max="19" width="6.42578125" customWidth="1"/>
  </cols>
  <sheetData>
    <row r="1" spans="1:20" ht="29.25" thickBot="1">
      <c r="A1" s="362" t="s">
        <v>0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67"/>
      <c r="N1" s="67"/>
      <c r="O1" s="356" t="s">
        <v>373</v>
      </c>
      <c r="P1" s="357"/>
    </row>
    <row r="2" spans="1:20" ht="29.25" thickBot="1">
      <c r="A2" s="67"/>
      <c r="B2" s="21"/>
      <c r="C2" s="21"/>
      <c r="D2" s="21"/>
      <c r="E2" s="21"/>
      <c r="F2" s="21"/>
      <c r="G2" s="56"/>
      <c r="H2" s="56"/>
      <c r="I2" s="56"/>
      <c r="J2" s="56"/>
      <c r="K2" s="56"/>
      <c r="L2" s="56"/>
      <c r="M2" s="228"/>
      <c r="N2" s="228"/>
      <c r="O2" s="26"/>
      <c r="P2" s="26"/>
      <c r="Q2" s="26"/>
    </row>
    <row r="3" spans="1:20" s="14" customFormat="1" ht="85.5" customHeight="1" thickBot="1">
      <c r="A3" s="134" t="s">
        <v>1</v>
      </c>
      <c r="B3" s="135" t="s">
        <v>2</v>
      </c>
      <c r="C3" s="135" t="s">
        <v>3</v>
      </c>
      <c r="D3" s="136" t="s">
        <v>4</v>
      </c>
      <c r="E3" s="135" t="s">
        <v>5</v>
      </c>
      <c r="F3" s="135" t="s">
        <v>6</v>
      </c>
      <c r="G3" s="135" t="s">
        <v>7</v>
      </c>
      <c r="H3" s="135" t="s">
        <v>8</v>
      </c>
      <c r="I3" s="137" t="s">
        <v>9</v>
      </c>
      <c r="J3" s="108"/>
      <c r="K3" s="108"/>
      <c r="L3" s="108"/>
      <c r="M3" s="108"/>
      <c r="N3" s="108"/>
      <c r="O3" s="358" t="s">
        <v>10</v>
      </c>
      <c r="P3" s="359"/>
      <c r="Q3" s="71" t="str" cm="1">
        <f t="array" ref="Q3">_xlfn.IFS(T3=T2,"No",T3&lt;&gt;T2,T3)</f>
        <v>No</v>
      </c>
    </row>
    <row r="4" spans="1:20" ht="35.25" customHeight="1">
      <c r="A4" s="138" t="s">
        <v>11</v>
      </c>
      <c r="B4" s="72" t="s">
        <v>12</v>
      </c>
      <c r="C4" s="72" t="s">
        <v>12</v>
      </c>
      <c r="D4" s="73" t="s">
        <v>13</v>
      </c>
      <c r="E4" s="74"/>
      <c r="F4" s="75"/>
      <c r="G4" s="76"/>
      <c r="H4" s="77"/>
      <c r="I4" s="188"/>
      <c r="N4" s="230"/>
      <c r="O4" s="93" t="s">
        <v>14</v>
      </c>
      <c r="P4" s="94" t="s">
        <v>15</v>
      </c>
      <c r="Q4" s="103">
        <v>1</v>
      </c>
      <c r="S4" s="14"/>
      <c r="T4" s="14"/>
    </row>
    <row r="5" spans="1:20" ht="35.25" customHeight="1" thickBot="1">
      <c r="A5" s="28" t="s">
        <v>11</v>
      </c>
      <c r="B5" s="15">
        <v>1</v>
      </c>
      <c r="C5" s="15" t="s">
        <v>12</v>
      </c>
      <c r="D5" s="42" t="s">
        <v>16</v>
      </c>
      <c r="E5" s="139"/>
      <c r="F5" s="16"/>
      <c r="G5" s="234" t="s">
        <v>17</v>
      </c>
      <c r="H5" s="140" t="s">
        <v>18</v>
      </c>
      <c r="I5" s="235" t="s">
        <v>19</v>
      </c>
      <c r="J5" s="243"/>
      <c r="N5" s="230"/>
      <c r="O5" s="95" t="s">
        <v>14</v>
      </c>
      <c r="P5" s="96" t="s">
        <v>15</v>
      </c>
      <c r="Q5" s="103">
        <f>Q4+1</f>
        <v>2</v>
      </c>
      <c r="S5" s="14"/>
      <c r="T5" s="14"/>
    </row>
    <row r="6" spans="1:20" ht="84.75" thickBot="1">
      <c r="A6" s="134" t="s">
        <v>1</v>
      </c>
      <c r="B6" s="135" t="s">
        <v>2</v>
      </c>
      <c r="C6" s="135" t="s">
        <v>3</v>
      </c>
      <c r="D6" s="136" t="s">
        <v>4</v>
      </c>
      <c r="E6" s="135" t="s">
        <v>5</v>
      </c>
      <c r="F6" s="135" t="s">
        <v>6</v>
      </c>
      <c r="G6" s="135" t="s">
        <v>7</v>
      </c>
      <c r="H6" s="135" t="s">
        <v>20</v>
      </c>
      <c r="I6" s="137" t="s">
        <v>9</v>
      </c>
      <c r="J6" s="108"/>
      <c r="K6" s="108"/>
      <c r="L6" s="108"/>
      <c r="M6" s="108"/>
      <c r="N6" s="108"/>
      <c r="O6" s="358" t="s">
        <v>10</v>
      </c>
      <c r="P6" s="359"/>
      <c r="Q6" s="217" t="str" cm="1">
        <f t="array" ref="Q6">_xlfn.IFS(T6=T5,"No",T6&lt;&gt;T5,T6)</f>
        <v>No</v>
      </c>
      <c r="S6" s="14"/>
      <c r="T6" s="14"/>
    </row>
    <row r="7" spans="1:20" ht="43.5" customHeight="1" thickBot="1">
      <c r="A7" s="141" t="s">
        <v>21</v>
      </c>
      <c r="B7" s="142" t="s">
        <v>12</v>
      </c>
      <c r="C7" s="142" t="s">
        <v>12</v>
      </c>
      <c r="D7" s="143" t="s">
        <v>22</v>
      </c>
      <c r="E7" s="142"/>
      <c r="F7" s="142"/>
      <c r="G7" s="142"/>
      <c r="H7" s="142"/>
      <c r="I7" s="189"/>
      <c r="J7" s="108"/>
      <c r="K7" s="108"/>
      <c r="L7" s="108"/>
      <c r="M7" s="108"/>
      <c r="N7" s="108"/>
      <c r="O7" s="97" t="s">
        <v>14</v>
      </c>
      <c r="P7" s="98" t="s">
        <v>15</v>
      </c>
      <c r="Q7" s="105">
        <f>Q5+1</f>
        <v>3</v>
      </c>
      <c r="S7" s="14"/>
      <c r="T7" s="14"/>
    </row>
    <row r="8" spans="1:20" ht="57" thickBot="1">
      <c r="A8" s="141" t="s">
        <v>21</v>
      </c>
      <c r="B8" s="78" t="s">
        <v>12</v>
      </c>
      <c r="C8" s="78"/>
      <c r="D8" s="233" t="s">
        <v>23</v>
      </c>
      <c r="E8" s="78"/>
      <c r="F8" s="78"/>
      <c r="G8" s="234" t="s">
        <v>24</v>
      </c>
      <c r="H8" s="140" t="s">
        <v>24</v>
      </c>
      <c r="I8" s="235" t="s">
        <v>24</v>
      </c>
      <c r="J8" s="243"/>
      <c r="K8" s="108"/>
      <c r="L8" s="108"/>
      <c r="M8" s="108"/>
      <c r="N8" s="108"/>
      <c r="O8" s="1" t="s">
        <v>25</v>
      </c>
      <c r="P8" s="263" t="s">
        <v>15</v>
      </c>
      <c r="Q8" s="217">
        <f>Q7+1</f>
        <v>4</v>
      </c>
      <c r="S8" s="14"/>
      <c r="T8" s="14"/>
    </row>
    <row r="9" spans="1:20" ht="43.5" customHeight="1" thickBot="1">
      <c r="A9" s="134" t="s">
        <v>1</v>
      </c>
      <c r="B9" s="135" t="s">
        <v>2</v>
      </c>
      <c r="C9" s="135" t="s">
        <v>3</v>
      </c>
      <c r="D9" s="136" t="s">
        <v>4</v>
      </c>
      <c r="E9" s="135" t="s">
        <v>5</v>
      </c>
      <c r="F9" s="135" t="s">
        <v>6</v>
      </c>
      <c r="G9" s="135" t="s">
        <v>7</v>
      </c>
      <c r="H9" s="135" t="s">
        <v>26</v>
      </c>
      <c r="I9" s="135" t="s">
        <v>27</v>
      </c>
      <c r="J9" s="199" t="s">
        <v>28</v>
      </c>
      <c r="K9" s="137" t="s">
        <v>29</v>
      </c>
      <c r="M9" s="108"/>
      <c r="N9" s="108"/>
      <c r="O9" s="403" t="s">
        <v>10</v>
      </c>
      <c r="P9" s="404"/>
      <c r="Q9" s="217" t="str" cm="1">
        <f t="array" ref="Q9">_xlfn.IFS(T9=T8,"No",T9&lt;&gt;T8,T9)</f>
        <v>No</v>
      </c>
      <c r="S9" s="14"/>
      <c r="T9" s="14"/>
    </row>
    <row r="10" spans="1:20" ht="43.5" customHeight="1" thickBot="1">
      <c r="A10" s="141" t="s">
        <v>21</v>
      </c>
      <c r="B10" s="142" t="s">
        <v>12</v>
      </c>
      <c r="C10" s="142" t="s">
        <v>12</v>
      </c>
      <c r="D10" s="200" t="s">
        <v>30</v>
      </c>
      <c r="E10" s="201"/>
      <c r="F10" s="201"/>
      <c r="G10" s="202">
        <v>2</v>
      </c>
      <c r="H10" s="203">
        <v>3</v>
      </c>
      <c r="I10" s="204">
        <v>5</v>
      </c>
      <c r="J10" s="205">
        <v>7</v>
      </c>
      <c r="K10" s="206">
        <v>6</v>
      </c>
      <c r="M10" s="126"/>
      <c r="N10" s="126"/>
      <c r="O10" s="97" t="s">
        <v>14</v>
      </c>
      <c r="P10" s="98" t="s">
        <v>15</v>
      </c>
      <c r="Q10" s="105">
        <f>Q8+1</f>
        <v>5</v>
      </c>
      <c r="S10" s="14"/>
      <c r="T10" s="14"/>
    </row>
    <row r="11" spans="1:20" ht="82.5" customHeight="1" thickBot="1">
      <c r="A11" s="121" t="s">
        <v>1</v>
      </c>
      <c r="B11" s="122" t="s">
        <v>2</v>
      </c>
      <c r="C11" s="122" t="s">
        <v>3</v>
      </c>
      <c r="D11" s="123" t="s">
        <v>4</v>
      </c>
      <c r="E11" s="122" t="s">
        <v>5</v>
      </c>
      <c r="F11" s="122" t="s">
        <v>6</v>
      </c>
      <c r="G11" s="122" t="s">
        <v>7</v>
      </c>
      <c r="H11" s="122" t="s">
        <v>8</v>
      </c>
      <c r="I11" s="124" t="s">
        <v>9</v>
      </c>
      <c r="J11" s="108"/>
      <c r="K11" s="108"/>
      <c r="L11" s="108"/>
      <c r="M11" s="108"/>
      <c r="N11" s="108"/>
      <c r="O11" s="405" t="s">
        <v>10</v>
      </c>
      <c r="P11" s="406"/>
      <c r="Q11" s="217" t="str" cm="1">
        <f t="array" ref="Q11">_xlfn.IFS(T11=T10,"No",T11&lt;&gt;T10,T11)</f>
        <v>No</v>
      </c>
      <c r="S11" s="14"/>
      <c r="T11" s="14"/>
    </row>
    <row r="12" spans="1:20" ht="111" customHeight="1">
      <c r="A12" s="111" t="s">
        <v>31</v>
      </c>
      <c r="B12" s="53" t="s">
        <v>12</v>
      </c>
      <c r="C12" s="53" t="s">
        <v>12</v>
      </c>
      <c r="D12" s="79" t="s">
        <v>32</v>
      </c>
      <c r="E12" s="53" t="s">
        <v>12</v>
      </c>
      <c r="F12" s="53" t="s">
        <v>12</v>
      </c>
      <c r="G12" s="50"/>
      <c r="H12" s="47"/>
      <c r="I12" s="131"/>
      <c r="J12" s="242"/>
      <c r="K12" s="108"/>
      <c r="L12" s="108"/>
      <c r="M12" s="108"/>
      <c r="N12" s="108"/>
      <c r="O12" s="93" t="s">
        <v>14</v>
      </c>
      <c r="P12" s="94" t="s">
        <v>15</v>
      </c>
      <c r="Q12" s="103">
        <v>6</v>
      </c>
      <c r="S12" s="14"/>
      <c r="T12" s="14"/>
    </row>
    <row r="13" spans="1:20" ht="75.75" customHeight="1">
      <c r="A13" s="113" t="s">
        <v>31</v>
      </c>
      <c r="B13" s="2" t="s">
        <v>12</v>
      </c>
      <c r="C13" s="2" t="s">
        <v>12</v>
      </c>
      <c r="D13" s="52" t="s">
        <v>33</v>
      </c>
      <c r="E13" s="38"/>
      <c r="F13" s="2"/>
      <c r="G13" s="300" t="s">
        <v>34</v>
      </c>
      <c r="H13" s="47" t="s">
        <v>34</v>
      </c>
      <c r="I13" s="131" t="s">
        <v>35</v>
      </c>
      <c r="J13" s="108"/>
      <c r="K13" s="108"/>
      <c r="L13" s="108"/>
      <c r="M13" s="108"/>
      <c r="N13" s="108"/>
      <c r="O13" s="99" t="s">
        <v>14</v>
      </c>
      <c r="P13" s="100" t="s">
        <v>15</v>
      </c>
      <c r="Q13" s="103">
        <f>6+1</f>
        <v>7</v>
      </c>
      <c r="S13" s="14"/>
      <c r="T13" s="14"/>
    </row>
    <row r="14" spans="1:20" ht="35.25" customHeight="1">
      <c r="A14" s="113" t="s">
        <v>31</v>
      </c>
      <c r="B14" s="1" t="s">
        <v>36</v>
      </c>
      <c r="C14" s="2" t="s">
        <v>12</v>
      </c>
      <c r="D14" s="40" t="s">
        <v>37</v>
      </c>
      <c r="E14" s="34"/>
      <c r="F14" s="3"/>
      <c r="G14" s="51" t="s">
        <v>38</v>
      </c>
      <c r="H14" s="49">
        <v>2379</v>
      </c>
      <c r="I14" s="114">
        <v>2379</v>
      </c>
      <c r="J14" s="125"/>
      <c r="K14" s="125"/>
      <c r="L14" s="107"/>
      <c r="M14" s="126"/>
      <c r="N14" s="126"/>
      <c r="O14" s="99" t="s">
        <v>14</v>
      </c>
      <c r="P14" s="100" t="s">
        <v>15</v>
      </c>
      <c r="Q14" s="103">
        <v>8</v>
      </c>
      <c r="R14" t="s">
        <v>339</v>
      </c>
      <c r="S14" s="14"/>
      <c r="T14" s="14"/>
    </row>
    <row r="15" spans="1:20" ht="35.25" customHeight="1">
      <c r="A15" s="113" t="s">
        <v>31</v>
      </c>
      <c r="B15" s="1" t="s">
        <v>12</v>
      </c>
      <c r="C15" s="2" t="s">
        <v>12</v>
      </c>
      <c r="D15" s="40" t="s">
        <v>39</v>
      </c>
      <c r="E15" s="34"/>
      <c r="F15" s="3"/>
      <c r="G15" s="51" t="s">
        <v>40</v>
      </c>
      <c r="H15" s="49">
        <v>380</v>
      </c>
      <c r="I15" s="114">
        <v>340</v>
      </c>
      <c r="J15" s="125"/>
      <c r="K15" s="125"/>
      <c r="L15" s="107"/>
      <c r="M15" s="126"/>
      <c r="N15" s="126"/>
      <c r="O15" s="99" t="s">
        <v>14</v>
      </c>
      <c r="P15" s="100" t="s">
        <v>15</v>
      </c>
      <c r="Q15" s="103">
        <v>9</v>
      </c>
      <c r="S15" s="14"/>
      <c r="T15" s="14"/>
    </row>
    <row r="16" spans="1:20" ht="114" customHeight="1">
      <c r="A16" s="113" t="s">
        <v>31</v>
      </c>
      <c r="B16" s="1">
        <v>1</v>
      </c>
      <c r="C16" s="2" t="s">
        <v>12</v>
      </c>
      <c r="D16" s="40" t="s">
        <v>41</v>
      </c>
      <c r="E16" s="34"/>
      <c r="F16" s="3"/>
      <c r="G16" s="51" t="s">
        <v>42</v>
      </c>
      <c r="H16" s="49">
        <v>905</v>
      </c>
      <c r="I16" s="114">
        <v>900</v>
      </c>
      <c r="J16" s="125"/>
      <c r="K16" s="125"/>
      <c r="L16" s="107"/>
      <c r="M16" s="126"/>
      <c r="N16" s="126"/>
      <c r="O16" s="99" t="s">
        <v>14</v>
      </c>
      <c r="P16" s="100" t="s">
        <v>15</v>
      </c>
      <c r="Q16" s="106">
        <v>10</v>
      </c>
      <c r="S16" s="14"/>
      <c r="T16" s="14"/>
    </row>
    <row r="17" spans="1:23" ht="114" customHeight="1">
      <c r="A17" s="113" t="s">
        <v>31</v>
      </c>
      <c r="B17" s="1">
        <v>2</v>
      </c>
      <c r="C17" s="2" t="s">
        <v>12</v>
      </c>
      <c r="D17" s="40" t="s">
        <v>43</v>
      </c>
      <c r="E17" s="34"/>
      <c r="F17" s="3"/>
      <c r="G17" s="51" t="s">
        <v>44</v>
      </c>
      <c r="H17" s="49" t="s">
        <v>12</v>
      </c>
      <c r="I17" s="114">
        <v>267</v>
      </c>
      <c r="J17" s="185"/>
      <c r="K17" s="185"/>
      <c r="L17" s="186"/>
      <c r="M17" s="231"/>
      <c r="N17" s="231"/>
      <c r="O17" s="99" t="s">
        <v>14</v>
      </c>
      <c r="P17" s="100" t="s">
        <v>15</v>
      </c>
      <c r="Q17" s="187">
        <v>11</v>
      </c>
      <c r="R17" t="s">
        <v>328</v>
      </c>
      <c r="S17" s="14"/>
      <c r="T17" s="14"/>
    </row>
    <row r="18" spans="1:23" ht="121.5" customHeight="1">
      <c r="A18" s="111" t="s">
        <v>31</v>
      </c>
      <c r="B18" s="72">
        <v>3</v>
      </c>
      <c r="C18" s="53" t="s">
        <v>12</v>
      </c>
      <c r="D18" s="73" t="s">
        <v>45</v>
      </c>
      <c r="E18" s="74"/>
      <c r="F18" s="75"/>
      <c r="G18" s="182" t="s">
        <v>46</v>
      </c>
      <c r="H18" s="183">
        <v>60</v>
      </c>
      <c r="I18" s="184">
        <v>62</v>
      </c>
      <c r="J18" s="125"/>
      <c r="K18" s="125"/>
      <c r="L18" s="107"/>
      <c r="M18" s="126"/>
      <c r="N18" s="126"/>
      <c r="O18" s="93" t="s">
        <v>14</v>
      </c>
      <c r="P18" s="94" t="s">
        <v>15</v>
      </c>
      <c r="Q18" s="103">
        <v>12</v>
      </c>
      <c r="S18" s="14"/>
      <c r="T18" s="14"/>
    </row>
    <row r="19" spans="1:23" ht="117.75" customHeight="1">
      <c r="A19" s="113" t="s">
        <v>31</v>
      </c>
      <c r="B19" s="1">
        <v>5</v>
      </c>
      <c r="C19" s="2" t="s">
        <v>12</v>
      </c>
      <c r="D19" s="40" t="s">
        <v>47</v>
      </c>
      <c r="E19" s="34"/>
      <c r="F19" s="3"/>
      <c r="G19" s="51" t="s">
        <v>48</v>
      </c>
      <c r="H19" s="48">
        <v>987</v>
      </c>
      <c r="I19" s="115">
        <v>993</v>
      </c>
      <c r="J19" s="126"/>
      <c r="K19" s="126"/>
      <c r="L19" s="107"/>
      <c r="M19" s="126"/>
      <c r="N19" s="126"/>
      <c r="O19" s="99" t="s">
        <v>14</v>
      </c>
      <c r="P19" s="100" t="s">
        <v>15</v>
      </c>
      <c r="Q19" s="106">
        <v>13</v>
      </c>
      <c r="S19" s="14"/>
      <c r="T19" s="14"/>
    </row>
    <row r="20" spans="1:23" ht="35.25" customHeight="1">
      <c r="A20" s="113" t="s">
        <v>31</v>
      </c>
      <c r="B20" s="1">
        <v>10</v>
      </c>
      <c r="C20" s="2" t="s">
        <v>12</v>
      </c>
      <c r="D20" s="40" t="s">
        <v>49</v>
      </c>
      <c r="E20" s="34"/>
      <c r="F20" s="3"/>
      <c r="G20" s="12" t="s">
        <v>50</v>
      </c>
      <c r="H20" s="49" t="s">
        <v>50</v>
      </c>
      <c r="I20" s="114"/>
      <c r="J20" s="125"/>
      <c r="K20" s="125"/>
      <c r="L20" s="107"/>
      <c r="M20" s="126"/>
      <c r="N20" s="126"/>
      <c r="O20" s="99" t="s">
        <v>14</v>
      </c>
      <c r="P20" s="100" t="s">
        <v>15</v>
      </c>
      <c r="Q20" s="106">
        <v>14</v>
      </c>
      <c r="S20" s="14"/>
      <c r="T20" s="14"/>
    </row>
    <row r="21" spans="1:23" ht="35.25" customHeight="1">
      <c r="A21" s="113" t="s">
        <v>31</v>
      </c>
      <c r="B21" s="1" t="s">
        <v>51</v>
      </c>
      <c r="C21" s="2" t="s">
        <v>12</v>
      </c>
      <c r="D21" s="40" t="s">
        <v>52</v>
      </c>
      <c r="E21" s="34"/>
      <c r="F21" s="3"/>
      <c r="G21" s="12" t="s">
        <v>53</v>
      </c>
      <c r="H21" s="49" t="s">
        <v>54</v>
      </c>
      <c r="I21" s="114" t="s">
        <v>55</v>
      </c>
      <c r="J21" s="125"/>
      <c r="K21" s="125"/>
      <c r="L21" s="107"/>
      <c r="M21" s="126"/>
      <c r="N21" s="126"/>
      <c r="O21" s="99" t="s">
        <v>14</v>
      </c>
      <c r="P21" s="100" t="s">
        <v>15</v>
      </c>
      <c r="Q21" s="106">
        <v>15</v>
      </c>
      <c r="S21" s="14"/>
      <c r="T21" s="14"/>
    </row>
    <row r="22" spans="1:23" ht="35.25" customHeight="1" thickBot="1">
      <c r="A22" s="116" t="s">
        <v>31</v>
      </c>
      <c r="B22" s="19" t="s">
        <v>56</v>
      </c>
      <c r="C22" s="80" t="s">
        <v>12</v>
      </c>
      <c r="D22" s="60" t="s">
        <v>57</v>
      </c>
      <c r="E22" s="61"/>
      <c r="F22" s="59"/>
      <c r="G22" s="275" t="s">
        <v>58</v>
      </c>
      <c r="H22" s="276" t="s">
        <v>59</v>
      </c>
      <c r="I22" s="277" t="s">
        <v>60</v>
      </c>
      <c r="J22" s="125"/>
      <c r="K22" s="125"/>
      <c r="L22" s="107"/>
      <c r="M22" s="126"/>
      <c r="N22" s="126"/>
      <c r="O22" s="179" t="s">
        <v>14</v>
      </c>
      <c r="P22" s="180" t="s">
        <v>15</v>
      </c>
      <c r="Q22" s="181">
        <v>16</v>
      </c>
      <c r="S22" s="14"/>
      <c r="T22" s="14"/>
    </row>
    <row r="23" spans="1:23" ht="84.75" thickBot="1">
      <c r="A23" s="145" t="s">
        <v>1</v>
      </c>
      <c r="B23" s="146" t="s">
        <v>2</v>
      </c>
      <c r="C23" s="146" t="s">
        <v>3</v>
      </c>
      <c r="D23" s="147" t="s">
        <v>4</v>
      </c>
      <c r="E23" s="146" t="s">
        <v>5</v>
      </c>
      <c r="F23" s="146" t="s">
        <v>6</v>
      </c>
      <c r="G23" s="146" t="s">
        <v>7</v>
      </c>
      <c r="H23" s="146" t="s">
        <v>61</v>
      </c>
      <c r="I23" s="146" t="s">
        <v>62</v>
      </c>
      <c r="J23" s="197" t="s">
        <v>9</v>
      </c>
      <c r="K23" s="108"/>
      <c r="L23" s="108"/>
      <c r="M23" s="108"/>
      <c r="N23" s="108"/>
      <c r="O23" s="360" t="s">
        <v>10</v>
      </c>
      <c r="P23" s="361"/>
      <c r="Q23" s="178" t="str" cm="1">
        <f t="array" ref="Q23">_xlfn.IFS(T23=T22,"No",T23&lt;&gt;T22,T23)</f>
        <v>No</v>
      </c>
      <c r="S23" s="14"/>
      <c r="T23" s="14"/>
    </row>
    <row r="24" spans="1:23" ht="32.25" customHeight="1" thickBot="1">
      <c r="A24" s="111" t="s">
        <v>31</v>
      </c>
      <c r="B24" s="75" t="s">
        <v>12</v>
      </c>
      <c r="C24" s="72" t="s">
        <v>12</v>
      </c>
      <c r="D24" s="73" t="s">
        <v>63</v>
      </c>
      <c r="E24" s="74"/>
      <c r="F24" s="278"/>
      <c r="G24" s="81" t="s">
        <v>64</v>
      </c>
      <c r="H24" s="279" t="s">
        <v>319</v>
      </c>
      <c r="I24" s="298">
        <v>156</v>
      </c>
      <c r="J24" s="112">
        <v>159</v>
      </c>
      <c r="K24" s="108"/>
      <c r="L24" s="108"/>
      <c r="M24" s="108"/>
      <c r="N24" s="108"/>
      <c r="O24" s="93" t="s">
        <v>14</v>
      </c>
      <c r="P24" s="94" t="s">
        <v>15</v>
      </c>
      <c r="Q24" s="178">
        <v>17</v>
      </c>
      <c r="S24" s="14"/>
      <c r="T24" s="14"/>
    </row>
    <row r="25" spans="1:23" ht="32.25" customHeight="1" thickBot="1">
      <c r="A25" s="111" t="s">
        <v>31</v>
      </c>
      <c r="B25" s="75" t="s">
        <v>274</v>
      </c>
      <c r="C25" s="150" t="s">
        <v>12</v>
      </c>
      <c r="D25" s="73" t="s">
        <v>320</v>
      </c>
      <c r="E25" s="74"/>
      <c r="G25" s="81" t="s">
        <v>321</v>
      </c>
      <c r="H25" s="279" t="s">
        <v>321</v>
      </c>
      <c r="I25" s="298" t="s">
        <v>321</v>
      </c>
      <c r="J25" s="184" t="s">
        <v>12</v>
      </c>
      <c r="K25" s="108"/>
      <c r="L25" s="108"/>
      <c r="M25" s="108"/>
      <c r="N25" s="108"/>
      <c r="O25" s="93" t="s">
        <v>14</v>
      </c>
      <c r="P25" s="94" t="s">
        <v>15</v>
      </c>
      <c r="Q25" s="178">
        <v>18</v>
      </c>
      <c r="S25" s="14"/>
      <c r="T25" s="14"/>
    </row>
    <row r="26" spans="1:23" ht="32.25" customHeight="1" thickBot="1">
      <c r="A26" s="111" t="s">
        <v>31</v>
      </c>
      <c r="B26" s="75" t="s">
        <v>65</v>
      </c>
      <c r="C26" s="72" t="s">
        <v>12</v>
      </c>
      <c r="D26" s="73" t="s">
        <v>66</v>
      </c>
      <c r="E26" s="74"/>
      <c r="G26" s="81" t="s">
        <v>67</v>
      </c>
      <c r="H26" s="279" t="s">
        <v>67</v>
      </c>
      <c r="I26" s="82" t="s">
        <v>68</v>
      </c>
      <c r="J26" s="132" t="s">
        <v>12</v>
      </c>
      <c r="K26" s="127"/>
      <c r="L26" s="128"/>
      <c r="M26" s="127"/>
      <c r="N26" s="127"/>
      <c r="O26" s="93" t="s">
        <v>14</v>
      </c>
      <c r="P26" s="94" t="s">
        <v>15</v>
      </c>
      <c r="Q26" s="71">
        <v>19</v>
      </c>
      <c r="S26" s="14"/>
      <c r="T26" s="14"/>
    </row>
    <row r="27" spans="1:23" s="14" customFormat="1" ht="35.25" customHeight="1" thickBot="1">
      <c r="A27" s="111" t="s">
        <v>31</v>
      </c>
      <c r="B27" s="75" t="s">
        <v>69</v>
      </c>
      <c r="C27" s="72" t="s">
        <v>12</v>
      </c>
      <c r="D27" s="73" t="s">
        <v>70</v>
      </c>
      <c r="E27" s="74"/>
      <c r="F27" s="195"/>
      <c r="G27" s="81" t="s">
        <v>71</v>
      </c>
      <c r="H27" s="280" t="s">
        <v>72</v>
      </c>
      <c r="I27" s="82" t="s">
        <v>73</v>
      </c>
      <c r="J27" s="132" t="s">
        <v>12</v>
      </c>
      <c r="K27" s="127"/>
      <c r="L27" s="128"/>
      <c r="M27" s="127"/>
      <c r="N27" s="127"/>
      <c r="O27" s="93" t="s">
        <v>14</v>
      </c>
      <c r="P27" s="94" t="s">
        <v>15</v>
      </c>
      <c r="Q27" s="71">
        <v>20</v>
      </c>
      <c r="R27"/>
      <c r="U27"/>
      <c r="V27"/>
      <c r="W27"/>
    </row>
    <row r="28" spans="1:23" ht="35.25" customHeight="1" thickBot="1">
      <c r="A28" s="113" t="s">
        <v>31</v>
      </c>
      <c r="B28" s="3" t="s">
        <v>36</v>
      </c>
      <c r="C28" s="1" t="s">
        <v>12</v>
      </c>
      <c r="D28" s="40" t="s">
        <v>74</v>
      </c>
      <c r="E28" s="34"/>
      <c r="F28" s="74"/>
      <c r="G28" s="50" t="s">
        <v>75</v>
      </c>
      <c r="H28" s="281" t="s">
        <v>76</v>
      </c>
      <c r="I28" s="55" t="s">
        <v>329</v>
      </c>
      <c r="J28" s="133" t="s">
        <v>12</v>
      </c>
      <c r="K28" s="127"/>
      <c r="L28" s="128"/>
      <c r="M28" s="127"/>
      <c r="N28" s="127"/>
      <c r="O28" s="99" t="s">
        <v>14</v>
      </c>
      <c r="P28" s="100" t="s">
        <v>15</v>
      </c>
      <c r="Q28" s="71">
        <v>21</v>
      </c>
      <c r="R28" t="s">
        <v>330</v>
      </c>
      <c r="S28" s="14"/>
      <c r="T28" s="14"/>
    </row>
    <row r="29" spans="1:23" ht="35.25" customHeight="1" thickBot="1">
      <c r="A29" s="113" t="s">
        <v>31</v>
      </c>
      <c r="B29" s="194" t="s">
        <v>77</v>
      </c>
      <c r="C29" s="1" t="s">
        <v>12</v>
      </c>
      <c r="D29" s="40" t="s">
        <v>78</v>
      </c>
      <c r="E29" s="34"/>
      <c r="G29" s="13" t="s">
        <v>79</v>
      </c>
      <c r="H29" s="282" t="s">
        <v>79</v>
      </c>
      <c r="I29" s="54" t="s">
        <v>79</v>
      </c>
      <c r="J29" s="133" t="s">
        <v>12</v>
      </c>
      <c r="K29" s="127"/>
      <c r="L29" s="129"/>
      <c r="M29" s="130"/>
      <c r="N29" s="130"/>
      <c r="O29" s="99" t="s">
        <v>14</v>
      </c>
      <c r="P29" s="100" t="s">
        <v>15</v>
      </c>
      <c r="Q29" s="71">
        <v>22</v>
      </c>
      <c r="S29" s="14"/>
      <c r="T29" s="14"/>
    </row>
    <row r="30" spans="1:23" ht="40.5" customHeight="1" thickBot="1">
      <c r="A30" s="176" t="s">
        <v>31</v>
      </c>
      <c r="B30" s="15" t="s">
        <v>12</v>
      </c>
      <c r="C30" s="15" t="s">
        <v>12</v>
      </c>
      <c r="D30" s="42" t="s">
        <v>78</v>
      </c>
      <c r="E30" s="139"/>
      <c r="F30" s="119"/>
      <c r="G30" s="364" t="s">
        <v>80</v>
      </c>
      <c r="H30" s="364"/>
      <c r="I30" s="364"/>
      <c r="J30" s="365"/>
      <c r="K30" s="127"/>
      <c r="L30" s="129"/>
      <c r="M30" s="130"/>
      <c r="N30" s="130"/>
      <c r="O30" s="95" t="s">
        <v>14</v>
      </c>
      <c r="P30" s="96" t="s">
        <v>15</v>
      </c>
      <c r="Q30" s="71">
        <v>23</v>
      </c>
      <c r="S30" s="14"/>
      <c r="T30" s="14"/>
    </row>
    <row r="31" spans="1:23" ht="82.5" customHeight="1" thickBot="1">
      <c r="A31" s="69" t="s">
        <v>1</v>
      </c>
      <c r="B31" s="87" t="s">
        <v>2</v>
      </c>
      <c r="C31" s="87" t="s">
        <v>3</v>
      </c>
      <c r="D31" s="87" t="s">
        <v>81</v>
      </c>
      <c r="E31" s="70" t="s">
        <v>5</v>
      </c>
      <c r="F31" s="196" t="s">
        <v>6</v>
      </c>
      <c r="G31" s="122" t="s">
        <v>7</v>
      </c>
      <c r="H31" s="122" t="s">
        <v>8</v>
      </c>
      <c r="I31" s="124" t="s">
        <v>9</v>
      </c>
      <c r="J31" s="108"/>
      <c r="K31" s="108"/>
      <c r="L31" s="108"/>
      <c r="M31" s="108"/>
      <c r="N31" s="108"/>
      <c r="O31" s="413" t="s">
        <v>10</v>
      </c>
      <c r="P31" s="414"/>
      <c r="Q31" s="225" t="str" cm="1">
        <f t="array" ref="Q31">_xlfn.IFS(T31=T30,"No",T31&lt;&gt;T30,T31)</f>
        <v>No</v>
      </c>
      <c r="S31" s="14"/>
      <c r="T31" s="14"/>
    </row>
    <row r="32" spans="1:23" ht="35.25" customHeight="1" thickBot="1">
      <c r="A32" s="117" t="s">
        <v>82</v>
      </c>
      <c r="B32" s="194" t="s">
        <v>12</v>
      </c>
      <c r="C32" s="1"/>
      <c r="D32" s="40" t="s">
        <v>30</v>
      </c>
      <c r="E32" s="34"/>
      <c r="F32" s="226"/>
      <c r="G32" s="51" t="s">
        <v>83</v>
      </c>
      <c r="H32" s="55">
        <v>3</v>
      </c>
      <c r="I32" s="133"/>
      <c r="J32" s="244"/>
      <c r="K32" s="127"/>
      <c r="L32" s="129"/>
      <c r="M32" s="130"/>
      <c r="N32" s="130"/>
      <c r="O32" s="99" t="s">
        <v>14</v>
      </c>
      <c r="P32" s="100" t="s">
        <v>15</v>
      </c>
      <c r="Q32" s="225">
        <v>24</v>
      </c>
      <c r="S32" s="14"/>
      <c r="T32" s="14"/>
    </row>
    <row r="33" spans="1:20" ht="35.25" customHeight="1" thickBot="1">
      <c r="A33" s="117" t="s">
        <v>82</v>
      </c>
      <c r="B33" s="62" t="s">
        <v>84</v>
      </c>
      <c r="C33" s="367" t="s">
        <v>12</v>
      </c>
      <c r="D33" s="369" t="s">
        <v>85</v>
      </c>
      <c r="E33" s="66"/>
      <c r="F33" s="62"/>
      <c r="G33" s="83">
        <v>979</v>
      </c>
      <c r="H33" s="77">
        <v>970</v>
      </c>
      <c r="I33" s="112">
        <v>931</v>
      </c>
      <c r="J33" s="126"/>
      <c r="K33" s="109"/>
      <c r="L33" s="107"/>
      <c r="M33" s="126"/>
      <c r="N33" s="126"/>
      <c r="O33" s="93" t="s">
        <v>14</v>
      </c>
      <c r="P33" s="94" t="s">
        <v>15</v>
      </c>
      <c r="Q33" s="225">
        <v>25</v>
      </c>
      <c r="S33" s="14"/>
      <c r="T33" s="14"/>
    </row>
    <row r="34" spans="1:20" ht="35.25" customHeight="1" thickBot="1">
      <c r="A34" s="118" t="s">
        <v>82</v>
      </c>
      <c r="B34" s="39" t="s">
        <v>86</v>
      </c>
      <c r="C34" s="368"/>
      <c r="D34" s="370"/>
      <c r="E34" s="37"/>
      <c r="F34" s="41"/>
      <c r="G34" s="11">
        <v>827</v>
      </c>
      <c r="H34" s="8">
        <v>827</v>
      </c>
      <c r="I34" s="115">
        <v>847</v>
      </c>
      <c r="J34" s="126"/>
      <c r="K34" s="109"/>
      <c r="L34" s="107"/>
      <c r="M34" s="126"/>
      <c r="N34" s="126"/>
      <c r="O34" s="99" t="s">
        <v>14</v>
      </c>
      <c r="P34" s="100" t="s">
        <v>15</v>
      </c>
      <c r="Q34" s="225">
        <v>26</v>
      </c>
      <c r="S34" s="14"/>
      <c r="T34" s="14"/>
    </row>
    <row r="35" spans="1:20" ht="35.25" customHeight="1" thickBot="1">
      <c r="A35" s="118" t="s">
        <v>82</v>
      </c>
      <c r="B35" s="41" t="s">
        <v>87</v>
      </c>
      <c r="C35" s="368" t="s">
        <v>12</v>
      </c>
      <c r="D35" s="40" t="s">
        <v>88</v>
      </c>
      <c r="E35" s="34"/>
      <c r="F35" s="41"/>
      <c r="G35" s="11" t="s">
        <v>89</v>
      </c>
      <c r="H35" s="8" t="s">
        <v>90</v>
      </c>
      <c r="I35" s="115" t="s">
        <v>90</v>
      </c>
      <c r="J35" s="126"/>
      <c r="K35" s="109"/>
      <c r="L35" s="107"/>
      <c r="M35" s="126"/>
      <c r="N35" s="126"/>
      <c r="O35" s="99" t="s">
        <v>14</v>
      </c>
      <c r="P35" s="100" t="s">
        <v>15</v>
      </c>
      <c r="Q35" s="225">
        <v>27</v>
      </c>
      <c r="R35" t="s">
        <v>331</v>
      </c>
      <c r="S35" s="14"/>
      <c r="T35" s="14"/>
    </row>
    <row r="36" spans="1:20" ht="35.25" customHeight="1" thickBot="1">
      <c r="A36" s="118" t="s">
        <v>82</v>
      </c>
      <c r="B36" s="41" t="s">
        <v>91</v>
      </c>
      <c r="C36" s="368"/>
      <c r="D36" s="372" t="s">
        <v>92</v>
      </c>
      <c r="E36" s="34"/>
      <c r="F36" s="41"/>
      <c r="G36" s="11" t="s">
        <v>93</v>
      </c>
      <c r="H36" s="8" t="s">
        <v>93</v>
      </c>
      <c r="I36" s="115" t="s">
        <v>94</v>
      </c>
      <c r="J36" s="126"/>
      <c r="K36" s="109"/>
      <c r="L36" s="107"/>
      <c r="M36" s="126"/>
      <c r="N36" s="126"/>
      <c r="O36" s="99" t="s">
        <v>14</v>
      </c>
      <c r="P36" s="100" t="s">
        <v>15</v>
      </c>
      <c r="Q36" s="71">
        <v>28</v>
      </c>
      <c r="S36" s="14"/>
      <c r="T36" s="14"/>
    </row>
    <row r="37" spans="1:20" ht="35.25" customHeight="1" thickBot="1">
      <c r="A37" s="347" t="s">
        <v>82</v>
      </c>
      <c r="B37" s="340" t="s">
        <v>95</v>
      </c>
      <c r="C37" s="371"/>
      <c r="D37" s="373"/>
      <c r="E37" s="339"/>
      <c r="F37" s="340"/>
      <c r="G37" s="341" t="s">
        <v>96</v>
      </c>
      <c r="H37" s="342" t="s">
        <v>96</v>
      </c>
      <c r="I37" s="343" t="s">
        <v>97</v>
      </c>
      <c r="J37" s="344"/>
      <c r="K37" s="345"/>
      <c r="L37" s="346"/>
      <c r="M37" s="344"/>
      <c r="N37" s="344"/>
      <c r="O37" s="101" t="s">
        <v>14</v>
      </c>
      <c r="P37" s="102" t="s">
        <v>15</v>
      </c>
      <c r="Q37" s="71">
        <v>29</v>
      </c>
      <c r="S37" s="14"/>
      <c r="T37" s="14"/>
    </row>
    <row r="38" spans="1:20" ht="64.5" thickTop="1" thickBot="1">
      <c r="A38" s="348" t="s">
        <v>1</v>
      </c>
      <c r="B38" s="349" t="s">
        <v>2</v>
      </c>
      <c r="C38" s="349" t="s">
        <v>3</v>
      </c>
      <c r="D38" s="350" t="s">
        <v>4</v>
      </c>
      <c r="E38" s="349" t="s">
        <v>5</v>
      </c>
      <c r="F38" s="349" t="s">
        <v>6</v>
      </c>
      <c r="G38" s="349" t="s">
        <v>342</v>
      </c>
      <c r="H38" s="349" t="s">
        <v>344</v>
      </c>
      <c r="I38" s="351" t="s">
        <v>306</v>
      </c>
      <c r="J38" s="352" t="s">
        <v>307</v>
      </c>
      <c r="K38" s="352" t="s">
        <v>308</v>
      </c>
      <c r="L38" s="352" t="s">
        <v>309</v>
      </c>
      <c r="M38" s="352" t="s">
        <v>310</v>
      </c>
      <c r="N38" s="353" t="s">
        <v>367</v>
      </c>
      <c r="O38" s="410" t="s">
        <v>10</v>
      </c>
      <c r="P38" s="359"/>
      <c r="Q38" s="71" t="str" cm="1">
        <f t="array" ref="Q38">_xlfn.IFS(T38=T37,"No",T38&lt;&gt;T37,T38)</f>
        <v>No</v>
      </c>
      <c r="S38" s="14"/>
      <c r="T38" s="14"/>
    </row>
    <row r="39" spans="1:20" ht="33" customHeight="1" thickBot="1">
      <c r="A39" s="113" t="s">
        <v>98</v>
      </c>
      <c r="B39" s="78" t="s">
        <v>12</v>
      </c>
      <c r="C39" s="78" t="s">
        <v>12</v>
      </c>
      <c r="D39" s="40" t="s">
        <v>99</v>
      </c>
      <c r="E39" s="78"/>
      <c r="F39" s="78"/>
      <c r="G39" s="24">
        <v>3</v>
      </c>
      <c r="H39" s="24">
        <v>5</v>
      </c>
      <c r="I39" s="22">
        <v>3</v>
      </c>
      <c r="J39" s="295">
        <v>3</v>
      </c>
      <c r="K39" s="296">
        <v>3</v>
      </c>
      <c r="L39" s="296">
        <v>3</v>
      </c>
      <c r="M39" s="297">
        <v>5</v>
      </c>
      <c r="N39" s="337">
        <v>5</v>
      </c>
      <c r="O39" s="305" t="s">
        <v>14</v>
      </c>
      <c r="P39" s="100" t="s">
        <v>15</v>
      </c>
      <c r="Q39" s="71">
        <v>30</v>
      </c>
      <c r="S39" s="14"/>
      <c r="T39" s="14"/>
    </row>
    <row r="40" spans="1:20" ht="35.25" customHeight="1" thickBot="1">
      <c r="A40" s="113" t="s">
        <v>98</v>
      </c>
      <c r="B40" s="1" t="s">
        <v>100</v>
      </c>
      <c r="C40" s="1" t="s">
        <v>12</v>
      </c>
      <c r="D40" s="40" t="s">
        <v>101</v>
      </c>
      <c r="E40" s="34"/>
      <c r="F40" s="3"/>
      <c r="G40" s="24" t="s">
        <v>102</v>
      </c>
      <c r="H40" s="24" t="s">
        <v>102</v>
      </c>
      <c r="I40" s="22" t="s">
        <v>103</v>
      </c>
      <c r="J40" s="22" t="s">
        <v>103</v>
      </c>
      <c r="K40" s="23" t="s">
        <v>104</v>
      </c>
      <c r="L40" s="23" t="s">
        <v>104</v>
      </c>
      <c r="M40" s="269" t="s">
        <v>103</v>
      </c>
      <c r="N40" s="338" t="s">
        <v>103</v>
      </c>
      <c r="O40" s="305" t="s">
        <v>14</v>
      </c>
      <c r="P40" s="100" t="s">
        <v>15</v>
      </c>
      <c r="Q40" s="71">
        <v>31</v>
      </c>
      <c r="S40" s="14"/>
      <c r="T40" s="14"/>
    </row>
    <row r="41" spans="1:20" ht="35.25" customHeight="1" thickBot="1">
      <c r="A41" s="113" t="s">
        <v>98</v>
      </c>
      <c r="B41" s="1" t="s">
        <v>14</v>
      </c>
      <c r="C41" s="1" t="s">
        <v>12</v>
      </c>
      <c r="D41" s="40" t="s">
        <v>105</v>
      </c>
      <c r="E41" s="34"/>
      <c r="F41" s="3"/>
      <c r="G41" s="24" t="s">
        <v>341</v>
      </c>
      <c r="H41" s="24" t="s">
        <v>341</v>
      </c>
      <c r="I41" s="22" t="s">
        <v>106</v>
      </c>
      <c r="J41" s="22" t="s">
        <v>106</v>
      </c>
      <c r="K41" s="23" t="s">
        <v>106</v>
      </c>
      <c r="L41" s="23" t="s">
        <v>106</v>
      </c>
      <c r="M41" s="269" t="s">
        <v>106</v>
      </c>
      <c r="N41" s="338" t="s">
        <v>106</v>
      </c>
      <c r="O41" s="305" t="s">
        <v>14</v>
      </c>
      <c r="P41" s="100" t="s">
        <v>15</v>
      </c>
      <c r="Q41" s="71">
        <v>32</v>
      </c>
      <c r="R41" t="s">
        <v>346</v>
      </c>
      <c r="S41" s="14"/>
      <c r="T41" s="14"/>
    </row>
    <row r="42" spans="1:20" ht="35.25" customHeight="1">
      <c r="A42" s="113" t="s">
        <v>98</v>
      </c>
      <c r="B42" s="1" t="s">
        <v>87</v>
      </c>
      <c r="C42" s="1" t="s">
        <v>12</v>
      </c>
      <c r="D42" s="40" t="s">
        <v>107</v>
      </c>
      <c r="E42" s="34"/>
      <c r="F42" s="3"/>
      <c r="G42" s="25" t="s">
        <v>343</v>
      </c>
      <c r="H42" s="25" t="s">
        <v>343</v>
      </c>
      <c r="I42" s="22" t="s">
        <v>332</v>
      </c>
      <c r="J42" s="22" t="s">
        <v>378</v>
      </c>
      <c r="K42" s="23" t="s">
        <v>108</v>
      </c>
      <c r="L42" s="23" t="s">
        <v>108</v>
      </c>
      <c r="M42" s="269" t="s">
        <v>378</v>
      </c>
      <c r="N42" s="338" t="s">
        <v>376</v>
      </c>
      <c r="O42" s="305" t="s">
        <v>14</v>
      </c>
      <c r="P42" s="100" t="s">
        <v>15</v>
      </c>
      <c r="Q42" s="106">
        <v>33</v>
      </c>
      <c r="R42" s="355" t="s">
        <v>377</v>
      </c>
      <c r="S42" s="14"/>
      <c r="T42" s="14"/>
    </row>
    <row r="43" spans="1:20" ht="35.25" customHeight="1" thickBot="1">
      <c r="A43" s="116" t="s">
        <v>98</v>
      </c>
      <c r="B43" s="1" t="s">
        <v>91</v>
      </c>
      <c r="C43" s="1" t="s">
        <v>12</v>
      </c>
      <c r="D43" s="40" t="s">
        <v>109</v>
      </c>
      <c r="E43" s="34"/>
      <c r="F43" s="3"/>
      <c r="G43" s="24" t="s">
        <v>340</v>
      </c>
      <c r="H43" s="24" t="s">
        <v>340</v>
      </c>
      <c r="I43" s="22" t="s">
        <v>110</v>
      </c>
      <c r="J43" s="22" t="s">
        <v>311</v>
      </c>
      <c r="K43" s="23" t="s">
        <v>110</v>
      </c>
      <c r="L43" s="23" t="s">
        <v>110</v>
      </c>
      <c r="M43" s="269" t="s">
        <v>110</v>
      </c>
      <c r="N43" s="338" t="s">
        <v>110</v>
      </c>
      <c r="O43" s="335" t="s">
        <v>14</v>
      </c>
      <c r="P43" s="102" t="s">
        <v>15</v>
      </c>
      <c r="Q43" s="104">
        <v>34</v>
      </c>
      <c r="R43" t="s">
        <v>345</v>
      </c>
      <c r="S43" s="14"/>
      <c r="T43" s="14"/>
    </row>
    <row r="44" spans="1:20" ht="35.450000000000003" customHeight="1" thickBot="1">
      <c r="A44" s="28" t="s">
        <v>98</v>
      </c>
      <c r="B44" s="257" t="s">
        <v>12</v>
      </c>
      <c r="C44" s="257" t="s">
        <v>12</v>
      </c>
      <c r="D44" s="42" t="s">
        <v>30</v>
      </c>
      <c r="E44" s="139"/>
      <c r="F44" s="16"/>
      <c r="G44" s="290" t="s">
        <v>118</v>
      </c>
      <c r="H44" s="219" t="s">
        <v>312</v>
      </c>
      <c r="I44" s="291" t="s">
        <v>121</v>
      </c>
      <c r="J44" s="292" t="s">
        <v>313</v>
      </c>
      <c r="K44" s="293" t="s">
        <v>119</v>
      </c>
      <c r="L44" s="294" t="s">
        <v>120</v>
      </c>
      <c r="M44" s="332" t="s">
        <v>314</v>
      </c>
      <c r="N44" s="334" t="s">
        <v>314</v>
      </c>
      <c r="O44" s="336" t="s">
        <v>14</v>
      </c>
      <c r="P44" s="331" t="s">
        <v>15</v>
      </c>
      <c r="Q44" s="104">
        <v>35</v>
      </c>
      <c r="S44" s="14"/>
      <c r="T44" s="14"/>
    </row>
    <row r="45" spans="1:20" ht="107.25" customHeight="1" thickBot="1">
      <c r="A45" s="301" t="s">
        <v>1</v>
      </c>
      <c r="B45" s="135" t="s">
        <v>2</v>
      </c>
      <c r="C45" s="135" t="s">
        <v>111</v>
      </c>
      <c r="D45" s="136" t="s">
        <v>112</v>
      </c>
      <c r="E45" s="135" t="s">
        <v>5</v>
      </c>
      <c r="F45" s="135" t="s">
        <v>6</v>
      </c>
      <c r="G45" s="333" t="s">
        <v>374</v>
      </c>
      <c r="H45" s="146" t="s">
        <v>123</v>
      </c>
      <c r="I45" s="146" t="s">
        <v>117</v>
      </c>
      <c r="J45" s="146" t="s">
        <v>375</v>
      </c>
      <c r="K45" s="146" t="s">
        <v>124</v>
      </c>
      <c r="L45" s="146" t="s">
        <v>125</v>
      </c>
      <c r="M45" s="146" t="s">
        <v>366</v>
      </c>
      <c r="N45" s="324" t="s">
        <v>367</v>
      </c>
      <c r="O45" s="410" t="s">
        <v>10</v>
      </c>
      <c r="P45" s="359"/>
      <c r="Q45" s="71" t="str" cm="1">
        <f t="array" ref="Q45">_xlfn.IFS(T45=T44,"No",T45&lt;&gt;T44,T45)</f>
        <v>No</v>
      </c>
      <c r="R45" t="s">
        <v>334</v>
      </c>
      <c r="S45" s="14"/>
      <c r="T45" s="14"/>
    </row>
    <row r="46" spans="1:20" s="14" customFormat="1" ht="63.75" customHeight="1">
      <c r="A46" s="111" t="s">
        <v>126</v>
      </c>
      <c r="B46" s="72">
        <v>1</v>
      </c>
      <c r="C46" s="72"/>
      <c r="D46" s="73" t="s">
        <v>127</v>
      </c>
      <c r="E46" s="74"/>
      <c r="F46" s="75"/>
      <c r="G46" s="232" t="s">
        <v>128</v>
      </c>
      <c r="H46" s="77" t="s">
        <v>132</v>
      </c>
      <c r="I46" s="84" t="s">
        <v>129</v>
      </c>
      <c r="J46" s="245" t="s">
        <v>130</v>
      </c>
      <c r="K46" s="85" t="s">
        <v>131</v>
      </c>
      <c r="L46" s="354" t="s">
        <v>131</v>
      </c>
      <c r="M46" s="315" t="s">
        <v>132</v>
      </c>
      <c r="N46" s="325" t="s">
        <v>132</v>
      </c>
      <c r="O46" s="322" t="s">
        <v>14</v>
      </c>
      <c r="P46" s="94" t="s">
        <v>15</v>
      </c>
      <c r="Q46" s="103">
        <v>36</v>
      </c>
      <c r="R46"/>
    </row>
    <row r="47" spans="1:20" ht="35.25" customHeight="1">
      <c r="A47" s="113" t="s">
        <v>126</v>
      </c>
      <c r="B47" s="1">
        <v>2</v>
      </c>
      <c r="C47" s="374"/>
      <c r="D47" s="40" t="s">
        <v>133</v>
      </c>
      <c r="E47" s="34"/>
      <c r="F47" s="3">
        <v>1</v>
      </c>
      <c r="G47" s="7" t="s">
        <v>134</v>
      </c>
      <c r="H47" s="8" t="s">
        <v>135</v>
      </c>
      <c r="I47" s="6" t="s">
        <v>347</v>
      </c>
      <c r="J47" s="246" t="s">
        <v>134</v>
      </c>
      <c r="K47" s="45" t="s">
        <v>134</v>
      </c>
      <c r="L47" s="270" t="s">
        <v>134</v>
      </c>
      <c r="M47" s="316" t="s">
        <v>159</v>
      </c>
      <c r="N47" s="326" t="s">
        <v>135</v>
      </c>
      <c r="O47" s="305" t="s">
        <v>14</v>
      </c>
      <c r="P47" s="100" t="s">
        <v>15</v>
      </c>
      <c r="Q47" s="106">
        <v>37</v>
      </c>
      <c r="R47" t="s">
        <v>355</v>
      </c>
      <c r="S47" s="14"/>
      <c r="T47" s="14"/>
    </row>
    <row r="48" spans="1:20" ht="35.25" customHeight="1">
      <c r="A48" s="113" t="s">
        <v>126</v>
      </c>
      <c r="B48" s="1">
        <v>2</v>
      </c>
      <c r="C48" s="374"/>
      <c r="D48" s="40" t="s">
        <v>133</v>
      </c>
      <c r="E48" s="34"/>
      <c r="F48" s="3">
        <v>2</v>
      </c>
      <c r="G48" s="7" t="s">
        <v>136</v>
      </c>
      <c r="H48" s="8" t="s">
        <v>137</v>
      </c>
      <c r="I48" s="6" t="s">
        <v>136</v>
      </c>
      <c r="J48" s="246" t="s">
        <v>138</v>
      </c>
      <c r="K48" s="45" t="s">
        <v>136</v>
      </c>
      <c r="L48" s="270" t="s">
        <v>136</v>
      </c>
      <c r="M48" s="316" t="s">
        <v>136</v>
      </c>
      <c r="N48" s="326" t="s">
        <v>137</v>
      </c>
      <c r="O48" s="305" t="s">
        <v>14</v>
      </c>
      <c r="P48" s="100" t="s">
        <v>15</v>
      </c>
      <c r="Q48" s="106">
        <v>38</v>
      </c>
      <c r="S48" s="14"/>
      <c r="T48" s="14"/>
    </row>
    <row r="49" spans="1:20" ht="35.25" customHeight="1">
      <c r="A49" s="113"/>
      <c r="B49" s="1">
        <v>3</v>
      </c>
      <c r="C49" s="375"/>
      <c r="D49" s="40" t="s">
        <v>139</v>
      </c>
      <c r="E49" s="34"/>
      <c r="F49" s="3" t="s">
        <v>100</v>
      </c>
      <c r="G49" s="7" t="s">
        <v>140</v>
      </c>
      <c r="H49" s="8" t="s">
        <v>140</v>
      </c>
      <c r="I49" s="6" t="s">
        <v>140</v>
      </c>
      <c r="J49" s="246" t="s">
        <v>140</v>
      </c>
      <c r="K49" s="45" t="s">
        <v>140</v>
      </c>
      <c r="L49" s="270" t="s">
        <v>140</v>
      </c>
      <c r="M49" s="316" t="s">
        <v>140</v>
      </c>
      <c r="N49" s="326" t="s">
        <v>140</v>
      </c>
      <c r="O49" s="305" t="s">
        <v>14</v>
      </c>
      <c r="P49" s="100" t="s">
        <v>15</v>
      </c>
      <c r="Q49" s="106">
        <v>39</v>
      </c>
      <c r="R49" t="s">
        <v>356</v>
      </c>
      <c r="S49" s="14"/>
      <c r="T49" s="14"/>
    </row>
    <row r="50" spans="1:20" ht="94.5" customHeight="1">
      <c r="A50" s="113" t="s">
        <v>126</v>
      </c>
      <c r="B50" s="1">
        <v>3</v>
      </c>
      <c r="C50" s="376"/>
      <c r="D50" s="40" t="s">
        <v>139</v>
      </c>
      <c r="E50" s="34"/>
      <c r="F50" s="3" t="s">
        <v>14</v>
      </c>
      <c r="G50" s="7" t="s">
        <v>140</v>
      </c>
      <c r="H50" s="8" t="s">
        <v>142</v>
      </c>
      <c r="I50" s="6" t="s">
        <v>140</v>
      </c>
      <c r="J50" s="246" t="s">
        <v>140</v>
      </c>
      <c r="K50" s="45" t="s">
        <v>140</v>
      </c>
      <c r="L50" s="270" t="s">
        <v>140</v>
      </c>
      <c r="M50" s="316" t="s">
        <v>141</v>
      </c>
      <c r="N50" s="326" t="s">
        <v>368</v>
      </c>
      <c r="O50" s="305" t="s">
        <v>14</v>
      </c>
      <c r="P50" s="100" t="s">
        <v>15</v>
      </c>
      <c r="Q50" s="106">
        <v>40</v>
      </c>
      <c r="S50" s="14"/>
      <c r="T50" s="14"/>
    </row>
    <row r="51" spans="1:20" ht="35.25" customHeight="1">
      <c r="A51" s="113" t="s">
        <v>126</v>
      </c>
      <c r="B51" s="1">
        <v>10</v>
      </c>
      <c r="C51" s="374"/>
      <c r="D51" s="40" t="s">
        <v>143</v>
      </c>
      <c r="E51" s="34"/>
      <c r="F51" s="3">
        <v>1</v>
      </c>
      <c r="G51" s="7" t="s">
        <v>144</v>
      </c>
      <c r="H51" s="8" t="s">
        <v>145</v>
      </c>
      <c r="I51" s="6" t="s">
        <v>145</v>
      </c>
      <c r="J51" s="246" t="s">
        <v>283</v>
      </c>
      <c r="K51" s="45" t="s">
        <v>144</v>
      </c>
      <c r="L51" s="270" t="s">
        <v>144</v>
      </c>
      <c r="M51" s="316" t="s">
        <v>144</v>
      </c>
      <c r="N51" s="326" t="s">
        <v>144</v>
      </c>
      <c r="O51" s="305" t="s">
        <v>14</v>
      </c>
      <c r="P51" s="100" t="s">
        <v>15</v>
      </c>
      <c r="Q51" s="106">
        <v>41</v>
      </c>
      <c r="R51" t="s">
        <v>353</v>
      </c>
      <c r="S51" s="14"/>
      <c r="T51" s="14"/>
    </row>
    <row r="52" spans="1:20" ht="35.25" customHeight="1">
      <c r="A52" s="113" t="s">
        <v>126</v>
      </c>
      <c r="B52" s="1">
        <v>11</v>
      </c>
      <c r="C52" s="374"/>
      <c r="D52" s="40" t="s">
        <v>146</v>
      </c>
      <c r="E52" s="34"/>
      <c r="F52" s="3"/>
      <c r="G52" s="7" t="s">
        <v>137</v>
      </c>
      <c r="H52" s="8" t="s">
        <v>147</v>
      </c>
      <c r="I52" s="6" t="s">
        <v>348</v>
      </c>
      <c r="J52" s="246" t="s">
        <v>137</v>
      </c>
      <c r="K52" s="45" t="s">
        <v>137</v>
      </c>
      <c r="L52" s="270" t="s">
        <v>137</v>
      </c>
      <c r="M52" s="316" t="s">
        <v>147</v>
      </c>
      <c r="N52" s="326" t="s">
        <v>369</v>
      </c>
      <c r="O52" s="305" t="s">
        <v>14</v>
      </c>
      <c r="P52" s="100" t="s">
        <v>15</v>
      </c>
      <c r="Q52" s="106">
        <v>42</v>
      </c>
      <c r="R52" t="s">
        <v>354</v>
      </c>
      <c r="S52" s="14"/>
      <c r="T52" s="14"/>
    </row>
    <row r="53" spans="1:20" ht="35.25" customHeight="1">
      <c r="A53" s="113" t="s">
        <v>126</v>
      </c>
      <c r="B53" s="1">
        <v>12</v>
      </c>
      <c r="C53" s="374"/>
      <c r="D53" s="40" t="s">
        <v>148</v>
      </c>
      <c r="E53" s="34"/>
      <c r="F53" s="3"/>
      <c r="G53" s="7" t="s">
        <v>149</v>
      </c>
      <c r="H53" s="8" t="s">
        <v>150</v>
      </c>
      <c r="I53" s="6" t="s">
        <v>149</v>
      </c>
      <c r="J53" s="246" t="s">
        <v>149</v>
      </c>
      <c r="K53" s="45" t="s">
        <v>149</v>
      </c>
      <c r="L53" s="270" t="s">
        <v>149</v>
      </c>
      <c r="M53" s="316" t="s">
        <v>151</v>
      </c>
      <c r="N53" s="326" t="s">
        <v>150</v>
      </c>
      <c r="O53" s="305" t="s">
        <v>14</v>
      </c>
      <c r="P53" s="100" t="s">
        <v>15</v>
      </c>
      <c r="Q53" s="106">
        <v>43</v>
      </c>
      <c r="S53" s="14"/>
      <c r="T53" s="14"/>
    </row>
    <row r="54" spans="1:20" ht="35.25" customHeight="1">
      <c r="A54" s="113" t="s">
        <v>126</v>
      </c>
      <c r="B54" s="1">
        <v>13</v>
      </c>
      <c r="C54" s="374"/>
      <c r="D54" s="40" t="s">
        <v>148</v>
      </c>
      <c r="E54" s="34"/>
      <c r="F54" s="3"/>
      <c r="G54" s="7" t="s">
        <v>149</v>
      </c>
      <c r="H54" s="8" t="s">
        <v>150</v>
      </c>
      <c r="I54" s="6" t="s">
        <v>149</v>
      </c>
      <c r="J54" s="246" t="s">
        <v>149</v>
      </c>
      <c r="K54" s="45" t="s">
        <v>149</v>
      </c>
      <c r="L54" s="270" t="s">
        <v>149</v>
      </c>
      <c r="M54" s="316" t="s">
        <v>151</v>
      </c>
      <c r="N54" s="326" t="s">
        <v>300</v>
      </c>
      <c r="O54" s="305" t="s">
        <v>14</v>
      </c>
      <c r="P54" s="100" t="s">
        <v>15</v>
      </c>
      <c r="Q54" s="106">
        <v>44</v>
      </c>
      <c r="S54" s="14"/>
      <c r="T54" s="14"/>
    </row>
    <row r="55" spans="1:20" ht="98.25" customHeight="1" thickBot="1">
      <c r="A55" s="113" t="s">
        <v>126</v>
      </c>
      <c r="B55" s="1">
        <v>15</v>
      </c>
      <c r="C55" s="375"/>
      <c r="D55" s="40" t="s">
        <v>139</v>
      </c>
      <c r="E55" s="34"/>
      <c r="F55" s="3" t="s">
        <v>100</v>
      </c>
      <c r="G55" s="290" t="s">
        <v>140</v>
      </c>
      <c r="H55" s="223" t="s">
        <v>140</v>
      </c>
      <c r="I55" s="294" t="s">
        <v>140</v>
      </c>
      <c r="J55" s="306" t="s">
        <v>140</v>
      </c>
      <c r="K55" s="307" t="s">
        <v>140</v>
      </c>
      <c r="L55" s="308" t="s">
        <v>140</v>
      </c>
      <c r="M55" s="317" t="s">
        <v>140</v>
      </c>
      <c r="N55" s="327" t="s">
        <v>140</v>
      </c>
      <c r="O55" s="305" t="s">
        <v>14</v>
      </c>
      <c r="P55" s="100" t="s">
        <v>15</v>
      </c>
      <c r="Q55" s="106">
        <v>45</v>
      </c>
      <c r="R55" t="s">
        <v>356</v>
      </c>
      <c r="S55" s="14"/>
      <c r="T55" s="14"/>
    </row>
    <row r="56" spans="1:20" ht="98.25" customHeight="1">
      <c r="A56" s="113"/>
      <c r="B56" s="1">
        <v>15</v>
      </c>
      <c r="C56" s="376"/>
      <c r="D56" s="40" t="s">
        <v>139</v>
      </c>
      <c r="E56" s="34"/>
      <c r="F56" s="3" t="s">
        <v>14</v>
      </c>
      <c r="G56" s="309" t="s">
        <v>140</v>
      </c>
      <c r="H56" s="310" t="s">
        <v>142</v>
      </c>
      <c r="I56" s="311" t="s">
        <v>140</v>
      </c>
      <c r="J56" s="312" t="s">
        <v>140</v>
      </c>
      <c r="K56" s="313" t="s">
        <v>140</v>
      </c>
      <c r="L56" s="314" t="s">
        <v>140</v>
      </c>
      <c r="M56" s="318" t="s">
        <v>141</v>
      </c>
      <c r="N56" s="326" t="s">
        <v>140</v>
      </c>
      <c r="O56" s="305" t="s">
        <v>14</v>
      </c>
      <c r="P56" s="100" t="s">
        <v>15</v>
      </c>
      <c r="Q56" s="106">
        <v>46</v>
      </c>
      <c r="S56" s="14"/>
      <c r="T56" s="14"/>
    </row>
    <row r="57" spans="1:20" ht="35.25" customHeight="1">
      <c r="A57" s="113" t="s">
        <v>126</v>
      </c>
      <c r="B57" s="1">
        <v>16</v>
      </c>
      <c r="C57" s="374"/>
      <c r="D57" s="40" t="s">
        <v>152</v>
      </c>
      <c r="E57" s="34"/>
      <c r="F57" s="3"/>
      <c r="G57" s="7" t="s">
        <v>153</v>
      </c>
      <c r="H57" s="8" t="s">
        <v>154</v>
      </c>
      <c r="I57" s="6" t="s">
        <v>155</v>
      </c>
      <c r="J57" s="246" t="s">
        <v>155</v>
      </c>
      <c r="K57" s="45" t="s">
        <v>155</v>
      </c>
      <c r="L57" s="270" t="s">
        <v>155</v>
      </c>
      <c r="M57" s="316" t="s">
        <v>156</v>
      </c>
      <c r="N57" s="326" t="s">
        <v>370</v>
      </c>
      <c r="O57" s="305" t="s">
        <v>14</v>
      </c>
      <c r="P57" s="100" t="s">
        <v>15</v>
      </c>
      <c r="Q57" s="106">
        <v>47</v>
      </c>
      <c r="S57" s="14"/>
      <c r="T57" s="14"/>
    </row>
    <row r="58" spans="1:20" ht="35.25" customHeight="1">
      <c r="A58" s="113" t="s">
        <v>126</v>
      </c>
      <c r="B58" s="1">
        <v>17</v>
      </c>
      <c r="C58" s="374"/>
      <c r="D58" s="40" t="s">
        <v>133</v>
      </c>
      <c r="E58" s="34"/>
      <c r="F58" s="3">
        <v>1</v>
      </c>
      <c r="G58" s="7" t="s">
        <v>157</v>
      </c>
      <c r="H58" s="8" t="s">
        <v>158</v>
      </c>
      <c r="I58" s="6" t="s">
        <v>347</v>
      </c>
      <c r="J58" s="246" t="s">
        <v>134</v>
      </c>
      <c r="K58" s="45" t="s">
        <v>134</v>
      </c>
      <c r="L58" s="270" t="s">
        <v>134</v>
      </c>
      <c r="M58" s="316" t="s">
        <v>159</v>
      </c>
      <c r="N58" s="326" t="s">
        <v>135</v>
      </c>
      <c r="O58" s="305" t="s">
        <v>14</v>
      </c>
      <c r="P58" s="100" t="s">
        <v>15</v>
      </c>
      <c r="Q58" s="106">
        <v>48</v>
      </c>
      <c r="R58" t="s">
        <v>349</v>
      </c>
      <c r="S58" s="14"/>
      <c r="T58" s="14"/>
    </row>
    <row r="59" spans="1:20" ht="52.5" customHeight="1">
      <c r="A59" s="113" t="s">
        <v>126</v>
      </c>
      <c r="B59" s="1">
        <v>17</v>
      </c>
      <c r="C59" s="374"/>
      <c r="D59" s="40" t="s">
        <v>133</v>
      </c>
      <c r="E59" s="34"/>
      <c r="F59" s="3">
        <v>2</v>
      </c>
      <c r="G59" s="7" t="s">
        <v>333</v>
      </c>
      <c r="H59" s="8" t="s">
        <v>137</v>
      </c>
      <c r="I59" s="6" t="s">
        <v>136</v>
      </c>
      <c r="J59" s="246" t="s">
        <v>160</v>
      </c>
      <c r="K59" s="45" t="s">
        <v>136</v>
      </c>
      <c r="L59" s="270" t="s">
        <v>136</v>
      </c>
      <c r="M59" s="316" t="s">
        <v>136</v>
      </c>
      <c r="N59" s="326" t="s">
        <v>137</v>
      </c>
      <c r="O59" s="305" t="s">
        <v>14</v>
      </c>
      <c r="P59" s="100" t="s">
        <v>15</v>
      </c>
      <c r="Q59" s="106">
        <v>49</v>
      </c>
      <c r="S59" s="14"/>
      <c r="T59" s="14"/>
    </row>
    <row r="60" spans="1:20" ht="35.25" customHeight="1">
      <c r="A60" s="113" t="s">
        <v>126</v>
      </c>
      <c r="B60" s="1">
        <v>18</v>
      </c>
      <c r="C60" s="374"/>
      <c r="D60" s="40" t="s">
        <v>161</v>
      </c>
      <c r="E60" s="34"/>
      <c r="F60" s="3"/>
      <c r="G60" s="7" t="s">
        <v>162</v>
      </c>
      <c r="H60" s="8" t="s">
        <v>163</v>
      </c>
      <c r="I60" s="6" t="s">
        <v>164</v>
      </c>
      <c r="J60" s="246" t="s">
        <v>164</v>
      </c>
      <c r="K60" s="45" t="s">
        <v>164</v>
      </c>
      <c r="L60" s="270" t="s">
        <v>164</v>
      </c>
      <c r="M60" s="316" t="s">
        <v>336</v>
      </c>
      <c r="N60" s="326" t="s">
        <v>163</v>
      </c>
      <c r="O60" s="305" t="s">
        <v>14</v>
      </c>
      <c r="P60" s="100" t="s">
        <v>15</v>
      </c>
      <c r="Q60" s="106">
        <v>50</v>
      </c>
      <c r="S60" s="14"/>
      <c r="T60" s="14"/>
    </row>
    <row r="61" spans="1:20" ht="55.5" customHeight="1">
      <c r="A61" s="113" t="s">
        <v>126</v>
      </c>
      <c r="B61" s="1">
        <v>19</v>
      </c>
      <c r="C61" s="374"/>
      <c r="D61" s="40" t="s">
        <v>361</v>
      </c>
      <c r="E61" s="34"/>
      <c r="F61" s="3"/>
      <c r="G61" s="24" t="s">
        <v>335</v>
      </c>
      <c r="H61" s="22" t="s">
        <v>165</v>
      </c>
      <c r="I61" s="23" t="s">
        <v>350</v>
      </c>
      <c r="J61" s="247" t="s">
        <v>167</v>
      </c>
      <c r="K61" s="46" t="s">
        <v>166</v>
      </c>
      <c r="L61" s="271" t="s">
        <v>166</v>
      </c>
      <c r="M61" s="319" t="s">
        <v>357</v>
      </c>
      <c r="N61" s="328" t="s">
        <v>357</v>
      </c>
      <c r="O61" s="305" t="s">
        <v>14</v>
      </c>
      <c r="P61" s="100" t="s">
        <v>15</v>
      </c>
      <c r="Q61" s="106">
        <v>51</v>
      </c>
      <c r="R61" t="s">
        <v>363</v>
      </c>
      <c r="S61" s="14"/>
      <c r="T61" s="14"/>
    </row>
    <row r="62" spans="1:20" ht="35.25" customHeight="1">
      <c r="A62" s="113" t="s">
        <v>126</v>
      </c>
      <c r="B62" s="1">
        <v>20</v>
      </c>
      <c r="C62" s="374"/>
      <c r="D62" s="40" t="s">
        <v>361</v>
      </c>
      <c r="E62" s="34"/>
      <c r="F62" s="3"/>
      <c r="G62" s="24" t="s">
        <v>168</v>
      </c>
      <c r="H62" s="22" t="s">
        <v>169</v>
      </c>
      <c r="I62" s="23" t="s">
        <v>351</v>
      </c>
      <c r="J62" s="247" t="s">
        <v>170</v>
      </c>
      <c r="K62" s="46" t="s">
        <v>170</v>
      </c>
      <c r="L62" s="271" t="s">
        <v>171</v>
      </c>
      <c r="M62" s="319" t="s">
        <v>358</v>
      </c>
      <c r="N62" s="328" t="s">
        <v>358</v>
      </c>
      <c r="O62" s="305" t="s">
        <v>14</v>
      </c>
      <c r="P62" s="100" t="s">
        <v>15</v>
      </c>
      <c r="Q62" s="106">
        <v>52</v>
      </c>
      <c r="R62" t="s">
        <v>364</v>
      </c>
      <c r="S62" s="14"/>
      <c r="T62" s="14"/>
    </row>
    <row r="63" spans="1:20" ht="47.25">
      <c r="A63" s="113" t="s">
        <v>126</v>
      </c>
      <c r="B63" s="1">
        <v>21</v>
      </c>
      <c r="C63" s="374"/>
      <c r="D63" s="40" t="s">
        <v>362</v>
      </c>
      <c r="E63" s="34"/>
      <c r="F63" s="3"/>
      <c r="G63" s="24" t="s">
        <v>172</v>
      </c>
      <c r="H63" s="22" t="s">
        <v>173</v>
      </c>
      <c r="I63" s="23" t="s">
        <v>352</v>
      </c>
      <c r="J63" s="247" t="s">
        <v>175</v>
      </c>
      <c r="K63" s="46" t="s">
        <v>174</v>
      </c>
      <c r="L63" s="271" t="s">
        <v>174</v>
      </c>
      <c r="M63" s="319" t="s">
        <v>359</v>
      </c>
      <c r="N63" s="328" t="s">
        <v>371</v>
      </c>
      <c r="O63" s="305" t="s">
        <v>14</v>
      </c>
      <c r="P63" s="100" t="s">
        <v>15</v>
      </c>
      <c r="Q63" s="106">
        <v>53</v>
      </c>
      <c r="R63" t="s">
        <v>365</v>
      </c>
      <c r="S63" s="14"/>
      <c r="T63" s="14"/>
    </row>
    <row r="64" spans="1:20" ht="35.25" customHeight="1">
      <c r="A64" s="113" t="s">
        <v>126</v>
      </c>
      <c r="B64" s="1">
        <v>4</v>
      </c>
      <c r="C64" s="374"/>
      <c r="D64" s="40" t="s">
        <v>176</v>
      </c>
      <c r="E64" s="34"/>
      <c r="F64" s="3"/>
      <c r="G64" s="30" t="s">
        <v>177</v>
      </c>
      <c r="H64" s="31" t="s">
        <v>178</v>
      </c>
      <c r="I64" s="32" t="s">
        <v>177</v>
      </c>
      <c r="J64" s="248" t="s">
        <v>177</v>
      </c>
      <c r="K64" s="33" t="s">
        <v>177</v>
      </c>
      <c r="L64" s="271" t="s">
        <v>177</v>
      </c>
      <c r="M64" s="320" t="s">
        <v>178</v>
      </c>
      <c r="N64" s="329" t="s">
        <v>178</v>
      </c>
      <c r="O64" s="305" t="s">
        <v>14</v>
      </c>
      <c r="P64" s="100" t="s">
        <v>15</v>
      </c>
      <c r="Q64" s="106">
        <v>54</v>
      </c>
      <c r="S64" s="14"/>
      <c r="T64" s="14"/>
    </row>
    <row r="65" spans="1:21" ht="206.45" customHeight="1">
      <c r="A65" s="113" t="s">
        <v>126</v>
      </c>
      <c r="B65" s="1">
        <v>5</v>
      </c>
      <c r="C65" s="374"/>
      <c r="D65" s="289" t="s">
        <v>179</v>
      </c>
      <c r="E65" s="285"/>
      <c r="F65" s="3"/>
      <c r="G65" s="30" t="s">
        <v>12</v>
      </c>
      <c r="H65" s="31" t="s">
        <v>180</v>
      </c>
      <c r="I65" s="32" t="s">
        <v>12</v>
      </c>
      <c r="J65" s="249" t="s">
        <v>12</v>
      </c>
      <c r="K65" s="33" t="s">
        <v>12</v>
      </c>
      <c r="L65" s="271" t="s">
        <v>12</v>
      </c>
      <c r="M65" s="320" t="s">
        <v>181</v>
      </c>
      <c r="N65" s="329" t="s">
        <v>181</v>
      </c>
      <c r="O65" s="305" t="s">
        <v>14</v>
      </c>
      <c r="P65" s="100" t="s">
        <v>15</v>
      </c>
      <c r="Q65" s="106">
        <v>55</v>
      </c>
      <c r="S65" s="14"/>
      <c r="T65" s="14"/>
    </row>
    <row r="66" spans="1:21" ht="62.25" customHeight="1" thickBot="1">
      <c r="A66" s="113" t="s">
        <v>126</v>
      </c>
      <c r="B66" s="1">
        <v>6</v>
      </c>
      <c r="C66" s="374"/>
      <c r="D66" s="40" t="s">
        <v>182</v>
      </c>
      <c r="E66" s="34"/>
      <c r="F66" s="3"/>
      <c r="G66" s="30" t="s">
        <v>12</v>
      </c>
      <c r="H66" s="31" t="s">
        <v>183</v>
      </c>
      <c r="I66" s="32" t="s">
        <v>12</v>
      </c>
      <c r="J66" s="249" t="s">
        <v>12</v>
      </c>
      <c r="K66" s="33" t="s">
        <v>12</v>
      </c>
      <c r="L66" s="288" t="s">
        <v>12</v>
      </c>
      <c r="M66" s="321" t="s">
        <v>360</v>
      </c>
      <c r="N66" s="330" t="s">
        <v>372</v>
      </c>
      <c r="O66" s="323" t="s">
        <v>14</v>
      </c>
      <c r="P66" s="96" t="s">
        <v>15</v>
      </c>
      <c r="Q66" s="304">
        <v>56</v>
      </c>
      <c r="S66" s="14"/>
      <c r="T66" s="14"/>
    </row>
    <row r="67" spans="1:21" ht="84.75" thickBot="1">
      <c r="A67" s="268" t="s">
        <v>1</v>
      </c>
      <c r="B67" s="78" t="s">
        <v>2</v>
      </c>
      <c r="C67" s="78" t="s">
        <v>111</v>
      </c>
      <c r="D67" s="286" t="s">
        <v>112</v>
      </c>
      <c r="E67" s="78" t="s">
        <v>5</v>
      </c>
      <c r="F67" s="78" t="s">
        <v>6</v>
      </c>
      <c r="G67" s="78" t="s">
        <v>122</v>
      </c>
      <c r="H67" s="78" t="s">
        <v>184</v>
      </c>
      <c r="I67" s="78" t="s">
        <v>117</v>
      </c>
      <c r="J67" s="78" t="s">
        <v>124</v>
      </c>
      <c r="K67" s="287" t="s">
        <v>125</v>
      </c>
      <c r="M67" s="108"/>
      <c r="N67" s="108"/>
      <c r="O67" s="411" t="s">
        <v>10</v>
      </c>
      <c r="P67" s="412"/>
      <c r="Q67" s="71" t="str" cm="1">
        <f t="array" ref="Q67">_xlfn.IFS(T67=T66,"No",T67&lt;&gt;T66,T67)</f>
        <v>No</v>
      </c>
      <c r="S67" s="14"/>
      <c r="T67" s="14"/>
    </row>
    <row r="68" spans="1:21" ht="60.75" customHeight="1" thickBot="1">
      <c r="A68" s="236" t="s">
        <v>185</v>
      </c>
      <c r="B68" s="237">
        <v>1</v>
      </c>
      <c r="C68" s="237" t="s">
        <v>12</v>
      </c>
      <c r="D68" s="238" t="s">
        <v>186</v>
      </c>
      <c r="E68" s="238"/>
      <c r="F68" s="239"/>
      <c r="G68" s="110"/>
      <c r="H68" s="110"/>
      <c r="I68" s="70"/>
      <c r="J68" s="70"/>
      <c r="K68" s="120"/>
      <c r="M68" s="126"/>
      <c r="N68" s="126"/>
      <c r="O68" s="97" t="s">
        <v>14</v>
      </c>
      <c r="P68" s="98" t="s">
        <v>15</v>
      </c>
      <c r="Q68" s="71">
        <v>57</v>
      </c>
      <c r="S68" s="14"/>
      <c r="T68" s="14"/>
    </row>
    <row r="69" spans="1:21" ht="60.75" customHeight="1" thickBot="1">
      <c r="A69" s="145" t="s">
        <v>1</v>
      </c>
      <c r="B69" s="146" t="s">
        <v>2</v>
      </c>
      <c r="C69" s="146" t="s">
        <v>111</v>
      </c>
      <c r="D69" s="147" t="s">
        <v>112</v>
      </c>
      <c r="E69" s="146" t="s">
        <v>5</v>
      </c>
      <c r="F69" s="146" t="s">
        <v>6</v>
      </c>
      <c r="G69" s="146" t="s">
        <v>187</v>
      </c>
      <c r="H69" s="197" t="s">
        <v>188</v>
      </c>
      <c r="I69" s="240"/>
      <c r="J69" s="229"/>
      <c r="K69" s="229"/>
      <c r="L69" s="107"/>
      <c r="M69" s="126"/>
      <c r="N69" s="126"/>
      <c r="O69" s="415" t="s">
        <v>10</v>
      </c>
      <c r="P69" s="416"/>
      <c r="Q69" s="71" t="str" cm="1">
        <f t="array" ref="Q69">_xlfn.IFS(T69=T68,"No",T69&lt;&gt;T68,T69)</f>
        <v>No</v>
      </c>
      <c r="S69" s="14"/>
      <c r="T69" s="14"/>
    </row>
    <row r="70" spans="1:21" ht="32.25" thickBot="1">
      <c r="A70" s="251" t="s">
        <v>185</v>
      </c>
      <c r="B70" s="252" t="s">
        <v>69</v>
      </c>
      <c r="C70" s="252" t="s">
        <v>12</v>
      </c>
      <c r="D70" s="253" t="s">
        <v>189</v>
      </c>
      <c r="E70" s="253"/>
      <c r="F70" s="254"/>
      <c r="G70" s="255" t="s">
        <v>190</v>
      </c>
      <c r="H70" s="256" t="s">
        <v>191</v>
      </c>
      <c r="I70" s="108"/>
      <c r="J70" s="108"/>
      <c r="K70" s="108"/>
      <c r="L70" s="107"/>
      <c r="M70" s="126"/>
      <c r="N70" s="126"/>
      <c r="O70" s="302" t="s">
        <v>14</v>
      </c>
      <c r="P70" s="303" t="s">
        <v>15</v>
      </c>
      <c r="Q70" s="71">
        <v>58</v>
      </c>
      <c r="S70" s="14"/>
      <c r="T70" s="14"/>
    </row>
    <row r="71" spans="1:21" ht="32.25" thickBot="1">
      <c r="A71" s="141" t="s">
        <v>185</v>
      </c>
      <c r="B71" s="257" t="s">
        <v>36</v>
      </c>
      <c r="C71" s="257" t="s">
        <v>12</v>
      </c>
      <c r="D71" s="143" t="s">
        <v>189</v>
      </c>
      <c r="E71" s="143"/>
      <c r="F71" s="258"/>
      <c r="G71" s="259" t="s">
        <v>192</v>
      </c>
      <c r="H71" s="260" t="s">
        <v>193</v>
      </c>
      <c r="I71" s="108"/>
      <c r="J71" s="108"/>
      <c r="K71" s="108"/>
      <c r="L71" s="107"/>
      <c r="M71" s="126"/>
      <c r="N71" s="126"/>
      <c r="O71" s="97" t="s">
        <v>14</v>
      </c>
      <c r="P71" s="98" t="s">
        <v>15</v>
      </c>
      <c r="Q71" s="71">
        <v>59</v>
      </c>
      <c r="S71" s="14"/>
      <c r="T71" s="14"/>
    </row>
    <row r="72" spans="1:21" ht="84.75" thickBot="1">
      <c r="A72" s="145" t="s">
        <v>1</v>
      </c>
      <c r="B72" s="146" t="s">
        <v>2</v>
      </c>
      <c r="C72" s="146" t="s">
        <v>111</v>
      </c>
      <c r="D72" s="147" t="s">
        <v>112</v>
      </c>
      <c r="E72" s="146" t="s">
        <v>5</v>
      </c>
      <c r="F72" s="146" t="s">
        <v>6</v>
      </c>
      <c r="G72" s="146" t="s">
        <v>7</v>
      </c>
      <c r="H72" s="146" t="s">
        <v>194</v>
      </c>
      <c r="I72" s="146" t="s">
        <v>195</v>
      </c>
      <c r="J72" s="146" t="s">
        <v>9</v>
      </c>
      <c r="K72" s="146" t="s">
        <v>196</v>
      </c>
      <c r="L72" s="107"/>
      <c r="M72" s="126"/>
      <c r="N72" s="126"/>
      <c r="O72" s="405" t="s">
        <v>10</v>
      </c>
      <c r="P72" s="407"/>
      <c r="Q72" s="71" t="str" cm="1">
        <f t="array" ref="Q72">_xlfn.IFS(T72=T71,"No",T72&lt;&gt;T71,T72)</f>
        <v>No</v>
      </c>
      <c r="S72" s="14"/>
      <c r="T72" s="14"/>
    </row>
    <row r="73" spans="1:21" ht="45" customHeight="1">
      <c r="A73" s="111" t="s">
        <v>197</v>
      </c>
      <c r="B73" s="53">
        <v>1</v>
      </c>
      <c r="C73" s="53"/>
      <c r="D73" s="86" t="s">
        <v>30</v>
      </c>
      <c r="E73" s="53"/>
      <c r="F73" s="53"/>
      <c r="G73" s="83">
        <v>1</v>
      </c>
      <c r="H73" s="77">
        <v>1</v>
      </c>
      <c r="I73" s="84">
        <v>1</v>
      </c>
      <c r="J73" s="85">
        <v>1</v>
      </c>
      <c r="K73" s="261">
        <v>6</v>
      </c>
      <c r="L73" s="107"/>
      <c r="M73" s="126"/>
      <c r="N73" s="126"/>
      <c r="O73" s="93" t="s">
        <v>14</v>
      </c>
      <c r="P73" s="94" t="s">
        <v>15</v>
      </c>
      <c r="Q73" s="106">
        <v>60</v>
      </c>
      <c r="S73" s="14"/>
      <c r="T73" s="14"/>
    </row>
    <row r="74" spans="1:21" ht="42.75" customHeight="1">
      <c r="A74" s="113" t="s">
        <v>197</v>
      </c>
      <c r="B74" s="1">
        <v>2</v>
      </c>
      <c r="C74" s="2"/>
      <c r="D74" s="9" t="s">
        <v>198</v>
      </c>
      <c r="E74" s="35"/>
      <c r="F74" s="3"/>
      <c r="G74" s="11" t="s">
        <v>94</v>
      </c>
      <c r="H74" s="65" t="s">
        <v>199</v>
      </c>
      <c r="I74" s="266" t="s">
        <v>94</v>
      </c>
      <c r="J74" s="264" t="s">
        <v>199</v>
      </c>
      <c r="K74" s="272" t="s">
        <v>200</v>
      </c>
      <c r="L74" s="107"/>
      <c r="M74" s="126"/>
      <c r="N74" s="126"/>
      <c r="O74" s="99" t="s">
        <v>14</v>
      </c>
      <c r="P74" s="100" t="s">
        <v>15</v>
      </c>
      <c r="Q74" s="106">
        <v>61</v>
      </c>
      <c r="S74" s="14"/>
      <c r="T74" s="14"/>
    </row>
    <row r="75" spans="1:21" ht="44.25" customHeight="1">
      <c r="A75" s="113" t="s">
        <v>197</v>
      </c>
      <c r="B75" s="1">
        <v>3</v>
      </c>
      <c r="C75" s="2"/>
      <c r="D75" s="9" t="s">
        <v>201</v>
      </c>
      <c r="E75" s="36"/>
      <c r="F75" s="4"/>
      <c r="G75" s="241" t="s">
        <v>202</v>
      </c>
      <c r="H75" s="22" t="s">
        <v>316</v>
      </c>
      <c r="I75" s="23" t="s">
        <v>203</v>
      </c>
      <c r="J75" s="46" t="s">
        <v>204</v>
      </c>
      <c r="K75" s="262" t="s">
        <v>205</v>
      </c>
      <c r="L75" s="107"/>
      <c r="M75" s="126"/>
      <c r="N75" s="126"/>
      <c r="O75" s="99" t="s">
        <v>14</v>
      </c>
      <c r="P75" s="100" t="s">
        <v>15</v>
      </c>
      <c r="Q75" s="106">
        <v>62</v>
      </c>
      <c r="S75" s="14"/>
      <c r="T75" s="14"/>
    </row>
    <row r="76" spans="1:21" s="14" customFormat="1" ht="35.25" customHeight="1">
      <c r="A76" s="113" t="s">
        <v>197</v>
      </c>
      <c r="B76" s="1">
        <v>4</v>
      </c>
      <c r="C76" s="366"/>
      <c r="D76" s="9" t="s">
        <v>206</v>
      </c>
      <c r="E76" s="35"/>
      <c r="F76" s="5"/>
      <c r="G76" s="241" t="s">
        <v>207</v>
      </c>
      <c r="H76" s="65" t="s">
        <v>317</v>
      </c>
      <c r="I76" s="266" t="s">
        <v>208</v>
      </c>
      <c r="J76" s="264" t="s">
        <v>209</v>
      </c>
      <c r="K76" s="272" t="s">
        <v>210</v>
      </c>
      <c r="L76" s="107"/>
      <c r="M76" s="126"/>
      <c r="N76" s="126"/>
      <c r="O76" s="99" t="s">
        <v>14</v>
      </c>
      <c r="P76" s="100" t="s">
        <v>15</v>
      </c>
      <c r="Q76" s="106">
        <v>63</v>
      </c>
    </row>
    <row r="77" spans="1:21" s="14" customFormat="1" ht="35.25" customHeight="1">
      <c r="A77" s="113" t="s">
        <v>197</v>
      </c>
      <c r="B77" s="1">
        <v>5</v>
      </c>
      <c r="C77" s="366"/>
      <c r="D77" s="9" t="s">
        <v>211</v>
      </c>
      <c r="E77" s="35"/>
      <c r="F77" s="5"/>
      <c r="G77" s="273" t="s">
        <v>212</v>
      </c>
      <c r="H77" s="65" t="s">
        <v>318</v>
      </c>
      <c r="I77" s="266" t="s">
        <v>213</v>
      </c>
      <c r="J77" s="264" t="s">
        <v>214</v>
      </c>
      <c r="K77" s="272" t="s">
        <v>214</v>
      </c>
      <c r="M77" s="126"/>
      <c r="O77" s="99" t="s">
        <v>14</v>
      </c>
      <c r="P77" s="100" t="s">
        <v>15</v>
      </c>
      <c r="Q77" s="106">
        <v>64</v>
      </c>
    </row>
    <row r="78" spans="1:21" s="14" customFormat="1" ht="35.25" customHeight="1" thickBot="1">
      <c r="A78" s="116" t="s">
        <v>197</v>
      </c>
      <c r="B78" s="19">
        <v>6</v>
      </c>
      <c r="C78" s="80"/>
      <c r="D78" s="88" t="s">
        <v>215</v>
      </c>
      <c r="E78" s="89"/>
      <c r="F78" s="90"/>
      <c r="G78" s="91">
        <v>4</v>
      </c>
      <c r="H78" s="92">
        <v>4</v>
      </c>
      <c r="I78" s="267">
        <v>4</v>
      </c>
      <c r="J78" s="265">
        <v>5</v>
      </c>
      <c r="K78" s="262">
        <v>5</v>
      </c>
      <c r="L78" s="107"/>
      <c r="M78" s="126"/>
      <c r="N78" s="126"/>
      <c r="O78" s="101" t="s">
        <v>14</v>
      </c>
      <c r="P78" s="102" t="s">
        <v>15</v>
      </c>
      <c r="Q78" s="104">
        <v>65</v>
      </c>
    </row>
    <row r="79" spans="1:21" ht="63.75" thickBot="1">
      <c r="A79" s="207" t="s">
        <v>1</v>
      </c>
      <c r="B79" s="208" t="s">
        <v>2</v>
      </c>
      <c r="C79" s="208" t="s">
        <v>111</v>
      </c>
      <c r="D79" s="209" t="s">
        <v>112</v>
      </c>
      <c r="E79" s="208" t="s">
        <v>5</v>
      </c>
      <c r="F79" s="208" t="s">
        <v>6</v>
      </c>
      <c r="G79" s="208" t="s">
        <v>216</v>
      </c>
      <c r="H79" s="208" t="s">
        <v>217</v>
      </c>
      <c r="I79" s="211" t="s">
        <v>218</v>
      </c>
      <c r="J79" s="108"/>
      <c r="K79" s="108"/>
      <c r="L79" s="108"/>
      <c r="M79" s="108"/>
      <c r="N79" s="108"/>
      <c r="O79" s="358" t="s">
        <v>10</v>
      </c>
      <c r="P79" s="359"/>
      <c r="Q79" s="217" t="str" cm="1">
        <f t="array" ref="Q79">_xlfn.IFS(T79=T78,"No",T79&lt;&gt;T78,T79)</f>
        <v>No</v>
      </c>
      <c r="R79" s="14"/>
      <c r="S79" s="14"/>
      <c r="T79" s="14"/>
      <c r="U79" s="14"/>
    </row>
    <row r="80" spans="1:21" ht="35.25" customHeight="1" thickBot="1">
      <c r="A80" s="28" t="s">
        <v>219</v>
      </c>
      <c r="B80" s="15" t="s">
        <v>12</v>
      </c>
      <c r="C80" s="177"/>
      <c r="D80" s="220" t="s">
        <v>30</v>
      </c>
      <c r="E80" s="210"/>
      <c r="F80" s="221"/>
      <c r="G80" s="222">
        <v>1</v>
      </c>
      <c r="H80" s="223">
        <v>2</v>
      </c>
      <c r="I80" s="224">
        <v>2</v>
      </c>
      <c r="J80" s="126"/>
      <c r="K80" s="107"/>
      <c r="L80" s="107"/>
      <c r="M80" s="126"/>
      <c r="N80" s="126"/>
      <c r="O80" s="99" t="s">
        <v>14</v>
      </c>
      <c r="P80" s="100" t="s">
        <v>15</v>
      </c>
      <c r="Q80" s="105">
        <v>66</v>
      </c>
      <c r="R80" s="14"/>
      <c r="S80" s="14"/>
      <c r="T80" s="14"/>
      <c r="U80" s="14"/>
    </row>
    <row r="81" spans="1:21" ht="57.75" thickBot="1">
      <c r="A81" s="207" t="s">
        <v>1</v>
      </c>
      <c r="B81" s="208" t="s">
        <v>2</v>
      </c>
      <c r="C81" s="208" t="s">
        <v>111</v>
      </c>
      <c r="D81" s="209" t="s">
        <v>112</v>
      </c>
      <c r="E81" s="208" t="s">
        <v>5</v>
      </c>
      <c r="F81" s="212" t="s">
        <v>6</v>
      </c>
      <c r="G81" s="145" t="s">
        <v>113</v>
      </c>
      <c r="H81" s="146" t="s">
        <v>114</v>
      </c>
      <c r="I81" s="146" t="s">
        <v>115</v>
      </c>
      <c r="J81" s="146" t="s">
        <v>116</v>
      </c>
      <c r="K81" s="197" t="s">
        <v>220</v>
      </c>
      <c r="M81" s="108"/>
      <c r="N81" s="108"/>
      <c r="O81" s="408" t="s">
        <v>10</v>
      </c>
      <c r="P81" s="409"/>
      <c r="Q81" s="217" t="str" cm="1">
        <f t="array" ref="Q81">_xlfn.IFS(T81=T80,"No",T81&lt;&gt;T80,T81)</f>
        <v>No</v>
      </c>
      <c r="R81" s="14"/>
      <c r="S81" s="14"/>
      <c r="T81" s="14"/>
      <c r="U81" s="14"/>
    </row>
    <row r="82" spans="1:21" ht="41.25" customHeight="1" thickBot="1">
      <c r="A82" s="377" t="s">
        <v>221</v>
      </c>
      <c r="B82" s="380" t="s">
        <v>12</v>
      </c>
      <c r="C82" s="382"/>
      <c r="D82" s="399" t="s">
        <v>30</v>
      </c>
      <c r="E82" s="396"/>
      <c r="F82" s="393"/>
      <c r="G82" s="213">
        <v>4</v>
      </c>
      <c r="H82" s="214">
        <v>8</v>
      </c>
      <c r="I82" s="215">
        <v>9</v>
      </c>
      <c r="J82" s="216" t="s">
        <v>222</v>
      </c>
      <c r="K82" s="218">
        <v>16</v>
      </c>
      <c r="L82" s="250"/>
      <c r="M82" s="108"/>
      <c r="N82" s="126"/>
      <c r="O82" s="390" t="s">
        <v>14</v>
      </c>
      <c r="P82" s="387" t="s">
        <v>15</v>
      </c>
      <c r="Q82" s="384">
        <v>67</v>
      </c>
      <c r="S82" s="402"/>
      <c r="T82" s="402"/>
    </row>
    <row r="83" spans="1:21" ht="63.75" thickBot="1">
      <c r="A83" s="378"/>
      <c r="B83" s="374"/>
      <c r="C83" s="366"/>
      <c r="D83" s="400"/>
      <c r="E83" s="397"/>
      <c r="F83" s="394"/>
      <c r="G83" s="145" t="s">
        <v>216</v>
      </c>
      <c r="H83" s="146" t="s">
        <v>217</v>
      </c>
      <c r="I83" s="197" t="s">
        <v>218</v>
      </c>
      <c r="J83" s="197" t="s">
        <v>223</v>
      </c>
      <c r="L83" s="108"/>
      <c r="M83" s="108"/>
      <c r="N83" s="108"/>
      <c r="O83" s="391"/>
      <c r="P83" s="388"/>
      <c r="Q83" s="385"/>
      <c r="S83" s="402"/>
      <c r="T83" s="402"/>
    </row>
    <row r="84" spans="1:21" ht="35.25" customHeight="1" thickBot="1">
      <c r="A84" s="379"/>
      <c r="B84" s="381"/>
      <c r="C84" s="383"/>
      <c r="D84" s="401"/>
      <c r="E84" s="398"/>
      <c r="F84" s="395"/>
      <c r="G84" s="213">
        <v>6</v>
      </c>
      <c r="H84" s="214">
        <v>21</v>
      </c>
      <c r="I84" s="215">
        <v>15</v>
      </c>
      <c r="J84" s="216">
        <v>18</v>
      </c>
      <c r="N84" s="230"/>
      <c r="O84" s="392"/>
      <c r="P84" s="389"/>
      <c r="Q84" s="386"/>
      <c r="S84" s="402"/>
      <c r="T84" s="402"/>
    </row>
    <row r="85" spans="1:21" ht="35.25" customHeight="1">
      <c r="R85" s="14"/>
      <c r="S85" s="14"/>
    </row>
    <row r="86" spans="1:21" ht="35.25" customHeight="1"/>
    <row r="87" spans="1:21" ht="35.25" customHeight="1"/>
    <row r="88" spans="1:21" ht="35.25" customHeight="1"/>
    <row r="89" spans="1:21" ht="21" customHeight="1"/>
  </sheetData>
  <mergeCells count="39">
    <mergeCell ref="T82:T84"/>
    <mergeCell ref="S82:S84"/>
    <mergeCell ref="O9:P9"/>
    <mergeCell ref="O11:P11"/>
    <mergeCell ref="O72:P72"/>
    <mergeCell ref="O79:P79"/>
    <mergeCell ref="O81:P81"/>
    <mergeCell ref="O38:P38"/>
    <mergeCell ref="O45:P45"/>
    <mergeCell ref="O67:P67"/>
    <mergeCell ref="O31:P31"/>
    <mergeCell ref="O69:P69"/>
    <mergeCell ref="A82:A84"/>
    <mergeCell ref="B82:B84"/>
    <mergeCell ref="C82:C84"/>
    <mergeCell ref="Q82:Q84"/>
    <mergeCell ref="P82:P84"/>
    <mergeCell ref="O82:O84"/>
    <mergeCell ref="F82:F84"/>
    <mergeCell ref="E82:E84"/>
    <mergeCell ref="D82:D84"/>
    <mergeCell ref="G30:J30"/>
    <mergeCell ref="C76:C77"/>
    <mergeCell ref="C33:C34"/>
    <mergeCell ref="D33:D34"/>
    <mergeCell ref="C35:C37"/>
    <mergeCell ref="D36:D37"/>
    <mergeCell ref="C61:C63"/>
    <mergeCell ref="C47:C48"/>
    <mergeCell ref="C57:C60"/>
    <mergeCell ref="C64:C66"/>
    <mergeCell ref="C51:C54"/>
    <mergeCell ref="C55:C56"/>
    <mergeCell ref="C49:C50"/>
    <mergeCell ref="O1:P1"/>
    <mergeCell ref="O3:P3"/>
    <mergeCell ref="O6:P6"/>
    <mergeCell ref="O23:P23"/>
    <mergeCell ref="A1:L1"/>
  </mergeCells>
  <phoneticPr fontId="14" type="noConversion"/>
  <pageMargins left="0.23622047244094491" right="0.15748031496062992" top="0.74803149606299213" bottom="0.74803149606299213" header="0.31496062992125984" footer="0.31496062992125984"/>
  <pageSetup paperSize="9" scale="55" fitToHeight="0" orientation="landscape" r:id="rId1"/>
  <rowBreaks count="12" manualBreakCount="12">
    <brk id="5" max="16383" man="1"/>
    <brk id="10" max="16383" man="1"/>
    <brk id="17" max="16383" man="1"/>
    <brk id="30" max="16383" man="1"/>
    <brk id="37" max="16383" man="1"/>
    <brk id="44" max="16383" man="1"/>
    <brk id="55" max="13" man="1"/>
    <brk id="66" max="16383" man="1"/>
    <brk id="71" max="16383" man="1"/>
    <brk id="78" max="16383" man="1"/>
    <brk id="80" max="16383" man="1"/>
    <brk id="88" max="2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430E-B7F1-4BB6-ABC7-A16E2F554744}">
  <sheetPr>
    <pageSetUpPr fitToPage="1"/>
  </sheetPr>
  <dimension ref="A1:M119"/>
  <sheetViews>
    <sheetView view="pageBreakPreview" zoomScale="85" zoomScaleNormal="55" zoomScaleSheetLayoutView="85" workbookViewId="0">
      <selection activeCell="K57" sqref="K57"/>
    </sheetView>
  </sheetViews>
  <sheetFormatPr baseColWidth="10" defaultColWidth="11.42578125" defaultRowHeight="15"/>
  <cols>
    <col min="1" max="1" width="4.7109375" customWidth="1"/>
    <col min="2" max="2" width="24.140625" customWidth="1"/>
    <col min="3" max="3" width="6" customWidth="1"/>
    <col min="4" max="4" width="7.7109375" bestFit="1" customWidth="1"/>
    <col min="5" max="5" width="68" style="10" customWidth="1"/>
    <col min="6" max="6" width="9.42578125" customWidth="1"/>
    <col min="7" max="7" width="24.28515625" style="14" customWidth="1"/>
    <col min="8" max="9" width="10.140625" customWidth="1"/>
    <col min="10" max="10" width="6.5703125" style="170" customWidth="1"/>
    <col min="11" max="11" width="18.7109375" customWidth="1"/>
    <col min="12" max="12" width="8.7109375" hidden="1" customWidth="1"/>
    <col min="13" max="13" width="11.140625" hidden="1" customWidth="1"/>
  </cols>
  <sheetData>
    <row r="1" spans="1:13" ht="29.25" thickBot="1">
      <c r="B1" s="362" t="s">
        <v>224</v>
      </c>
      <c r="C1" s="363"/>
      <c r="D1" s="363"/>
      <c r="E1" s="363"/>
      <c r="F1" s="363"/>
      <c r="G1" s="363"/>
      <c r="H1" s="356" t="s">
        <v>324</v>
      </c>
      <c r="I1" s="357"/>
    </row>
    <row r="2" spans="1:13" ht="29.25" thickBot="1">
      <c r="B2" s="67"/>
      <c r="C2" s="26"/>
      <c r="D2" s="26"/>
      <c r="E2" s="26"/>
      <c r="F2" s="21"/>
      <c r="G2" s="26"/>
      <c r="H2" s="63"/>
      <c r="I2" s="63"/>
    </row>
    <row r="3" spans="1:13" ht="42.75" thickBot="1">
      <c r="A3" s="14"/>
      <c r="B3" s="145" t="s">
        <v>1</v>
      </c>
      <c r="C3" s="146" t="s">
        <v>2</v>
      </c>
      <c r="D3" s="146" t="s">
        <v>3</v>
      </c>
      <c r="E3" s="147" t="s">
        <v>4</v>
      </c>
      <c r="F3" s="146" t="s">
        <v>6</v>
      </c>
      <c r="G3" s="152"/>
      <c r="H3" s="413" t="s">
        <v>10</v>
      </c>
      <c r="I3" s="414"/>
      <c r="J3" s="171" t="str" cm="1">
        <f t="array" ref="J3">_xlfn.IFS(M3=M2,"No",M3&lt;&gt;M2,M3)</f>
        <v>No</v>
      </c>
      <c r="L3" s="14">
        <f>POWER(COUNTIF(H3,"CONFORMITE")-1,2)</f>
        <v>0</v>
      </c>
      <c r="M3" s="14">
        <f>SUM($L$3:L3)</f>
        <v>0</v>
      </c>
    </row>
    <row r="4" spans="1:13" ht="28.5" hidden="1" customHeight="1">
      <c r="B4" s="27" t="s">
        <v>11</v>
      </c>
      <c r="C4" s="72">
        <v>2</v>
      </c>
      <c r="D4" s="72" t="s">
        <v>12</v>
      </c>
      <c r="E4" s="73" t="s">
        <v>225</v>
      </c>
      <c r="F4" s="75"/>
      <c r="G4" s="283" t="s">
        <v>226</v>
      </c>
      <c r="H4" s="165" t="s">
        <v>14</v>
      </c>
      <c r="I4" s="144" t="s">
        <v>15</v>
      </c>
      <c r="J4" s="172"/>
      <c r="K4" t="s">
        <v>325</v>
      </c>
      <c r="L4" s="14">
        <f t="shared" ref="L4:L78" si="0">POWER(COUNTIF(H4,"CONFORMITE")-1,2)</f>
        <v>1</v>
      </c>
      <c r="M4" s="14">
        <f>SUM($L$3:L4)</f>
        <v>1</v>
      </c>
    </row>
    <row r="5" spans="1:13" ht="28.5" customHeight="1" thickBot="1">
      <c r="B5" s="27" t="s">
        <v>11</v>
      </c>
      <c r="C5" s="1">
        <v>3</v>
      </c>
      <c r="D5" s="1" t="s">
        <v>12</v>
      </c>
      <c r="E5" s="40" t="s">
        <v>227</v>
      </c>
      <c r="F5" s="3"/>
      <c r="G5" s="284" t="s">
        <v>228</v>
      </c>
      <c r="H5" s="168" t="s">
        <v>14</v>
      </c>
      <c r="I5" s="17" t="s">
        <v>15</v>
      </c>
      <c r="J5" s="175" cm="1">
        <f t="array" ref="J5">_xlfn.IFS(M4=M3,"No",M4&lt;&gt;M3,M4)</f>
        <v>1</v>
      </c>
      <c r="L5" s="14">
        <f t="shared" si="0"/>
        <v>1</v>
      </c>
      <c r="M5" s="14">
        <f>SUM($L$3:L5)</f>
        <v>2</v>
      </c>
    </row>
    <row r="6" spans="1:13" ht="42.75" thickBot="1">
      <c r="A6" s="14"/>
      <c r="B6" s="145" t="s">
        <v>1</v>
      </c>
      <c r="C6" s="146" t="s">
        <v>2</v>
      </c>
      <c r="D6" s="146" t="s">
        <v>3</v>
      </c>
      <c r="E6" s="147" t="s">
        <v>4</v>
      </c>
      <c r="F6" s="146" t="s">
        <v>6</v>
      </c>
      <c r="G6" s="152"/>
      <c r="H6" s="413" t="s">
        <v>10</v>
      </c>
      <c r="I6" s="414"/>
      <c r="J6" s="175" t="str" cm="1">
        <f t="array" ref="J6">_xlfn.IFS(M6=M5,"No",M6&lt;&gt;M5,M6)</f>
        <v>No</v>
      </c>
      <c r="L6" s="14">
        <f t="shared" ref="L6:L7" si="1">POWER(COUNTIF(H6,"CONFORMITE")-1,2)</f>
        <v>0</v>
      </c>
      <c r="M6" s="14">
        <f>SUM($L$3:L6)</f>
        <v>2</v>
      </c>
    </row>
    <row r="7" spans="1:13" ht="31.5">
      <c r="A7" s="14"/>
      <c r="B7" s="148" t="s">
        <v>21</v>
      </c>
      <c r="C7" s="68">
        <v>1</v>
      </c>
      <c r="D7" s="78" t="s">
        <v>12</v>
      </c>
      <c r="E7" s="149" t="s">
        <v>229</v>
      </c>
      <c r="F7" s="78"/>
      <c r="G7" s="227" t="s">
        <v>230</v>
      </c>
      <c r="H7" s="167" t="s">
        <v>14</v>
      </c>
      <c r="I7" s="64" t="s">
        <v>15</v>
      </c>
      <c r="J7" s="175">
        <v>2</v>
      </c>
      <c r="L7" s="14">
        <f t="shared" si="1"/>
        <v>1</v>
      </c>
      <c r="M7" s="14">
        <f>SUM($L$3:L7)</f>
        <v>3</v>
      </c>
    </row>
    <row r="8" spans="1:13" ht="28.5" customHeight="1">
      <c r="B8" s="148" t="s">
        <v>21</v>
      </c>
      <c r="C8" s="29" t="s">
        <v>12</v>
      </c>
      <c r="D8" s="1"/>
      <c r="E8" s="40" t="s">
        <v>231</v>
      </c>
      <c r="F8" s="3"/>
      <c r="G8" s="198" t="s">
        <v>232</v>
      </c>
      <c r="H8" s="168" t="s">
        <v>14</v>
      </c>
      <c r="I8" s="17" t="s">
        <v>15</v>
      </c>
      <c r="J8" s="174">
        <v>3</v>
      </c>
      <c r="L8" s="14">
        <f t="shared" ref="L8:L9" si="2">POWER(COUNTIF(H8,"CONFORMITE")-1,2)</f>
        <v>1</v>
      </c>
      <c r="M8" s="14">
        <f>SUM($L$3:L8)</f>
        <v>4</v>
      </c>
    </row>
    <row r="9" spans="1:13" ht="42.75" thickBot="1">
      <c r="A9" s="14"/>
      <c r="B9" s="145" t="s">
        <v>1</v>
      </c>
      <c r="C9" s="146" t="s">
        <v>2</v>
      </c>
      <c r="D9" s="146" t="s">
        <v>3</v>
      </c>
      <c r="E9" s="147" t="s">
        <v>4</v>
      </c>
      <c r="F9" s="146" t="s">
        <v>6</v>
      </c>
      <c r="G9" s="152"/>
      <c r="H9" s="413" t="s">
        <v>10</v>
      </c>
      <c r="I9" s="414"/>
      <c r="J9" s="171" t="str" cm="1">
        <f t="array" ref="J9">_xlfn.IFS(M9=M8,"No",M9&lt;&gt;M8,M9)</f>
        <v>No</v>
      </c>
      <c r="L9" s="14">
        <f t="shared" si="2"/>
        <v>0</v>
      </c>
      <c r="M9" s="14">
        <f>SUM($L$3:L9)</f>
        <v>4</v>
      </c>
    </row>
    <row r="10" spans="1:13" ht="28.5" customHeight="1">
      <c r="B10" s="138" t="s">
        <v>31</v>
      </c>
      <c r="C10" s="150">
        <v>6</v>
      </c>
      <c r="D10" s="72" t="s">
        <v>12</v>
      </c>
      <c r="E10" s="73" t="s">
        <v>233</v>
      </c>
      <c r="F10" s="75"/>
      <c r="G10" s="153" t="s">
        <v>83</v>
      </c>
      <c r="H10" s="165" t="s">
        <v>14</v>
      </c>
      <c r="I10" s="144" t="s">
        <v>15</v>
      </c>
      <c r="J10" s="172">
        <v>4</v>
      </c>
      <c r="L10" s="14">
        <f t="shared" si="0"/>
        <v>1</v>
      </c>
      <c r="M10" s="14">
        <f>SUM($L$3:L10)</f>
        <v>5</v>
      </c>
    </row>
    <row r="11" spans="1:13" ht="28.5" customHeight="1">
      <c r="B11" s="27" t="s">
        <v>31</v>
      </c>
      <c r="C11" s="29">
        <v>7</v>
      </c>
      <c r="D11" s="1" t="s">
        <v>12</v>
      </c>
      <c r="E11" s="40" t="s">
        <v>234</v>
      </c>
      <c r="F11" s="3"/>
      <c r="G11" s="154" t="s">
        <v>83</v>
      </c>
      <c r="H11" s="168" t="s">
        <v>14</v>
      </c>
      <c r="I11" s="17" t="s">
        <v>15</v>
      </c>
      <c r="J11" s="175">
        <v>5</v>
      </c>
      <c r="L11" s="14">
        <f t="shared" si="0"/>
        <v>1</v>
      </c>
      <c r="M11" s="14">
        <f>SUM($L$3:L11)</f>
        <v>6</v>
      </c>
    </row>
    <row r="12" spans="1:13" ht="28.5" customHeight="1">
      <c r="B12" s="27" t="s">
        <v>31</v>
      </c>
      <c r="C12" s="29" t="s">
        <v>69</v>
      </c>
      <c r="D12" s="1" t="s">
        <v>12</v>
      </c>
      <c r="E12" s="40" t="s">
        <v>235</v>
      </c>
      <c r="F12" s="3"/>
      <c r="G12" s="154" t="s">
        <v>337</v>
      </c>
      <c r="H12" s="168" t="s">
        <v>14</v>
      </c>
      <c r="I12" s="17" t="s">
        <v>15</v>
      </c>
      <c r="J12" s="175">
        <v>6</v>
      </c>
      <c r="K12" t="s">
        <v>338</v>
      </c>
      <c r="L12" s="14">
        <f t="shared" si="0"/>
        <v>1</v>
      </c>
      <c r="M12" s="14">
        <f>SUM($L$3:L12)</f>
        <v>7</v>
      </c>
    </row>
    <row r="13" spans="1:13" ht="28.5" customHeight="1">
      <c r="B13" s="27" t="s">
        <v>31</v>
      </c>
      <c r="C13" s="29">
        <v>8</v>
      </c>
      <c r="D13" s="1" t="s">
        <v>12</v>
      </c>
      <c r="E13" s="40" t="s">
        <v>236</v>
      </c>
      <c r="F13" s="3"/>
      <c r="G13" s="154" t="s">
        <v>237</v>
      </c>
      <c r="H13" s="168" t="s">
        <v>14</v>
      </c>
      <c r="I13" s="17" t="s">
        <v>15</v>
      </c>
      <c r="J13" s="175">
        <v>7</v>
      </c>
      <c r="L13" s="14">
        <f t="shared" si="0"/>
        <v>1</v>
      </c>
      <c r="M13" s="14">
        <f>SUM($L$3:L13)</f>
        <v>8</v>
      </c>
    </row>
    <row r="14" spans="1:13" ht="28.5" customHeight="1">
      <c r="B14" s="27" t="s">
        <v>31</v>
      </c>
      <c r="C14" s="29">
        <v>9</v>
      </c>
      <c r="D14" s="1" t="s">
        <v>12</v>
      </c>
      <c r="E14" s="40" t="s">
        <v>238</v>
      </c>
      <c r="F14" s="3"/>
      <c r="G14" s="154" t="s">
        <v>40</v>
      </c>
      <c r="H14" s="168" t="s">
        <v>14</v>
      </c>
      <c r="I14" s="17" t="s">
        <v>15</v>
      </c>
      <c r="J14" s="175">
        <v>8</v>
      </c>
      <c r="L14" s="14">
        <f t="shared" si="0"/>
        <v>1</v>
      </c>
      <c r="M14" s="14">
        <f>SUM($L$3:L14)</f>
        <v>9</v>
      </c>
    </row>
    <row r="15" spans="1:13" ht="28.5" customHeight="1">
      <c r="A15" s="14"/>
      <c r="B15" s="27" t="s">
        <v>31</v>
      </c>
      <c r="C15" s="1">
        <v>5</v>
      </c>
      <c r="D15" s="1" t="s">
        <v>12</v>
      </c>
      <c r="E15" s="40" t="s">
        <v>315</v>
      </c>
      <c r="F15" s="3"/>
      <c r="G15" s="155" t="s">
        <v>239</v>
      </c>
      <c r="H15" s="168" t="s">
        <v>14</v>
      </c>
      <c r="I15" s="17" t="s">
        <v>15</v>
      </c>
      <c r="J15" s="175">
        <v>9</v>
      </c>
      <c r="L15" s="14">
        <f t="shared" si="0"/>
        <v>1</v>
      </c>
      <c r="M15" s="14">
        <f>SUM($L$3:L15)</f>
        <v>10</v>
      </c>
    </row>
    <row r="16" spans="1:13" ht="28.5" customHeight="1">
      <c r="B16" s="27" t="s">
        <v>31</v>
      </c>
      <c r="C16" s="1">
        <v>11</v>
      </c>
      <c r="D16" s="1" t="s">
        <v>12</v>
      </c>
      <c r="E16" s="40" t="s">
        <v>240</v>
      </c>
      <c r="F16" s="3"/>
      <c r="G16" s="155" t="s">
        <v>241</v>
      </c>
      <c r="H16" s="168" t="s">
        <v>14</v>
      </c>
      <c r="I16" s="17" t="s">
        <v>15</v>
      </c>
      <c r="J16" s="175">
        <v>10</v>
      </c>
      <c r="L16" s="14">
        <f t="shared" si="0"/>
        <v>1</v>
      </c>
      <c r="M16" s="14">
        <f>SUM($L$3:L16)</f>
        <v>11</v>
      </c>
    </row>
    <row r="17" spans="1:13" ht="28.5" customHeight="1">
      <c r="B17" s="27" t="s">
        <v>31</v>
      </c>
      <c r="C17" s="1">
        <v>12</v>
      </c>
      <c r="D17" s="1" t="s">
        <v>12</v>
      </c>
      <c r="E17" s="40" t="s">
        <v>242</v>
      </c>
      <c r="F17" s="3"/>
      <c r="G17" s="155" t="s">
        <v>243</v>
      </c>
      <c r="H17" s="168" t="s">
        <v>14</v>
      </c>
      <c r="I17" s="17" t="s">
        <v>15</v>
      </c>
      <c r="J17" s="175">
        <v>11</v>
      </c>
      <c r="L17" s="14">
        <f t="shared" si="0"/>
        <v>1</v>
      </c>
      <c r="M17" s="14">
        <f>SUM($L$3:L17)</f>
        <v>12</v>
      </c>
    </row>
    <row r="18" spans="1:13" ht="28.5" customHeight="1">
      <c r="B18" s="27" t="s">
        <v>31</v>
      </c>
      <c r="C18" s="1">
        <v>13</v>
      </c>
      <c r="D18" s="1" t="s">
        <v>12</v>
      </c>
      <c r="E18" s="40" t="s">
        <v>244</v>
      </c>
      <c r="F18" s="3"/>
      <c r="G18" s="155" t="s">
        <v>326</v>
      </c>
      <c r="H18" s="168" t="s">
        <v>14</v>
      </c>
      <c r="I18" s="17" t="s">
        <v>15</v>
      </c>
      <c r="J18" s="175">
        <v>12</v>
      </c>
      <c r="K18" t="s">
        <v>327</v>
      </c>
      <c r="L18" s="14">
        <f t="shared" si="0"/>
        <v>1</v>
      </c>
      <c r="M18" s="14">
        <f>SUM($L$3:L18)</f>
        <v>13</v>
      </c>
    </row>
    <row r="19" spans="1:13" ht="28.5" customHeight="1">
      <c r="B19" s="27" t="s">
        <v>31</v>
      </c>
      <c r="C19" s="1" t="s">
        <v>69</v>
      </c>
      <c r="D19" s="1" t="s">
        <v>12</v>
      </c>
      <c r="E19" s="40" t="s">
        <v>245</v>
      </c>
      <c r="F19" s="3"/>
      <c r="G19" s="155" t="s">
        <v>246</v>
      </c>
      <c r="H19" s="168" t="s">
        <v>14</v>
      </c>
      <c r="I19" s="17" t="s">
        <v>15</v>
      </c>
      <c r="J19" s="175">
        <v>13</v>
      </c>
      <c r="L19" s="14">
        <f t="shared" si="0"/>
        <v>1</v>
      </c>
      <c r="M19" s="14">
        <f>SUM($L$3:L19)</f>
        <v>14</v>
      </c>
    </row>
    <row r="20" spans="1:13" ht="28.5" customHeight="1">
      <c r="B20" s="27" t="s">
        <v>31</v>
      </c>
      <c r="C20" s="1" t="s">
        <v>36</v>
      </c>
      <c r="D20" s="1" t="s">
        <v>12</v>
      </c>
      <c r="E20" s="40" t="s">
        <v>245</v>
      </c>
      <c r="F20" s="3"/>
      <c r="G20" s="155" t="s">
        <v>247</v>
      </c>
      <c r="H20" s="168" t="s">
        <v>14</v>
      </c>
      <c r="I20" s="17" t="s">
        <v>15</v>
      </c>
      <c r="J20" s="175">
        <v>14</v>
      </c>
      <c r="L20" s="14">
        <f t="shared" si="0"/>
        <v>1</v>
      </c>
      <c r="M20" s="14">
        <f>SUM($L$3:L20)</f>
        <v>15</v>
      </c>
    </row>
    <row r="21" spans="1:13" ht="28.5" customHeight="1">
      <c r="B21" s="27" t="s">
        <v>31</v>
      </c>
      <c r="C21" s="1" t="s">
        <v>65</v>
      </c>
      <c r="D21" s="1" t="s">
        <v>12</v>
      </c>
      <c r="E21" s="40" t="s">
        <v>245</v>
      </c>
      <c r="F21" s="3"/>
      <c r="G21" s="155" t="s">
        <v>248</v>
      </c>
      <c r="H21" s="168" t="s">
        <v>14</v>
      </c>
      <c r="I21" s="17" t="s">
        <v>15</v>
      </c>
      <c r="J21" s="175">
        <v>15</v>
      </c>
      <c r="L21" s="14">
        <f t="shared" si="0"/>
        <v>1</v>
      </c>
      <c r="M21" s="14">
        <f>SUM($L$3:L21)</f>
        <v>16</v>
      </c>
    </row>
    <row r="22" spans="1:13" ht="28.5" customHeight="1">
      <c r="A22" s="14"/>
      <c r="B22" s="58" t="s">
        <v>31</v>
      </c>
      <c r="C22" s="192" t="s">
        <v>77</v>
      </c>
      <c r="D22" s="19" t="s">
        <v>12</v>
      </c>
      <c r="E22" s="60" t="s">
        <v>245</v>
      </c>
      <c r="F22" s="59"/>
      <c r="G22" s="156" t="s">
        <v>249</v>
      </c>
      <c r="H22" s="169" t="s">
        <v>14</v>
      </c>
      <c r="I22" s="20" t="s">
        <v>15</v>
      </c>
      <c r="J22" s="173">
        <v>16</v>
      </c>
      <c r="L22" s="14">
        <f t="shared" si="0"/>
        <v>1</v>
      </c>
      <c r="M22" s="14">
        <f>SUM($L$3:L22)</f>
        <v>17</v>
      </c>
    </row>
    <row r="23" spans="1:13" ht="28.5" customHeight="1">
      <c r="A23" s="14"/>
      <c r="B23" s="58" t="s">
        <v>31</v>
      </c>
      <c r="C23" s="299" t="s">
        <v>12</v>
      </c>
      <c r="D23" s="19" t="s">
        <v>12</v>
      </c>
      <c r="E23" s="60" t="s">
        <v>322</v>
      </c>
      <c r="F23" s="59"/>
      <c r="G23" s="156" t="s">
        <v>323</v>
      </c>
      <c r="H23" s="169" t="s">
        <v>14</v>
      </c>
      <c r="I23" s="20" t="s">
        <v>15</v>
      </c>
      <c r="J23" s="173">
        <v>17</v>
      </c>
      <c r="L23" s="14"/>
      <c r="M23" s="14"/>
    </row>
    <row r="24" spans="1:13" ht="28.5" customHeight="1">
      <c r="A24" s="14"/>
      <c r="B24" s="27" t="s">
        <v>31</v>
      </c>
      <c r="C24" s="3" t="s">
        <v>12</v>
      </c>
      <c r="D24" s="1" t="s">
        <v>12</v>
      </c>
      <c r="E24" s="40" t="s">
        <v>250</v>
      </c>
      <c r="F24" s="3"/>
      <c r="G24" s="274" t="s">
        <v>251</v>
      </c>
      <c r="H24" s="99" t="s">
        <v>14</v>
      </c>
      <c r="I24" s="263" t="s">
        <v>15</v>
      </c>
      <c r="J24" s="173">
        <v>18</v>
      </c>
      <c r="L24" s="14">
        <f t="shared" ref="L24:L29" si="3">POWER(COUNTIF(H24,"CONFORMITE")-1,2)</f>
        <v>1</v>
      </c>
      <c r="M24" s="14">
        <f>SUM($L$3:L24)</f>
        <v>18</v>
      </c>
    </row>
    <row r="25" spans="1:13" ht="28.5" customHeight="1">
      <c r="A25" s="14"/>
      <c r="B25" s="27" t="s">
        <v>31</v>
      </c>
      <c r="C25" s="3" t="s">
        <v>12</v>
      </c>
      <c r="D25" s="1" t="s">
        <v>12</v>
      </c>
      <c r="E25" s="40" t="s">
        <v>252</v>
      </c>
      <c r="F25" s="3"/>
      <c r="G25" s="274" t="s">
        <v>253</v>
      </c>
      <c r="H25" s="99" t="s">
        <v>14</v>
      </c>
      <c r="I25" s="263" t="s">
        <v>15</v>
      </c>
      <c r="J25" s="173">
        <v>19</v>
      </c>
      <c r="L25" s="14">
        <f t="shared" si="3"/>
        <v>1</v>
      </c>
      <c r="M25" s="14">
        <f>SUM($L$3:L25)</f>
        <v>19</v>
      </c>
    </row>
    <row r="26" spans="1:13" ht="28.5" customHeight="1">
      <c r="A26" s="14"/>
      <c r="B26" s="27" t="s">
        <v>31</v>
      </c>
      <c r="C26" s="3" t="s">
        <v>12</v>
      </c>
      <c r="D26" s="1" t="s">
        <v>12</v>
      </c>
      <c r="E26" s="40" t="s">
        <v>254</v>
      </c>
      <c r="F26" s="3"/>
      <c r="G26" s="274" t="s">
        <v>255</v>
      </c>
      <c r="H26" s="99" t="s">
        <v>14</v>
      </c>
      <c r="I26" s="263" t="s">
        <v>15</v>
      </c>
      <c r="J26" s="173">
        <v>20</v>
      </c>
      <c r="L26" s="14">
        <f t="shared" si="3"/>
        <v>1</v>
      </c>
      <c r="M26" s="14">
        <f>SUM($L$3:L26)</f>
        <v>20</v>
      </c>
    </row>
    <row r="27" spans="1:13" ht="28.5" customHeight="1">
      <c r="A27" s="14"/>
      <c r="B27" s="27" t="s">
        <v>31</v>
      </c>
      <c r="C27" s="3" t="s">
        <v>12</v>
      </c>
      <c r="D27" s="1" t="s">
        <v>12</v>
      </c>
      <c r="E27" s="40" t="s">
        <v>256</v>
      </c>
      <c r="F27" s="3"/>
      <c r="G27" s="274" t="s">
        <v>251</v>
      </c>
      <c r="H27" s="99" t="s">
        <v>14</v>
      </c>
      <c r="I27" s="263" t="s">
        <v>15</v>
      </c>
      <c r="J27" s="173">
        <v>21</v>
      </c>
      <c r="L27" s="14">
        <f t="shared" si="3"/>
        <v>1</v>
      </c>
      <c r="M27" s="14">
        <f>SUM($L$3:L27)</f>
        <v>21</v>
      </c>
    </row>
    <row r="28" spans="1:13" ht="28.5" customHeight="1">
      <c r="A28" s="14"/>
      <c r="B28" s="27" t="s">
        <v>31</v>
      </c>
      <c r="C28" s="1">
        <v>14</v>
      </c>
      <c r="D28" s="1" t="s">
        <v>12</v>
      </c>
      <c r="E28" s="40" t="s">
        <v>257</v>
      </c>
      <c r="F28" s="3"/>
      <c r="G28" s="155" t="s">
        <v>258</v>
      </c>
      <c r="H28" s="169" t="s">
        <v>14</v>
      </c>
      <c r="I28" s="20" t="s">
        <v>15</v>
      </c>
      <c r="J28" s="173">
        <v>22</v>
      </c>
      <c r="L28" s="14">
        <f t="shared" si="3"/>
        <v>1</v>
      </c>
      <c r="M28" s="14">
        <f>SUM($L$3:L28)</f>
        <v>22</v>
      </c>
    </row>
    <row r="29" spans="1:13" ht="28.5" customHeight="1" thickBot="1">
      <c r="A29" s="14"/>
      <c r="B29" s="27" t="s">
        <v>31</v>
      </c>
      <c r="C29" s="1">
        <v>15</v>
      </c>
      <c r="D29" s="1" t="s">
        <v>12</v>
      </c>
      <c r="E29" s="40" t="s">
        <v>259</v>
      </c>
      <c r="F29" s="3"/>
      <c r="G29" s="155" t="s">
        <v>260</v>
      </c>
      <c r="H29" s="169" t="s">
        <v>14</v>
      </c>
      <c r="I29" s="20" t="s">
        <v>15</v>
      </c>
      <c r="J29" s="173">
        <v>23</v>
      </c>
      <c r="L29" s="14">
        <f t="shared" si="3"/>
        <v>1</v>
      </c>
      <c r="M29" s="14">
        <f>SUM($L$3:L29)</f>
        <v>23</v>
      </c>
    </row>
    <row r="30" spans="1:13" ht="42.75" thickBot="1">
      <c r="B30" s="145" t="s">
        <v>1</v>
      </c>
      <c r="C30" s="146" t="s">
        <v>2</v>
      </c>
      <c r="D30" s="146" t="s">
        <v>3</v>
      </c>
      <c r="E30" s="147" t="s">
        <v>4</v>
      </c>
      <c r="F30" s="146" t="s">
        <v>6</v>
      </c>
      <c r="G30" s="152"/>
      <c r="H30" s="413" t="s">
        <v>10</v>
      </c>
      <c r="I30" s="414"/>
      <c r="J30" s="173" t="str" cm="1">
        <f t="array" ref="J30">_xlfn.IFS(M30=M29,"No",M30&lt;&gt;M29,M30)</f>
        <v>No</v>
      </c>
      <c r="L30" s="14">
        <f t="shared" ref="L30" si="4">POWER(COUNTIF(H30,"CONFORMITE")-1,2)</f>
        <v>0</v>
      </c>
      <c r="M30" s="14">
        <f>SUM($L$3:L30)</f>
        <v>23</v>
      </c>
    </row>
    <row r="31" spans="1:13" ht="21">
      <c r="B31" s="138" t="s">
        <v>98</v>
      </c>
      <c r="C31" s="72" t="s">
        <v>84</v>
      </c>
      <c r="D31" s="72" t="s">
        <v>12</v>
      </c>
      <c r="E31" s="73" t="s">
        <v>261</v>
      </c>
      <c r="F31" s="75"/>
      <c r="G31" s="157" t="s">
        <v>262</v>
      </c>
      <c r="H31" s="167" t="s">
        <v>14</v>
      </c>
      <c r="I31" s="64" t="s">
        <v>15</v>
      </c>
      <c r="J31" s="173">
        <v>24</v>
      </c>
      <c r="L31" s="14">
        <f t="shared" ref="L31:L33" si="5">POWER(COUNTIF(H31,"CONFORMITE")-1,2)</f>
        <v>1</v>
      </c>
      <c r="M31" s="14">
        <f>SUM($L$3:L31)</f>
        <v>24</v>
      </c>
    </row>
    <row r="32" spans="1:13" ht="37.5">
      <c r="B32" s="138" t="s">
        <v>98</v>
      </c>
      <c r="C32" s="72">
        <v>4</v>
      </c>
      <c r="D32" s="72" t="s">
        <v>12</v>
      </c>
      <c r="E32" s="73" t="s">
        <v>263</v>
      </c>
      <c r="F32" s="75"/>
      <c r="G32" s="157" t="s">
        <v>264</v>
      </c>
      <c r="H32" s="165" t="s">
        <v>14</v>
      </c>
      <c r="I32" s="144" t="s">
        <v>15</v>
      </c>
      <c r="J32" s="173">
        <v>25</v>
      </c>
      <c r="L32" s="14">
        <f t="shared" si="5"/>
        <v>1</v>
      </c>
      <c r="M32" s="14">
        <f>SUM($L$3:L32)</f>
        <v>25</v>
      </c>
    </row>
    <row r="33" spans="1:13" ht="38.25" thickBot="1">
      <c r="B33" s="58" t="s">
        <v>98</v>
      </c>
      <c r="C33" s="19">
        <v>5</v>
      </c>
      <c r="D33" s="19" t="s">
        <v>12</v>
      </c>
      <c r="E33" s="60" t="s">
        <v>265</v>
      </c>
      <c r="F33" s="59"/>
      <c r="G33" s="156" t="s">
        <v>266</v>
      </c>
      <c r="H33" s="169" t="s">
        <v>14</v>
      </c>
      <c r="I33" s="20" t="s">
        <v>15</v>
      </c>
      <c r="J33" s="173">
        <v>26</v>
      </c>
      <c r="L33" s="14">
        <f t="shared" si="5"/>
        <v>1</v>
      </c>
      <c r="M33" s="14">
        <f>SUM($L$3:L33)</f>
        <v>26</v>
      </c>
    </row>
    <row r="34" spans="1:13" ht="92.25" customHeight="1" thickBot="1">
      <c r="A34" s="14"/>
      <c r="B34" s="145" t="s">
        <v>1</v>
      </c>
      <c r="C34" s="146" t="s">
        <v>2</v>
      </c>
      <c r="D34" s="146" t="s">
        <v>111</v>
      </c>
      <c r="E34" s="147" t="s">
        <v>112</v>
      </c>
      <c r="F34" s="146" t="s">
        <v>6</v>
      </c>
      <c r="G34" s="152" t="s">
        <v>267</v>
      </c>
      <c r="H34" s="413" t="s">
        <v>10</v>
      </c>
      <c r="I34" s="414"/>
      <c r="J34" s="173" t="str" cm="1">
        <f t="array" ref="J34">_xlfn.IFS(M34=M33,"No",M34&lt;&gt;M33,M34)</f>
        <v>No</v>
      </c>
      <c r="L34" s="14">
        <f t="shared" ref="L34:L35" si="6">POWER(COUNTIF(H34,"CONFORMITE")-1,2)</f>
        <v>0</v>
      </c>
      <c r="M34" s="14">
        <f>SUM($L$3:L34)</f>
        <v>26</v>
      </c>
    </row>
    <row r="35" spans="1:13" ht="28.5" customHeight="1">
      <c r="B35" s="138" t="s">
        <v>126</v>
      </c>
      <c r="C35" s="72">
        <v>2</v>
      </c>
      <c r="D35" s="376"/>
      <c r="E35" s="73" t="s">
        <v>268</v>
      </c>
      <c r="F35" s="75">
        <v>3</v>
      </c>
      <c r="G35" s="158" t="s">
        <v>269</v>
      </c>
      <c r="H35" s="165" t="s">
        <v>14</v>
      </c>
      <c r="I35" s="144" t="s">
        <v>15</v>
      </c>
      <c r="J35" s="173">
        <v>27</v>
      </c>
      <c r="L35" s="14">
        <f t="shared" si="6"/>
        <v>1</v>
      </c>
      <c r="M35" s="14">
        <f>SUM($L$3:L35)</f>
        <v>27</v>
      </c>
    </row>
    <row r="36" spans="1:13" ht="28.5" customHeight="1">
      <c r="B36" s="27" t="s">
        <v>126</v>
      </c>
      <c r="C36" s="1">
        <v>2</v>
      </c>
      <c r="D36" s="374"/>
      <c r="E36" s="40" t="s">
        <v>268</v>
      </c>
      <c r="F36" s="3">
        <v>4</v>
      </c>
      <c r="G36" s="159" t="s">
        <v>269</v>
      </c>
      <c r="H36" s="168" t="s">
        <v>14</v>
      </c>
      <c r="I36" s="17" t="s">
        <v>15</v>
      </c>
      <c r="J36" s="175">
        <v>28</v>
      </c>
      <c r="L36" s="14">
        <f t="shared" si="0"/>
        <v>1</v>
      </c>
      <c r="M36" s="14">
        <f>SUM($L$3:L36)</f>
        <v>28</v>
      </c>
    </row>
    <row r="37" spans="1:13" ht="28.5" customHeight="1">
      <c r="B37" s="27" t="s">
        <v>126</v>
      </c>
      <c r="C37" s="1">
        <v>3</v>
      </c>
      <c r="D37" s="374"/>
      <c r="E37" s="40" t="s">
        <v>139</v>
      </c>
      <c r="F37" s="3" t="s">
        <v>84</v>
      </c>
      <c r="G37" s="160" t="s">
        <v>140</v>
      </c>
      <c r="H37" s="168" t="s">
        <v>14</v>
      </c>
      <c r="I37" s="17" t="s">
        <v>15</v>
      </c>
      <c r="J37" s="175">
        <v>29</v>
      </c>
      <c r="L37" s="14">
        <f t="shared" si="0"/>
        <v>1</v>
      </c>
      <c r="M37" s="14">
        <f>SUM($L$3:L37)</f>
        <v>29</v>
      </c>
    </row>
    <row r="38" spans="1:13" ht="28.5" customHeight="1">
      <c r="B38" s="27" t="s">
        <v>126</v>
      </c>
      <c r="C38" s="1">
        <v>4</v>
      </c>
      <c r="D38" s="374"/>
      <c r="E38" s="40" t="s">
        <v>270</v>
      </c>
      <c r="F38" s="3"/>
      <c r="G38" s="160" t="s">
        <v>140</v>
      </c>
      <c r="H38" s="168" t="s">
        <v>14</v>
      </c>
      <c r="I38" s="17" t="s">
        <v>15</v>
      </c>
      <c r="J38" s="175">
        <v>30</v>
      </c>
      <c r="L38" s="14">
        <f t="shared" ref="L38:L40" si="7">POWER(COUNTIF(H38,"CONFORMITE")-1,2)</f>
        <v>1</v>
      </c>
      <c r="M38" s="14">
        <f>SUM($L$3:L38)</f>
        <v>30</v>
      </c>
    </row>
    <row r="39" spans="1:13" ht="28.5" customHeight="1">
      <c r="B39" s="27" t="s">
        <v>126</v>
      </c>
      <c r="C39" s="1">
        <v>5</v>
      </c>
      <c r="D39" s="374"/>
      <c r="E39" s="40" t="s">
        <v>271</v>
      </c>
      <c r="F39" s="3"/>
      <c r="G39" s="160" t="s">
        <v>140</v>
      </c>
      <c r="H39" s="168" t="s">
        <v>14</v>
      </c>
      <c r="I39" s="17" t="s">
        <v>15</v>
      </c>
      <c r="J39" s="175">
        <v>31</v>
      </c>
      <c r="L39" s="14">
        <f t="shared" si="7"/>
        <v>1</v>
      </c>
      <c r="M39" s="14">
        <f>SUM($L$3:L39)</f>
        <v>31</v>
      </c>
    </row>
    <row r="40" spans="1:13" ht="28.5" customHeight="1">
      <c r="B40" s="27" t="s">
        <v>126</v>
      </c>
      <c r="C40" s="1">
        <v>6</v>
      </c>
      <c r="D40" s="374"/>
      <c r="E40" s="40" t="s">
        <v>272</v>
      </c>
      <c r="F40" s="3" t="s">
        <v>84</v>
      </c>
      <c r="G40" s="160" t="s">
        <v>140</v>
      </c>
      <c r="H40" s="168" t="s">
        <v>14</v>
      </c>
      <c r="I40" s="17" t="s">
        <v>15</v>
      </c>
      <c r="J40" s="175">
        <v>32</v>
      </c>
      <c r="L40" s="14">
        <f t="shared" si="7"/>
        <v>1</v>
      </c>
      <c r="M40" s="14">
        <f>SUM($L$3:L40)</f>
        <v>32</v>
      </c>
    </row>
    <row r="41" spans="1:13" ht="28.5" customHeight="1">
      <c r="B41" s="27" t="s">
        <v>126</v>
      </c>
      <c r="C41" s="1">
        <v>6</v>
      </c>
      <c r="D41" s="374"/>
      <c r="E41" s="40" t="s">
        <v>272</v>
      </c>
      <c r="F41" s="3" t="s">
        <v>100</v>
      </c>
      <c r="G41" s="160" t="s">
        <v>140</v>
      </c>
      <c r="H41" s="168" t="s">
        <v>14</v>
      </c>
      <c r="I41" s="17" t="s">
        <v>15</v>
      </c>
      <c r="J41" s="175">
        <v>33</v>
      </c>
      <c r="L41" s="14">
        <f t="shared" si="0"/>
        <v>1</v>
      </c>
      <c r="M41" s="14">
        <f>SUM($L$3:L41)</f>
        <v>33</v>
      </c>
    </row>
    <row r="42" spans="1:13" ht="28.5" customHeight="1">
      <c r="B42" s="27" t="s">
        <v>126</v>
      </c>
      <c r="C42" s="1">
        <v>7</v>
      </c>
      <c r="D42" s="374"/>
      <c r="E42" s="40" t="s">
        <v>272</v>
      </c>
      <c r="F42" s="3" t="s">
        <v>14</v>
      </c>
      <c r="G42" s="160" t="s">
        <v>140</v>
      </c>
      <c r="H42" s="168" t="s">
        <v>14</v>
      </c>
      <c r="I42" s="17" t="s">
        <v>15</v>
      </c>
      <c r="J42" s="175">
        <v>34</v>
      </c>
      <c r="L42" s="14">
        <f t="shared" ref="L42" si="8">POWER(COUNTIF(H42,"CONFORMITE")-1,2)</f>
        <v>1</v>
      </c>
      <c r="M42" s="14">
        <f>SUM($L$3:L42)</f>
        <v>34</v>
      </c>
    </row>
    <row r="43" spans="1:13" ht="28.5" customHeight="1">
      <c r="B43" s="27" t="s">
        <v>126</v>
      </c>
      <c r="C43" s="1">
        <v>6</v>
      </c>
      <c r="D43" s="374"/>
      <c r="E43" s="40" t="s">
        <v>272</v>
      </c>
      <c r="F43" s="3" t="s">
        <v>87</v>
      </c>
      <c r="G43" s="160" t="s">
        <v>140</v>
      </c>
      <c r="H43" s="168" t="s">
        <v>14</v>
      </c>
      <c r="I43" s="17" t="s">
        <v>15</v>
      </c>
      <c r="J43" s="175">
        <v>35</v>
      </c>
      <c r="L43" s="14">
        <f t="shared" si="0"/>
        <v>1</v>
      </c>
      <c r="M43" s="14">
        <f>SUM($L$3:L43)</f>
        <v>35</v>
      </c>
    </row>
    <row r="44" spans="1:13" ht="28.5" customHeight="1">
      <c r="B44" s="27" t="s">
        <v>126</v>
      </c>
      <c r="C44" s="1">
        <v>6</v>
      </c>
      <c r="D44" s="374"/>
      <c r="E44" s="40" t="s">
        <v>272</v>
      </c>
      <c r="F44" s="3" t="s">
        <v>273</v>
      </c>
      <c r="G44" s="160" t="s">
        <v>140</v>
      </c>
      <c r="H44" s="168" t="s">
        <v>14</v>
      </c>
      <c r="I44" s="17" t="s">
        <v>15</v>
      </c>
      <c r="J44" s="175">
        <v>36</v>
      </c>
      <c r="L44" s="14">
        <f t="shared" si="0"/>
        <v>1</v>
      </c>
      <c r="M44" s="14">
        <f>SUM($L$3:L44)</f>
        <v>36</v>
      </c>
    </row>
    <row r="45" spans="1:13" ht="28.5" customHeight="1">
      <c r="B45" s="27" t="s">
        <v>126</v>
      </c>
      <c r="C45" s="1">
        <v>6</v>
      </c>
      <c r="D45" s="374"/>
      <c r="E45" s="40" t="s">
        <v>272</v>
      </c>
      <c r="F45" s="3" t="s">
        <v>95</v>
      </c>
      <c r="G45" s="160" t="s">
        <v>140</v>
      </c>
      <c r="H45" s="168" t="s">
        <v>14</v>
      </c>
      <c r="I45" s="17" t="s">
        <v>15</v>
      </c>
      <c r="J45" s="175">
        <v>37</v>
      </c>
      <c r="L45" s="14">
        <f t="shared" si="0"/>
        <v>1</v>
      </c>
      <c r="M45" s="14">
        <f>SUM($L$3:L45)</f>
        <v>37</v>
      </c>
    </row>
    <row r="46" spans="1:13" ht="28.5" customHeight="1">
      <c r="B46" s="27" t="s">
        <v>126</v>
      </c>
      <c r="C46" s="1">
        <v>6</v>
      </c>
      <c r="D46" s="374"/>
      <c r="E46" s="40" t="s">
        <v>272</v>
      </c>
      <c r="F46" s="3" t="s">
        <v>274</v>
      </c>
      <c r="G46" s="160" t="s">
        <v>140</v>
      </c>
      <c r="H46" s="168" t="s">
        <v>14</v>
      </c>
      <c r="I46" s="17" t="s">
        <v>15</v>
      </c>
      <c r="J46" s="175">
        <v>38</v>
      </c>
      <c r="L46" s="14">
        <f t="shared" si="0"/>
        <v>1</v>
      </c>
      <c r="M46" s="14">
        <f>SUM($L$3:L46)</f>
        <v>38</v>
      </c>
    </row>
    <row r="47" spans="1:13" ht="28.5" customHeight="1">
      <c r="B47" s="27" t="s">
        <v>126</v>
      </c>
      <c r="C47" s="29" t="s">
        <v>275</v>
      </c>
      <c r="D47" s="1"/>
      <c r="E47" s="40" t="s">
        <v>276</v>
      </c>
      <c r="F47" s="3"/>
      <c r="G47" s="160"/>
      <c r="H47" s="168" t="s">
        <v>14</v>
      </c>
      <c r="I47" s="17" t="s">
        <v>15</v>
      </c>
      <c r="J47" s="175">
        <v>39</v>
      </c>
      <c r="L47" s="14">
        <f t="shared" si="0"/>
        <v>1</v>
      </c>
      <c r="M47" s="14">
        <f>SUM($L$3:L47)</f>
        <v>39</v>
      </c>
    </row>
    <row r="48" spans="1:13" ht="28.5" customHeight="1">
      <c r="B48" s="27" t="s">
        <v>126</v>
      </c>
      <c r="C48" s="1">
        <v>7</v>
      </c>
      <c r="D48" s="374"/>
      <c r="E48" s="40" t="s">
        <v>277</v>
      </c>
      <c r="F48" s="3"/>
      <c r="G48" s="160" t="s">
        <v>160</v>
      </c>
      <c r="H48" s="168" t="s">
        <v>14</v>
      </c>
      <c r="I48" s="17" t="s">
        <v>15</v>
      </c>
      <c r="J48" s="175">
        <v>40</v>
      </c>
      <c r="L48" s="14">
        <f t="shared" si="0"/>
        <v>1</v>
      </c>
      <c r="M48" s="14">
        <f>SUM($L$3:L48)</f>
        <v>40</v>
      </c>
    </row>
    <row r="49" spans="1:13" ht="28.5" customHeight="1">
      <c r="B49" s="27" t="s">
        <v>126</v>
      </c>
      <c r="C49" s="1">
        <v>8</v>
      </c>
      <c r="D49" s="374"/>
      <c r="E49" s="40" t="s">
        <v>278</v>
      </c>
      <c r="F49" s="3"/>
      <c r="G49" s="160" t="s">
        <v>279</v>
      </c>
      <c r="H49" s="168" t="s">
        <v>14</v>
      </c>
      <c r="I49" s="17" t="s">
        <v>15</v>
      </c>
      <c r="J49" s="175">
        <v>41</v>
      </c>
      <c r="L49" s="14">
        <f t="shared" si="0"/>
        <v>1</v>
      </c>
      <c r="M49" s="14">
        <f>SUM($L$3:L49)</f>
        <v>41</v>
      </c>
    </row>
    <row r="50" spans="1:13" ht="28.5" customHeight="1">
      <c r="B50" s="27" t="s">
        <v>126</v>
      </c>
      <c r="C50" s="29" t="s">
        <v>275</v>
      </c>
      <c r="D50" s="1"/>
      <c r="E50" s="40" t="s">
        <v>280</v>
      </c>
      <c r="F50" s="3"/>
      <c r="G50" s="160"/>
      <c r="H50" s="168" t="s">
        <v>14</v>
      </c>
      <c r="I50" s="17" t="s">
        <v>15</v>
      </c>
      <c r="J50" s="175">
        <v>42</v>
      </c>
      <c r="L50" s="14">
        <f t="shared" si="0"/>
        <v>1</v>
      </c>
      <c r="M50" s="14">
        <f>SUM($L$3:L50)</f>
        <v>42</v>
      </c>
    </row>
    <row r="51" spans="1:13" ht="28.5" customHeight="1">
      <c r="B51" s="27" t="s">
        <v>126</v>
      </c>
      <c r="C51" s="1">
        <v>9</v>
      </c>
      <c r="D51" s="374"/>
      <c r="E51" s="40" t="s">
        <v>281</v>
      </c>
      <c r="F51" s="3"/>
      <c r="G51" s="160" t="s">
        <v>282</v>
      </c>
      <c r="H51" s="168" t="s">
        <v>14</v>
      </c>
      <c r="I51" s="17" t="s">
        <v>15</v>
      </c>
      <c r="J51" s="175">
        <v>43</v>
      </c>
      <c r="L51" s="14">
        <f t="shared" si="0"/>
        <v>1</v>
      </c>
      <c r="M51" s="14">
        <f>SUM($L$3:L51)</f>
        <v>43</v>
      </c>
    </row>
    <row r="52" spans="1:13" ht="28.5" customHeight="1">
      <c r="B52" s="27" t="s">
        <v>126</v>
      </c>
      <c r="C52" s="1">
        <v>10</v>
      </c>
      <c r="D52" s="374"/>
      <c r="E52" s="40" t="s">
        <v>143</v>
      </c>
      <c r="F52" s="3">
        <v>2</v>
      </c>
      <c r="G52" s="160" t="s">
        <v>283</v>
      </c>
      <c r="H52" s="168" t="s">
        <v>14</v>
      </c>
      <c r="I52" s="17" t="s">
        <v>15</v>
      </c>
      <c r="J52" s="175">
        <v>44</v>
      </c>
      <c r="L52" s="14">
        <f t="shared" si="0"/>
        <v>1</v>
      </c>
      <c r="M52" s="14">
        <f>SUM($L$3:L52)</f>
        <v>44</v>
      </c>
    </row>
    <row r="53" spans="1:13" ht="28.5" customHeight="1">
      <c r="B53" s="27" t="s">
        <v>126</v>
      </c>
      <c r="C53" s="1">
        <v>14</v>
      </c>
      <c r="D53" s="374"/>
      <c r="E53" s="40" t="s">
        <v>284</v>
      </c>
      <c r="F53" s="3" t="s">
        <v>84</v>
      </c>
      <c r="G53" s="160" t="s">
        <v>140</v>
      </c>
      <c r="H53" s="168" t="s">
        <v>14</v>
      </c>
      <c r="I53" s="17" t="s">
        <v>15</v>
      </c>
      <c r="J53" s="175">
        <v>45</v>
      </c>
      <c r="L53" s="14">
        <f t="shared" si="0"/>
        <v>1</v>
      </c>
      <c r="M53" s="14">
        <f>SUM($L$3:L53)</f>
        <v>45</v>
      </c>
    </row>
    <row r="54" spans="1:13" ht="28.5" customHeight="1">
      <c r="A54" s="14"/>
      <c r="B54" s="27" t="s">
        <v>126</v>
      </c>
      <c r="C54" s="1">
        <v>14</v>
      </c>
      <c r="D54" s="374"/>
      <c r="E54" s="40" t="s">
        <v>284</v>
      </c>
      <c r="F54" s="3" t="s">
        <v>100</v>
      </c>
      <c r="G54" s="160" t="s">
        <v>140</v>
      </c>
      <c r="H54" s="168" t="s">
        <v>14</v>
      </c>
      <c r="I54" s="17" t="s">
        <v>15</v>
      </c>
      <c r="J54" s="175">
        <v>46</v>
      </c>
      <c r="L54" s="14">
        <f t="shared" si="0"/>
        <v>1</v>
      </c>
      <c r="M54" s="14">
        <f>SUM($L$3:L54)</f>
        <v>46</v>
      </c>
    </row>
    <row r="55" spans="1:13" ht="28.5" customHeight="1">
      <c r="B55" s="27" t="s">
        <v>126</v>
      </c>
      <c r="C55" s="1">
        <v>14</v>
      </c>
      <c r="D55" s="374"/>
      <c r="E55" s="40" t="s">
        <v>284</v>
      </c>
      <c r="F55" s="3" t="s">
        <v>14</v>
      </c>
      <c r="G55" s="160" t="s">
        <v>140</v>
      </c>
      <c r="H55" s="168" t="s">
        <v>14</v>
      </c>
      <c r="I55" s="17" t="s">
        <v>15</v>
      </c>
      <c r="J55" s="175">
        <v>47</v>
      </c>
      <c r="L55" s="14">
        <f t="shared" si="0"/>
        <v>1</v>
      </c>
      <c r="M55" s="14">
        <f>SUM($L$3:L55)</f>
        <v>47</v>
      </c>
    </row>
    <row r="56" spans="1:13" ht="28.5" customHeight="1">
      <c r="B56" s="27" t="s">
        <v>126</v>
      </c>
      <c r="C56" s="1">
        <v>14</v>
      </c>
      <c r="D56" s="374"/>
      <c r="E56" s="40" t="s">
        <v>284</v>
      </c>
      <c r="F56" s="3" t="s">
        <v>87</v>
      </c>
      <c r="G56" s="160" t="s">
        <v>140</v>
      </c>
      <c r="H56" s="168" t="s">
        <v>14</v>
      </c>
      <c r="I56" s="17" t="s">
        <v>15</v>
      </c>
      <c r="J56" s="175">
        <v>48</v>
      </c>
      <c r="L56" s="14">
        <f t="shared" si="0"/>
        <v>1</v>
      </c>
      <c r="M56" s="14">
        <f>SUM($L$3:L56)</f>
        <v>48</v>
      </c>
    </row>
    <row r="57" spans="1:13" ht="28.5" customHeight="1">
      <c r="B57" s="27" t="s">
        <v>126</v>
      </c>
      <c r="C57" s="1">
        <v>14</v>
      </c>
      <c r="D57" s="374"/>
      <c r="E57" s="40" t="s">
        <v>284</v>
      </c>
      <c r="F57" s="3" t="s">
        <v>273</v>
      </c>
      <c r="G57" s="160" t="s">
        <v>140</v>
      </c>
      <c r="H57" s="168" t="s">
        <v>14</v>
      </c>
      <c r="I57" s="17" t="s">
        <v>15</v>
      </c>
      <c r="J57" s="175">
        <v>49</v>
      </c>
      <c r="L57" s="14">
        <f t="shared" si="0"/>
        <v>1</v>
      </c>
      <c r="M57" s="14">
        <f>SUM($L$3:L57)</f>
        <v>49</v>
      </c>
    </row>
    <row r="58" spans="1:13" ht="28.5" customHeight="1">
      <c r="B58" s="27" t="s">
        <v>126</v>
      </c>
      <c r="C58" s="1">
        <v>14</v>
      </c>
      <c r="D58" s="374"/>
      <c r="E58" s="40" t="s">
        <v>284</v>
      </c>
      <c r="F58" s="3" t="s">
        <v>95</v>
      </c>
      <c r="G58" s="160" t="s">
        <v>140</v>
      </c>
      <c r="H58" s="168" t="s">
        <v>14</v>
      </c>
      <c r="I58" s="17" t="s">
        <v>15</v>
      </c>
      <c r="J58" s="175">
        <v>50</v>
      </c>
      <c r="L58" s="14">
        <f t="shared" si="0"/>
        <v>1</v>
      </c>
      <c r="M58" s="14">
        <f>SUM($L$3:L58)</f>
        <v>50</v>
      </c>
    </row>
    <row r="59" spans="1:13" ht="28.5" customHeight="1">
      <c r="B59" s="27" t="s">
        <v>126</v>
      </c>
      <c r="C59" s="1">
        <v>14</v>
      </c>
      <c r="D59" s="374"/>
      <c r="E59" s="40" t="s">
        <v>284</v>
      </c>
      <c r="F59" s="3" t="s">
        <v>274</v>
      </c>
      <c r="G59" s="160" t="s">
        <v>140</v>
      </c>
      <c r="H59" s="168" t="s">
        <v>14</v>
      </c>
      <c r="I59" s="17" t="s">
        <v>15</v>
      </c>
      <c r="J59" s="175">
        <v>51</v>
      </c>
      <c r="L59" s="14">
        <f t="shared" si="0"/>
        <v>1</v>
      </c>
      <c r="M59" s="14">
        <f>SUM($L$3:L59)</f>
        <v>51</v>
      </c>
    </row>
    <row r="60" spans="1:13" ht="28.5" customHeight="1">
      <c r="B60" s="27" t="s">
        <v>126</v>
      </c>
      <c r="C60" s="1">
        <v>15</v>
      </c>
      <c r="D60" s="374"/>
      <c r="E60" s="40" t="s">
        <v>139</v>
      </c>
      <c r="F60" s="3" t="s">
        <v>84</v>
      </c>
      <c r="G60" s="160" t="s">
        <v>140</v>
      </c>
      <c r="H60" s="168" t="s">
        <v>14</v>
      </c>
      <c r="I60" s="17" t="s">
        <v>15</v>
      </c>
      <c r="J60" s="175">
        <v>52</v>
      </c>
      <c r="L60" s="14">
        <f t="shared" si="0"/>
        <v>1</v>
      </c>
      <c r="M60" s="14">
        <f>SUM($L$3:L60)</f>
        <v>52</v>
      </c>
    </row>
    <row r="61" spans="1:13" ht="28.5" customHeight="1">
      <c r="A61" s="14"/>
      <c r="B61" s="27" t="s">
        <v>126</v>
      </c>
      <c r="C61" s="1">
        <v>17</v>
      </c>
      <c r="D61" s="374"/>
      <c r="E61" s="40" t="s">
        <v>133</v>
      </c>
      <c r="F61" s="3">
        <v>3</v>
      </c>
      <c r="G61" s="159" t="s">
        <v>269</v>
      </c>
      <c r="H61" s="168" t="s">
        <v>14</v>
      </c>
      <c r="I61" s="17" t="s">
        <v>15</v>
      </c>
      <c r="J61" s="175">
        <v>53</v>
      </c>
      <c r="L61" s="14">
        <f t="shared" ref="L61:L62" si="9">POWER(COUNTIF(H61,"CONFORMITE")-1,2)</f>
        <v>1</v>
      </c>
      <c r="M61" s="14">
        <f>SUM($L$3:L61)</f>
        <v>53</v>
      </c>
    </row>
    <row r="62" spans="1:13" ht="28.5" customHeight="1">
      <c r="B62" s="27" t="s">
        <v>126</v>
      </c>
      <c r="C62" s="1">
        <v>17</v>
      </c>
      <c r="D62" s="374"/>
      <c r="E62" s="40" t="s">
        <v>133</v>
      </c>
      <c r="F62" s="3">
        <v>4</v>
      </c>
      <c r="G62" s="159" t="s">
        <v>269</v>
      </c>
      <c r="H62" s="168" t="s">
        <v>14</v>
      </c>
      <c r="I62" s="17" t="s">
        <v>15</v>
      </c>
      <c r="J62" s="175">
        <v>54</v>
      </c>
      <c r="L62" s="14">
        <f t="shared" si="9"/>
        <v>1</v>
      </c>
      <c r="M62" s="14">
        <f>SUM($L$3:L62)</f>
        <v>54</v>
      </c>
    </row>
    <row r="63" spans="1:13" ht="28.5" customHeight="1">
      <c r="B63" s="27" t="s">
        <v>126</v>
      </c>
      <c r="C63" s="1">
        <v>1</v>
      </c>
      <c r="D63" s="375"/>
      <c r="E63" s="40" t="s">
        <v>285</v>
      </c>
      <c r="F63" s="3"/>
      <c r="G63" s="159" t="s">
        <v>286</v>
      </c>
      <c r="H63" s="168" t="s">
        <v>14</v>
      </c>
      <c r="I63" s="17" t="s">
        <v>15</v>
      </c>
      <c r="J63" s="175">
        <v>55</v>
      </c>
      <c r="L63" s="14">
        <f t="shared" si="0"/>
        <v>1</v>
      </c>
      <c r="M63" s="14">
        <f>SUM($L$3:L63)</f>
        <v>55</v>
      </c>
    </row>
    <row r="64" spans="1:13" ht="28.5" customHeight="1">
      <c r="B64" s="27" t="s">
        <v>126</v>
      </c>
      <c r="C64" s="1">
        <v>2</v>
      </c>
      <c r="D64" s="417"/>
      <c r="E64" s="40" t="s">
        <v>287</v>
      </c>
      <c r="F64" s="3"/>
      <c r="G64" s="159" t="s">
        <v>288</v>
      </c>
      <c r="H64" s="168" t="s">
        <v>14</v>
      </c>
      <c r="I64" s="17" t="s">
        <v>15</v>
      </c>
      <c r="J64" s="175">
        <v>56</v>
      </c>
      <c r="L64" s="14">
        <f t="shared" si="0"/>
        <v>1</v>
      </c>
      <c r="M64" s="14">
        <f>SUM($L$3:L64)</f>
        <v>56</v>
      </c>
    </row>
    <row r="65" spans="2:13" ht="28.5" customHeight="1">
      <c r="B65" s="58" t="s">
        <v>126</v>
      </c>
      <c r="C65" s="19">
        <v>3</v>
      </c>
      <c r="D65" s="417"/>
      <c r="E65" s="60" t="s">
        <v>289</v>
      </c>
      <c r="F65" s="59"/>
      <c r="G65" s="161" t="s">
        <v>290</v>
      </c>
      <c r="H65" s="169" t="s">
        <v>14</v>
      </c>
      <c r="I65" s="20" t="s">
        <v>15</v>
      </c>
      <c r="J65" s="173">
        <v>57</v>
      </c>
      <c r="L65" s="14">
        <f t="shared" si="0"/>
        <v>1</v>
      </c>
      <c r="M65" s="14">
        <f>SUM($L$3:L65)</f>
        <v>57</v>
      </c>
    </row>
    <row r="66" spans="2:13" ht="28.5" customHeight="1">
      <c r="B66" s="27" t="s">
        <v>126</v>
      </c>
      <c r="C66" s="1">
        <v>22</v>
      </c>
      <c r="D66" s="1"/>
      <c r="E66" s="40" t="s">
        <v>291</v>
      </c>
      <c r="F66" s="3" t="s">
        <v>84</v>
      </c>
      <c r="G66" s="160" t="s">
        <v>292</v>
      </c>
      <c r="H66" s="169" t="s">
        <v>14</v>
      </c>
      <c r="I66" s="20" t="s">
        <v>15</v>
      </c>
      <c r="J66" s="173">
        <v>58</v>
      </c>
      <c r="L66" s="14">
        <f t="shared" ref="L66:L67" si="10">POWER(COUNTIF(H66,"CONFORMITE")-1,2)</f>
        <v>1</v>
      </c>
      <c r="M66" s="14">
        <f>SUM($L$3:L66)</f>
        <v>58</v>
      </c>
    </row>
    <row r="67" spans="2:13" ht="28.5" customHeight="1" thickBot="1">
      <c r="B67" s="27" t="s">
        <v>126</v>
      </c>
      <c r="C67" s="1">
        <v>22</v>
      </c>
      <c r="D67" s="1"/>
      <c r="E67" s="40" t="s">
        <v>291</v>
      </c>
      <c r="F67" s="190" t="s">
        <v>100</v>
      </c>
      <c r="G67" s="191" t="s">
        <v>293</v>
      </c>
      <c r="H67" s="169" t="s">
        <v>14</v>
      </c>
      <c r="I67" s="20" t="s">
        <v>15</v>
      </c>
      <c r="J67" s="173">
        <v>59</v>
      </c>
      <c r="L67" s="14">
        <f t="shared" si="10"/>
        <v>1</v>
      </c>
      <c r="M67" s="14">
        <f>SUM($L$3:L67)</f>
        <v>59</v>
      </c>
    </row>
    <row r="68" spans="2:13" ht="42.75" thickBot="1">
      <c r="B68" s="145" t="s">
        <v>1</v>
      </c>
      <c r="C68" s="146" t="s">
        <v>2</v>
      </c>
      <c r="D68" s="146" t="s">
        <v>3</v>
      </c>
      <c r="E68" s="147" t="s">
        <v>4</v>
      </c>
      <c r="F68" s="146" t="s">
        <v>6</v>
      </c>
      <c r="G68" s="152"/>
      <c r="H68" s="413" t="s">
        <v>10</v>
      </c>
      <c r="I68" s="414"/>
      <c r="J68" s="171" t="str" cm="1">
        <f t="array" ref="J68">_xlfn.IFS(M68=M67,"No",M68&lt;&gt;M67,M68)</f>
        <v>No</v>
      </c>
      <c r="L68" s="14">
        <f t="shared" ref="L68:L69" si="11">POWER(COUNTIF(H68,"CONFORMITE")-1,2)</f>
        <v>0</v>
      </c>
      <c r="M68" s="14">
        <f>SUM($L$3:L68)</f>
        <v>59</v>
      </c>
    </row>
    <row r="69" spans="2:13" ht="32.25" thickBot="1">
      <c r="B69" s="148" t="s">
        <v>294</v>
      </c>
      <c r="C69" s="68" t="s">
        <v>87</v>
      </c>
      <c r="D69" s="68"/>
      <c r="E69" s="233" t="s">
        <v>295</v>
      </c>
      <c r="F69" s="190"/>
      <c r="G69" s="191">
        <v>120</v>
      </c>
      <c r="H69" s="167" t="s">
        <v>14</v>
      </c>
      <c r="I69" s="64" t="s">
        <v>15</v>
      </c>
      <c r="J69" s="174">
        <v>60</v>
      </c>
      <c r="L69" s="14">
        <f t="shared" si="11"/>
        <v>1</v>
      </c>
      <c r="M69" s="14">
        <f>SUM($L$3:L69)</f>
        <v>60</v>
      </c>
    </row>
    <row r="70" spans="2:13" ht="42.75" thickBot="1">
      <c r="B70" s="145" t="s">
        <v>1</v>
      </c>
      <c r="C70" s="146" t="s">
        <v>2</v>
      </c>
      <c r="D70" s="146" t="s">
        <v>3</v>
      </c>
      <c r="E70" s="147" t="s">
        <v>4</v>
      </c>
      <c r="F70" s="146" t="s">
        <v>6</v>
      </c>
      <c r="G70" s="152"/>
      <c r="H70" s="413" t="s">
        <v>10</v>
      </c>
      <c r="I70" s="414"/>
      <c r="J70" s="171" t="str" cm="1">
        <f t="array" ref="J70">_xlfn.IFS(M70=M69,"No",M70&lt;&gt;M69,M70)</f>
        <v>No</v>
      </c>
      <c r="L70" s="14">
        <f t="shared" ref="L70:L71" si="12">POWER(COUNTIF(H70,"CONFORMITE")-1,2)</f>
        <v>0</v>
      </c>
      <c r="M70" s="14">
        <f>SUM($L$3:L70)</f>
        <v>60</v>
      </c>
    </row>
    <row r="71" spans="2:13" ht="48" thickBot="1">
      <c r="B71" s="148" t="s">
        <v>82</v>
      </c>
      <c r="C71" s="68" t="s">
        <v>100</v>
      </c>
      <c r="D71" s="68"/>
      <c r="E71" s="233" t="s">
        <v>85</v>
      </c>
      <c r="F71" s="190"/>
      <c r="G71" s="191">
        <v>845</v>
      </c>
      <c r="H71" s="167" t="s">
        <v>14</v>
      </c>
      <c r="I71" s="64" t="s">
        <v>15</v>
      </c>
      <c r="J71" s="174">
        <v>61</v>
      </c>
      <c r="L71" s="14">
        <f t="shared" si="12"/>
        <v>1</v>
      </c>
      <c r="M71" s="14">
        <f>SUM($L$3:L71)</f>
        <v>61</v>
      </c>
    </row>
    <row r="72" spans="2:13" ht="42.75" thickBot="1">
      <c r="B72" s="145" t="s">
        <v>1</v>
      </c>
      <c r="C72" s="146" t="s">
        <v>2</v>
      </c>
      <c r="D72" s="146" t="s">
        <v>3</v>
      </c>
      <c r="E72" s="147" t="s">
        <v>4</v>
      </c>
      <c r="F72" s="146" t="s">
        <v>6</v>
      </c>
      <c r="G72" s="152"/>
      <c r="H72" s="413" t="s">
        <v>10</v>
      </c>
      <c r="I72" s="414"/>
      <c r="J72" s="171" t="str" cm="1">
        <f t="array" ref="J72">_xlfn.IFS(M72=M71,"No",M72&lt;&gt;M71,M72)</f>
        <v>No</v>
      </c>
      <c r="L72" s="14">
        <f t="shared" ref="L72:L74" si="13">POWER(COUNTIF(H72,"CONFORMITE")-1,2)</f>
        <v>0</v>
      </c>
      <c r="M72" s="14">
        <f>SUM($L$3:L72)</f>
        <v>61</v>
      </c>
    </row>
    <row r="73" spans="2:13" ht="28.5" customHeight="1">
      <c r="B73" s="151" t="s">
        <v>296</v>
      </c>
      <c r="C73" s="62" t="s">
        <v>84</v>
      </c>
      <c r="D73" s="428"/>
      <c r="E73" s="418" t="s">
        <v>85</v>
      </c>
      <c r="F73" s="66"/>
      <c r="G73" s="162" t="s">
        <v>297</v>
      </c>
      <c r="H73" s="165" t="s">
        <v>14</v>
      </c>
      <c r="I73" s="144" t="s">
        <v>15</v>
      </c>
      <c r="J73" s="174">
        <v>62</v>
      </c>
      <c r="L73" s="14">
        <f t="shared" si="13"/>
        <v>1</v>
      </c>
      <c r="M73" s="14">
        <f>SUM($L$3:L73)</f>
        <v>62</v>
      </c>
    </row>
    <row r="74" spans="2:13" ht="28.5" customHeight="1">
      <c r="B74" s="43" t="s">
        <v>296</v>
      </c>
      <c r="C74" s="39" t="s">
        <v>100</v>
      </c>
      <c r="D74" s="428"/>
      <c r="E74" s="418"/>
      <c r="F74" s="37"/>
      <c r="G74" s="163" t="s">
        <v>298</v>
      </c>
      <c r="H74" s="168" t="s">
        <v>14</v>
      </c>
      <c r="I74" s="17" t="s">
        <v>15</v>
      </c>
      <c r="J74" s="174">
        <v>63</v>
      </c>
      <c r="L74" s="14">
        <f t="shared" si="13"/>
        <v>1</v>
      </c>
      <c r="M74" s="14">
        <f>SUM($L$3:L74)</f>
        <v>63</v>
      </c>
    </row>
    <row r="75" spans="2:13" ht="28.5" customHeight="1">
      <c r="B75" s="43" t="s">
        <v>296</v>
      </c>
      <c r="C75" s="39" t="s">
        <v>86</v>
      </c>
      <c r="D75" s="367"/>
      <c r="E75" s="419"/>
      <c r="F75" s="37"/>
      <c r="G75" s="163" t="s">
        <v>299</v>
      </c>
      <c r="H75" s="168" t="s">
        <v>14</v>
      </c>
      <c r="I75" s="17" t="s">
        <v>15</v>
      </c>
      <c r="J75" s="175">
        <v>64</v>
      </c>
      <c r="L75" s="14">
        <f t="shared" si="0"/>
        <v>1</v>
      </c>
      <c r="M75" s="14">
        <f>SUM($L$3:L75)</f>
        <v>64</v>
      </c>
    </row>
    <row r="76" spans="2:13" ht="28.5" customHeight="1">
      <c r="B76" s="43" t="s">
        <v>296</v>
      </c>
      <c r="C76" s="41" t="s">
        <v>87</v>
      </c>
      <c r="D76" s="39"/>
      <c r="E76" s="40" t="s">
        <v>88</v>
      </c>
      <c r="F76" s="37"/>
      <c r="G76" s="163" t="s">
        <v>136</v>
      </c>
      <c r="H76" s="168" t="s">
        <v>14</v>
      </c>
      <c r="I76" s="17" t="s">
        <v>15</v>
      </c>
      <c r="J76" s="175">
        <v>65</v>
      </c>
      <c r="L76" s="14">
        <f t="shared" si="0"/>
        <v>1</v>
      </c>
      <c r="M76" s="14">
        <f>SUM($L$3:L76)</f>
        <v>65</v>
      </c>
    </row>
    <row r="77" spans="2:13" ht="28.5" customHeight="1">
      <c r="B77" s="43" t="s">
        <v>296</v>
      </c>
      <c r="C77" s="39" t="s">
        <v>91</v>
      </c>
      <c r="D77" s="424"/>
      <c r="E77" s="422" t="s">
        <v>92</v>
      </c>
      <c r="F77" s="37"/>
      <c r="G77" s="163" t="s">
        <v>300</v>
      </c>
      <c r="H77" s="168" t="s">
        <v>14</v>
      </c>
      <c r="I77" s="17" t="s">
        <v>15</v>
      </c>
      <c r="J77" s="175">
        <v>66</v>
      </c>
      <c r="L77" s="14">
        <f t="shared" si="0"/>
        <v>1</v>
      </c>
      <c r="M77" s="14">
        <f>SUM($L$3:L77)</f>
        <v>66</v>
      </c>
    </row>
    <row r="78" spans="2:13" ht="28.5" customHeight="1">
      <c r="B78" s="43" t="s">
        <v>296</v>
      </c>
      <c r="C78" s="39" t="s">
        <v>95</v>
      </c>
      <c r="D78" s="425"/>
      <c r="E78" s="423"/>
      <c r="F78" s="37"/>
      <c r="G78" s="163" t="s">
        <v>301</v>
      </c>
      <c r="H78" s="168" t="s">
        <v>14</v>
      </c>
      <c r="I78" s="17" t="s">
        <v>15</v>
      </c>
      <c r="J78" s="175">
        <v>67</v>
      </c>
      <c r="L78" s="14">
        <f t="shared" si="0"/>
        <v>1</v>
      </c>
      <c r="M78" s="14">
        <f>SUM($L$3:L78)</f>
        <v>67</v>
      </c>
    </row>
    <row r="79" spans="2:13" ht="28.5" customHeight="1">
      <c r="B79" s="43" t="s">
        <v>296</v>
      </c>
      <c r="C79" s="39" t="s">
        <v>274</v>
      </c>
      <c r="D79" s="426"/>
      <c r="E79" s="420" t="s">
        <v>302</v>
      </c>
      <c r="F79" s="37"/>
      <c r="G79" s="163" t="s">
        <v>303</v>
      </c>
      <c r="H79" s="168" t="s">
        <v>14</v>
      </c>
      <c r="I79" s="17" t="s">
        <v>15</v>
      </c>
      <c r="J79" s="175">
        <v>68</v>
      </c>
      <c r="L79" s="14">
        <f t="shared" ref="L79:L80" si="14">POWER(COUNTIF(H79,"CONFORMITE")-1,2)</f>
        <v>1</v>
      </c>
      <c r="M79" s="14">
        <f>SUM($L$3:L79)</f>
        <v>68</v>
      </c>
    </row>
    <row r="80" spans="2:13" ht="28.5" customHeight="1">
      <c r="B80" s="44" t="s">
        <v>296</v>
      </c>
      <c r="C80" s="57" t="s">
        <v>304</v>
      </c>
      <c r="D80" s="427"/>
      <c r="E80" s="421"/>
      <c r="F80" s="193"/>
      <c r="G80" s="164" t="s">
        <v>305</v>
      </c>
      <c r="H80" s="166" t="s">
        <v>14</v>
      </c>
      <c r="I80" s="18" t="s">
        <v>15</v>
      </c>
      <c r="J80" s="175">
        <v>69</v>
      </c>
      <c r="L80" s="14">
        <f t="shared" si="14"/>
        <v>1</v>
      </c>
      <c r="M80" s="14">
        <f>SUM($L$3:L80)</f>
        <v>69</v>
      </c>
    </row>
    <row r="81" spans="1:7">
      <c r="E81"/>
      <c r="G81"/>
    </row>
    <row r="82" spans="1:7">
      <c r="E82"/>
      <c r="G82"/>
    </row>
    <row r="83" spans="1:7">
      <c r="E83"/>
      <c r="G83"/>
    </row>
    <row r="84" spans="1:7">
      <c r="E84"/>
      <c r="G84"/>
    </row>
    <row r="85" spans="1:7">
      <c r="E85"/>
      <c r="G85"/>
    </row>
    <row r="86" spans="1:7">
      <c r="E86"/>
      <c r="G86"/>
    </row>
    <row r="87" spans="1:7">
      <c r="E87"/>
      <c r="G87"/>
    </row>
    <row r="88" spans="1:7">
      <c r="E88"/>
      <c r="G88"/>
    </row>
    <row r="89" spans="1:7">
      <c r="E89"/>
      <c r="G89"/>
    </row>
    <row r="90" spans="1:7">
      <c r="E90"/>
      <c r="G90"/>
    </row>
    <row r="91" spans="1:7">
      <c r="E91"/>
      <c r="G91"/>
    </row>
    <row r="92" spans="1:7">
      <c r="E92"/>
      <c r="G92"/>
    </row>
    <row r="93" spans="1:7">
      <c r="E93"/>
      <c r="G93"/>
    </row>
    <row r="94" spans="1:7">
      <c r="A94" s="14"/>
      <c r="E94"/>
      <c r="G94"/>
    </row>
    <row r="95" spans="1:7">
      <c r="E95"/>
      <c r="G95"/>
    </row>
    <row r="96" spans="1:7">
      <c r="E96"/>
      <c r="G96"/>
    </row>
    <row r="97" spans="5:7">
      <c r="E97"/>
      <c r="G97"/>
    </row>
    <row r="98" spans="5:7">
      <c r="E98"/>
      <c r="G98"/>
    </row>
    <row r="99" spans="5:7">
      <c r="E99"/>
      <c r="G99"/>
    </row>
    <row r="100" spans="5:7">
      <c r="E100"/>
      <c r="G100"/>
    </row>
    <row r="101" spans="5:7">
      <c r="E101"/>
      <c r="G101"/>
    </row>
    <row r="102" spans="5:7">
      <c r="E102"/>
      <c r="G102"/>
    </row>
    <row r="103" spans="5:7">
      <c r="E103"/>
      <c r="G103"/>
    </row>
    <row r="104" spans="5:7">
      <c r="E104"/>
      <c r="G104"/>
    </row>
    <row r="105" spans="5:7">
      <c r="E105"/>
      <c r="G105"/>
    </row>
    <row r="106" spans="5:7">
      <c r="E106"/>
      <c r="G106"/>
    </row>
    <row r="107" spans="5:7">
      <c r="E107"/>
      <c r="G107"/>
    </row>
    <row r="108" spans="5:7">
      <c r="E108"/>
      <c r="G108"/>
    </row>
    <row r="109" spans="5:7">
      <c r="E109"/>
      <c r="G109"/>
    </row>
    <row r="110" spans="5:7">
      <c r="E110"/>
      <c r="G110"/>
    </row>
    <row r="111" spans="5:7">
      <c r="E111"/>
      <c r="G111"/>
    </row>
    <row r="112" spans="5:7">
      <c r="E112"/>
      <c r="G112"/>
    </row>
    <row r="113" spans="5:7">
      <c r="E113"/>
      <c r="G113"/>
    </row>
    <row r="114" spans="5:7">
      <c r="E114"/>
      <c r="G114"/>
    </row>
    <row r="115" spans="5:7">
      <c r="E115"/>
      <c r="G115"/>
    </row>
    <row r="116" spans="5:7">
      <c r="E116"/>
      <c r="G116"/>
    </row>
    <row r="117" spans="5:7">
      <c r="E117"/>
      <c r="G117"/>
    </row>
    <row r="118" spans="5:7">
      <c r="E118"/>
      <c r="G118"/>
    </row>
    <row r="119" spans="5:7">
      <c r="E119"/>
      <c r="G119"/>
    </row>
  </sheetData>
  <mergeCells count="23">
    <mergeCell ref="D63:D65"/>
    <mergeCell ref="E73:E75"/>
    <mergeCell ref="E79:E80"/>
    <mergeCell ref="E77:E78"/>
    <mergeCell ref="D77:D78"/>
    <mergeCell ref="D79:D80"/>
    <mergeCell ref="D73:D75"/>
    <mergeCell ref="B1:G1"/>
    <mergeCell ref="D61:D62"/>
    <mergeCell ref="D35:D36"/>
    <mergeCell ref="D37:D46"/>
    <mergeCell ref="D48:D49"/>
    <mergeCell ref="D51:D52"/>
    <mergeCell ref="D53:D60"/>
    <mergeCell ref="H34:I34"/>
    <mergeCell ref="H72:I72"/>
    <mergeCell ref="H1:I1"/>
    <mergeCell ref="H3:I3"/>
    <mergeCell ref="H6:I6"/>
    <mergeCell ref="H9:I9"/>
    <mergeCell ref="H30:I30"/>
    <mergeCell ref="H68:I68"/>
    <mergeCell ref="H70:I70"/>
  </mergeCells>
  <phoneticPr fontId="14" type="noConversion"/>
  <pageMargins left="0.35433070866141736" right="0.70866141732283472" top="0.35433070866141736" bottom="0.31496062992125984" header="0.31496062992125984" footer="0.31496062992125984"/>
  <pageSetup paperSize="9" scale="3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09CA8F6545040B1E4D3C392408791" ma:contentTypeVersion="18" ma:contentTypeDescription="Crée un document." ma:contentTypeScope="" ma:versionID="c2204013b8bda2472404772cb4ea5ebf">
  <xsd:schema xmlns:xsd="http://www.w3.org/2001/XMLSchema" xmlns:xs="http://www.w3.org/2001/XMLSchema" xmlns:p="http://schemas.microsoft.com/office/2006/metadata/properties" xmlns:ns2="3930e3de-a965-43f3-bf4e-49086497fcc5" xmlns:ns3="a1b14922-f9c3-4088-98b7-bb03488e345b" targetNamespace="http://schemas.microsoft.com/office/2006/metadata/properties" ma:root="true" ma:fieldsID="fefdc521a3dc8d84cd2397158444abd9" ns2:_="" ns3:_="">
    <xsd:import namespace="3930e3de-a965-43f3-bf4e-49086497fcc5"/>
    <xsd:import namespace="a1b14922-f9c3-4088-98b7-bb03488e34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0e3de-a965-43f3-bf4e-49086497f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e9f36a8-0aab-41ba-8d95-319d61f27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4922-f9c3-4088-98b7-bb03488e34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d81c7e7-24a7-4553-bd97-b1d740823d1c}" ma:internalName="TaxCatchAll" ma:showField="CatchAllData" ma:web="a1b14922-f9c3-4088-98b7-bb03488e34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b14922-f9c3-4088-98b7-bb03488e345b" xsi:nil="true"/>
    <lcf76f155ced4ddcb4097134ff3c332f xmlns="3930e3de-a965-43f3-bf4e-49086497fcc5">
      <Terms xmlns="http://schemas.microsoft.com/office/infopath/2007/PartnerControls"/>
    </lcf76f155ced4ddcb4097134ff3c332f>
    <SharedWithUsers xmlns="a1b14922-f9c3-4088-98b7-bb03488e345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9E71F83-998D-4B9C-8B74-5883C721C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0e3de-a965-43f3-bf4e-49086497fcc5"/>
    <ds:schemaRef ds:uri="a1b14922-f9c3-4088-98b7-bb03488e34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B0854-7208-457F-9430-349034D15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E22D2F-B533-4B2B-9E57-402CE892CFAE}">
  <ds:schemaRefs>
    <ds:schemaRef ds:uri="58121336-65c0-4fa2-ad7e-f40d133540b9"/>
    <ds:schemaRef ds:uri="http://purl.org/dc/terms/"/>
    <ds:schemaRef ds:uri="http://schemas.openxmlformats.org/package/2006/metadata/core-properties"/>
    <ds:schemaRef ds:uri="d4d776f7-3dd8-48ce-9aa6-c36e6181427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a1b14922-f9c3-4088-98b7-bb03488e345b"/>
    <ds:schemaRef ds:uri="3930e3de-a965-43f3-bf4e-49086497fc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VARIABLES</vt:lpstr>
      <vt:lpstr>FIXES</vt:lpstr>
      <vt:lpstr>VARIABLES!Impression_des_titres</vt:lpstr>
      <vt:lpstr>FIXES!Zone_d_impression</vt:lpstr>
      <vt:lpstr>VARIABLES!Zone_d_impression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VILLA-AMAYA DANIEL</dc:creator>
  <cp:keywords/>
  <dc:description/>
  <cp:lastModifiedBy>Antoine MIELCAREK</cp:lastModifiedBy>
  <cp:revision/>
  <cp:lastPrinted>2024-10-21T08:08:11Z</cp:lastPrinted>
  <dcterms:created xsi:type="dcterms:W3CDTF">2015-06-05T18:19:34Z</dcterms:created>
  <dcterms:modified xsi:type="dcterms:W3CDTF">2025-01-20T12:25:17Z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0x010100CD609CA8F6545040B1E4D3C392408791</vt:lpwstr>
  </property>
  <property fmtid="{D5CDD505-2E9C-101B-9397-08002B2CF9AE}" pid="3" name="MediaServiceImageTags">
    <vt:lpwstr/>
  </property>
  <property fmtid="{D5CDD505-2E9C-101B-9397-08002B2CF9AE}" pid="4" name="Order">
    <vt:lpwstr>1150200.00000000</vt:lpwstr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